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APISAJU\Desktop\IDIPRON\Mapas De Riesgos\"/>
    </mc:Choice>
  </mc:AlternateContent>
  <xr:revisionPtr revIDLastSave="0" documentId="13_ncr:1_{BB5E0B60-4F82-48DB-AC2C-2E066B8A88E2}" xr6:coauthVersionLast="45" xr6:coauthVersionMax="45" xr10:uidLastSave="{00000000-0000-0000-0000-000000000000}"/>
  <bookViews>
    <workbookView xWindow="-120" yWindow="-120" windowWidth="19440" windowHeight="15000" firstSheet="9" activeTab="11" xr2:uid="{E29DEEB5-B152-488D-8180-FDD4F84EE029}"/>
  </bookViews>
  <sheets>
    <sheet name="GESTION JURIDICA" sheetId="13" r:id="rId1"/>
    <sheet name="DESARROLLO HUMANO" sheetId="12" r:id="rId2"/>
    <sheet name="GESTION LOGISTICA" sheetId="11" r:id="rId3"/>
    <sheet name="GESTION CONTRACTUAL" sheetId="10" r:id="rId4"/>
    <sheet name="SERVICIO ADMINISTRATIVOS" sheetId="9" r:id="rId5"/>
    <sheet name="GESTION AMBIENTAL" sheetId="8" r:id="rId6"/>
    <sheet name="GESTION TECNOLOGICA" sheetId="7" r:id="rId7"/>
    <sheet name="ATENCION CIUDADANIA" sheetId="6" r:id="rId8"/>
    <sheet name="MANTENIMIENTO DE BIENES" sheetId="5" r:id="rId9"/>
    <sheet name="PRESUPUESTO" sheetId="4" r:id="rId10"/>
    <sheet name="TESORERIA" sheetId="3" r:id="rId11"/>
    <sheet name="CONTABILIDAD" sheetId="14" r:id="rId12"/>
    <sheet name="GESTION DOCUMENTAL" sheetId="2" r:id="rId13"/>
    <sheet name="Hoja1" sheetId="1" r:id="rId14"/>
  </sheets>
  <definedNames>
    <definedName name="_xlnm._FilterDatabase" localSheetId="7" hidden="1">'ATENCION CIUDADANIA'!$A$1:$AL$35</definedName>
    <definedName name="_xlnm._FilterDatabase" localSheetId="11" hidden="1">CONTABILIDAD!$A$1:$AL$28</definedName>
    <definedName name="_xlnm._FilterDatabase" localSheetId="1" hidden="1">'DESARROLLO HUMANO'!$A$1:$AL$84</definedName>
    <definedName name="_xlnm._FilterDatabase" localSheetId="5" hidden="1">'GESTION AMBIENTAL'!$A$1:$AL$35</definedName>
    <definedName name="_xlnm._FilterDatabase" localSheetId="3" hidden="1">'GESTION CONTRACTUAL'!$A$1:$AL$42</definedName>
    <definedName name="_xlnm._FilterDatabase" localSheetId="12" hidden="1">'GESTION DOCUMENTAL'!$A$1:$AL$42</definedName>
    <definedName name="_xlnm._FilterDatabase" localSheetId="2" hidden="1">'GESTION LOGISTICA'!$A$1:$AL$35</definedName>
    <definedName name="_xlnm._FilterDatabase" localSheetId="6" hidden="1">'GESTION TECNOLOGICA'!$A$1:$AL$36</definedName>
    <definedName name="_xlnm._FilterDatabase" localSheetId="8" hidden="1">'MANTENIMIENTO DE BIENES'!$A$1:$AL$35</definedName>
    <definedName name="_xlnm._FilterDatabase" localSheetId="9" hidden="1">PRESUPUESTO!$A$1:$AL$27</definedName>
    <definedName name="_xlnm._FilterDatabase" localSheetId="10" hidden="1">TESORERIA!$A$1:$AL$29</definedName>
    <definedName name="_xlnm.Print_Area" localSheetId="7">'ATENCION CIUDADANIA'!$A$1:$AG$42</definedName>
    <definedName name="_xlnm.Print_Area" localSheetId="11">CONTABILIDAD!$A$1:$AG$28</definedName>
    <definedName name="_xlnm.Print_Area" localSheetId="1">'DESARROLLO HUMANO'!$A$1:$AG$84</definedName>
    <definedName name="_xlnm.Print_Area" localSheetId="5">'GESTION AMBIENTAL'!$A$1:$AG$35</definedName>
    <definedName name="_xlnm.Print_Area" localSheetId="3">'GESTION CONTRACTUAL'!$A$1:$AG$42</definedName>
    <definedName name="_xlnm.Print_Area" localSheetId="12">'GESTION DOCUMENTAL'!$A$1:$AG$42</definedName>
    <definedName name="_xlnm.Print_Area" localSheetId="2">'GESTION LOGISTICA'!$A$1:$AG$35</definedName>
    <definedName name="_xlnm.Print_Area" localSheetId="6">'GESTION TECNOLOGICA'!$A$1:$AG$36</definedName>
    <definedName name="_xlnm.Print_Area" localSheetId="8">'MANTENIMIENTO DE BIENES'!$A$1:$AG$35</definedName>
    <definedName name="_xlnm.Print_Area" localSheetId="9">PRESUPUESTO!$A$1:$AH$27</definedName>
    <definedName name="_xlnm.Print_Area" localSheetId="10">TESORERIA!$A$1:$AG$29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4" l="1"/>
  <c r="N17" i="14"/>
  <c r="N16" i="14"/>
  <c r="N15" i="14"/>
  <c r="N14" i="14"/>
  <c r="N13" i="14"/>
  <c r="N12" i="14"/>
  <c r="O12" i="14" s="1"/>
  <c r="O15" i="14" s="1"/>
  <c r="I12" i="14"/>
  <c r="I13" i="14" s="1"/>
  <c r="I14" i="14" l="1"/>
  <c r="J12" i="14"/>
  <c r="Q15" i="14"/>
  <c r="R15" i="14"/>
  <c r="S15" i="14" l="1"/>
  <c r="T15" i="14"/>
  <c r="Q12" i="14"/>
  <c r="AB47" i="13" l="1"/>
  <c r="N39" i="13"/>
  <c r="N38" i="13"/>
  <c r="N37" i="13"/>
  <c r="N36" i="13"/>
  <c r="N35" i="13"/>
  <c r="N34" i="13"/>
  <c r="N33" i="13"/>
  <c r="O33" i="13" s="1"/>
  <c r="O36" i="13" s="1"/>
  <c r="I33" i="13"/>
  <c r="I34" i="13" s="1"/>
  <c r="N32" i="13"/>
  <c r="N31" i="13"/>
  <c r="N30" i="13"/>
  <c r="N29" i="13"/>
  <c r="N28" i="13"/>
  <c r="N27" i="13"/>
  <c r="N26" i="13"/>
  <c r="O26" i="13" s="1"/>
  <c r="O29" i="13" s="1"/>
  <c r="I26" i="13"/>
  <c r="I27" i="13" s="1"/>
  <c r="N25" i="13"/>
  <c r="N24" i="13"/>
  <c r="N23" i="13"/>
  <c r="N22" i="13"/>
  <c r="N21" i="13"/>
  <c r="N20" i="13"/>
  <c r="N19" i="13"/>
  <c r="O19" i="13" s="1"/>
  <c r="O22" i="13" s="1"/>
  <c r="I19" i="13"/>
  <c r="I20" i="13" s="1"/>
  <c r="N18" i="13"/>
  <c r="N17" i="13"/>
  <c r="N16" i="13"/>
  <c r="N15" i="13"/>
  <c r="N14" i="13"/>
  <c r="N13" i="13"/>
  <c r="N12" i="13"/>
  <c r="O12" i="13" s="1"/>
  <c r="O15" i="13" s="1"/>
  <c r="I12" i="13"/>
  <c r="I13" i="13" s="1"/>
  <c r="Q15" i="13" l="1"/>
  <c r="R15" i="13"/>
  <c r="Q22" i="13"/>
  <c r="Q19" i="13" s="1"/>
  <c r="R22" i="13"/>
  <c r="Q29" i="13"/>
  <c r="Q26" i="13" s="1"/>
  <c r="R29" i="13"/>
  <c r="Q36" i="13"/>
  <c r="Q33" i="13" s="1"/>
  <c r="R36" i="13"/>
  <c r="I14" i="13"/>
  <c r="J12" i="13"/>
  <c r="I21" i="13"/>
  <c r="J19" i="13"/>
  <c r="I28" i="13"/>
  <c r="J26" i="13"/>
  <c r="I35" i="13"/>
  <c r="J33" i="13"/>
  <c r="S36" i="13" l="1"/>
  <c r="S29" i="13"/>
  <c r="S22" i="13"/>
  <c r="S15" i="13"/>
  <c r="T36" i="13"/>
  <c r="T29" i="13"/>
  <c r="T22" i="13"/>
  <c r="T15" i="13"/>
  <c r="Q12" i="13"/>
  <c r="AB82" i="12" l="1"/>
  <c r="N74" i="12"/>
  <c r="N73" i="12"/>
  <c r="N72" i="12"/>
  <c r="N71" i="12"/>
  <c r="N70" i="12"/>
  <c r="N69" i="12"/>
  <c r="I69" i="12"/>
  <c r="I70" i="12" s="1"/>
  <c r="O68" i="12"/>
  <c r="O71" i="12" s="1"/>
  <c r="N68" i="12"/>
  <c r="J68" i="12"/>
  <c r="I68" i="12"/>
  <c r="N67" i="12"/>
  <c r="N66" i="12"/>
  <c r="N65" i="12"/>
  <c r="N64" i="12"/>
  <c r="N63" i="12"/>
  <c r="N62" i="12"/>
  <c r="I62" i="12"/>
  <c r="I63" i="12" s="1"/>
  <c r="O61" i="12"/>
  <c r="O64" i="12" s="1"/>
  <c r="N61" i="12"/>
  <c r="J61" i="12"/>
  <c r="I61" i="12"/>
  <c r="N60" i="12"/>
  <c r="N59" i="12"/>
  <c r="N58" i="12"/>
  <c r="N57" i="12"/>
  <c r="N56" i="12"/>
  <c r="N55" i="12"/>
  <c r="I55" i="12"/>
  <c r="I56" i="12" s="1"/>
  <c r="O54" i="12"/>
  <c r="O57" i="12" s="1"/>
  <c r="N54" i="12"/>
  <c r="J54" i="12"/>
  <c r="I54" i="12"/>
  <c r="N53" i="12"/>
  <c r="N52" i="12"/>
  <c r="N51" i="12"/>
  <c r="N50" i="12"/>
  <c r="N49" i="12"/>
  <c r="N48" i="12"/>
  <c r="I48" i="12"/>
  <c r="I49" i="12" s="1"/>
  <c r="O47" i="12"/>
  <c r="O50" i="12" s="1"/>
  <c r="N47" i="12"/>
  <c r="J47" i="12"/>
  <c r="I47" i="12"/>
  <c r="N46" i="12"/>
  <c r="N45" i="12"/>
  <c r="N44" i="12"/>
  <c r="N43" i="12"/>
  <c r="N42" i="12"/>
  <c r="N41" i="12"/>
  <c r="I41" i="12"/>
  <c r="I42" i="12" s="1"/>
  <c r="O40" i="12"/>
  <c r="O43" i="12" s="1"/>
  <c r="N40" i="12"/>
  <c r="J40" i="12"/>
  <c r="I40" i="12"/>
  <c r="N39" i="12"/>
  <c r="N38" i="12"/>
  <c r="N37" i="12"/>
  <c r="N36" i="12"/>
  <c r="N35" i="12"/>
  <c r="N34" i="12"/>
  <c r="I34" i="12"/>
  <c r="I35" i="12" s="1"/>
  <c r="O33" i="12"/>
  <c r="O36" i="12" s="1"/>
  <c r="N33" i="12"/>
  <c r="J33" i="12"/>
  <c r="I33" i="12"/>
  <c r="N32" i="12"/>
  <c r="N31" i="12"/>
  <c r="N30" i="12"/>
  <c r="N29" i="12"/>
  <c r="N28" i="12"/>
  <c r="N27" i="12"/>
  <c r="I27" i="12"/>
  <c r="I28" i="12" s="1"/>
  <c r="O26" i="12"/>
  <c r="O29" i="12" s="1"/>
  <c r="N26" i="12"/>
  <c r="J26" i="12"/>
  <c r="I26" i="12"/>
  <c r="N25" i="12"/>
  <c r="N24" i="12"/>
  <c r="N23" i="12"/>
  <c r="N22" i="12"/>
  <c r="N21" i="12"/>
  <c r="N20" i="12"/>
  <c r="I20" i="12"/>
  <c r="I21" i="12" s="1"/>
  <c r="O19" i="12"/>
  <c r="O22" i="12" s="1"/>
  <c r="N19" i="12"/>
  <c r="J19" i="12"/>
  <c r="I19" i="12"/>
  <c r="N18" i="12"/>
  <c r="N17" i="12"/>
  <c r="N16" i="12"/>
  <c r="N15" i="12"/>
  <c r="N14" i="12"/>
  <c r="N13" i="12"/>
  <c r="I13" i="12"/>
  <c r="I14" i="12" s="1"/>
  <c r="O12" i="12"/>
  <c r="O15" i="12" s="1"/>
  <c r="N12" i="12"/>
  <c r="J12" i="12"/>
  <c r="I12" i="12"/>
  <c r="R22" i="12" l="1"/>
  <c r="Q22" i="12"/>
  <c r="Q19" i="12" s="1"/>
  <c r="R36" i="12"/>
  <c r="Q36" i="12"/>
  <c r="Q33" i="12" s="1"/>
  <c r="R50" i="12"/>
  <c r="Q50" i="12"/>
  <c r="Q47" i="12" s="1"/>
  <c r="R64" i="12"/>
  <c r="Q64" i="12"/>
  <c r="Q61" i="12" s="1"/>
  <c r="R15" i="12"/>
  <c r="Q15" i="12"/>
  <c r="R29" i="12"/>
  <c r="Q29" i="12"/>
  <c r="Q26" i="12" s="1"/>
  <c r="R43" i="12"/>
  <c r="Q43" i="12"/>
  <c r="Q40" i="12" s="1"/>
  <c r="R57" i="12"/>
  <c r="Q57" i="12"/>
  <c r="Q54" i="12" s="1"/>
  <c r="R71" i="12"/>
  <c r="Q71" i="12"/>
  <c r="Q68" i="12" s="1"/>
  <c r="T71" i="12" l="1"/>
  <c r="T64" i="12"/>
  <c r="T57" i="12"/>
  <c r="T50" i="12"/>
  <c r="T43" i="12"/>
  <c r="T36" i="12"/>
  <c r="T29" i="12"/>
  <c r="T22" i="12"/>
  <c r="T15" i="12"/>
  <c r="Q12" i="12"/>
  <c r="S71" i="12"/>
  <c r="S64" i="12"/>
  <c r="S57" i="12"/>
  <c r="S50" i="12"/>
  <c r="S43" i="12"/>
  <c r="S36" i="12"/>
  <c r="S29" i="12"/>
  <c r="S22" i="12"/>
  <c r="S15" i="12"/>
  <c r="AB33" i="11" l="1"/>
  <c r="N25" i="11"/>
  <c r="N24" i="11"/>
  <c r="N23" i="11"/>
  <c r="N22" i="11"/>
  <c r="N21" i="11"/>
  <c r="N20" i="11"/>
  <c r="I20" i="11"/>
  <c r="I21" i="11" s="1"/>
  <c r="O19" i="11"/>
  <c r="O22" i="11" s="1"/>
  <c r="N19" i="11"/>
  <c r="J19" i="11"/>
  <c r="I19" i="11"/>
  <c r="N18" i="11"/>
  <c r="N17" i="11"/>
  <c r="N16" i="11"/>
  <c r="N15" i="11"/>
  <c r="N14" i="11"/>
  <c r="N13" i="11"/>
  <c r="I13" i="11"/>
  <c r="I14" i="11" s="1"/>
  <c r="O12" i="11"/>
  <c r="O15" i="11" s="1"/>
  <c r="N12" i="11"/>
  <c r="J12" i="11"/>
  <c r="I12" i="11"/>
  <c r="R15" i="11" l="1"/>
  <c r="Q15" i="11"/>
  <c r="R22" i="11"/>
  <c r="Q22" i="11"/>
  <c r="Q19" i="11" s="1"/>
  <c r="T22" i="11" l="1"/>
  <c r="T15" i="11"/>
  <c r="Q12" i="11"/>
  <c r="S22" i="11"/>
  <c r="S15" i="11"/>
  <c r="AB40" i="10" l="1"/>
  <c r="N32" i="10"/>
  <c r="N31" i="10"/>
  <c r="N30" i="10"/>
  <c r="N29" i="10"/>
  <c r="N28" i="10"/>
  <c r="N27" i="10"/>
  <c r="I27" i="10"/>
  <c r="I28" i="10" s="1"/>
  <c r="O26" i="10"/>
  <c r="O29" i="10" s="1"/>
  <c r="N26" i="10"/>
  <c r="J26" i="10"/>
  <c r="I26" i="10"/>
  <c r="N25" i="10"/>
  <c r="N24" i="10"/>
  <c r="N23" i="10"/>
  <c r="N22" i="10"/>
  <c r="N21" i="10"/>
  <c r="N20" i="10"/>
  <c r="I20" i="10"/>
  <c r="I21" i="10" s="1"/>
  <c r="O19" i="10"/>
  <c r="O22" i="10" s="1"/>
  <c r="N19" i="10"/>
  <c r="J19" i="10"/>
  <c r="I19" i="10"/>
  <c r="N18" i="10"/>
  <c r="N17" i="10"/>
  <c r="N16" i="10"/>
  <c r="N15" i="10"/>
  <c r="N14" i="10"/>
  <c r="N13" i="10"/>
  <c r="I13" i="10"/>
  <c r="I14" i="10" s="1"/>
  <c r="O12" i="10"/>
  <c r="O15" i="10" s="1"/>
  <c r="N12" i="10"/>
  <c r="J12" i="10"/>
  <c r="I12" i="10"/>
  <c r="R22" i="10" l="1"/>
  <c r="Q22" i="10"/>
  <c r="Q19" i="10" s="1"/>
  <c r="R15" i="10"/>
  <c r="Q15" i="10"/>
  <c r="R29" i="10"/>
  <c r="Q29" i="10"/>
  <c r="Q26" i="10" s="1"/>
  <c r="T29" i="10" l="1"/>
  <c r="T22" i="10"/>
  <c r="T15" i="10"/>
  <c r="Q12" i="10"/>
  <c r="S29" i="10"/>
  <c r="S22" i="10"/>
  <c r="S15" i="10"/>
  <c r="AB47" i="9" l="1"/>
  <c r="N39" i="9"/>
  <c r="N38" i="9"/>
  <c r="N37" i="9"/>
  <c r="N36" i="9"/>
  <c r="N35" i="9"/>
  <c r="N34" i="9"/>
  <c r="I34" i="9"/>
  <c r="I35" i="9" s="1"/>
  <c r="O33" i="9"/>
  <c r="O36" i="9" s="1"/>
  <c r="N33" i="9"/>
  <c r="J33" i="9"/>
  <c r="I33" i="9"/>
  <c r="N32" i="9"/>
  <c r="N31" i="9"/>
  <c r="N30" i="9"/>
  <c r="N29" i="9"/>
  <c r="N28" i="9"/>
  <c r="N27" i="9"/>
  <c r="I27" i="9"/>
  <c r="I28" i="9" s="1"/>
  <c r="O26" i="9"/>
  <c r="O29" i="9" s="1"/>
  <c r="N26" i="9"/>
  <c r="J26" i="9"/>
  <c r="I26" i="9"/>
  <c r="N25" i="9"/>
  <c r="N24" i="9"/>
  <c r="N23" i="9"/>
  <c r="N22" i="9"/>
  <c r="N21" i="9"/>
  <c r="N20" i="9"/>
  <c r="I20" i="9"/>
  <c r="I21" i="9" s="1"/>
  <c r="O19" i="9"/>
  <c r="O22" i="9" s="1"/>
  <c r="N19" i="9"/>
  <c r="J19" i="9"/>
  <c r="I19" i="9"/>
  <c r="N18" i="9"/>
  <c r="N17" i="9"/>
  <c r="N16" i="9"/>
  <c r="N15" i="9"/>
  <c r="N14" i="9"/>
  <c r="N13" i="9"/>
  <c r="I13" i="9"/>
  <c r="I14" i="9" s="1"/>
  <c r="O12" i="9"/>
  <c r="O15" i="9" s="1"/>
  <c r="N12" i="9"/>
  <c r="J12" i="9"/>
  <c r="I12" i="9"/>
  <c r="R15" i="9" l="1"/>
  <c r="Q15" i="9"/>
  <c r="R29" i="9"/>
  <c r="Q29" i="9"/>
  <c r="Q26" i="9" s="1"/>
  <c r="R22" i="9"/>
  <c r="Q22" i="9"/>
  <c r="Q19" i="9" s="1"/>
  <c r="R36" i="9"/>
  <c r="Q36" i="9"/>
  <c r="Q33" i="9" s="1"/>
  <c r="T36" i="9" l="1"/>
  <c r="T29" i="9"/>
  <c r="T22" i="9"/>
  <c r="T15" i="9"/>
  <c r="Q12" i="9"/>
  <c r="S36" i="9"/>
  <c r="S29" i="9"/>
  <c r="S22" i="9"/>
  <c r="S15" i="9"/>
  <c r="AB33" i="8" l="1"/>
  <c r="N25" i="8"/>
  <c r="N24" i="8"/>
  <c r="N23" i="8"/>
  <c r="N22" i="8"/>
  <c r="N21" i="8"/>
  <c r="N20" i="8"/>
  <c r="N19" i="8"/>
  <c r="O19" i="8" s="1"/>
  <c r="O22" i="8" s="1"/>
  <c r="Q22" i="8" s="1"/>
  <c r="Q19" i="8" s="1"/>
  <c r="I19" i="8"/>
  <c r="I20" i="8" s="1"/>
  <c r="N18" i="8"/>
  <c r="N17" i="8"/>
  <c r="N16" i="8"/>
  <c r="N15" i="8"/>
  <c r="N14" i="8"/>
  <c r="N13" i="8"/>
  <c r="I13" i="8"/>
  <c r="I14" i="8" s="1"/>
  <c r="O12" i="8"/>
  <c r="O15" i="8" s="1"/>
  <c r="Q15" i="8" s="1"/>
  <c r="N12" i="8"/>
  <c r="J12" i="8"/>
  <c r="I12" i="8"/>
  <c r="T22" i="8" l="1"/>
  <c r="S15" i="8"/>
  <c r="Q12" i="8"/>
  <c r="S22" i="8"/>
  <c r="T15" i="8"/>
  <c r="I21" i="8"/>
  <c r="J19" i="8"/>
  <c r="N25" i="7" l="1"/>
  <c r="N24" i="7"/>
  <c r="N23" i="7"/>
  <c r="N22" i="7"/>
  <c r="N21" i="7"/>
  <c r="N20" i="7"/>
  <c r="N19" i="7"/>
  <c r="O19" i="7" s="1"/>
  <c r="O22" i="7" s="1"/>
  <c r="I19" i="7"/>
  <c r="I20" i="7" s="1"/>
  <c r="N18" i="7"/>
  <c r="N17" i="7"/>
  <c r="N16" i="7"/>
  <c r="N15" i="7"/>
  <c r="N14" i="7"/>
  <c r="N13" i="7"/>
  <c r="N12" i="7"/>
  <c r="O12" i="7" s="1"/>
  <c r="O15" i="7" s="1"/>
  <c r="I12" i="7"/>
  <c r="I13" i="7" s="1"/>
  <c r="I14" i="7" l="1"/>
  <c r="J12" i="7"/>
  <c r="I21" i="7"/>
  <c r="J19" i="7"/>
  <c r="Q15" i="7"/>
  <c r="Q12" i="7" s="1"/>
  <c r="R15" i="7"/>
  <c r="Q22" i="7"/>
  <c r="R22" i="7"/>
  <c r="S22" i="7" l="1"/>
  <c r="T22" i="7"/>
  <c r="Q19" i="7"/>
  <c r="AB40" i="6" l="1"/>
  <c r="N32" i="6"/>
  <c r="N31" i="6"/>
  <c r="N30" i="6"/>
  <c r="N29" i="6"/>
  <c r="N28" i="6"/>
  <c r="N27" i="6"/>
  <c r="I27" i="6"/>
  <c r="I28" i="6" s="1"/>
  <c r="O26" i="6"/>
  <c r="O29" i="6" s="1"/>
  <c r="N26" i="6"/>
  <c r="J26" i="6"/>
  <c r="I26" i="6"/>
  <c r="N25" i="6"/>
  <c r="N24" i="6"/>
  <c r="N23" i="6"/>
  <c r="N22" i="6"/>
  <c r="N21" i="6"/>
  <c r="N20" i="6"/>
  <c r="I20" i="6"/>
  <c r="I21" i="6" s="1"/>
  <c r="O19" i="6"/>
  <c r="O22" i="6" s="1"/>
  <c r="N19" i="6"/>
  <c r="J19" i="6"/>
  <c r="I19" i="6"/>
  <c r="N18" i="6"/>
  <c r="N17" i="6"/>
  <c r="N16" i="6"/>
  <c r="N15" i="6"/>
  <c r="N14" i="6"/>
  <c r="N13" i="6"/>
  <c r="I13" i="6"/>
  <c r="I14" i="6" s="1"/>
  <c r="O12" i="6"/>
  <c r="O15" i="6" s="1"/>
  <c r="N12" i="6"/>
  <c r="J12" i="6"/>
  <c r="I12" i="6"/>
  <c r="R22" i="6" l="1"/>
  <c r="Q22" i="6"/>
  <c r="Q19" i="6" s="1"/>
  <c r="R15" i="6"/>
  <c r="Q15" i="6"/>
  <c r="R29" i="6"/>
  <c r="Q29" i="6"/>
  <c r="Q26" i="6" s="1"/>
  <c r="T29" i="6" l="1"/>
  <c r="T22" i="6"/>
  <c r="T15" i="6"/>
  <c r="Q12" i="6"/>
  <c r="S29" i="6"/>
  <c r="S22" i="6"/>
  <c r="S15" i="6"/>
  <c r="N25" i="5" l="1"/>
  <c r="N24" i="5"/>
  <c r="N23" i="5"/>
  <c r="N22" i="5"/>
  <c r="N21" i="5"/>
  <c r="N20" i="5"/>
  <c r="N19" i="5"/>
  <c r="O19" i="5" s="1"/>
  <c r="O22" i="5" s="1"/>
  <c r="I19" i="5"/>
  <c r="I20" i="5" s="1"/>
  <c r="N18" i="5"/>
  <c r="N17" i="5"/>
  <c r="N16" i="5"/>
  <c r="N15" i="5"/>
  <c r="N14" i="5"/>
  <c r="N13" i="5"/>
  <c r="N12" i="5"/>
  <c r="O12" i="5" s="1"/>
  <c r="O15" i="5" s="1"/>
  <c r="I12" i="5"/>
  <c r="I13" i="5" s="1"/>
  <c r="I14" i="5" l="1"/>
  <c r="J12" i="5"/>
  <c r="I21" i="5"/>
  <c r="J19" i="5"/>
  <c r="Q15" i="5"/>
  <c r="R15" i="5"/>
  <c r="Q22" i="5"/>
  <c r="R22" i="5"/>
  <c r="S22" i="5" l="1"/>
  <c r="T22" i="5"/>
  <c r="Q19" i="5"/>
  <c r="S15" i="5"/>
  <c r="T15" i="5"/>
  <c r="Q12" i="5"/>
  <c r="N18" i="4" l="1"/>
  <c r="N17" i="4"/>
  <c r="N16" i="4"/>
  <c r="N15" i="4"/>
  <c r="N14" i="4"/>
  <c r="N13" i="4"/>
  <c r="N12" i="4"/>
  <c r="O12" i="4" s="1"/>
  <c r="O15" i="4" s="1"/>
  <c r="I12" i="4"/>
  <c r="I13" i="4" s="1"/>
  <c r="I14" i="4" l="1"/>
  <c r="J12" i="4"/>
  <c r="Q15" i="4"/>
  <c r="R15" i="4"/>
  <c r="S15" i="4" l="1"/>
  <c r="T15" i="4"/>
  <c r="Q12" i="4"/>
  <c r="AB27" i="3" l="1"/>
  <c r="N18" i="3"/>
  <c r="N17" i="3"/>
  <c r="N16" i="3"/>
  <c r="N15" i="3"/>
  <c r="N14" i="3"/>
  <c r="N13" i="3"/>
  <c r="I13" i="3"/>
  <c r="I14" i="3" s="1"/>
  <c r="O12" i="3"/>
  <c r="O15" i="3" s="1"/>
  <c r="N12" i="3"/>
  <c r="J12" i="3"/>
  <c r="I12" i="3"/>
  <c r="R15" i="3" l="1"/>
  <c r="Q15" i="3"/>
  <c r="AB40" i="2"/>
  <c r="N32" i="2"/>
  <c r="N31" i="2"/>
  <c r="N30" i="2"/>
  <c r="N29" i="2"/>
  <c r="N28" i="2"/>
  <c r="N27" i="2"/>
  <c r="I27" i="2"/>
  <c r="I28" i="2" s="1"/>
  <c r="O26" i="2"/>
  <c r="O29" i="2" s="1"/>
  <c r="N26" i="2"/>
  <c r="J26" i="2"/>
  <c r="I26" i="2"/>
  <c r="N25" i="2"/>
  <c r="N24" i="2"/>
  <c r="N23" i="2"/>
  <c r="N22" i="2"/>
  <c r="N21" i="2"/>
  <c r="N20" i="2"/>
  <c r="I20" i="2"/>
  <c r="I21" i="2" s="1"/>
  <c r="O19" i="2"/>
  <c r="O22" i="2" s="1"/>
  <c r="N19" i="2"/>
  <c r="J19" i="2"/>
  <c r="I19" i="2"/>
  <c r="N18" i="2"/>
  <c r="N17" i="2"/>
  <c r="N16" i="2"/>
  <c r="N15" i="2"/>
  <c r="N14" i="2"/>
  <c r="N13" i="2"/>
  <c r="I13" i="2"/>
  <c r="I14" i="2" s="1"/>
  <c r="O12" i="2"/>
  <c r="O15" i="2" s="1"/>
  <c r="N12" i="2"/>
  <c r="J12" i="2"/>
  <c r="I12" i="2"/>
  <c r="T15" i="3" l="1"/>
  <c r="Q12" i="3"/>
  <c r="S15" i="3"/>
  <c r="R22" i="2"/>
  <c r="Q22" i="2"/>
  <c r="Q19" i="2" s="1"/>
  <c r="R15" i="2"/>
  <c r="Q15" i="2"/>
  <c r="R29" i="2"/>
  <c r="Q29" i="2"/>
  <c r="Q26" i="2" s="1"/>
  <c r="T29" i="2" l="1"/>
  <c r="T22" i="2"/>
  <c r="T15" i="2"/>
  <c r="Q12" i="2"/>
  <c r="S29" i="2"/>
  <c r="S22" i="2"/>
  <c r="S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tc={AFBBAED2-4343-4E01-A98B-6ECA5AA8BB26}</author>
  </authors>
  <commentList>
    <comment ref="AG12" authorId="0" shapeId="0" xr:uid="{2CE436AA-00BD-4A73-946B-A7C34FFADCC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PARA TEER EN CUENTA: EL MAPA DE GESTIÓN HACE REFERENCIA A LA MALINTERPRETACIÓN DE LOS AUXILIARES GENERADOS POR SYSMAN
OTROS USUARIOS</t>
        </r>
      </text>
    </comment>
  </commentList>
</comments>
</file>

<file path=xl/sharedStrings.xml><?xml version="1.0" encoding="utf-8"?>
<sst xmlns="http://schemas.openxmlformats.org/spreadsheetml/2006/main" count="4381" uniqueCount="823">
  <si>
    <t>IMPACTO</t>
  </si>
  <si>
    <t>PROBABILIDAD</t>
  </si>
  <si>
    <t>TIPO DE RIESGO</t>
  </si>
  <si>
    <t>ASIGNADO</t>
  </si>
  <si>
    <t>SÍ</t>
  </si>
  <si>
    <t>RARA VEZ</t>
  </si>
  <si>
    <t>ESTRATÉGICO</t>
  </si>
  <si>
    <t>NO ASIGNADO</t>
  </si>
  <si>
    <t>NO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</si>
  <si>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</si>
  <si>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</si>
  <si>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</si>
  <si>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</si>
  <si>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</si>
  <si>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</si>
  <si>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</si>
  <si>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</si>
  <si>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</si>
  <si>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</si>
  <si>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</si>
  <si>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</si>
  <si>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</si>
  <si>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</si>
  <si>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</si>
  <si>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</si>
  <si>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</si>
  <si>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</si>
  <si>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</si>
  <si>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</si>
  <si>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</si>
  <si>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X</t>
  </si>
  <si>
    <t>SEGUIMIENTO 1</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</si>
  <si>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</si>
  <si>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</si>
  <si>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</si>
  <si>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</si>
  <si>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</si>
  <si>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</si>
  <si>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</si>
  <si>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</si>
  <si>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</si>
  <si>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</si>
  <si>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</si>
  <si>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</si>
  <si>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</si>
  <si>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</si>
  <si>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</si>
  <si>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</si>
  <si>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</si>
  <si>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</si>
  <si>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</si>
  <si>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</si>
  <si>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</si>
  <si>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</si>
  <si>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</si>
  <si>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</si>
  <si>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</si>
  <si>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</si>
  <si>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</si>
  <si>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</si>
  <si>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</si>
  <si>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</si>
  <si>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</si>
  <si>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</si>
  <si>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</si>
  <si>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</si>
  <si>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</si>
  <si>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</si>
  <si>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</si>
  <si>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</si>
  <si>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</si>
  <si>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</si>
  <si>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</si>
  <si>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</si>
  <si>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</si>
  <si>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</si>
  <si>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</si>
  <si>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</si>
  <si>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</si>
  <si>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</si>
  <si>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</si>
  <si>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</si>
  <si>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</si>
  <si>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</si>
  <si>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</si>
  <si>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</si>
  <si>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</si>
  <si>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</si>
  <si>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</si>
  <si>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GESTIÓN DOCUMENTAL / Establecer los lineamientos, para el manejo de la información generada y tramitada por el Instituto Distrital para la Protección de la Niñez y la Juventud – IDIPRON, independientemente del soporte y medio de creación. Con la finalidad de normalizar los procesos del Área de Administración Documental, en las diferentes etapas del
ciclo de vida de los documentos, así como en los diferentes archivos de gestión y central.</t>
  </si>
  <si>
    <t>ÁREA ADMINISTRACIÒN DOCUMENTAL</t>
  </si>
  <si>
    <t xml:space="preserve">
*Carencia de difusión de Instrumentos Archivísticos para el adecuado manejo de la información.
* Baja apropiación y aplicación de  instrumentos archivísticos, en las Áreas productoras de información.
* Ausencia de personal idóneo para realizar procesos archivísticos
* Dificultad para la recuperación y acceso de la información</t>
  </si>
  <si>
    <t>Desorganización del acervo documental del IDIPRON (clasificación, ordenación, descripción, aplicación para una adecuada transferencia primaria)</t>
  </si>
  <si>
    <t xml:space="preserve">* Desconocimiento de instrumentos y proceso  archivísticos vigentes en la entidad.
* Archivos de gestión desorganizados por no aplicar los lineamientos establecidos.
* Reprocesos en la organización de la información
* Atención oportuna del  acceso a la información  a los usuarios por  falta de aplicación de procedimientos establecidos </t>
  </si>
  <si>
    <t xml:space="preserve">
Tabla de Retención Documental
A-GDO-04 Instructivo organización archivo de gestión.
A-GDO-02  Instructivo Elaboración y Actualización Tabla de Retención Documental
Manual proceso y procedimientos - Proceso de Gestión Documental
Instrumentos de gestión de la información pública del link transparencia y acceso de la información pública</t>
  </si>
  <si>
    <t>¿Existe un responsable asignado a la ejecución del control?</t>
  </si>
  <si>
    <t>DIRECTAMENTE</t>
  </si>
  <si>
    <t>3. MODERADO</t>
  </si>
  <si>
    <t>REDUCIR EL RIESGO</t>
  </si>
  <si>
    <t>1969-2018</t>
  </si>
  <si>
    <t xml:space="preserve">Aplicación de instrumentos archivísticos.
Aplicación de los instrumentos establecidos
Difusión de procesos procedimientos de gestión documental
</t>
  </si>
  <si>
    <t>* Aplicar  los instrumentos archivísticos que se requieran
* Realizar asesoría en la aplicación de Tablas de Retención Documental a las Áreas productoras de información para llevar a cabo  las trasferencias primarias acorde al plan de transferencias definido en la Entidad.
*Difusión de instrumentos archivísticos y herramientas del proceso de gestión documental</t>
  </si>
  <si>
    <t>01  enero a 31 de diciembre de 2020</t>
  </si>
  <si>
    <t>PREVENTIVO</t>
  </si>
  <si>
    <t>*Matriz de seguimiento de Instrumentos Archivísticos.
*Visitas técnicas para la aplicación de Tablas de retención Documental
* Presentación poder point con tips de difusión de instrumentos archivísticos.</t>
  </si>
  <si>
    <t>30 de agosto de 2020</t>
  </si>
  <si>
    <r>
      <t>(1) Aplicación de instrumentos archivísticos 
Se desarrolla el seguimiento de la aplicación de instrumentos archivísticos del segundo cuatrimestre como se indica a continuación:
1. Programa de Gestión Documental  (PGD) el cual arroja un cumplimiento de</t>
    </r>
    <r>
      <rPr>
        <sz val="10"/>
        <rFont val="Times New Roman"/>
        <family val="1"/>
      </rPr>
      <t xml:space="preserve"> 29%</t>
    </r>
    <r>
      <rPr>
        <sz val="10"/>
        <color theme="1"/>
        <rFont val="Times New Roman"/>
        <family val="1"/>
      </rPr>
      <t xml:space="preserve">
2.  Plan Institucional de Archivos (PINAR)  se realizan acciones que se encuentran programadas para las vigencias en los planes  el cual arroja un cumplimiento 15%
3. Tabla de Retención Documental  (TRD) y Cuadro de Clasificación Documental,  a través de la herramientas elaboradas presentación con los lineamientos de  aplicación de TRD enviada a todas la Áreas y Dependencias; protocolo para realizar a través de video conferencia aplicación de TRD y  se elabora matriz de seguimiento de TRD. Se realiza el seguimiento de la aplicación de la TRD
(2 )El Área de Administración Documental continúa asistencias técnicas a través de video conferencia cuales se mencionan a continuación:
Mayo
1) 4 de mayo de 2020 Economato, 2, 3) 5 de mayo de 2020, 3 Arcadia y Bosa 4,5) 6 de mayo 2020 Carmen de Apicala y  la Florida 6) 7 de mayo de 2020 Conservatorio Javier de Nicolo, 7)  13 de mayo de 2020 Servita, 8) 15 de mayo 2020 la Rioja,  9) 19 de mayo 2020 Casa Belen, 10, 11 ) 21 de mayo de 2020 Normandía y San Francisco 12) 22 de mayo de 2020  la 27, 13, 14)  26 de mayo de 2020 Oasis y Santa Lucia 15,16) 27 de mayo de 2020 Liberia y la Calera, 17,18,19) 28 de mayo de 2020  Subdirección Técnica de Metodos,  Eden, LA 32 , 20)  29 de mayo de 2020    Luna Park
Se refleja  20  Asistencias Técnica a dependencias y Unidades de Protección Integral  de las cuales 1 se encuentra organizado totalmente, ocho (8)  se encuentra parcialmente organizados, 10 en ajustes y  una (1) se encuentra pendiente se anexa actas
Junio
1)2 de Junio de 2020 la Vega, 2) 3 de junio de 20 Perdomo
Se reflejan 2 Asistencias Técnicas a Unidades de Protección Integral,  de las cuales 2  se encuentran en ajustes se anexa actas
Julio
1.Control Interno 02 de julio de 2020,  2,3) Área de Sistemas, Área de Investigaciones  3 de julio de 2020, 4) Área de Seguridad y Salud en el trabajo 6 de julio de 2020 5, 6 )Subdirección Técnica Administrativa y Financiera  y OASIS 07 de julio de 2020.
Primer cuatrimestre =  33/57 ASISITENCIAS TÉCNICAS 
Segundo Cuatrimestre =  27/57 57 ASISITENCIAS TÉCNICAS 
Total = 60 /57 ASISITENCIAS TÉCNICAS 
Para la difusión de herramientas e instrumentos archivísticos se inicia con la formulación de 
(3) Continua con la difusión de temáticas formuladas del Área de Administración Documental, en el mes de  mayo se realiza difusión lineamientos para el buen manejo de la información, se permite enviar  los tips  a tener en cuenta para la creación, organización y transferencias  de Historias Sociales., en el mes de junio se realiza  difusión de instrumentos archivísticos  Tablas de Retención Documental, Banco Terminológico, Tabla de Control de Acceso.
Primer  trimestre= 2/7 
Segundo Trimestre= 3/7
Total Difusión = 5/7 
</t>
    </r>
  </si>
  <si>
    <t>SUBDIRECTOR TÉCNICO ADMINISTRATIVO Y FINANCIERO 
CÓDIGO 068 GRADO 02
PROFESIONAL UNIVERSITARIO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</si>
  <si>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(1) Aplicación  Instrumentos Archivísticos 
Número de instrumentos con seguimiento / Seguimiento de los instrumentos archivísticos (3)*
* 1 Herramienta de medición  Plan Institucional de Archivos - PINAR
2 Herramienta de medición Programa de Gestión Documental PGD
3. Herramienta de medición: Tabla de Retención Documental que contempla  Cuadro de Clasificación Documental e inventarios documentales 
(2) Visitas técnicas para la aplicación TRD
Número de  visitas técnicas realizadas / Número de visitas   Técnicas proyectadas
Uno por cada acción</t>
    </r>
  </si>
  <si>
    <t>Se realiza segundo seguimiento con corte a 30 de agosto de 2020 y debe ser a 31 de agosto.  Controles: hay análiss de control.  Cuenta con responsable. La periodicidad es oportuna.  Como evidencia de control: se aporta documentos sobre la aplicación de instrumentos archivisticos; asistencias técnicas;  difusión de herramientas e instrumentos archivisticos (Tablas de Retención Documental, Banco Terminológico, Tabla de Control de Acceso).               Se establece la medición mediante los indicadores.</t>
  </si>
  <si>
    <t>EXTREMO</t>
  </si>
  <si>
    <t>ALTO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</si>
  <si>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</si>
  <si>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</si>
  <si>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</si>
  <si>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</si>
  <si>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</si>
  <si>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</si>
  <si>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</si>
  <si>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</si>
  <si>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ACEPTAR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</si>
  <si>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</si>
  <si>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</si>
  <si>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</si>
  <si>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</si>
  <si>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</si>
  <si>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</si>
  <si>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r>
      <t xml:space="preserve">EFECTIVIDAD:
 RESULTADO DE 
</t>
    </r>
    <r>
      <rPr>
        <sz val="10"/>
        <color theme="1"/>
        <rFont val="Times New Roman"/>
        <family val="1"/>
      </rPr>
      <t>(3) Difusión de  Instrumentos Archivísticos  y Herramientas de Gestión Documental.
Número de tips difundidos / Número de tips proyectados</t>
    </r>
  </si>
  <si>
    <t>5. BAJO</t>
  </si>
  <si>
    <t>La carencia de difusión, la baja apropiación y  aplicación de instrumentos archivísticos, como la ausencia del personal idoneo, como la dificultad el la recuperación de la información ocaonaria la perdida de la memoria  historica de la entidad.</t>
  </si>
  <si>
    <t>¿La fuente de información que se utiliza en el desarrollo del control es información confiable que permita mitigar el riesgo?</t>
  </si>
  <si>
    <t>FRECUENCIA DE EJECUCIÓN DE LAS ACCIONES DE CONTROL PLANTEADAS</t>
  </si>
  <si>
    <t>NO DISMINUYE</t>
  </si>
  <si>
    <t>1. MODERADO</t>
  </si>
  <si>
    <t>¿Las observaciones, desviaciones o diferencias identificadas como resultados de la ejecución del control son investigadas y resueltas de manera oportuna?</t>
  </si>
  <si>
    <t xml:space="preserve">Acción No 1 Cada vez que se requiera
Acción No 2 Actualización TRD
Acción No 3 Cada vez que se requiera </t>
  </si>
  <si>
    <t>2. MODERADO</t>
  </si>
  <si>
    <t>¿Se deja evidencia o rastro de la ejecución del control que permita a cualquier tercero con la evidencia llegar a la misma conclusión?</t>
  </si>
  <si>
    <t>* El sistema CORDIS presenta saltos en la asignación del No de consecutivo de radicados.
*   El sistema no cuenta con la interoperabilidad con el escáner para el cargue  automático y en tiempo real  de las imágenes (comunicaciones y Anexos).
*  No se encuentra en funcionamiento la opción de informar a otros destinatarios cuando se requiere enviar copia  así como el envió de alertas automáticas por correo electrónico a los destinatarios.
* Estandarización de Informes automáticos que permitan evidenciar los diferentes tramites realizados en las comunicaciones oficiales de la Entidad</t>
  </si>
  <si>
    <t xml:space="preserve">Obsolescencia del Sistema de Gestión Documental CORDIS </t>
  </si>
  <si>
    <t xml:space="preserve">
* Falta de oportunidad en la respuesta, afectando al usuario final.
* No se cuenta con un consecutivo único de las comunicaciones radicadas en el sistema CORDIS.
*  Reprocesos y tiempos adicionales realizando actividades manuales que pueden ser automáticas
* Desconocimiento de la información en tiempo real y demora en la respuesta oportuna de los tramites
* Riesgo jurídico por incumplimiento de tiempos perentorios
* Apertura de procesos disciplinarios a los(as) servidores(as) públicos(as)
* Captura y procesamiento de datos manuales que conducen al error por el tiempo que se aumentan el desarrollo de informes.</t>
  </si>
  <si>
    <t>A-GDO-PR-002 Administración de
Comunicaciones Oficiales
A-GDO-IN-002 Planeación, Producción, Gestión y Tramite Documental 
Informe de las comunicaciones</t>
  </si>
  <si>
    <t>2014-2019</t>
  </si>
  <si>
    <t>* Soporte de los ingenieros con experiencia en desarrollo de del sistema de información CORDIS, con la finalidad mejorar la herramienta, para que esta sea funcional para el Instituto.
* Coordinar con Secretaría Distrital de Hacienda la implementación del Sistema de Información Unificado
* Realizar la radicación de las comunicaciones en tiempo real.
* Mantener actualizado el consecutivo de correspondencia.</t>
  </si>
  <si>
    <t xml:space="preserve">
* Generar reportes quincenales para control y seguimiento.
* Realizar solicitudes de soporte en casos de fallo reiterado del Sistema CORDIS</t>
  </si>
  <si>
    <t xml:space="preserve">* Informes de seguimiento quincenal
* Informe de seguimiento y gestión del sistema de información. </t>
  </si>
  <si>
    <t xml:space="preserve">(4) Informe de seguimiento  del sistema de  gestión de información: Se retroalimenta el Informe de Seguimiento y gestión del Sistema de Información CORDIS para el segundo cuatrimestre
(5) Informe quincenal CORDIS: Se realiza informe de seguimiento del aplicativo Cordis durante el mes de mayo Agosto  (3) seguimientos, pero debido a fallas del aplicativo y la contingencia  mundial esta actividad se realiza de acuerdo con el cargue de imágenes que se realiza cada que se realiza el proceso de radicación en el aplicativo CORDIS de forma presencial.
Primer Trimestre 4/22
Segundo Trimestre 3/22
Total 7 /22 
</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</si>
  <si>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 Informe de seguimiento y gestión del sistema de información. 
</t>
    </r>
  </si>
  <si>
    <t>Se realiza segundo seguimiento con corte a 30 de agosto de 2020 y debe ser a 31 de agosto.  Controles: Se realiza análisis delcontrol         Cuenta con responsable. La periodicidad es oportuna.  Como evidencia de control: Informe de seguimiento y gestión del sistema de información CORDIS.  Se establece la medición mediante los indicadores.</t>
  </si>
  <si>
    <r>
      <rPr>
        <b/>
        <sz val="10"/>
        <rFont val="Times New Roman"/>
        <family val="1"/>
      </rPr>
      <t xml:space="preserve">EFECTIVIDAD:
 RESULTADO DE 
</t>
    </r>
    <r>
      <rPr>
        <sz val="10"/>
        <rFont val="Times New Roman"/>
        <family val="1"/>
      </rPr>
      <t>* Informes de seguimiento quincenal</t>
    </r>
  </si>
  <si>
    <t>El sistema de información CORDIS presenta inconsitencias en: 
Los saltos de consecutivos de radicados, el no contar con interoperabilidad del Hadware para cargue de imágenes, el no funcionamiento de la opción de informar para el envio de copias y la falta de estandarización de informes, ocasionaria que el proceso de gestión y tramite no se desarrolle, conforme a los protocolos y tiempos establecidos .</t>
  </si>
  <si>
    <t xml:space="preserve">Acción No. 1 Quincenal
Acción No 2. Cada vez que se requiera </t>
  </si>
  <si>
    <t>Baja asistencia y apropiación a las actividades de capacitación contenidas en el PIC propuestas para cada vigencia.
Los espacios de archivo no cumplen con lo establecido para la conservación de la documentación teniendo en cuenta la normatividad vigente.
La entidad no se encuentra exenta  a cualquier catastrofe natural u otras causas que puedan afectar la estabilidad de la insfraestructura de las diferentes sedes y por ende la conservación del acervo documental
Falta de asignación de recursos para la implementación de las estrategias que conforma el SIC
Baja implementación del Sistema Integración de Conservación (SIC)</t>
  </si>
  <si>
    <t>Pérdida total o parcial de la documentación que hace parte de la memoria institucional y reposa en los archivos de gestión, central y misional</t>
  </si>
  <si>
    <t>* Inadecuado manejo y manipulación de la documentación por no realizar cumplimiento de lineamientos para control de la documentación y archivo
* Deterioro de la documentación por inadecuado almacenamiento lo que lleva a perdida total o parcial de la información  por inadecuado almacenamiento y/o por inadecuada atención en caso de emergencia.
* No cumplimiento de las estretegia establecidas en el SIC y asi como el no cumplimiento a la normatividad vigente</t>
  </si>
  <si>
    <t>Implementación Sistema Integrado de Conservación - A-GDO-DI-007</t>
  </si>
  <si>
    <t>2. ALTO</t>
  </si>
  <si>
    <t>Difusión del procedimiento de reconstrucción de expedientes una vez realizado la oficialización del mismo .</t>
  </si>
  <si>
    <t xml:space="preserve">*  Aplicación de estrategias del plan de Conservación Documental
1.Capacitar al personal de planta y contratista de IDIPRON para generar conciencia de la importancia de la conservación de la información que se genera en cumplimento de los objetivos de la entidad en todo el ciclo vital del documento. 
2. Garantizar el cumplimiento de los requisitos para el almacenamiento de la documentación teniendo en cuenta los espacios establecidos por la entidad para tal fin.
3. Establecer lineamientos para el monitoreo y control de las condiciones ambientales en los espacios de archivo señaladas por la normatividad.
4. Fijar lineamientos técnicos y cronograma para la ejecución de actividades de mantenimiento, limpieza, fumigación y saneamiento en los espacios de archivo.
5. Determinar aspectos básicos para el salvamento y recuperación de la documentación en situación de riesgo.
6.Establecer métodos adecuados para el almacenamiento y re-almacenamiento de la documentación teniendo en cuenta su disposición final establecida en las Tablas de Retención Documental y Tablas de Valoración Documental de la entidad. 
* Aplicación de estrategias del plan de Preservación digital </t>
  </si>
  <si>
    <t>* Matriz de aplicación de estrategias establecidas en el Plan de Conservación Documental (6 estrategias)
* Matriz de aplicación de estrategias establecidas en el Plan de Preservación Digital (Estrategia No. 1 y No. 4)</t>
  </si>
  <si>
    <t xml:space="preserve">(6) Se realizan acciones programadas en el Sistema Integrado de Conservación como se mencionan a continuación: 
Plan de Conservación Documental refleja un cumplimiento 
Primer Seguimiento = 1/1 =25%
Segundo Seguimiento = 1/1= 14
Total 1/1= 39%
Plan de Preservación Digital a largo Plazo refleja un cumplimiento   
Primer Seguimiento = 1/1 =15%
Segundo Seguimiento= 1/1= 40%
Total 1/1= 55%
</t>
  </si>
  <si>
    <r>
      <rPr>
        <b/>
        <sz val="10"/>
        <color theme="1"/>
        <rFont val="Times New Roman"/>
        <family val="1"/>
      </rPr>
      <t xml:space="preserve">EFICACIA:
</t>
    </r>
    <r>
      <rPr>
        <sz val="10"/>
        <color theme="1"/>
        <rFont val="Times New Roman"/>
        <family val="1"/>
      </rPr>
      <t xml:space="preserve"> Plan de Conservación Documental
* Matriz de aplicación de estrategias establecidas en el Plan de Conservación Documental ejecutadas / Número de estrategias del Sistema Integrado de Conservación (6)
 Plan de Preservación Digital
* Matriz de aplicación de estrategias establecidas en el Plan de Preservación Digital (estrategia 1 y 4) / Dos (2) Estrategias del Plan de Preservación Dígital.</t>
    </r>
  </si>
  <si>
    <t>Se realiza segundo seguimiento con corte a 30 de agosto de 2020 y debe ser a 31 de agosto.  Controles: Se analiza el control. Cuenta con responsable. La periodicidad es oportuna.  Como evidencia de control: se aporta acciones sobre el plan de conservación documental y digital.  Se establece la medición mediante los indicadores.</t>
  </si>
  <si>
    <r>
      <t xml:space="preserve">EFECTIVIDAD:
</t>
    </r>
    <r>
      <rPr>
        <sz val="10"/>
        <rFont val="Times New Roman"/>
        <family val="1"/>
      </rPr>
      <t>Número de encuestas aprobadas en apropiación de los tips difundidos / Número de encuestas diligenciadas</t>
    </r>
    <r>
      <rPr>
        <b/>
        <sz val="10"/>
        <rFont val="Times New Roman"/>
        <family val="1"/>
      </rPr>
      <t xml:space="preserve"> </t>
    </r>
  </si>
  <si>
    <t>La baja asistencia y apropiación a las actividades de capacitación contenidas en el PIC, no contar con espacios adecuados para la conservación de la documentación, no realizar formulación del  plan de contingencia o salvamento de la información ante cualquier  catástrofe natural u otras causas que puedan afectar la conservación y preservación de la información, la falta de asignación de recursos para la implementación de las estrategias que conforma el SIC y la baja implementación del Sistema Integración de Conservación (SIC) , puede ocasionar deterioro, perdida parcial o total  de la información al efectuar prácticas inadecuadas en su almacenamiento y  el desconocimiento de acciones a realizar en caso de cualquier emergencia.</t>
  </si>
  <si>
    <t xml:space="preserve">Acción No 1 y 2  cronograma de actividades establecidas en cada una de las estrategias del Sistema Integrado de Conservación  a Corto Plazo (2020) 
</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</si>
  <si>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</si>
  <si>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</si>
  <si>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</si>
  <si>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</si>
  <si>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</si>
  <si>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</si>
  <si>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</si>
  <si>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</si>
  <si>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1. ALTO</t>
  </si>
  <si>
    <t>Revisión del Mapa de Riesgos</t>
  </si>
  <si>
    <t>YENNIFER PADILLA MARTÍNEZ - Responsable Área de Administración Documental</t>
  </si>
  <si>
    <t>Actualización de los riesgos, revisión del mapa de calor, revisión de las acciones</t>
  </si>
  <si>
    <t>3. ALTO</t>
  </si>
  <si>
    <t>4. ALTO</t>
  </si>
  <si>
    <t>REVISION Y APROBACIÓN</t>
  </si>
  <si>
    <t>5. ALTO</t>
  </si>
  <si>
    <t>REVISÓ</t>
  </si>
  <si>
    <t>APROBACIÓN LÍDER DEL PROCESO</t>
  </si>
  <si>
    <t>APOYO OFICINA DE ASESORA DE PLANEACIÓN</t>
  </si>
  <si>
    <t>6. ALTO</t>
  </si>
  <si>
    <t>NOMBRE:</t>
  </si>
  <si>
    <t>YENNIFER PADILLA MARTÍNEZ</t>
  </si>
  <si>
    <t>OSCAR LEONARDO ORTIZ JEREZ</t>
  </si>
  <si>
    <t>HUGO CARRILLO</t>
  </si>
  <si>
    <t>SONIA VERONICA MUÑOZ CARDENAS</t>
  </si>
  <si>
    <t>7. ALTO</t>
  </si>
  <si>
    <t>CARGO:</t>
  </si>
  <si>
    <t>Responsable Área de Administración Documental</t>
  </si>
  <si>
    <t>oscaro@idipron.gov.co</t>
  </si>
  <si>
    <t>Subdirector Administrativo</t>
  </si>
  <si>
    <t>oscaro@idiporon.gov.co</t>
  </si>
  <si>
    <t>PROFESIONAL- CONTRATISTA</t>
  </si>
  <si>
    <t>1. EXTREMO</t>
  </si>
  <si>
    <t>2. EXTREMO</t>
  </si>
  <si>
    <t>3. EXTREMO</t>
  </si>
  <si>
    <t>4. EXTREMO</t>
  </si>
  <si>
    <t>5. EXTREMO</t>
  </si>
  <si>
    <t>6. EXTREMO</t>
  </si>
  <si>
    <t>7. EXTREMO</t>
  </si>
  <si>
    <t>Planear, gestionar y controlar los recursos del IDIPRON mediante los diferentes lineamientos financieros, con el fin de dar cumplimiento a los objetivos institucionales de manera transparente, eficiente y agíl.</t>
  </si>
  <si>
    <t>ÁREA DE TESORERÍA</t>
  </si>
  <si>
    <t xml:space="preserve">1. Alteración de las bases de datos en el Sistema 
2. Vulnerabilidad en el sistema de información financiera SYSMAN.
3.Desactualizaciónde la versión Software.
4. Debilidad en la actualización de las operaciones registradas en tiempo real. </t>
  </si>
  <si>
    <t>Inexactitud en la información al generar  el Estado de Tesorería y los auxiliares en el Sistema Sysman.</t>
  </si>
  <si>
    <t xml:space="preserve">1. Producción de información imprecisa y poco confiable.
 2. Incumplimiento en las obligaciones de la entidad.
3.Intercambio o duplicidad de  la información.
4. Investigaciones de entes de control y sanciones para el Instituto. 
 </t>
  </si>
  <si>
    <t>Verificación mensual por parte del responsable del área, de los comprobantes de Tesorería generados por el Sistema SYSMAN contra el informe de auxiliares contables, corriendo los procesos de cuadre de saldos; ante cualquier anomalía, se solicita al Área de Sistemas por medio de la mesa de ayuda/ aranda a fin de verificar que los ajustes o solicitudes se estén realizando de fondo con el proveedor de Sysman.</t>
  </si>
  <si>
    <t xml:space="preserve">1. Recurrir a copias de seguridad.
2. Requerir a Sistemas informando de la situación y solicitar las correcciones pertinentes.  </t>
  </si>
  <si>
    <t xml:space="preserve">Identificar las inconsistencias que se presenten en el aplicativo SYSMAN durante la realización de las actividades del Área de Tesorería, identificar la causa que genera dichas inconsistencias y solicitar una solución por parte del proveedor.  </t>
  </si>
  <si>
    <t>Enero a Diciembre 2020</t>
  </si>
  <si>
    <t>*Archivo en excel registro trazabilidad.
*Reportes generados mesa de ayuda Área de sistemas soporte Sysman.</t>
  </si>
  <si>
    <r>
      <t>*Se diligenció el archivo en Excel, con los casos en los que el sistema de información Sysman presenta inconsistencias</t>
    </r>
    <r>
      <rPr>
        <sz val="10"/>
        <color theme="1"/>
        <rFont val="Times New Roman"/>
        <family val="1"/>
      </rPr>
      <t>, se registraron dos (2) casos, uno se presentó en el mes de mayo y otro en el mes de Julio, los dos casos fueron resueltos.</t>
    </r>
    <r>
      <rPr>
        <sz val="10"/>
        <rFont val="Times New Roman"/>
        <family val="1"/>
      </rPr>
      <t xml:space="preserve">
*Se realizaron cuatro (4) reportes a la mesa de ayuda Aranda del Área de Sistemas.  Caso 790 del 8 de abril, caso 1931 del 9 de abril, caso 1951  del 17 de abril y el caso 2088 del 30 de abril. Se ha reportado solución a tres (3) casos queda uno que aún se encuentra en tramite en el Área de Sistemas y que fue remitido al proveedor SYSMAN. 
</t>
    </r>
    <r>
      <rPr>
        <sz val="10"/>
        <color rgb="FFFF0000"/>
        <rFont val="Times New Roman"/>
        <family val="1"/>
      </rPr>
      <t xml:space="preserve">
</t>
    </r>
    <r>
      <rPr>
        <sz val="10"/>
        <color theme="1"/>
        <rFont val="Times New Roman"/>
        <family val="1"/>
      </rPr>
      <t xml:space="preserve">*Se verifica que el caso que estaba pendiente fue resuelto. </t>
    </r>
    <r>
      <rPr>
        <sz val="10"/>
        <rFont val="Times New Roman"/>
        <family val="1"/>
      </rPr>
      <t xml:space="preserve">
*Se hace revisión de las actividades del subproceso evidenciando que sólo registra un riesgo en el mapa,  a pesar de la naturaleza álgida del mismo.</t>
    </r>
  </si>
  <si>
    <t>Personal del area de Tesoreria que trabaja con el Aplicativo Sysman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</si>
  <si>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(2  requerimientos realizados sobre inconsistencias/ 2  inconsistencias detectadas en el cuatrimeste)*100</t>
    </r>
  </si>
  <si>
    <t>¿Las actividades que se desarrollan en el control realmente buscan por si sola prevenir o detectar las causas que pueden dar origen al riesgo, Ej.: verificar, validar, cotejar, comparar, revisar, etc.?</t>
  </si>
  <si>
    <r>
      <rPr>
        <b/>
        <sz val="10"/>
        <color theme="1"/>
        <rFont val="Times New Roman"/>
        <family val="1"/>
      </rPr>
      <t xml:space="preserve">EFECTIVIDAD:
 RESULTADO DE 
</t>
    </r>
    <r>
      <rPr>
        <sz val="10"/>
        <color theme="1"/>
        <rFont val="Times New Roman"/>
        <family val="1"/>
      </rPr>
      <t xml:space="preserve">
(20 informes sin inconsistencias / 20 de informes generados por el sistema en el cuatrimestre) x 100
</t>
    </r>
  </si>
  <si>
    <t>La inexactitud en la generación  de información financiera en el Sistema puede generar información imprecisa a la hora de generar los informes a los entes de control, bien sea por intercambio o duplicidad de la misma.</t>
  </si>
  <si>
    <t>Mensualmente</t>
  </si>
  <si>
    <t xml:space="preserve">Formulación, cambios en los riesgos o acciones, </t>
  </si>
  <si>
    <r>
      <rPr>
        <b/>
        <sz val="10"/>
        <color theme="1"/>
        <rFont val="Times New Roman"/>
        <family val="1"/>
      </rPr>
      <t>HERNAN SALINAS MARTÍNEZ</t>
    </r>
    <r>
      <rPr>
        <sz val="10"/>
        <color theme="1"/>
        <rFont val="Times New Roman"/>
        <family val="1"/>
      </rPr>
      <t xml:space="preserve">
Profesional Área de Tesorería
</t>
    </r>
    <r>
      <rPr>
        <b/>
        <sz val="10"/>
        <color theme="1"/>
        <rFont val="Times New Roman"/>
        <family val="1"/>
      </rPr>
      <t xml:space="preserve">
JOHANNA DEL PILAR SÁENZ
</t>
    </r>
    <r>
      <rPr>
        <sz val="10"/>
        <color theme="1"/>
        <rFont val="Times New Roman"/>
        <family val="1"/>
      </rPr>
      <t>Técnico Administrativo Área de Tesorería</t>
    </r>
  </si>
  <si>
    <t>Se realiza la correspondiente revisión y ajuste a la nueva versión del formato.</t>
  </si>
  <si>
    <t>Avance primer seguimiento de enero a abril del 2020</t>
  </si>
  <si>
    <r>
      <rPr>
        <b/>
        <sz val="10"/>
        <color theme="1"/>
        <rFont val="Times New Roman"/>
        <family val="1"/>
      </rPr>
      <t>JOHANNA DEL PILAR SÁENZ</t>
    </r>
    <r>
      <rPr>
        <sz val="10"/>
        <color theme="1"/>
        <rFont val="Times New Roman"/>
        <family val="1"/>
      </rPr>
      <t xml:space="preserve">
Técnico Administrativo Área de Tesorería</t>
    </r>
  </si>
  <si>
    <t>Avance en el seguimiento del segundo cuatrimeste (mayo- agosto)
Se modifica el riesgo para aclarar los informes a los que hace referencia el mismo pasando de "Inexatitud en la generación  de información financiera en el Sistema" a "Inexatitud en la información al generar  el Estado de Tesorería y los auxiliares en el Sistema Sysman"
Se modifica la frecuencia de ejecución de las acciones de control pasandolo de cuatrimestral a mensual.
Se modifica el indicador de eficacia pasando de "# de actividades cumplidas frente a la trazabilidad relacionada con las inconsistencias/ una (1) actividad programada) x100" a "# de requerimientos realizados sobre inconsistencias/ # de inconsistencias detectadas en el cuatrimeste" para que el indicador no dependa de las acciones resueltas por el Área de Sistemas sino que esté unicamente ligado a la acción realizada por el Área de Tesorería. 
Se modifica el indicador de efectividad pasando de "(# de casos detectados con información inexacta arrojada por el sistema / # de informes generados por el sistema en el cuatrimestre) x 100" a "(# de informes sin inconsistencias / # de informes generados por el sistema en el cuatrimestre) x 100".
Se modifica la unidad de medida del numerados del indicador de efectividad pasandolo de # de casos a # de iformes.        
Se modifican las acciones a implementar  para el fortalecimiento pasando de "Trazabilidad de cada una de las acciones realizadas, momento en el que se encuentra la inconsistencia, la causa que la generó, y solucion dada para corregir" a "Identificar las inconsistencias que se presenten en el aplicativo SYSMAN durante la realización de las actividades del Área de Tesorería, identificar la causa que genera dichas inconsistencias y solicitar una solución por parte del proveedor".</t>
  </si>
  <si>
    <t>21/08/2020</t>
  </si>
  <si>
    <r>
      <rPr>
        <b/>
        <sz val="10"/>
        <color theme="1"/>
        <rFont val="Times New Roman"/>
        <family val="1"/>
      </rPr>
      <t>DANIELA ANDREA JOYA MORA</t>
    </r>
    <r>
      <rPr>
        <sz val="10"/>
        <color theme="1"/>
        <rFont val="Times New Roman"/>
        <family val="1"/>
      </rPr>
      <t xml:space="preserve">
Contratista Profesional
Área de Tesorería</t>
    </r>
  </si>
  <si>
    <t>LUZ AIDA RAMIREZ GOMEZ</t>
  </si>
  <si>
    <t>IVAN FELIPE VARGAS ALDANA</t>
  </si>
  <si>
    <t>HUGO ALBERTO CARRILLO GÓMEZ</t>
  </si>
  <si>
    <t>SANDRA PARDO</t>
  </si>
  <si>
    <t>YULY MILENA GÓMEZ ROMERO</t>
  </si>
  <si>
    <t xml:space="preserve">PROFESIONAL UNIVERSITARIO CÓD. 219 GRADO 01 </t>
  </si>
  <si>
    <t>CONTRATISTA - SUBDIRECCIÓN ADMINISTRATIVA Y FINANCIERA</t>
  </si>
  <si>
    <t>SUBDIRECTOR ADMINISTRATIVO CÓD 068 GRADO 02</t>
  </si>
  <si>
    <t>PROFESIONAL OFICINA ASESORA DE PLANEACIÓN</t>
  </si>
  <si>
    <t>CONTRATISTA OFICINA ASESORA DE PLANEACIÓN</t>
  </si>
  <si>
    <t>DD/MM/AAAA</t>
  </si>
  <si>
    <t xml:space="preserve">                                                                                                          Gestión Financiera  /                  Planear, gestionar y controlar los recursos financieros del IDIPRON con transparencia eficiencia y agilidad para dar cumplimiento a los objetivos institucionales</t>
  </si>
  <si>
    <t>Área de Presupuesto</t>
  </si>
  <si>
    <t>Inadecuada  revisión por  parte de la persona  que hace la afectación presupuestal.</t>
  </si>
  <si>
    <t>Posibilidad de que la afectacion del concepto de gasto y la fuente se  realice incorrectamente.</t>
  </si>
  <si>
    <t>Información presupuestal inexacta y falta de veracidad</t>
  </si>
  <si>
    <t>Revisar y verificar que el objeto del gasto corresponda con el concepto de gasto y la fuente para cada rubro presupuestal, y efectuar  la corrección de la afectación realizada según corresponda. De igual manera se cuenta con el procedimiento "Expedición certificado de disponibilidad presupuestal" A-GFI-PR-001</t>
  </si>
  <si>
    <t xml:space="preserve">Deberá realizarse la corrección de la afectación, anulando el CDP y asignando un número.
En caso de haber emitido CRP con un CDP con el concepto de gasto errado, se anulan los documentos generando un nuevo número de CDP y CRP </t>
  </si>
  <si>
    <t>01/05/2020 - 30/08/2020</t>
  </si>
  <si>
    <r>
      <t xml:space="preserve">Se encontro inconsitencia en la afectacion del concepto de gasto del cdp No.2020001750, donde se inviertieron los conceptos de gasto en el proyecto 971.  se realizo corrección, se anulo el cdp y se expidió otro con el No.2020001752.
</t>
    </r>
    <r>
      <rPr>
        <b/>
        <sz val="10"/>
        <color theme="1"/>
        <rFont val="Times New Roman"/>
        <family val="1"/>
      </rPr>
      <t xml:space="preserve">
Respuesta a las observaciones 1 segimiento:</t>
    </r>
    <r>
      <rPr>
        <sz val="10"/>
        <color theme="1"/>
        <rFont val="Times New Roman"/>
        <family val="1"/>
      </rPr>
      <t xml:space="preserve"> El area considera que no hay mas riesgos por cuanto es en el cdp donde se inicia la afectacion preliminar que dara lugar al perfeccionamiento de los compromisos, en cuanto a la observacion del indicador de efectividad no es clara por cuanto el indicar precisamente responde a la ejecucion de los controles con respecto a los casos presentados en la vigencia anterior en el mismo periodo.  asi se mide la cantidad de casos antes en contraposicion con los actuales y asi se evidencia que los controles han dado resultados positivos por cuanto bajo la cantidad de casos.</t>
    </r>
  </si>
  <si>
    <t>Responsable del Área de Presupuesto</t>
  </si>
  <si>
    <r>
      <rPr>
        <b/>
        <sz val="10"/>
        <color theme="1"/>
        <rFont val="Times New Roman"/>
        <family val="1"/>
      </rPr>
      <t xml:space="preserve">EFICACIA: </t>
    </r>
    <r>
      <rPr>
        <sz val="10"/>
        <color theme="1"/>
        <rFont val="Times New Roman"/>
        <family val="1"/>
      </rPr>
      <t>(Número de revisiones realizadas de acuerdo a los controles establecidos = 1885 / Número de certificados solicitados = 1885 ) x 100  Total 100%</t>
    </r>
  </si>
  <si>
    <r>
      <t xml:space="preserve">Se observa que el riesgo se mantiene en un nivel bajo, con controles detectivos efectivos, con una materizalización del riesgo no representativa y acciones de contingencia efectiva, en el período evaluado. 
Se recomienda revisar la existencia de riesgos adicionales a gestionar, analizando los diferentes contextos con informaciòn disponible. 
Se sugiere fortalecer las evidencias remitidas.
La dependencia atendió la recomendación de la OCI,  por lo cual reformuló el inidcador de efectividad que presentaba falencias en su formulación que dificultaba su interpretación, y a su vez reformuló el indicador de eficacia.
Se sugiere registrar la información de descricpión de cambios, donde se debe incluir, según instrucciones del formato, </t>
    </r>
    <r>
      <rPr>
        <i/>
        <sz val="9"/>
        <color theme="1"/>
        <rFont val="Times New Roman"/>
        <family val="1"/>
      </rPr>
      <t>"En esta celda se debe relacionar los cambios en la información del Mapa de Riesgos. Deben estar incluidas la fecha de la formulación y las fechas de los seguimientos. Adicionalmente si se presentan cambios en la formulación tambien debe estar relacionada en este campo."
Se sugiere revisar identificación de riesgos adicionales inherentes al subproceso de Presupuesto y su operación.</t>
    </r>
  </si>
  <si>
    <r>
      <t xml:space="preserve">EFECTIVIDAD: </t>
    </r>
    <r>
      <rPr>
        <sz val="10"/>
        <color theme="1"/>
        <rFont val="Times New Roman"/>
        <family val="1"/>
      </rPr>
      <t xml:space="preserve">(Número de certificados expedidos correctamente = 1884 /Número de certificados solicitados = 1885 * 100 Total 
99,95%
</t>
    </r>
  </si>
  <si>
    <t>Al realizar una Inadecuada  revisión por  parte de la persona  que hace la afectación presupuestal, genera como riesgo la posibilidad de que la afectacion del concepto de gasto y la fuente se  realice incorrectamente.</t>
  </si>
  <si>
    <t>diario</t>
  </si>
  <si>
    <t>t</t>
  </si>
  <si>
    <r>
      <rPr>
        <b/>
        <sz val="10"/>
        <color theme="1"/>
        <rFont val="Times New Roman"/>
        <family val="1"/>
      </rPr>
      <t>FABIOLA FRANCO ESCOBAR</t>
    </r>
    <r>
      <rPr>
        <sz val="10"/>
        <color theme="1"/>
        <rFont val="Times New Roman"/>
        <family val="1"/>
      </rPr>
      <t xml:space="preserve">
Resonsable Área de Presupuesto
</t>
    </r>
    <r>
      <rPr>
        <b/>
        <sz val="10"/>
        <color theme="1"/>
        <rFont val="Times New Roman"/>
        <family val="1"/>
      </rPr>
      <t>LUZ AIDA RAMIREZ GOMEZ</t>
    </r>
    <r>
      <rPr>
        <sz val="10"/>
        <color theme="1"/>
        <rFont val="Times New Roman"/>
        <family val="1"/>
      </rPr>
      <t xml:space="preserve">
Técnico Administrativo Área de Presupuesto</t>
    </r>
  </si>
  <si>
    <t>#</t>
  </si>
  <si>
    <t>APOYO OFICINA DE ASESORA DE CONTROL INTERNO</t>
  </si>
  <si>
    <t>LUZ AIDA RAMIREZ</t>
  </si>
  <si>
    <t xml:space="preserve">FABIOLA FRANCO ESCOBAR </t>
  </si>
  <si>
    <t>HUGO ALBERTO CARRILLO GOMEZ</t>
  </si>
  <si>
    <t>SANDRA PATRICIA PARDO RAMIRÉZ</t>
  </si>
  <si>
    <t>ALEXA XIMENA LENES ROJAS</t>
  </si>
  <si>
    <t>TÉCNICO ADMINISTRATIVO CÓDIGO 367 GRADO 01</t>
  </si>
  <si>
    <t>RESPONSABLE ÁREA DE PRESUPUESTO</t>
  </si>
  <si>
    <t>SUBDIRECTOR ADMINISTRATIVO</t>
  </si>
  <si>
    <t>PROFESIONAL UNIVERSITARIO CÓDIGO 219 GRADO 02</t>
  </si>
  <si>
    <t>CONTRATISTA PROFESIONAL  ESP. - OCI</t>
  </si>
  <si>
    <t>x</t>
  </si>
  <si>
    <r>
      <t>MANTENIMIENTO DE BIENES /</t>
    </r>
    <r>
      <rPr>
        <i/>
        <sz val="10"/>
        <color theme="1"/>
        <rFont val="Times New Roman"/>
        <family val="1"/>
      </rPr>
      <t xml:space="preserve"> Garantizar las condiciones mínimas de calidad y habitabilidad de nuestros Niños, Niñas, Adolescentes y Jóvenes (NNAJ) y de todos los procesos del Instituto a través del mantenimiento físico preventivo y correctivo de bienes muebles e inmuebles que componen la infraetsructura del IDIPRON, con el fin de fortalecer la gestión administrativa, de comunicaciones e infraestructura de conformidad con los lineamientos legales establecidos.</t>
    </r>
  </si>
  <si>
    <t xml:space="preserve">MANTENIMIENTO DE BIENES MUEBLES - EQUIPOS </t>
  </si>
  <si>
    <t>Al no tener algunos repuestos o partes incluidos en un contrato de mantenimiento, se debe solicitar cotización a la firma contratista y a otras empresas.</t>
  </si>
  <si>
    <t>Retrasos en los mantenimientos mientras se reciben las cotizaciones y los repuestos.</t>
  </si>
  <si>
    <t>* Los Equipos quedan desamparados por un lapso de tiempo.
* La supervisión y su apoyo deben solicitar cotizaciones adicionales con otras empresas, generando desgastes administrativos</t>
  </si>
  <si>
    <t>* Solicitar a la firma contratista cotización de los repuestos o partes necesarias para habilitar un equipo.
* Realizar los sondeos en el mercado en el menor tiempo posible.</t>
  </si>
  <si>
    <t>Diciembre de 2019</t>
  </si>
  <si>
    <t>* Incluir en todos los procesos de contratación un máximo de partes y/o repuestos.
* Realizar de la manera mas expedita la búsqueda de las cotizaciones de los ítems de partes y/o repuestos</t>
  </si>
  <si>
    <t>(1) Incluir dentro de los Anexos Técnicos de los procesos de mantenimiento de equipos, el máximo de repuestos, partes e insumos que requieren los equipos de la entidad.</t>
  </si>
  <si>
    <t>Enero de a Diciembre 2020</t>
  </si>
  <si>
    <t>*Formato REQUERIMIENTOS TÉCNICOS CONTRATACIÓN DE BIENES, PRODUCTOS, OBRAS Y/O SERVICIOS, Código: A-GCO-FT-023</t>
  </si>
  <si>
    <t>De acuerdo al plan anual de adquisiciones se programo radifcar el proceso en el mes de de septiembre de 2020.</t>
  </si>
  <si>
    <t>Responsable Mantenimiento de Bienes (Equipos) y/o Supervisor del Contrato en Mención</t>
  </si>
  <si>
    <r>
      <rPr>
        <b/>
        <sz val="10"/>
        <color theme="1"/>
        <rFont val="Times New Roman"/>
        <family val="1"/>
      </rPr>
      <t xml:space="preserve">EFICACIA:
RESULTADO DE </t>
    </r>
    <r>
      <rPr>
        <sz val="10"/>
        <color theme="1"/>
        <rFont val="Times New Roman"/>
        <family val="1"/>
      </rPr>
      <t xml:space="preserve">
Número de contratos que incluyan el máximo de repuestos, partes e insumos que requieren los equipos de la entidad / Contratos programados de repuestos, piezas y partes (1) = </t>
    </r>
    <r>
      <rPr>
        <b/>
        <sz val="10"/>
        <color theme="1"/>
        <rFont val="Times New Roman"/>
        <family val="1"/>
      </rPr>
      <t>% de contratos que incluyen el requerimiento técnico completo = 100%</t>
    </r>
  </si>
  <si>
    <r>
      <t>Tras analizar los controles, se observa que el control implementado es detectivo y apuntan a mitigar el impacto del riesgo en caso de materialización., sin embargo, no se observan acciones a implementar para el fortalecimiento.</t>
    </r>
    <r>
      <rPr>
        <sz val="10"/>
        <color theme="0"/>
        <rFont val="Times New Roman"/>
        <family val="1"/>
      </rPr>
      <t>_______________________________________________________</t>
    </r>
    <r>
      <rPr>
        <sz val="10"/>
        <color theme="1"/>
        <rFont val="Times New Roman"/>
        <family val="1"/>
      </rPr>
      <t xml:space="preserve">
Se identifica plenamente el responsable de las acciones de control correspondientes al primer riesgo.  </t>
    </r>
    <r>
      <rPr>
        <sz val="10"/>
        <color theme="0"/>
        <rFont val="Times New Roman"/>
        <family val="1"/>
      </rPr>
      <t>________________</t>
    </r>
    <r>
      <rPr>
        <sz val="10"/>
        <color theme="1"/>
        <rFont val="Times New Roman"/>
        <family val="1"/>
      </rPr>
      <t xml:space="preserve">
No se establecieron periodos claros de controles para el segundo seguimiento.  
</t>
    </r>
    <r>
      <rPr>
        <sz val="10"/>
        <color theme="0"/>
        <rFont val="Times New Roman"/>
        <family val="1"/>
      </rPr>
      <t>________________________________________________</t>
    </r>
    <r>
      <rPr>
        <sz val="10"/>
        <color theme="1"/>
        <rFont val="Times New Roman"/>
        <family val="1"/>
      </rPr>
      <t xml:space="preserve"> En el segundo seguimiento no hubo avance en las acciones a implementar para el riesgo planteado.</t>
    </r>
    <r>
      <rPr>
        <sz val="10"/>
        <color theme="0"/>
        <rFont val="Times New Roman"/>
        <family val="1"/>
      </rPr>
      <t>________________________________________________________________________________________</t>
    </r>
    <r>
      <rPr>
        <sz val="10"/>
        <color theme="1"/>
        <rFont val="Times New Roman"/>
        <family val="1"/>
      </rPr>
      <t>Así mismo, este mapa solo se enfoca en los mantenimientos locativos, es importante generar una evaluación de riegos del mantenimiento de bienes y enseres, ya que allí también se pueden presentan riegos a materializar.</t>
    </r>
  </si>
  <si>
    <r>
      <rPr>
        <b/>
        <sz val="10"/>
        <color theme="1"/>
        <rFont val="Times New Roman"/>
        <family val="1"/>
      </rPr>
      <t xml:space="preserve">EFECTIVIDAD:
RESULTADO DE 
</t>
    </r>
    <r>
      <rPr>
        <sz val="10"/>
        <color theme="1"/>
        <rFont val="Times New Roman"/>
        <family val="1"/>
      </rPr>
      <t>(# de mantenimientos realizados sin retrasos/ # total de mantenimientos solicitados ) x 100
(115/301)*100=38,2%</t>
    </r>
  </si>
  <si>
    <r>
      <t>No hay oportunidad en los mantenimientos, hay retrasos de los servicios, los equipos pueden durar un tiempo fuera de servicio mientras logra llegar los respuestos no contenidos la oferta del contrato de suminitro de ferretería (</t>
    </r>
    <r>
      <rPr>
        <i/>
        <sz val="10"/>
        <color theme="1"/>
        <rFont val="Times New Roman"/>
        <family val="1"/>
      </rPr>
      <t>piezas y partes</t>
    </r>
    <r>
      <rPr>
        <sz val="10"/>
        <color theme="1"/>
        <rFont val="Times New Roman"/>
        <family val="1"/>
      </rPr>
      <t>)</t>
    </r>
  </si>
  <si>
    <t>Mensual</t>
  </si>
  <si>
    <r>
      <rPr>
        <b/>
        <sz val="10"/>
        <color theme="1"/>
        <rFont val="Times New Roman"/>
        <family val="1"/>
      </rPr>
      <t>MANTENIMIENTO DE BIENES /</t>
    </r>
    <r>
      <rPr>
        <sz val="10"/>
        <color theme="1"/>
        <rFont val="Times New Roman"/>
        <family val="1"/>
      </rPr>
      <t xml:space="preserve">
</t>
    </r>
    <r>
      <rPr>
        <i/>
        <sz val="10"/>
        <color theme="1"/>
        <rFont val="Times New Roman"/>
        <family val="1"/>
      </rPr>
      <t>Garantizar las</t>
    </r>
    <r>
      <rPr>
        <b/>
        <i/>
        <sz val="10"/>
        <color theme="1"/>
        <rFont val="Times New Roman"/>
        <family val="1"/>
      </rPr>
      <t xml:space="preserve"> </t>
    </r>
    <r>
      <rPr>
        <i/>
        <sz val="10"/>
        <color theme="1"/>
        <rFont val="Times New Roman"/>
        <family val="1"/>
      </rPr>
      <t xml:space="preserve">condiciones mínimas de calidad y habitabilidad de nuestros Niños, Niñas, Adolescentes y Jóvenes (NNAJ) y de todos los procesos del Instituto a través del mantenimiento físico preventivo y correctivo de bienes y de infraestructura, con el fin de fortalecer la gestión administrativa, de comunicaciones e infraestructura de conformidad con los lineamientos legales establecidos.  </t>
    </r>
  </si>
  <si>
    <t>MANTENIMIENTO DE BIENES MUEBLES - INFRAESTRUCTURA</t>
  </si>
  <si>
    <t>Deterioro de la infraestructura física ya sea por factores de vetustez de las edificaciones o su inadecuado uso y apropiación por parte de Servidores Públicos y Niños, Niñas, Adolescentes y Jóvenes -NNAJ.
Alta Demanda de mantenimientos y requerimientos de la Entidad.</t>
  </si>
  <si>
    <t xml:space="preserve">La no prestación de los servicios en las unidades de protección integral, sedes y dependencias </t>
  </si>
  <si>
    <t>* Prestación deficiente del servicio.
* Concepto desfavorable por parte de la entidades como secretarías  de salud, ambiental y Personería de Bogotá
 * Cerramiento de Unidades de Protección Integral
* Multas y sanciones a la entidad.
* No se cuente con ambientes pedagógicos agradables para la
atención de los NNAJ</t>
  </si>
  <si>
    <t>* Procedimiento Mantenimiento de Bienes Inmuebles A-MBI-PR-001
* Cronogramas de Intervención por UPI A-MBI-FT-010
* Informe Semanal de Intervenciones A-MBI-FT-012
* Diagnóstico General del Bien Inmueble A-MBI-FT-013
* Control de inspección y ejecución de mantenimiento de bienes e infraestructura A-MBI-FT-007
* Cronograma Semanal de Intervenciones A-MBI-FT-009
* Plan de Manejo e Intervención de la Infraestructura A.MBI-FT-008
* Requisan y/o Reintegro de Materiales A-MBI-FT-011</t>
  </si>
  <si>
    <t xml:space="preserve">* Se atienden las correspondientes emergencias presentadas en Las Unidades de Protección Integral. 
</t>
  </si>
  <si>
    <t>(1) Cumplir los correspondientes cronogramas de mantenimiento y dar cierre de los seguimientos a través de los informes a los requerimientos generados por las unidades, sedes y dependencias de la Entidad</t>
  </si>
  <si>
    <t xml:space="preserve">* Informes de ejecución de actividades con sus respectivo soporte y registro fotográfico. 
* Diligenciamiento de los formatos asociados al control e inspección de las ejecuciones de las adecuaciones y/o mantenimientos                             </t>
  </si>
  <si>
    <t>Se realizaron informes semanales de las 5 zonas que coordinan el total de la UPIs que están en funcionamiento. 
De acuerdo a la disponibilidad de personal y materiales se dio solución a los mantenimientos solicitados; debido a la cuarentena el rendimiento fue muy bajo, además en este cuatrimestre el contrato con la ferretería inicio en el mes de julio, pero los operarios y coordinadores  entre el 7 de julio y 15 de agosto no tenían contrato de CPS vigente.</t>
  </si>
  <si>
    <t>Responsable de Área y Equipo de Trabajo del Área de Mantenimiento de Bienes e Infraestructura</t>
  </si>
  <si>
    <r>
      <rPr>
        <b/>
        <sz val="10"/>
        <color theme="1"/>
        <rFont val="Times New Roman"/>
        <family val="1"/>
      </rPr>
      <t xml:space="preserve">EFICACIA:
RESULTADO DE </t>
    </r>
    <r>
      <rPr>
        <sz val="10"/>
        <color theme="1"/>
        <rFont val="Times New Roman"/>
        <family val="1"/>
      </rPr>
      <t xml:space="preserve">
(# de informes de seguimiento y ejecución 47/85 # de mantenimientos solicitados)*100 = 55%</t>
    </r>
  </si>
  <si>
    <r>
      <t>Tras analizar los controles, se observa que el control implementado es detectivo y apuntan a mitigar el impacto del riesgo en caso de materialización., sin embargo, no se observan acciones a implementar para el fortalecimiento.</t>
    </r>
    <r>
      <rPr>
        <sz val="10"/>
        <color theme="0"/>
        <rFont val="Times New Roman"/>
        <family val="1"/>
      </rPr>
      <t>_________________________________________________</t>
    </r>
    <r>
      <rPr>
        <sz val="10"/>
        <color theme="1"/>
        <rFont val="Times New Roman"/>
        <family val="1"/>
      </rPr>
      <t xml:space="preserve">
Se identifica plenamente el responsable de las acciones de control correspondientes al primer riesgo.  </t>
    </r>
    <r>
      <rPr>
        <sz val="10"/>
        <color theme="0"/>
        <rFont val="Times New Roman"/>
        <family val="1"/>
      </rPr>
      <t>________________</t>
    </r>
    <r>
      <rPr>
        <sz val="10"/>
        <color theme="1"/>
        <rFont val="Times New Roman"/>
        <family val="1"/>
      </rPr>
      <t xml:space="preserve">
No se establecieron periodos claros de controles para el segundo seguimiento.  
</t>
    </r>
    <r>
      <rPr>
        <sz val="10"/>
        <color theme="0"/>
        <rFont val="Times New Roman"/>
        <family val="1"/>
      </rPr>
      <t>_______________________________________________</t>
    </r>
    <r>
      <rPr>
        <sz val="10"/>
        <color theme="1"/>
        <rFont val="Times New Roman"/>
        <family val="1"/>
      </rPr>
      <t xml:space="preserve"> Si bien las acciones implementadas están encaminadas a  mitigar el riesgo, se debe avanzar rápidamente en los mantenimientos que necesita el instituto en su sedes administrativas y en las UPIS.</t>
    </r>
    <r>
      <rPr>
        <sz val="10"/>
        <color theme="0"/>
        <rFont val="Times New Roman"/>
        <family val="1"/>
      </rPr>
      <t>__________________________________________________________________________________________</t>
    </r>
    <r>
      <rPr>
        <sz val="10"/>
        <color theme="1"/>
        <rFont val="Times New Roman"/>
        <family val="1"/>
      </rPr>
      <t xml:space="preserve"> Así mismo, este mapa solo se enfoca en los mantenimientos locativos, es importante generar una evaluación de riegos del mantenimiento de bienes y enseres, ya que allí también se pueden presentan riegos a materializar.</t>
    </r>
  </si>
  <si>
    <r>
      <rPr>
        <b/>
        <sz val="10"/>
        <color theme="1"/>
        <rFont val="Times New Roman"/>
        <family val="1"/>
      </rPr>
      <t xml:space="preserve">EFECTIVIDAD:
RESULTADO DE 
</t>
    </r>
    <r>
      <rPr>
        <sz val="10"/>
        <color theme="1"/>
        <rFont val="Times New Roman"/>
        <family val="1"/>
      </rPr>
      <t xml:space="preserve">
(# de mantenimientos realizados a satisfacción 57/259 # de manteimientos solicitados ) x 100 = 22%
</t>
    </r>
  </si>
  <si>
    <t>Alta de demanda, falta de mantenimiento, carencia en la apropiación de espacios por parte de los participantes NNAJ y de los Responsables de Unidad</t>
  </si>
  <si>
    <t>Cuatrimestral</t>
  </si>
  <si>
    <t>JESSICA DANIELA GARCÍA GÓMEZ Líder Área de Mantenimiento de Bienes (Infraestructura)
OSCAR GAMBOA Técnico Área de Mantenimiento de Bienes (Equipos)</t>
  </si>
  <si>
    <t>Se revisan los riesgos formulados, se ubica en la nuevo formato y metodología</t>
  </si>
  <si>
    <t>JESSICA DANIELA GARCÍA GÓMEZ Líder Área de Mantenimiento de Bienes
OSCAR GAMBOA Técnico Área de Mantenimiento de Bienes (Equipos)
ALEXIS PERALTA GUEVARA  Área de Mantenimiento de Bienes (Infaestructura)</t>
  </si>
  <si>
    <t>DAVID DIAZ RODRÍGUEZ - ALEXIS PERALTA GUEVARA</t>
  </si>
  <si>
    <t>STEFANNY GINETH REINA</t>
  </si>
  <si>
    <t>YULY MILENA GOMEZ ROMERO</t>
  </si>
  <si>
    <t>CONTRATISTA - ÁREA MANTENIMIENTO DE BIENES (INFRAESTRUCTURA) - CONTRATISTA MANTENIMIENTO DE BIENES (EQUIPOS)</t>
  </si>
  <si>
    <t>SUBDIRECTOR ADMINISTRATIVO 068 - 02</t>
  </si>
  <si>
    <r>
      <t xml:space="preserve">ATENCIÓN A LA CIUDADANÍA
</t>
    </r>
    <r>
      <rPr>
        <i/>
        <sz val="12"/>
        <color theme="1"/>
        <rFont val="Times New Roman"/>
        <family val="1"/>
      </rPr>
      <t>Dar respuesta en términos de coherencia, calidad, calidez y oportunidad a los requerimientos realizados por parte de las y los ciudadanos al IDIPRON a través de los diferentes canales de comunicación que se encuentran dispuestos para tal fin.</t>
    </r>
  </si>
  <si>
    <t>ATENCIÓN A LA CIUDADANÍA</t>
  </si>
  <si>
    <t>Solicitar por intermedio del jefe inmediato del área o subdirección a la cual pertenecen o dependen las UPI, el direccionamiento de las correspondientes actas de apertura para ajustar el cumplimiento de los tiempos y fechas para la apertura del buzón de sugerencias.</t>
  </si>
  <si>
    <t>Se establece que los responsables de Upi/comedores no cumplen con los tiempos de apertura del buzón de sugerencias y el envío de la respectiva acta de apertura</t>
  </si>
  <si>
    <t>*Incumplimiento normativo.
*Deficiencia en la intervención del Instituto en las acciones al ciudadano.
                                                                                                                                                                                                                                                 *Afectación en los mecanismos de participación de los ciudadanos y beneficiarios de los programas del IDIPRON.
                                                                                                                                                                                                                                                                                                                                                        *Afectación en la toma de decisiones frente a la percepción que tiene el ciudadano respecto de la entidad.
                                                                                                                                                                                                                                                                                                                                                            *Afectación de las directrices y principios de la Política Pública Distrital de Atención al Ciudadano.</t>
  </si>
  <si>
    <t>Acción Correctiva: Realizar las gestiones y/o acciones necesarias para que los responsables de UPIs/comedores, cumplan con los tiempos de apertura del buzón de sugerencias y el envío de la correspondiente acta de apertura.</t>
  </si>
  <si>
    <t>No se ha materializado</t>
  </si>
  <si>
    <t>Realizar visita a las diferentes sedes y comedores de la Entidad, a fin de brindar  diagnóstico y seguimiento al estado de los buzones de sugerencias como canal efectivo de comunicación con los ciudadanos.
Brindar capacitaciones referentes al manejo del Buzon de Sugerencias de las Unidades.
Realizar seguimiento de las aperturas de buzones ciudadanos y generar los correspondientes llamados de atención a las unidades de protección integral, sedes y dependencias</t>
  </si>
  <si>
    <t>Enero a Diciembre de 2020</t>
  </si>
  <si>
    <t>*Acta de reunión.
*Correos electrónico institucional</t>
  </si>
  <si>
    <t xml:space="preserve">Durante el segundo cuatrimestre, se realizan capacitaciones a las Unidades de Protección que se encuentran en funcionamiento (modo internado ) las Unidades visitadas fueron las siguientes: 
*la Rioja, oasis I y II, San Francisco, La vega, La florida, Normandía, Liberia, Calle 32 y Bosa.  •	Presentación de servicio al ciudadano en la que se explicaron las clases de peticiones existentes, los tiempos de respuesta y los canales a través de los cuales se reciben en la entidad. Haciendo énfasis en el buzón de sugerencias y en la actualización del procedimiento realizado. 
Como resultado de estas visitas, 237 beneficiarios fueron capacitados. Como evidencia se adjuntan los listados de capacitación. 
Así mismo, se envia un comunicado a todos informando el cambio del procedimiento del buzón de sugerencias. 
Teniendo en cuenta que  se realiza la actualización del procedimiento para el trámite de las peticiones ciudadanas a través del buzón de sugerecias desde el 16 de junio la unidad oasis reportó peticiones en el buzón de sugerencias por lo que un integrante del area de atencion a la ciudadanía se desplazó para recogerlas. Así mismo, algunas Unidades enviaron  actas de la apertura del mismo por lo que se recibieron 14 Actas de apertura de buzón de sugerencias. Teniendo en cuenta la fórmula del indicador y realizando la comparación en el mismo periodo con el año anterior, se evidencia que en el 2020 se realiza un incremento del 78,57% con respecto al 2019. </t>
  </si>
  <si>
    <t>*Responsable Proceso Atención a la Ciudadanía y Equipo del Proceso</t>
  </si>
  <si>
    <r>
      <t xml:space="preserve">EFICACIA:
</t>
    </r>
    <r>
      <rPr>
        <sz val="12"/>
        <color theme="1"/>
        <rFont val="Times New Roman"/>
        <family val="1"/>
      </rPr>
      <t>Capacitaciones realizadas la Unidades y Comedores de la Entidad / Total de capacitaciones proyectadas a realizar durante el año</t>
    </r>
  </si>
  <si>
    <t xml:space="preserve">Se pudo constatar las evidencias proporcionadas al seguimiento de las capacitaciones realizadas a las unidades de protección que se encuentran e funcionamiento (Internado) , se dió el cumplimiento al indicador de EFICACIA con el 100% de las capacitaciones programadas, con el indicador de EFECTIVIDAD se debe tener  en cuenta que  se realiza la actualización del procedimiento para el trámite de las peticiones ciudadanas a través del buzón de sugerecias desde el 16 de junio la unidad oasis reportó peticiones en el buzón de sugerencias por lo que un integrante del area de atencion a la ciudadanía se desplazó para recogerlas. Así mismo, algunas Unidades enviaron  actas de la apertura del mismo por lo que se recibieron 14 Actas de apertura de buzón de sugerencias. Teniendo en cuenta lo anterior  la fórmula del indicador y realizando la comparación en el mismo periodo con el año anterior, se evidencia que en el 2020 se realiza un incremento del 78,57% con respecto al 2019.  Por lo anterior se observa que la acción contribuye a mitigar el riesgo identificado, se recomienda continuar implementando acciones preventivas que facilite la mitigación del mismo.
</t>
  </si>
  <si>
    <r>
      <rPr>
        <b/>
        <sz val="12"/>
        <color theme="1"/>
        <rFont val="Times New Roman"/>
        <family val="1"/>
      </rPr>
      <t xml:space="preserve">EFECTIVIDAD:
</t>
    </r>
    <r>
      <rPr>
        <sz val="12"/>
        <color theme="1"/>
        <rFont val="Times New Roman"/>
        <family val="1"/>
      </rPr>
      <t xml:space="preserve">Número de Actas de apertura de buzones de la vigencia / Número de actas de reportes de apertura de buzones de la vigencia anterior
</t>
    </r>
  </si>
  <si>
    <t>No se conocen las requerimientos provenietnes de las diferentes Unidades de Protección Integral, generando así un poco conocimiento de las necesidades y opinión de la ciudadanía</t>
  </si>
  <si>
    <t>mensualmnete</t>
  </si>
  <si>
    <t>*Falta de cualificación/entrenamiento de los servidores públicos asignados a los procedimientos de atención al ciudadano.
*Falla en los canales de comunicación establecidos para comunicación con el ciudadano.
* Inadecuada tipificación de PQRS.
*Demora en los tiempos por parte de las áreas asignadas para dar respuesta a un requerimiento.
*Falta de personal en las diferentes áreas para tramitar y cargar las respuestas a los requerimientos ciudadanos en el aplicativo Sistema Distrital de Quejas y Soluciones (SDQS).</t>
  </si>
  <si>
    <t>Inadecuado trámite o demora en la respuesta de los requerimientos ciudadanos asignados a la Entidad, no se puede realizar un debido control de los documentos que ingresan por la ventanilla</t>
  </si>
  <si>
    <t>*Vencimiento de los términos legales de respuesta para atender solicitudes a la ciudadanía.
*Denuncias e interposición de otras acciones ciudadanas.
*Procesos disciplinarios a los funcionarios responsables del no cumplimiento.
*Afectación de la imagen institucional.
 *Hallazgos de entidades de vigilancia y control</t>
  </si>
  <si>
    <t>Se tienen asignados a dos funcionarios en el área quienes realizan y apoyan las siguientes acciones.
1. Seguimiento periódico y continuo a las PQRS para vigilar el cumplimiento a los términos establecidos por la Ley 1755 de 2015.
2. Formato de control de requerimientos ciudadanos A-ACI-FT-003 formulado y parametrizado para la determinación de los tiempos de vencimiento de respuesta a ciudadanos vía PQRS.
3. Asignación oportuna al área que corresponda, para tramitar las PQRS.
4. Administración del Sistema Distrital de Quejas y Soluciones-SDQS.
5. Control archivístico de PQRS y respuestas.
6. Auditoría interna y formulación como seguimiento de planes de mejoramiento.
7. Informes periódicos del desempeño del proceso de atención al Ciudadano al Subdirector Administrativo del Instituto.
8. Indicadores de calidad, coherencia y oportunidad.
9. Canalización adecuada y oportuna de los requerimientos que son competencia del Instituto</t>
  </si>
  <si>
    <t>*Presentación de espacios de retroalimentación en los que se identifique la falla para fomentar la capacidad de mejora.
*Informes dirigidos a los responsables de las respectivas áreas o dependencias para que se formulen planes de mejoramiento tendientes a mitigar o disminuir el riesgo.</t>
  </si>
  <si>
    <t>*Fomentar espacios de cualificación de los funcionarios respecto a los términos y modalidades descritas en la ley 1755 de 2017.
*Continuar con los controles y alertas semanales por parte de la oficina de atención a la ciudadanía hacia las demás dependencias del instituto. 
*Realizar dos (2) campañas al Interior de la Entidad donde se plantee el manejo y gestión de las PQRS, el trato prioritario de las peticiones presentadas por menores de edad y aquellas relacionadas con el reconocimiento de un derecho fundamental y tiempos de respuesta de los derechos de petición y PQRS allegadas a la Entidad</t>
  </si>
  <si>
    <t>*Actas de reunión 
*Correos Institucionales
*Instrumentos ajustados</t>
  </si>
  <si>
    <t xml:space="preserve">*Se realiza envio de 1 correos electrónicos recordando los tiempos de respuesta según la cuarentena. 
*Se realizan 6 mesas de trabajo con las diferentes áreas o procesos en donde se emiten lineamientos para el correcto uso de Sistema Bogotá te Escucha, se recuerdan los términos para dar respuestas ciudadanas y losparámetros que deben tener las respuestas de la ciudadanía. 
Se debe tener en cuenta que se citaron 14 dependencias de las cuales solo asistieron 6.  Teniendo en cuenta lo anterior, se realiza el avance del 67% durate el segundo seguimiento. 
</t>
  </si>
  <si>
    <r>
      <rPr>
        <b/>
        <sz val="12"/>
        <color theme="1"/>
        <rFont val="Times New Roman"/>
        <family val="1"/>
      </rPr>
      <t xml:space="preserve">EFICACIA:
</t>
    </r>
    <r>
      <rPr>
        <sz val="12"/>
        <color theme="1"/>
        <rFont val="Times New Roman"/>
        <family val="1"/>
      </rPr>
      <t xml:space="preserve">
*Número de campañas realizadas / Número de campañas proyectadas (2)
* Número de jornadas de cualificación / Número de jornadas proyectadas</t>
    </r>
  </si>
  <si>
    <t xml:space="preserve">Al realizar la verificación de las evidencias se pudo evidenciar que el proceso envia a las áreas correos recordando los tiempos de respuesta según la cuarentena, tambien se verificaron las actas como resultado de las mesas de trabajo realizadas con varias áreas de l Instituto.
Con respecto a los indicadores el de EFICACIA: Se dió un cumplimiento del 50% y el de EFECTIVIDAD: Se recibieron 169 de los cuales de trasladaron 11. Se observa que la acción contribuye a mitigar el riesgo identificado, se recomienda continuar implementando acciones preventivas que facilite la mitigación del mismo.
</t>
  </si>
  <si>
    <r>
      <rPr>
        <b/>
        <sz val="12"/>
        <color theme="1"/>
        <rFont val="Times New Roman"/>
        <family val="1"/>
      </rPr>
      <t xml:space="preserve">EFECTIVIDAD:
</t>
    </r>
    <r>
      <rPr>
        <sz val="12"/>
        <color theme="1"/>
        <rFont val="Times New Roman"/>
        <family val="1"/>
      </rPr>
      <t xml:space="preserve">Número de requerimientos identificados que se radican en ventanilla y son objeto de control del Área de Atención de Ciudadanos / Número de requerimientos identificados en ventanilla durante la vigencia 2020
</t>
    </r>
  </si>
  <si>
    <t>No se lograría dar respuesta a los diferentes requerimientos que se allegan  por parte de los ciudadanos, exponiendo a la Entidad a incumplimientos de tipo normativo</t>
  </si>
  <si>
    <t>*Complejidad y dificultad en la  realización de la encuesta de Percepción de Servicio a la Ciudadania por parte del ciudadano.   *Desconocimiento de la herramienta encuesta de Percepción de Servicio a la Ciudadania por parte del Ciudadano</t>
  </si>
  <si>
    <t>*Desconocimiento de la percepción del ciudadano frente al servicio que presta la entidad. *Imposibilidad de toma de deciciones y directivas para mejorar el servicio al ciudadano.                                              *Imposibilidad de formular estartegias frente a  riesgos de gestión y corrupción.</t>
  </si>
  <si>
    <t>*Afectación de la imagen institucional.
*Imposibilidad de toma de decisiones y acciones de mejora de los servicios.
*Imposibilidad de medir índices e indicadores de satisfacción.
*Falta de interacción y participación del ciudadano con la entidad.</t>
  </si>
  <si>
    <t>*Actualización de la encuesta de Percepción de Servicio a la Ciudadanía, de conformidad a las directrices planteadas en el ultimo Comité de atención a la Ciudadanía del año 2017.                                *Formulación de capacitaciones a los funcionarios y beneficiarios del instituto referentes a la importancia del proceso de atención a la ciudadanía y encuesta de Percepción del servicio al ciudadano.</t>
  </si>
  <si>
    <t>*Presentación de espacios de retroalimentación en los que se identifique la falla para fomentar la capacidad de mejora.
*Formulación de nuevas estrategias tendientes a fomentar el uso por parte del ciudadano de la encuesta de Percepción de Servicio al ciudadano.</t>
  </si>
  <si>
    <t>* Realizar seguimiento trimestral de los diferentes PRQS y demas requerimientos ciudadanos y realizar seguimiento a la Encuesta de Percepción a la Ciudadanía</t>
  </si>
  <si>
    <t>*Acta de reunión.
*Presentación Capacitación
*Formato Actualizado SDQS proceso atención a la ciudadanía.</t>
  </si>
  <si>
    <t xml:space="preserve">Se realiza el segundo informe de gestión trimestral del año, el cual es registrado en el link de transparencia y enviado al Subdirector Técnico Administrativo y Financiero, en él se encuentra resgistrada el consolidado de las encuentas de satisfacción realizadas. </t>
  </si>
  <si>
    <r>
      <rPr>
        <b/>
        <sz val="12"/>
        <color theme="1"/>
        <rFont val="Times New Roman"/>
        <family val="1"/>
      </rPr>
      <t xml:space="preserve">EFICACIA:
</t>
    </r>
    <r>
      <rPr>
        <sz val="12"/>
        <color theme="1"/>
        <rFont val="Times New Roman"/>
        <family val="1"/>
      </rPr>
      <t xml:space="preserve">Informes Trimestrales de PRQS y resultados de la encuesta de Percepción de Servicio a la Ciudadanía / Cuatro (4) Informes generados 
</t>
    </r>
  </si>
  <si>
    <t xml:space="preserve">Se realiza el análisis de las evidencias se dió cumplimiento a la acción tanto en el indicador de EFICIENCIA como el de EFECTIVIDAD con la realización del segundo informe trimestral, se observa que la acción esta contribuyendo a mitigar el riesgo identificado, se recomienda continuar implementando acciones preventivas que facilite la mitigación del mismo.
</t>
  </si>
  <si>
    <r>
      <rPr>
        <b/>
        <sz val="12"/>
        <color theme="1"/>
        <rFont val="Times New Roman"/>
        <family val="1"/>
      </rPr>
      <t xml:space="preserve">EFECTIVIDAD:
</t>
    </r>
    <r>
      <rPr>
        <sz val="12"/>
        <color theme="1"/>
        <rFont val="Times New Roman"/>
        <family val="1"/>
      </rPr>
      <t xml:space="preserve">
Número de encuestas de percepción diligenciadas / Número de personas encuestadas</t>
    </r>
  </si>
  <si>
    <t>Hay renuencia en el diligenciamiento de la Encuesta de Percepción Ciudadana, esto dificultando la consolidación de datos cuantitativos frente al tipo de respuesta entregada  y los criterios de elaboración de respuesta por parte de IDIPRON</t>
  </si>
  <si>
    <t>Trimestral</t>
  </si>
  <si>
    <t>FECHA  (DIA/MES/AÑO)</t>
  </si>
  <si>
    <t>Se realiza la formulación de la vigencia 2018</t>
  </si>
  <si>
    <t>Rodolfo Carrillo Quintero - Responsable Proceso Atención a la Ciudadanía</t>
  </si>
  <si>
    <t>Se realiza la revisión de la formulación del Mapa de Riesgos para la vigencia, revisando riesgos, su valoración mapa de calor para la vigencia 2019</t>
  </si>
  <si>
    <t>Paula Martínez Calderón - Profesional Conttratista Subdirección Financiera</t>
  </si>
  <si>
    <r>
      <t xml:space="preserve">Se realiza la revisión de la formulación del Mapa de Riesgos para la vigencia, revisando riesgos, su valoración mapa de calor para la vigencia 2020. Frente a la vigencia 2019, se realizó la revisión de los riesgos de los cuales se valoró los mismos y se mitigaron frente a la gestión del área:
(1) </t>
    </r>
    <r>
      <rPr>
        <i/>
        <sz val="10"/>
        <color theme="1"/>
        <rFont val="Times New Roman"/>
        <family val="1"/>
      </rPr>
      <t xml:space="preserve">"Pérdida de información del área Almacenada en el computador del responsable de Atención al Ciudadano y el de sus colaboradores" </t>
    </r>
    <r>
      <rPr>
        <sz val="10"/>
        <color theme="1"/>
        <rFont val="Times New Roman"/>
        <family val="1"/>
      </rPr>
      <t>se realizó la valoración y se contepló en el Mapa de Corrupción del proceso de atención a la ciudadanía(
(5)</t>
    </r>
    <r>
      <rPr>
        <i/>
        <sz val="10"/>
        <color theme="1"/>
        <rFont val="Times New Roman"/>
        <family val="1"/>
      </rPr>
      <t xml:space="preserve"> Imposibilidad de realizar seguimiento adecuado al canal Redes Sociales por parte del Área de Atención a la Ciudadania" </t>
    </r>
    <r>
      <rPr>
        <sz val="10"/>
        <color theme="1"/>
        <rFont val="Times New Roman"/>
        <family val="1"/>
      </rPr>
      <t>se realizó la valoración y el seguimiento se ha realziado constante por parte del Área, tanto que no representa un riesgo de gestión</t>
    </r>
  </si>
  <si>
    <t>Manuel Isiaí Diaz Cudris - Contrsita Proceso Atención a la Ciudadanía</t>
  </si>
  <si>
    <t>GRISEL CORDOBA CASELLA</t>
  </si>
  <si>
    <t xml:space="preserve">ALEJANDRA GUZMÁN </t>
  </si>
  <si>
    <t>OSCAR LEONARDO ORTIZ JÉREZ</t>
  </si>
  <si>
    <t xml:space="preserve">SULMA ESPERANZA AVENDAÑO MUÑOZ </t>
  </si>
  <si>
    <t>CONTRATISTA- PROFESIONAL LÍDER ATENCIÓN A LA CIUDADANÍA</t>
  </si>
  <si>
    <t>CONTRATISTA SUBDIRECCIÓN TÉCNICA, ADMINISTRATIVA Y FINANCIERA</t>
  </si>
  <si>
    <t>SUBDIRECTOR ADMINISTRATIVO CÓD. 068 - 02</t>
  </si>
  <si>
    <t>CONTRATISTA-PROFESIONAL UNIVERSITARIO ESPECIALIZADO</t>
  </si>
  <si>
    <r>
      <rPr>
        <b/>
        <sz val="10"/>
        <color theme="1"/>
        <rFont val="Times New Roman"/>
        <family val="1"/>
      </rPr>
      <t>GESTIÓN TECNOLÓGICA Y DE LA INFORMACIÓN</t>
    </r>
    <r>
      <rPr>
        <i/>
        <sz val="10"/>
        <color theme="1"/>
        <rFont val="Times New Roman"/>
        <family val="1"/>
      </rPr>
      <t>/ Garantizar la implementación, administración y prestación de los servicios para la optimización de las herramientas informaticas, actividades de mantenimiento preventivo y correctivo de los activos de información, plataforma de comunicaciones y desarrollo de aplicaciones a la medida, asi mismo salvaguardar la información en sus criterios de confidencialidad, integridad y disponibilidad con el fin de garantizar la ejecución de los servicios informáticos que aporten al cumplimiento de la mision del Instituto.</t>
    </r>
  </si>
  <si>
    <t>AREA DE SISTEMAS</t>
  </si>
  <si>
    <t>Conservar información institucional en carpetas del equipo PC en que se trabaja</t>
  </si>
  <si>
    <t>Afectación a la integridad y No disponibilidad  de la información</t>
  </si>
  <si>
    <t>Falta de oportunidad para la utilización de la información y pérdida de acceso a la misma</t>
  </si>
  <si>
    <t xml:space="preserve">
Utilización de las carpetas compartidas ubicadas en los servidores.
Implementación Procedimiento: "Manejo y Resguardo de la Información - A-TIC-PR-005"
Toma periódica del backup (mensual)</t>
  </si>
  <si>
    <t>Oct. 24/2019</t>
  </si>
  <si>
    <t>Restaurar servidores y restaurar información de carpetas compartidas</t>
  </si>
  <si>
    <t>Backups periódicos de servidores
Adquisición del Firewall</t>
  </si>
  <si>
    <t>Bitácora de toma backup</t>
  </si>
  <si>
    <t>Mayo a Agosto de 2020</t>
  </si>
  <si>
    <t xml:space="preserve">Se están tomando backups a las carpetas asignadas en los servidores de todas las dependencias de las sedes calle 63 y calle 61, las Bases de Datos Oracle, Servidor de aplicaciones del Sistema misional SIMI, del servidor de correo, la base de datos del portal web y el servidor de aplicaciones de aranda junto con la Base de Datos.
Se está haciendo el procedimiento para incluir todas las UPIs pero debido a la cuarentena por el COVID-19 este proceso se suspendió hasta la finalización de ésta.  
Adicionalmente, se están enviando las cintas a custodia con la empresa contratada para tal fin.
Se avanza en la instalación y/o actualización del software de antivirus. Actualmente 890 equipos del IDIPRON se encuentran protegidos por el software antivirus Sophos. En el informe de seguimiento del antivirus, se relacionan las amenazas encontradas y eliminadas, bloqueadas o desinfectadas. 
Se configura el firewall para la seguridad perimetral con el fin de proteger la red y la información de la institución. Se lleva a cabo reporte mensual de amenazas de ataques al IDIPRON.
Se está adelantando el proceso de revisión, aprobación y oficialización del procedimiento "Manejo y Resguardo de la Información - A-TIC-PR-005" ante la OAP. </t>
  </si>
  <si>
    <t>Responsable del área de sistemas y equipo de trabajo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</si>
  <si>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(Número de dependencias a las cuales se toma backup / Número de dependencias) x 100 </t>
    </r>
  </si>
  <si>
    <r>
      <t>Tras analizar los controles, se observa que el control implementado apunta a mitigar el impacto del riesgo en caso de materialización.</t>
    </r>
    <r>
      <rPr>
        <sz val="10"/>
        <color theme="0"/>
        <rFont val="Times New Roman"/>
        <family val="1"/>
      </rPr>
      <t>_______________________</t>
    </r>
    <r>
      <rPr>
        <sz val="10"/>
        <color theme="1"/>
        <rFont val="Times New Roman"/>
        <family val="1"/>
      </rPr>
      <t xml:space="preserve">
Se identifica plenamente el responsable de las acciones de control correspondientes al primer riesgo. </t>
    </r>
    <r>
      <rPr>
        <sz val="10"/>
        <color theme="0"/>
        <rFont val="Times New Roman"/>
        <family val="1"/>
      </rPr>
      <t>______________________</t>
    </r>
    <r>
      <rPr>
        <sz val="10"/>
        <color theme="1"/>
        <rFont val="Times New Roman"/>
        <family val="1"/>
      </rPr>
      <t xml:space="preserve">
Se establecieron periodos de controles.</t>
    </r>
    <r>
      <rPr>
        <sz val="10"/>
        <color theme="0"/>
        <rFont val="Times New Roman"/>
        <family val="1"/>
      </rPr>
      <t>____ ___________________________________</t>
    </r>
    <r>
      <rPr>
        <sz val="10"/>
        <color theme="1"/>
        <rFont val="Times New Roman"/>
        <family val="1"/>
      </rPr>
      <t xml:space="preserve">
Se observa en las evidencias aportadas acciones implementdas de control encamid¡nadas a mitigar el riesgo para elpara el segundo seguimiento. </t>
    </r>
  </si>
  <si>
    <r>
      <rPr>
        <b/>
        <sz val="10"/>
        <color theme="1"/>
        <rFont val="Times New Roman"/>
        <family val="1"/>
      </rPr>
      <t xml:space="preserve">EFECTIVIDAD:
 RESULTADO DE 
</t>
    </r>
    <r>
      <rPr>
        <sz val="10"/>
        <color theme="1"/>
        <rFont val="Times New Roman"/>
        <family val="1"/>
      </rPr>
      <t xml:space="preserve">((Nro. de casos
de contingencia presentados en la vigencia actual - Nro. de casos de contingencia presentados en la vigencia anterior ) / Nro. de casos de contingencia presentados en la vigencia anterior)) x 100
</t>
    </r>
  </si>
  <si>
    <t>Pérdida de la información por daños o fallas en el equipo por manejo equivoco o erróneo o por software malintencionado.</t>
  </si>
  <si>
    <t>Semanal y Mensualmente</t>
  </si>
  <si>
    <t xml:space="preserve">AREA DE SISTEMAS </t>
  </si>
  <si>
    <t xml:space="preserve">Incumplimiento de los tiempos planeados para la implementación de nuevas funcionalidades de los sistemas de información. </t>
  </si>
  <si>
    <t>Falta de disponibilidad oportuna para el manejo y proyección de información misional de la institución</t>
  </si>
  <si>
    <t>Pérdida de cobertura en la prestación de los servicios de la entidad y aumento de carga operativa</t>
  </si>
  <si>
    <t>Seguimiento a la ejecución de los tiempos de los cronogramas a través de actas de reunión y actas de entrega de las nuevas funcionalidades.</t>
  </si>
  <si>
    <t>No se tiene información</t>
  </si>
  <si>
    <t>Hecer el reporte para quien lo solicite</t>
  </si>
  <si>
    <t>Seguimiento a través de la plataforma Aranda de la mesa de ayuda 
Se realiza revisión de las solicitudes de los diferentes requerimientos.
Se realiza seguimiento con los equipos misionales frente a los desarrollos, estimando cronogramas y plazos</t>
  </si>
  <si>
    <t xml:space="preserve">Informes escritos sobre el seguimiento a los cronogramas
Actas de reunión con los encargados y supervisores </t>
  </si>
  <si>
    <t xml:space="preserve">
Todos los requerimientos de desarrollo se han entregado dentro de los tiempos establecidos. A 29 de agosto se han pasado a producción 4 de los 4 programados. Los seguimientos se llevaron a cabo con los grupos de trabajo.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</si>
  <si>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(Nro. De funcionalidades implementadas programadas entregadas a tiempo/ Nro. De funcionalidades solicitadas programadas) x 100</t>
    </r>
  </si>
  <si>
    <r>
      <t>Tras analizar los controles, se observa que el control implementado apunta a mitigar el impacto del riesgo en caso de materialización.</t>
    </r>
    <r>
      <rPr>
        <sz val="10"/>
        <color theme="0"/>
        <rFont val="Times New Roman"/>
        <family val="1"/>
      </rPr>
      <t xml:space="preserve">_______________________
</t>
    </r>
    <r>
      <rPr>
        <sz val="10"/>
        <color theme="1"/>
        <rFont val="Times New Roman"/>
        <family val="1"/>
      </rPr>
      <t xml:space="preserve">Se identifica plenamente el responsable de las acciones de control correspondientes al primer riesgo. </t>
    </r>
    <r>
      <rPr>
        <sz val="10"/>
        <color theme="0"/>
        <rFont val="Times New Roman"/>
        <family val="1"/>
      </rPr>
      <t>______________________</t>
    </r>
    <r>
      <rPr>
        <sz val="10"/>
        <color theme="1"/>
        <rFont val="Times New Roman"/>
        <family val="1"/>
      </rPr>
      <t xml:space="preserve">
Se establecieron periodos de controles.</t>
    </r>
    <r>
      <rPr>
        <sz val="10"/>
        <color theme="0"/>
        <rFont val="Times New Roman"/>
        <family val="1"/>
      </rPr>
      <t>____ ___________________________________</t>
    </r>
    <r>
      <rPr>
        <sz val="10"/>
        <color theme="1"/>
        <rFont val="Times New Roman"/>
        <family val="1"/>
      </rPr>
      <t xml:space="preserve">
Se observa en las evidencias aportadas acciones implementdas de control encamid¡nadas a mitigar el riesgo para elpara el segundo seguimiento. </t>
    </r>
  </si>
  <si>
    <r>
      <rPr>
        <b/>
        <sz val="10"/>
        <color theme="1"/>
        <rFont val="Times New Roman"/>
        <family val="1"/>
      </rPr>
      <t xml:space="preserve">EFECTIVIDAD:
 RESULTADO DE </t>
    </r>
    <r>
      <rPr>
        <sz val="10"/>
        <color theme="1"/>
        <rFont val="Times New Roman"/>
        <family val="1"/>
      </rPr>
      <t xml:space="preserve">
((Nro. de funcionalidades no implementadas y programadas en la vigencia actual
- Nro. de funcionalidades no implementadas y programadas en la vigencia anterior) / Nro. de funcionalidades no implementadas y programadas en la vigencia anterior) x 100
</t>
    </r>
  </si>
  <si>
    <t>Afectación y demora en la obtención de información misional de la entidad.</t>
  </si>
  <si>
    <t>Quincenal y mensualmente</t>
  </si>
  <si>
    <t>Se realiza una revisión de los Mapas de Riesgos presentes en el proceso Gestion Tecnológica y de la Información</t>
  </si>
  <si>
    <t>GILMER MOISÉS AMÉZQUITA - Responsable Área de Sistemas</t>
  </si>
  <si>
    <t>Se actualizan los Riesgos presentados en el proceso Gestion Tecnológica y de la Información</t>
  </si>
  <si>
    <t xml:space="preserve">      ING. ORALIA FRANCO GÓEZ Profesional Universitario              
 ING. SAÚL JOSÉ BOSSA CONTRERAS Asesor Contratista Área de Sistemas</t>
  </si>
  <si>
    <t xml:space="preserve">ING. CLAUDIA CASTELLANOS LOPEZ Profesional Universitario 
</t>
  </si>
  <si>
    <t>APOYO OFICINA ASESORA DE PLANEACIÓN</t>
  </si>
  <si>
    <t>Ing. Claudia Castellanos López</t>
  </si>
  <si>
    <t>Ing. Juan Gabriel Pérez Tobaría</t>
  </si>
  <si>
    <t>Hugo Alberto Carrillo Gómez</t>
  </si>
  <si>
    <t>Willington Granados Herrera</t>
  </si>
  <si>
    <t>Profesional Universitario</t>
  </si>
  <si>
    <t>Profesional Contratista Area de Sistemas</t>
  </si>
  <si>
    <t>Subdirector Administrativo y Financiero</t>
  </si>
  <si>
    <t>Profesional Contratista OAP</t>
  </si>
  <si>
    <t xml:space="preserve"> GESTION AMBIENTAL / Desarrollar mediante mejora continua, estrategias de educación ecológica con los niños, niñas, adolescentes y Jóvenes-NNAJ y demás actores internos y externos, con el fin de identificar, mitigar y/o prevenir los impactos ambientales, en cumplimiento de la normatividad ambiental vigente y la misionalidad de la entidad, logrando consolidar un proyecto pedagógico con enfoque ambiental sostenible.</t>
  </si>
  <si>
    <t xml:space="preserve">ÁREA DE TRABAJO DE GESTION AMBIENTAL </t>
  </si>
  <si>
    <t xml:space="preserve">El incumplimiento de las buenas prácticas de gestión ambiental en actividades como: mantenimiento y limpieza de las trampas de grasa ubicadas en las zonas de preparación de alimentos, en los talleres y la inadecuada rotulación y almacenamiento de los residuos peligrosos en las sedes del instituto. </t>
  </si>
  <si>
    <t xml:space="preserve">Posible contaminación del recurso hídrico y suelo </t>
  </si>
  <si>
    <t>Afectación del recurso hídrico y del suelo por la generación de residuos peligrosos y por vertimientos que no cumplan con la norma.</t>
  </si>
  <si>
    <t xml:space="preserve">Los profesionales del área de Gestión Ambiental serán los encargados de realizar las visitas a las sedes y unidades del instituto, revisando por medio de los formato ACTA A-GDO-FT-004 Y  SEGUIMIENTO A LOS PROGRAMAS PIGA Y MANUAL DE SANEAMIENTO BÁSICO -  CÓDIGO A-GAM-FT-014,  Las condiciones ambientales de cada una de las sedes, de la misma forma la implementación del MANUAL DE RESIDUOS (PLAN DE GESTIÓN INTEGRAL DE RESIDUOS PELIGROSOS)  CÓDIGO A-GAM-MA-003
Por otro lado, los operarios de cocina son los encargados de realizar la limpieza superficial de las trampas de grasa dejando el registro en el formato “REGISTRO DE ACTIVIDADES DE LIMPIEZA Y MANTENIMIENTO DE LAS TRAMPAS DE GRASA - A-GAM-FT-005.” en caso de requerir mantenimiento de las mismas ya será el área de infraestructura quien se encargue del proceso, dejando el registro en el formato REGISTRO DE ACTIVIDADES DE LIMPIEZA Y MANTENIMIENTO DE LAS TRAMPAS DE GRASA - A-GAM-FT-005.”
</t>
  </si>
  <si>
    <t>No se ha presentado</t>
  </si>
  <si>
    <t>Al responsable de la unidad se le solicitara  un informe sobre las cusas de afectación donde soporte la limpieza y/o mantenimiento superficial de las trampas de grasa, al igual que las evidencias de sensibilización de buenas prácticas en talleres y gestión integral de residuos realizadas a los docentes y NNAJ del instituto.</t>
  </si>
  <si>
    <t xml:space="preserve">(1) Realizar visita a las Unidades por parte del Área de Gestión Ambiental – ACTA DE VISITA Y  Formato "SEGUIMIENTO A LOS PROGRAMAS PIGA Y MANUAL DE SANEAMIENTO BÁSICO" - Código A-GAM-FT-014.
(2) Realizar la programación de mantenimiento de trampas de grasa (Área de Mantenimiento de Bienes Inmuebles - Infraestructura) y coordinar con el Área de Gestión Ambiental la programación de recolección de lodos de las trampas de grasa, los cuales son gestionados como residuos peligrosos.
(3) Realizar anualmente la caracterización de vertimientos. 
(4) Realizar un seguimiento y control al resultado de las caracterizaciones de vertimientos  realizadas.      
(5) Incluir criterios de sostenibilidad ambiental en compras de materias primas por "amigables con el medio ambiente" con el fin de reducir la peligrosidad y la afectación.
(6) Realizar Capacitación al personal designado en cada Sede y Unidad del Instituto quienes son los encargados del manejo y almacenamiento temporal de los residuos peligrosos, respecto a los Manuales (1). Plan de Gestión Integral de Residuos Peligrosos - A-GAM-MA-003; (2). Gestión Integral de Residuos - A-GAM-MA-002.      
</t>
  </si>
  <si>
    <t>Enero a diciembre de 2020</t>
  </si>
  <si>
    <t xml:space="preserve">(1)Actas de visita por parte del Área de Gestión Ambiental -  Formato ACTA DE VISITA Y SEGUIMIENTO A LOS PROGRAMAS PIGA Y MANUAL DE SANEAMIENTO BÁSICO - Código A-GAM-FT-014.
(2)Registro de programación de actividades de LIMPIEZA SUPERFICIAL Y MANTENIMIENTO DE LAS TRAMPAS DE GRASA entre el área de gestión ambiental e infraestructura. 
(3)Formato de programación de las caracterizaciones de vertimientos 
(4)Informe de resultados de las caracterizaciones de vertimientos realizadas y documentos de análisis
(5)Documento de lineamientos con los criterios de sostenibilidad ambiental incluidos en los estudios previos.                              
 (6)Informe o acta de capacitación, Registro de asistencia Comité, Junta, Reunión, Capacitación y/o Actividades de Bienestar A-GDH-FT-010 en relación al tema:  "Gestión Integral de Residuos Peligrosos".
</t>
  </si>
  <si>
    <t>Enero a Abril 2020
Mayo a Agosto 2020</t>
  </si>
  <si>
    <r>
      <rPr>
        <b/>
        <sz val="10"/>
        <color theme="1"/>
        <rFont val="Times New Roman"/>
        <family val="1"/>
      </rPr>
      <t xml:space="preserve">Primer Seguimiento
</t>
    </r>
    <r>
      <rPr>
        <sz val="10"/>
        <color theme="1"/>
        <rFont val="Times New Roman"/>
        <family val="1"/>
      </rPr>
      <t xml:space="preserve">
(1).Se han programado varios recorridos de acompañamiento a las sedes, iniciando los mismos desde el día 26/03/2020, donde se visitan las sedes abiertas -internados una vez a la semana, total recorridos 6 con diligenciamiento de 9 actas. y 5 formatos de SEGUIMIENTO A LOS PROGRAMAS PIGA Y MANUAL DE SANEAMIENTO BÁSICO - Código A-GAM-FT-014.
(2) Programación de mantenimientos sedes abiertas del mes de Abril de 2020, coordinado con el Area de Mantemiento y recolección con Descont empresa encargada de la recolección de los residuos de lodos.
(3) Se realizaron con el laboratorio Anascol en el mes de Marzo un total de 5 muestreos.
(4) De los muestreos realizados todavía no se ha establecido análisis pues no contamos con los resultados definitivos, debido a que el laboratorio entro por la contigencia en cuarentena. 
(5) Durante los cuatro primeros meses se han incluido a 58 procesos contractuales criterios ambientales de sostenibilidad.
 (6) Se realiza capacitación virtual por el aplicativo meet a los responsables de unidad y apoyo, lo anterior el día 23 de Abril de 2020.
</t>
    </r>
    <r>
      <rPr>
        <b/>
        <sz val="10"/>
        <color theme="1"/>
        <rFont val="Times New Roman"/>
        <family val="1"/>
      </rPr>
      <t xml:space="preserve">
Segundo Seguimiento</t>
    </r>
    <r>
      <rPr>
        <sz val="10"/>
        <color theme="1"/>
        <rFont val="Times New Roman"/>
        <family val="1"/>
      </rPr>
      <t xml:space="preserve">
Se ha realziado las modificaciones de acuerdo a lals observaciones peresnetadas  por la OCI.
(1) se han programado varios recorridos de acompañamiento a las sedes del IDIPRON, durante el perido mayo a agosto registrandose un total de 17 recorridos con diligenciamiento de 10 actas de visita, 4 Actas se SEGUIMIENTO A LOS PROGRAMAS PIGA Y MANUAL DE SANEAMIENTO y 7 FORMATOS DE SEGUIMIENTO A LOS PROGRAMAS PIGA Y MANUAL DE SENAMIENTO - BASICO Codigó A-GAM-FT-014 
(2) Programación de mantenimientos sedes , coordinado con el Area de Mantemiento y recolección con Descont empresa encargada de la recolección de los residuos de lodos a 7 unidades 
(3) Se realizaron con el laboratorio Anascol en el mes de Marzo un total de 4 muestreos.
(4) se realizo seguimiento de los resultados obtenidos de las 4 caracterizaciones de vertimientos.  
(5) se realizo el INFORME DE AVANCE
IMPLEMENTACIÓN DEL PROGRAMA DE COMPRAS VERDES más 26 procesos con criteriors ambientales de sostenibilidad.
(6) se realizó capacitión de manera virtual 2 capacitaciones sobre el manejo de residuos y residuos ospitalarios.</t>
    </r>
  </si>
  <si>
    <t>ÁREA DE GESTIÓN AMBIENTAL</t>
  </si>
  <si>
    <r>
      <rPr>
        <b/>
        <sz val="8"/>
        <color theme="1"/>
        <rFont val="Times New Roman"/>
        <family val="1"/>
      </rPr>
      <t xml:space="preserve">EFICACIA:
</t>
    </r>
    <r>
      <rPr>
        <sz val="8"/>
        <color theme="1"/>
        <rFont val="Times New Roman"/>
        <family val="1"/>
      </rPr>
      <t xml:space="preserve">
</t>
    </r>
    <r>
      <rPr>
        <b/>
        <sz val="8"/>
        <color theme="1"/>
        <rFont val="Times New Roman"/>
        <family val="1"/>
      </rPr>
      <t xml:space="preserve">RESULTADO DE </t>
    </r>
    <r>
      <rPr>
        <sz val="8"/>
        <color theme="1"/>
        <rFont val="Times New Roman"/>
        <family val="1"/>
      </rPr>
      <t xml:space="preserve">
(1) (Número de sedes visitadas  / Número total de sedes)
(2) (Número de mantenimientos ejecutados / Número de mantenimientos programados)
(3) (No. caracterizaciones de vertimiento realizadas / No.caracterizaciones Programadas)
(4) (No. de seguimientos y control realizados a las caracterizaciones / Un (1) seguimiento programado)
(5) Informe Anual Compras Verdes / Informe (1)
(6) (Actividad formativa realizada/Actividad formativa programada)</t>
    </r>
  </si>
  <si>
    <t>En el segundo seguimiento del mapa se observa un fortalecimiento de las acciones de control ejecutadas. De la misma manera se fortalecieron las evidencias de dicha ejecución.
Si bien, dentro de las hojas de vida de los indicadores se observa y reporta los resultados de los indicadores en el período de seguimiento, se recomienda que se registre dentro del formato de mapa de riesgos E-MEJ-FT-009, los resultados de los indicadores a nivel cuantitativo, con el fin de visualizar de manera general tanto la ejecución de los controles como la efectividad de los mismos, respecto a la mitigación de los riesgos.
En relación con la ejecución de las acciones de control, de acuerdo con las evidencias relacionadas, se logró en un 67%. La efectividad de las acciones  de control no se eviencia en el presente seguimiento. Se sugiere la medición de la mitigación de los riesgos gestionados, utilizando los datos de los resultados certificados de análisis técnicos de muestras de agua.</t>
  </si>
  <si>
    <r>
      <rPr>
        <b/>
        <sz val="10"/>
        <color theme="1"/>
        <rFont val="Times New Roman"/>
        <family val="1"/>
      </rPr>
      <t>EFECTIVIDAD:
 RESULTADO DE 
(1)</t>
    </r>
    <r>
      <rPr>
        <sz val="10"/>
        <color theme="1"/>
        <rFont val="Times New Roman"/>
        <family val="1"/>
      </rPr>
      <t>Incumplimiento de parámetros en la caracterización de agua potable y agua residual de las redes unidades y dependencias / Sobre número de sedes y unidades dela Entidad
(2)Número de hallazgos presentados por disposición de residuos peligrosos por parte de la Secretaría Distrital de Ambiente / Número de observaciones generadas</t>
    </r>
  </si>
  <si>
    <t xml:space="preserve">Contaminación del recurso hídrico por alteración de parámetros de calidad de vertimientos domésticos, malos olores y contaminación de recurso suelo por el inadecuado manejo de residuos sólidos afectando la salud humana y al ambiente. </t>
  </si>
  <si>
    <t xml:space="preserve">Actividad 1: Trimestral
Actividad 2: Mensual
Actividad 3: Anual
Actividad 4: Anual
Actividad 5: Mensual
Actividad 6: Trimestral </t>
  </si>
  <si>
    <r>
      <t xml:space="preserve"> GESTION AMBIENTAL / </t>
    </r>
    <r>
      <rPr>
        <i/>
        <sz val="12"/>
        <color theme="1"/>
        <rFont val="Times New Roman"/>
        <family val="1"/>
      </rPr>
      <t>Desarrollar mediante mejora continua, estrategias de educación ecológica con los niños, niñas, adolescentes y Jóvenes-NNAJ y demás actores internos y externos, con el fin de identificar, mitigar y/o prevenir los impactos ambientales, en cumplimiento de la normatividad ambiental vigente y la misionalidad de la entidad, logrando consolidar un proyecto pedagógico con enfoque ambiental sostenible.</t>
    </r>
  </si>
  <si>
    <t>Incumplimiento de las buenas prácticas de gestión ambiental - calidad del agua potable en las sedes del instituto</t>
  </si>
  <si>
    <t xml:space="preserve">Posible afectación a la salud humana </t>
  </si>
  <si>
    <t xml:space="preserve">Afectación a la salud de la comunidad en general de las diferentes sedes del Instituto.    </t>
  </si>
  <si>
    <t>Los reponsables del área de Gestión Ambiental seran los encargados de hacer la verificación del Instructivo de  LIMPIEZA Y DESINFECCIÓN DE TANQUES DE
ALMACENAMIENTO DE AGUA POTABLE Código A-GAM-IN-013 y en cumplimiento al Instructivo CARACTERIZACIÓN DE AGUA
POTABLE - Código A-GAM-IN-020.</t>
  </si>
  <si>
    <t>No</t>
  </si>
  <si>
    <t>El profesional del área de Gestión Ambiental sera el encargado de Informar de inmediato al Subdirector  Administrativo sobre la  situación  con el fin de conformar un comité de las áreas involucradas para tomar las medidas pertinentes.</t>
  </si>
  <si>
    <t xml:space="preserve">
(1) Realizar las caracterizaciones de agua potable a través del contrato suscrito.                           
(2) Realizar el seguimiento y control del resultado de las caracterizaciones del agua potable.       
(3) Programación de lavado de tanques semestral para el año 2020</t>
  </si>
  <si>
    <t xml:space="preserve">
(1)Resultados de las caracterizaciones de agua potable.
(2)Actas de reunión.                                          
(3)Cronograma de lavado de tanques</t>
  </si>
  <si>
    <t xml:space="preserve">
Enero a Abril de 2020
Mayo a Agosto 2020</t>
  </si>
  <si>
    <r>
      <rPr>
        <b/>
        <sz val="12"/>
        <color theme="1"/>
        <rFont val="Times New Roman"/>
        <family val="1"/>
      </rPr>
      <t xml:space="preserve">Primer Seguimiento: 
</t>
    </r>
    <r>
      <rPr>
        <sz val="12"/>
        <color theme="1"/>
        <rFont val="Times New Roman"/>
        <family val="1"/>
      </rPr>
      <t xml:space="preserve">
(1) Se realizaron con el laboratorio Anascol en el mes de Marzo un total de 21 muestreos de agua potable en las diferentes sedes de la entidad.         
(2)Con la empresa Ecoflora SAS, se ha realizado el lavado de tanques en 15 sedes, para mayo están programadas 2 y las restantes 8 sedes no se han podido realizar porque están ocupadas y es dificil desocupar tanques para ofrecer el servicio o no están funcionando y los tanques no se podrían desocupar, esto por temas de cuarentena.
</t>
    </r>
    <r>
      <rPr>
        <b/>
        <sz val="12"/>
        <color theme="1"/>
        <rFont val="Times New Roman"/>
        <family val="1"/>
      </rPr>
      <t xml:space="preserve">Segundo Seguimiento:
</t>
    </r>
    <r>
      <rPr>
        <sz val="12"/>
        <color theme="1"/>
        <rFont val="Times New Roman"/>
        <family val="1"/>
      </rPr>
      <t>(1) Se realizó la programación de las caracterizaciones de agua potable para las unidades de la 27, la vega, el eden, carmen de apicala y san francisco. 
(2) Se realizó el seguimiento de los resultados de las caracterizaciones de agua potable de las unidades de la 27, la vega, el eden, carmen de apicala y san francisco.
(3) Se programo en el mes de mayo, junio y julio lavado de tanques de algunas Unidades, tal com cosnta en la programación</t>
    </r>
  </si>
  <si>
    <r>
      <rPr>
        <b/>
        <sz val="12"/>
        <color theme="1"/>
        <rFont val="Times New Roman"/>
        <family val="1"/>
      </rPr>
      <t>EFICACIA:</t>
    </r>
    <r>
      <rPr>
        <sz val="12"/>
        <color theme="1"/>
        <rFont val="Times New Roman"/>
        <family val="1"/>
      </rPr>
      <t xml:space="preserve">
</t>
    </r>
    <r>
      <rPr>
        <b/>
        <sz val="12"/>
        <color theme="1"/>
        <rFont val="Times New Roman"/>
        <family val="1"/>
      </rPr>
      <t xml:space="preserve">(1) </t>
    </r>
    <r>
      <rPr>
        <sz val="12"/>
        <color theme="1"/>
        <rFont val="Times New Roman"/>
        <family val="1"/>
      </rPr>
      <t xml:space="preserve">Número de Unidades en las cuales se hizo efectiva la caracterización de agua potable /  Número de Unidades en las cuales se programa la caracterización de agua potable *100
</t>
    </r>
    <r>
      <rPr>
        <b/>
        <sz val="12"/>
        <color theme="1"/>
        <rFont val="Times New Roman"/>
        <family val="1"/>
      </rPr>
      <t xml:space="preserve">(2) </t>
    </r>
    <r>
      <rPr>
        <sz val="12"/>
        <color theme="1"/>
        <rFont val="Times New Roman"/>
        <family val="1"/>
      </rPr>
      <t xml:space="preserve">Número de Unidades y Sedes en las cuales se hizo efectivo el  lavado de tanques / Número de Unidades y Sedes en las cuales se programa el lavado de tanques *100 </t>
    </r>
  </si>
  <si>
    <r>
      <t xml:space="preserve">EFECTIVIDAD:
RESULTADO DE 
</t>
    </r>
    <r>
      <rPr>
        <sz val="12"/>
        <color theme="1"/>
        <rFont val="Times New Roman"/>
        <family val="1"/>
      </rPr>
      <t>Incumplimiento de parámetros en la caracterización de agua potable de las redes unidades y dependencias / Sobre número de sedes y unidades de la Entidad</t>
    </r>
  </si>
  <si>
    <t>Inadecuada calidad del agua potable debido a contaminación interna y externa</t>
  </si>
  <si>
    <t>Actividad 1: Semestral
Actividad 2: Semestral
Actividad 3: Semestral</t>
  </si>
  <si>
    <t>ELABORO</t>
  </si>
  <si>
    <t>Formulación, cambios en los riesgos o acciones</t>
  </si>
  <si>
    <t>ANGIE TATIANA RAMOS LEÓN</t>
  </si>
  <si>
    <t>1. Se incluyen todas las hojas de vida de cada indicador, con su respectivo seguimiento, 2. Se incluye en el Riesgo No.2 indicador y registro para medir la actividad No.5, 3. En el Riesgo No.4 se cambia la causa ya que no me lleva realmente a lo que se planteo como riesgo y además se cambian la frecuencia de la ejecución de las acciones de control y 4. Se hace segumiento para todas las actividades de los riesgos para la vigencia del mes de enero a abril de 2020.</t>
  </si>
  <si>
    <t xml:space="preserve">ANGÉLICA MARIA ESPINO </t>
  </si>
  <si>
    <t>Se unifica los riesgos dejando dos acatando las observaciones dadas por la OCI</t>
  </si>
  <si>
    <t>EVELYN GUZMAN ARENAS</t>
  </si>
  <si>
    <t>EVELYN GUZMÁN ARENAS</t>
  </si>
  <si>
    <t>ALEJANDRA GUZMÁN</t>
  </si>
  <si>
    <t>HUGO ALBERTO CARRILLO</t>
  </si>
  <si>
    <t>STEFANNY REINA ÁLVAREZ</t>
  </si>
  <si>
    <t>PROFESIONAL DE APOYO (CONTRATISTA)</t>
  </si>
  <si>
    <t>CONTRATISTA SUBDIRECCIÓN TÉCNICA ADMINISTRATIVA Y FINANCIERA</t>
  </si>
  <si>
    <t>PROFESIONAL UNIVERSITARIO</t>
  </si>
  <si>
    <r>
      <t xml:space="preserve">SERVICIOS ADMINISTRATIVOS / </t>
    </r>
    <r>
      <rPr>
        <i/>
        <sz val="10"/>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</si>
  <si>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t>ÁREA DE TRANSPORTE Y APOYO LOGÍSTICO</t>
  </si>
  <si>
    <t>Entrega de las solicitudes del servicio de transporte fuera del tiempo estipulado.
Bajo conocimiento al diligenciamiento de los formatos dispuestos SOLICITUD DE SERVICIO DE TRANSPORTE A-SAD-FT-008
Hay desconocimiento del  procedimiento para la solicitud de transporte por parte de las Unidades de Protección Integral
Falta divulgación del procedimiento entre las áreas del Instituto.</t>
  </si>
  <si>
    <t>Incumplimiento en la provisión del transporte</t>
  </si>
  <si>
    <t>Incumplimiento de las actividades programadas en otras dependencias lo que ocasiona deficiente prestación del servicio a los beneficiario.</t>
  </si>
  <si>
    <t>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A-SAD-FT-005</t>
  </si>
  <si>
    <t>Ubicar el transporte contratado o propio para el cumplimiento del servicio
Llamada telefónica de confirmación del servicio a los interesados</t>
  </si>
  <si>
    <r>
      <t xml:space="preserve">Dar estricto cumplimiento a los procedimientos del área, en especial para este caso,  la prestación del servicio de transporte en la Entidad, exigiedo  en su totalidad los documentos y requisitos  estipulados para realizar las solicitud de transporte requeridas por los Funcionarios y Directivos del IDIPRON.
</t>
    </r>
    <r>
      <rPr>
        <b/>
        <sz val="11"/>
        <rFont val="Arial"/>
        <family val="2"/>
      </rPr>
      <t xml:space="preserve">NOTA: </t>
    </r>
    <r>
      <rPr>
        <sz val="11"/>
        <rFont val="Arial"/>
        <family val="2"/>
      </rPr>
      <t>Con referente al comentario realizado por la OCI, referente a la inexistencia de evidencia aportada para el reporte del primer cuatrimestre, se adjunta con las evidencias del reporte del segundo cuatrimestre de 2020.</t>
    </r>
  </si>
  <si>
    <t>Solicitudes de transporte en el formato designado para ello julio y agosto. Revise la ruta: (Fortalecimiento/Transporte/Solicitudesdetransporte2020).
Evidencia primer reporte 2020, pantallazo de la solicitud de divulgación.</t>
  </si>
  <si>
    <t>01-05-2020 al 31-08-2020</t>
  </si>
  <si>
    <t xml:space="preserve">Durante el segundo cuatrimestre de la vigencia 2020, se dio estricto cumplimiento a los procedimientos del área, en especial para este caso,  la prestación del servicio de transporte en la Entidad, exigiedo  en su totalidad los documentos y requisitos  estipulados para realizar las solicitud de transporte requeridas por los Funcionarios y Directivos del IDIPRON.
NOTA: Para este reporte, el indicador de eficacia no aplica, debido a que el lineamiento ya fue emitido en el primer cuatrimestre, 
Vale aclarar que se relacionan las solicitudes de transporte de julio y agosto, esto debido a que a partir del 1 de julio se presento cambio de supervisión para el proceso de servicios administrativos y el registro de las solicitudes de los meses de mayo y junio no fue encontrado.
</t>
  </si>
  <si>
    <t>RESPONSABLE DEL ÁREA DE TRANSPORTE Y APOYO LOGÍSTICO</t>
  </si>
  <si>
    <r>
      <rPr>
        <b/>
        <sz val="10"/>
        <color theme="1"/>
        <rFont val="Times New Roman"/>
        <family val="1"/>
      </rPr>
      <t xml:space="preserve">EFICACIA:
RESULTADO DE </t>
    </r>
    <r>
      <rPr>
        <sz val="10"/>
        <color theme="1"/>
        <rFont val="Times New Roman"/>
        <family val="1"/>
      </rPr>
      <t xml:space="preserve">
(Un (1) lineamiento realizado / Un (1) lineamiento proyectado)</t>
    </r>
  </si>
  <si>
    <r>
      <t>Tras analizar los controles, se observa que el control implementado apuntan a mitigar el impacto del riesgo en caso de materialización</t>
    </r>
    <r>
      <rPr>
        <sz val="10"/>
        <color theme="0"/>
        <rFont val="Times New Roman"/>
        <family val="1"/>
      </rPr>
      <t>.________________________________</t>
    </r>
    <r>
      <rPr>
        <sz val="10"/>
        <color theme="1"/>
        <rFont val="Times New Roman"/>
        <family val="1"/>
      </rPr>
      <t xml:space="preserve">
Se identifica plenamente el responsable de las acciones de control correspondientes al primer riesgo.</t>
    </r>
    <r>
      <rPr>
        <sz val="10"/>
        <color theme="0"/>
        <rFont val="Times New Roman"/>
        <family val="1"/>
      </rPr>
      <t xml:space="preserve">________________________________ </t>
    </r>
    <r>
      <rPr>
        <sz val="10"/>
        <color theme="1"/>
        <rFont val="Times New Roman"/>
        <family val="1"/>
      </rPr>
      <t xml:space="preserve">
Se establecieron periodos de controles</t>
    </r>
    <r>
      <rPr>
        <sz val="10"/>
        <color theme="0"/>
        <rFont val="Times New Roman"/>
        <family val="1"/>
      </rPr>
      <t>.______________________________</t>
    </r>
    <r>
      <rPr>
        <sz val="10"/>
        <color theme="1"/>
        <rFont val="Times New Roman"/>
        <family val="1"/>
      </rPr>
      <t xml:space="preserve"> 
Se describen acciones del control realizado y ruta de acceso sin embargo no se aportan pruebas o documentos de las acciones de control realizadas para el segundo seguimiento.   </t>
    </r>
    <r>
      <rPr>
        <sz val="10"/>
        <color theme="0"/>
        <rFont val="Times New Roman"/>
        <family val="1"/>
      </rPr>
      <t>__________________________</t>
    </r>
    <r>
      <rPr>
        <sz val="10"/>
        <color theme="1"/>
        <rFont val="Times New Roman"/>
        <family val="1"/>
      </rPr>
      <t xml:space="preserve">                                                                                                                                                                                                                                                                                                     Se recomienda fortalecer las  ACCIONES DE CONTINGENCIA EN CASO DE MATERIALIZACIÓN DEL RIESGO, </t>
    </r>
    <r>
      <rPr>
        <sz val="10"/>
        <color theme="0"/>
        <rFont val="Times New Roman"/>
        <family val="1"/>
      </rPr>
      <t>_____________________________________</t>
    </r>
    <r>
      <rPr>
        <sz val="10"/>
        <color theme="1"/>
        <rFont val="Times New Roman"/>
        <family val="1"/>
      </rPr>
      <t>Revisar el formato de mapas de riesgo, toda vez que en la casilla ZONA DE RIESGO RESIDUAL, no se está aplicando la zona de calor conforme a la guía para la administración del riesgo.</t>
    </r>
  </si>
  <si>
    <r>
      <rPr>
        <b/>
        <sz val="10"/>
        <color theme="1"/>
        <rFont val="Times New Roman"/>
        <family val="1"/>
      </rPr>
      <t xml:space="preserve">EFECTIVIDAD:
 RESULTADO DE 
</t>
    </r>
    <r>
      <rPr>
        <sz val="10"/>
        <color theme="1"/>
        <rFont val="Times New Roman"/>
        <family val="1"/>
      </rPr>
      <t xml:space="preserve">Número de servicios programados en la vigencia / Número de solicitudes de la vigencia </t>
    </r>
    <r>
      <rPr>
        <i/>
        <sz val="10"/>
        <color theme="1"/>
        <rFont val="Times New Roman"/>
        <family val="1"/>
      </rPr>
      <t>(programadas, canceladas)</t>
    </r>
  </si>
  <si>
    <t xml:space="preserve">No se tienden los procesos misionales de la Entidad, se incumplen los procesos de formación de los Niños, Niñas, Adolescentes y Jovenes (NNAJ) </t>
  </si>
  <si>
    <t>Suspensión o vencimiento de las licencias de conducción de los conductores de planta y contratistas de la Entidad</t>
  </si>
  <si>
    <t>Inmovilización del parque automotor</t>
  </si>
  <si>
    <t>* Pago de costos operativos para retirar los vehículos de los patios
* Afectación en la prestación del servicio</t>
  </si>
  <si>
    <t>Noviembre de 2018</t>
  </si>
  <si>
    <t>Reportar al superior inmediato la suspensión y vencimiento de la licencia de conducción
Suspender la actividad del servidor público en la conducción del vehículos del parque automotor
Informar lo correspondiente a la Subdirección de Desarrollo Humano</t>
  </si>
  <si>
    <r>
      <t xml:space="preserve">Durante el segundo cuatrimestre de la vigencia 2020, se realiza seguimiento semanal a través de las plataformas de Registro Único Nacional de Transito -RUNT del Ministerio de Transporte, SIM de la Secretaria de Movilidad y Distrital y SIMIT de la Federación Colombiana de Municipios. A través de las cuales se permiten conocer los datos y el estado relacionado con la información del conductor y los vehículos vinculados a la Entidad.
</t>
    </r>
    <r>
      <rPr>
        <b/>
        <sz val="11"/>
        <rFont val="Arial"/>
        <family val="2"/>
      </rPr>
      <t>NOTA:</t>
    </r>
    <r>
      <rPr>
        <sz val="11"/>
        <rFont val="Arial"/>
        <family val="2"/>
      </rPr>
      <t xml:space="preserve"> Con referente al comentario realizado por la OCI, referente a la inexistencia de evidencia aportada para el reporte del primer cuatrimestre, se adjunta con las evidencias del reporte del segundo cuatrimestre de 2020.</t>
    </r>
  </si>
  <si>
    <t>Informe de Seguimiento Semanal
Evidencias del primer reporte 2020. 
Revisar la ruta: (Fortalecimiento/Transporte/Comparendos/Comparendos2020)</t>
  </si>
  <si>
    <t>01/05/2020 - 31/08/2020</t>
  </si>
  <si>
    <t>Durante el segundo cuatrimestre de la vigencia 2020, se realiza seguimiento semanal a través de las plataformas de Registro Único Nacional de Transito -RUNT del Ministerio de Transporte, SIM de la Secretaria de Movilidad y Distrital y SIMIT de la Federación Colombiana de Municipios. A través de las cuales se permiten conocer los datos y el estado relacionado con la información del conductor y los vehículos vinculados a la Entidad.</t>
  </si>
  <si>
    <r>
      <rPr>
        <b/>
        <sz val="10"/>
        <color theme="1"/>
        <rFont val="Times New Roman"/>
        <family val="1"/>
      </rPr>
      <t xml:space="preserve">EFICACIA:
RESULTADO DE </t>
    </r>
    <r>
      <rPr>
        <sz val="10"/>
        <color theme="1"/>
        <rFont val="Times New Roman"/>
        <family val="1"/>
      </rPr>
      <t xml:space="preserve">
Número de seguimientos generados / Número de seguimientos planeados </t>
    </r>
  </si>
  <si>
    <r>
      <t>Tras analizar los controles, se observa que el control implementado apuntan a mitigar el impacto del riesgo en caso de materialización</t>
    </r>
    <r>
      <rPr>
        <sz val="10"/>
        <color theme="0"/>
        <rFont val="Times New Roman"/>
        <family val="1"/>
      </rPr>
      <t>.________________________________</t>
    </r>
    <r>
      <rPr>
        <sz val="10"/>
        <color theme="1"/>
        <rFont val="Times New Roman"/>
        <family val="1"/>
      </rPr>
      <t xml:space="preserve">
Se identifica plenamente el responsable de las acciones de control correspondientes al primer riesgo.</t>
    </r>
    <r>
      <rPr>
        <sz val="10"/>
        <color theme="0"/>
        <rFont val="Times New Roman"/>
        <family val="1"/>
      </rPr>
      <t xml:space="preserve">________________________________ </t>
    </r>
    <r>
      <rPr>
        <sz val="10"/>
        <color theme="1"/>
        <rFont val="Times New Roman"/>
        <family val="1"/>
      </rPr>
      <t xml:space="preserve">
Se establecieron periodos de controles</t>
    </r>
    <r>
      <rPr>
        <sz val="10"/>
        <color theme="0"/>
        <rFont val="Times New Roman"/>
        <family val="1"/>
      </rPr>
      <t>.______________________________</t>
    </r>
    <r>
      <rPr>
        <sz val="10"/>
        <color theme="1"/>
        <rFont val="Times New Roman"/>
        <family val="1"/>
      </rPr>
      <t xml:space="preserve"> 
Se describen acciones del control realizado y ruta de acceso sin embargo en las evidencias enviadas no se encontro pruebas o documentos de las acciones de control realizadas para el segundo seguimiento.   </t>
    </r>
    <r>
      <rPr>
        <sz val="10"/>
        <color theme="0"/>
        <rFont val="Times New Roman"/>
        <family val="1"/>
      </rPr>
      <t>__________________________</t>
    </r>
    <r>
      <rPr>
        <sz val="10"/>
        <color theme="1"/>
        <rFont val="Times New Roman"/>
        <family val="1"/>
      </rPr>
      <t xml:space="preserve">                                                                                                                                                                                                                                                                                               Revisar el formato de mapas de riesgo, toda vez que en la casilla ZONA DE RIESGO RESIDUAL, no se está aplicando la zona de calor conforme a la guía para la administración del riesgo.</t>
    </r>
  </si>
  <si>
    <r>
      <rPr>
        <b/>
        <sz val="10"/>
        <color theme="1"/>
        <rFont val="Times New Roman"/>
        <family val="1"/>
      </rPr>
      <t xml:space="preserve">EFECTIVIDAD:
 RESULTADO DE 
</t>
    </r>
    <r>
      <rPr>
        <sz val="10"/>
        <color theme="1"/>
        <rFont val="Times New Roman"/>
        <family val="1"/>
      </rPr>
      <t xml:space="preserve">Número de conductores </t>
    </r>
    <r>
      <rPr>
        <i/>
        <sz val="10"/>
        <color theme="1"/>
        <rFont val="Times New Roman"/>
        <family val="1"/>
      </rPr>
      <t xml:space="preserve">(contratistas y planta) </t>
    </r>
    <r>
      <rPr>
        <sz val="10"/>
        <color theme="1"/>
        <rFont val="Times New Roman"/>
        <family val="1"/>
      </rPr>
      <t>con suspensiones y/o vencimientos de licencias de conducción de los conductores de la Entidad</t>
    </r>
    <r>
      <rPr>
        <b/>
        <sz val="10"/>
        <color theme="1"/>
        <rFont val="Times New Roman"/>
        <family val="1"/>
      </rPr>
      <t xml:space="preserve"> /</t>
    </r>
    <r>
      <rPr>
        <sz val="10"/>
        <color theme="1"/>
        <rFont val="Times New Roman"/>
        <family val="1"/>
      </rPr>
      <t xml:space="preserve"> Número de conductores de la Entidad (</t>
    </r>
    <r>
      <rPr>
        <i/>
        <sz val="10"/>
        <color theme="1"/>
        <rFont val="Times New Roman"/>
        <family val="1"/>
      </rPr>
      <t>contratistas y planta</t>
    </r>
    <r>
      <rPr>
        <sz val="10"/>
        <color theme="1"/>
        <rFont val="Times New Roman"/>
        <family val="1"/>
      </rPr>
      <t>)</t>
    </r>
  </si>
  <si>
    <t>No se puede prestar el servicio de transporte en los tiempos, los conductores deben doblar servicios, mayores gastos operativos con el contrato de transporte</t>
  </si>
  <si>
    <t>Semanal</t>
  </si>
  <si>
    <t>SERVICIOS PÚBLICOS</t>
  </si>
  <si>
    <t>* Mora en la entrega física de la factura de los servicios públicos de aquellos predios rurales que posee la Entidad
* Periodo de facturación y cierres de Secretaría Distrital de Hacienda 
*Demora en la toma de firma de las partes que intervienen en el procedimiento
* Envío de los soportes pagos de los servicios públicos
* Errores en las plataformas de Secretaría Distrital de Hacienda cuando no se reflejan los pagos correspondientes</t>
  </si>
  <si>
    <t xml:space="preserve">Pago de mora en las facturas de servicios públicos de la Entidad </t>
  </si>
  <si>
    <t>Suspensión en la prestación del servicio público en las Unidades, Sedes y Dependencias</t>
  </si>
  <si>
    <t>GESTION Y CONTROL DE PAGO DE SERVICIOS PUBLICOS , PRIVADOS E IMPUESTOS  A-SAD-PR-004
CONGLOMERADO Y TRAZABILIDAD DE SERVICIOS PUBLICOS SAD-FT-014</t>
  </si>
  <si>
    <t>Junio de 2020</t>
  </si>
  <si>
    <t>Se remiten Oficios a las Empresas Prestadoras de Servicios Públicos para trámite del pago de los excedentes
Seguimiento al pago de los servicios públicos en los pagos 
Asumir por parte de la persona que omitió el procediimiento el pago de los costos de reconexión.</t>
  </si>
  <si>
    <r>
      <t xml:space="preserve">Ejecutar adecuada y estrictamente el procedimiento establecido para el pago de servicios públicos y aplicar las acciones de contingencia en caso de materialización.
</t>
    </r>
    <r>
      <rPr>
        <b/>
        <sz val="12"/>
        <color theme="1"/>
        <rFont val="Times New Roman"/>
        <family val="1"/>
      </rPr>
      <t>NOTA:</t>
    </r>
    <r>
      <rPr>
        <sz val="12"/>
        <color theme="1"/>
        <rFont val="Times New Roman"/>
        <family val="1"/>
      </rPr>
      <t xml:space="preserve"> Con referente al comentario realizado por la OCI, referente a la inexistencia de evidencia aportada para el reporte del primer cuatrimestre, se adjunta con las evidencias del reporte del segundo cuatrimestre de 2020.</t>
    </r>
  </si>
  <si>
    <t>Acta de reunion.
Trazabilidad de las facturas de servicios públicos, revisar la ruta: (Fortalecimiento2020/serviciospublicos2020/Trammitedepagodeserviciospublicos)</t>
  </si>
  <si>
    <t>Durante el segundo cuatrimestre de la vigencia 2020, se presentó la materialización del riesgo, en el mes de junio se genero mora en el pago de la factura de dicho periodo. Las acciones de contingencia se ejecutaron por el responsable. Por consiguiente, se planteó en reunion con el equipo de servicios administrativos la creación de una mesa de trabajo que nos permita identificar y definir las acciones pertinentes para evitar que se continue materializando el riesgo.</t>
  </si>
  <si>
    <t>GRUPO DE SERVICIOS PÚBLICOS  ENTIDAD</t>
  </si>
  <si>
    <r>
      <rPr>
        <b/>
        <sz val="10"/>
        <rFont val="Arial"/>
        <family val="2"/>
      </rPr>
      <t xml:space="preserve">EFICACIA:
RESULTADO DE </t>
    </r>
    <r>
      <rPr>
        <sz val="10"/>
        <rFont val="Arial"/>
        <family val="2"/>
      </rPr>
      <t xml:space="preserve">
Número conglomerados tramitados / Número de conglomerados allegados</t>
    </r>
  </si>
  <si>
    <r>
      <t>Tras analizar los controles, se observa que el control implementado apuntan a mitigar el impacto del riesgo en caso de materialización</t>
    </r>
    <r>
      <rPr>
        <sz val="10"/>
        <color theme="0"/>
        <rFont val="Times New Roman"/>
        <family val="1"/>
      </rPr>
      <t>.________________________________</t>
    </r>
    <r>
      <rPr>
        <sz val="10"/>
        <color theme="1"/>
        <rFont val="Times New Roman"/>
        <family val="1"/>
      </rPr>
      <t xml:space="preserve">
Se identifica plenamente el responsable de las acciones de control correspondientes al primer riesgo.</t>
    </r>
    <r>
      <rPr>
        <sz val="10"/>
        <color theme="0"/>
        <rFont val="Times New Roman"/>
        <family val="1"/>
      </rPr>
      <t xml:space="preserve">________________________________ </t>
    </r>
    <r>
      <rPr>
        <sz val="10"/>
        <color theme="1"/>
        <rFont val="Times New Roman"/>
        <family val="1"/>
      </rPr>
      <t xml:space="preserve">
Se establecieron periodos de controles</t>
    </r>
    <r>
      <rPr>
        <sz val="10"/>
        <color theme="0"/>
        <rFont val="Times New Roman"/>
        <family val="1"/>
      </rPr>
      <t>.______________________________</t>
    </r>
    <r>
      <rPr>
        <sz val="10"/>
        <color theme="1"/>
        <rFont val="Times New Roman"/>
        <family val="1"/>
      </rPr>
      <t xml:space="preserve"> 
Se describen acciones del control, así  mismo, se observa acta de reunion donde se socializa y definen avances en las acciones de control realizadas para el segundo seguimiento.   </t>
    </r>
    <r>
      <rPr>
        <sz val="10"/>
        <color theme="0"/>
        <rFont val="Times New Roman"/>
        <family val="1"/>
      </rPr>
      <t>__________________________</t>
    </r>
    <r>
      <rPr>
        <sz val="10"/>
        <color theme="1"/>
        <rFont val="Times New Roman"/>
        <family val="1"/>
      </rPr>
      <t xml:space="preserve">                                                                                                                                                                                                                                                                                               Revisar el formato de mapas de riesgo, toda vez que en la casilla ZONA DE RIESGO RESIDUAL, no se está aplicando la zona de calor conforme a la guía para la administración del riesgo.</t>
    </r>
  </si>
  <si>
    <r>
      <rPr>
        <b/>
        <sz val="10"/>
        <rFont val="Times New Roman"/>
        <family val="1"/>
      </rPr>
      <t xml:space="preserve">EFECTIVIDAD:
 RESULTADO DE 
</t>
    </r>
    <r>
      <rPr>
        <sz val="10"/>
        <rFont val="Times New Roman"/>
        <family val="1"/>
      </rPr>
      <t xml:space="preserve">Número de conglomerados pagados en tiempo / Número de conglomerados de la Entidad (48)
</t>
    </r>
  </si>
  <si>
    <t>Asumir costos de mora por retraso en los pagos</t>
  </si>
  <si>
    <t>Mensual - Bimensual (*caso de servicios de acueducto y aseo)</t>
  </si>
  <si>
    <t>SERVICIO VIGILANCIA</t>
  </si>
  <si>
    <t>No se siguen los protocolos para al acceso y salida de elemento y/o bienes del instituto.
Desconocimiento del procedimiento de acceso y salida de los elementos y/o bienes del instituto.</t>
  </si>
  <si>
    <t>Bajo control, hurto y pérdidas de los bienes de propiedad del Instituto</t>
  </si>
  <si>
    <t>Pérdida de activos de la Entidad
Traumatismos en la funciones asignadas a los funcionarios. 
Desgaste administrativo por la entidad,  trámite con la Aseguradora,  la Subdirección Financiera y La empresa de Vigilancia</t>
  </si>
  <si>
    <t xml:space="preserve">POLÍTICA DE SEGURIDAD PARA EL ACCESO A LAS INSTALACIONES A-SAD-DI-001 </t>
  </si>
  <si>
    <t xml:space="preserve">Seguimiento a través de los medios tecnológicos y minutas de guardas de seguridad
</t>
  </si>
  <si>
    <r>
      <t xml:space="preserve">Aplicación estricta de la Politica de Seguridad establecida por la Entidad, en especial lo referente al hurto o perdida de bienes pertenecientes al IDIPRON. 
</t>
    </r>
    <r>
      <rPr>
        <b/>
        <sz val="12"/>
        <color theme="1"/>
        <rFont val="Times New Roman"/>
        <family val="1"/>
      </rPr>
      <t>NOTA:</t>
    </r>
    <r>
      <rPr>
        <sz val="12"/>
        <color theme="1"/>
        <rFont val="Times New Roman"/>
        <family val="1"/>
      </rPr>
      <t xml:space="preserve"> Con referente al comentario realizado por la OCI, referente a la inexistencia de evidencia aportada para el reporte del primer cuatrimestre, se adjunta con las evidencias del reporte del segundo cuatrimestre de 2020.</t>
    </r>
  </si>
  <si>
    <t xml:space="preserve">
- Registro de ingreso y egreso de aparatos electronicos a las diferentes sedes y  unidades.
- Oficios emitidos a la nueva empresa de vigilancia, contrato 1329 de 2020.</t>
  </si>
  <si>
    <t xml:space="preserve">Aplicación estricta de la Politica de Seguridad establecida por la Entidad, en especial lo referente al hurto o perdida de bienes pertenecientes al IDIPRON. El personal de vigilancia, exige permanentemente el documento de autorización para la salida de los bienes en cuestión debidamente firmado por el responsable de cada sede o UPI. A partir del mes de julio se cuenta con el contrato 1329 de 2020 de vigilancia, por consiguiente se realizó el envio de los oficios respectivos con el fin de que fuesen socializados y aplicados en los diferentes puestos de trabajo. </t>
  </si>
  <si>
    <t>ADMINISTRADORA DE PROYECTO DE INVERSIÓN - SUPERVISOR Y/O APOYO A LA SUPERVISIÓN</t>
  </si>
  <si>
    <r>
      <rPr>
        <b/>
        <sz val="10"/>
        <color theme="1"/>
        <rFont val="Times New Roman"/>
        <family val="1"/>
      </rPr>
      <t xml:space="preserve">EFICACIA:
RESULTADO DE </t>
    </r>
    <r>
      <rPr>
        <sz val="10"/>
        <color theme="1"/>
        <rFont val="Times New Roman"/>
        <family val="1"/>
      </rPr>
      <t xml:space="preserve">
Un (1) lineamiento realizado / Un (1) lineamiento proyectado</t>
    </r>
  </si>
  <si>
    <r>
      <t>Tras analizar los controles, se observa que el control implementado apuntan a mitigar el impacto del riesgo en caso de materialización</t>
    </r>
    <r>
      <rPr>
        <sz val="10"/>
        <color theme="0"/>
        <rFont val="Times New Roman"/>
        <family val="1"/>
      </rPr>
      <t>.________________________________</t>
    </r>
    <r>
      <rPr>
        <sz val="10"/>
        <color theme="1"/>
        <rFont val="Times New Roman"/>
        <family val="1"/>
      </rPr>
      <t xml:space="preserve">
Se identifica plenamente el responsable de las acciones de control correspondientes al primer riesgo.</t>
    </r>
    <r>
      <rPr>
        <sz val="10"/>
        <color theme="0"/>
        <rFont val="Times New Roman"/>
        <family val="1"/>
      </rPr>
      <t xml:space="preserve">________________________________ </t>
    </r>
    <r>
      <rPr>
        <sz val="10"/>
        <color theme="1"/>
        <rFont val="Times New Roman"/>
        <family val="1"/>
      </rPr>
      <t xml:space="preserve">
Se establecieron periodos de controles</t>
    </r>
    <r>
      <rPr>
        <sz val="10"/>
        <color theme="0"/>
        <rFont val="Times New Roman"/>
        <family val="1"/>
      </rPr>
      <t>.______________________________</t>
    </r>
    <r>
      <rPr>
        <sz val="10"/>
        <color theme="1"/>
        <rFont val="Times New Roman"/>
        <family val="1"/>
      </rPr>
      <t xml:space="preserve"> 
Se describen acciones del control, así  mismo, se observa relación de solicitudes de salida de elementos y documento del señor Subdirector dirigido a la empresa de vigilancia consignando las acciones específicas de la prestación del servicio de vigilancia en el instituto.</t>
    </r>
    <r>
      <rPr>
        <sz val="10"/>
        <color theme="0"/>
        <rFont val="Times New Roman"/>
        <family val="1"/>
      </rPr>
      <t>_______________</t>
    </r>
    <r>
      <rPr>
        <sz val="10"/>
        <color theme="1"/>
        <rFont val="Times New Roman"/>
        <family val="1"/>
      </rPr>
      <t xml:space="preserve">   </t>
    </r>
    <r>
      <rPr>
        <sz val="10"/>
        <color theme="0"/>
        <rFont val="Times New Roman"/>
        <family val="1"/>
      </rPr>
      <t>__________________________</t>
    </r>
    <r>
      <rPr>
        <sz val="10"/>
        <color theme="1"/>
        <rFont val="Times New Roman"/>
        <family val="1"/>
      </rPr>
      <t xml:space="preserve">                                                                                                                                                                                                                                                                                               Revisar el formato de mapas de riesgo, toda vez que en la casilla ZONA DE RIESGO RESIDUAL, no se está aplicando la zona de calor conforme a la guía para la administración del riesgo.</t>
    </r>
  </si>
  <si>
    <r>
      <t xml:space="preserve">EFECTIVIDAD:
 RESULTADO DE
</t>
    </r>
    <r>
      <rPr>
        <sz val="10"/>
        <color theme="1"/>
        <rFont val="Times New Roman"/>
        <family val="1"/>
      </rPr>
      <t>Número de casos de hurtos presentados / Número de hurtos presentados en la vigencia</t>
    </r>
  </si>
  <si>
    <t>Pérdida de los bienes que se entrega</t>
  </si>
  <si>
    <t>Diaria</t>
  </si>
  <si>
    <t xml:space="preserve">Formulación Mapa de Riesgos de Gestión </t>
  </si>
  <si>
    <t>VICTORIA EUGENIA SUÁREZ LÓPEZ 
Administradora de Proyecto de Inversión 1106 'Espacios de Integración Social'
LUZ ADRIANA GARCÍA ESCOBAR 
Responsable Área de Transporte y Apoyo Logístico</t>
  </si>
  <si>
    <t>Actualización del Mapa de Riesgo de Gestión del Proceso</t>
  </si>
  <si>
    <t>LUZ ADRIANA GARCÍA ESCOBAR - 
Responsable Área de Transporte y Apoyo Logístico
JULIÁN CARILLO
Contratista  Área de Transporte y Apoyo Logístico
WALTER GALVIS ÁLVAREZ
Contratista  Área de Transporte y Apoyo Logístico</t>
  </si>
  <si>
    <t>Richard Peñaloza Gómez</t>
  </si>
  <si>
    <t>Victoria Eugenia Suarez Lopez</t>
  </si>
  <si>
    <t>Contratista - Servicios Administrativos</t>
  </si>
  <si>
    <t>Profesional Universitario Codigo 219 Grado 10</t>
  </si>
  <si>
    <t>Gestión Contractual/
Elaborar y desarrollar los procesos de contratación que requiere la entidad, bajo las diferentes modalidades establecidas dentro del marco legal vigente, cumpliendo los principios de planeación, efectividad, calidad, oportunidad y transparencia en cada una de sus etapas.</t>
  </si>
  <si>
    <t xml:space="preserve">Contractual </t>
  </si>
  <si>
    <t>Inadecuada supervisión de los contratos</t>
  </si>
  <si>
    <t>Investigaciones por indevida supersión de los contratos</t>
  </si>
  <si>
    <t xml:space="preserve">*Investigaciones
disciplinarias, fiscales y
penales
* Incumplimiento contractual de los contratos celebrados.
*Impacto presupuestal.  </t>
  </si>
  <si>
    <t xml:space="preserve">* Manual de supervisión 
* Capacitaciones periodicas </t>
  </si>
  <si>
    <t>NO SE TIENE EVIDENCIA DE LA ÚLTIMA MATERIALIZACIÓN DEL RIESGO</t>
  </si>
  <si>
    <t xml:space="preserve">Informar al superior Jerarquico sobre las acciones deficientes del supervisor. </t>
  </si>
  <si>
    <t>Envio de tips por correo electrónico periódicamente para fortalecer el ejercicio de la supervisión - Creación de los comités de contratación.</t>
  </si>
  <si>
    <t>Tips y correos electrónicos enviados - Resolución de creación de los comités de contratación.</t>
  </si>
  <si>
    <r>
      <t>PRIMER SEGUIMIENTO:
*La oficina Asesora Jurídica a enviado por correo electronico a la fecha 5 tips de fortalecimiento de la supervisión de los contratos estatales.</t>
    </r>
    <r>
      <rPr>
        <sz val="10"/>
        <color theme="1"/>
        <rFont val="Times New Roman"/>
        <family val="1"/>
      </rPr>
      <t xml:space="preserve"> 
* Se expidió la Resolución 096 del 13 de febrero de 2020, por medio de la cual se creó el comité estructurador, comité evaluador, comité asesor de contratación y comité de supervisión e interventoria. 
*Publicación de memorando Rad. 2020IE1912 del 25/02/2020 sobe CUMPLIMIENTO A LA PUBLICACIÓN DE LA EJECUCIÓN CONTRACTUAL/SECOP II
*Memorando Rad.2020IE1913 del 25/02/2020 con el fin de reiterar las funciones que deben acatar los supervisores de contratos de prestación de servicios y apoyo a la gestión. 
*Memorando Rad. 2020IE3126 del 16 de abril de 2020, sobre uso del SECOP II para crear, conformar y gestionar los expedientes electronicos del proceso de contratación. 
</t>
    </r>
    <r>
      <rPr>
        <b/>
        <sz val="10"/>
        <color theme="1"/>
        <rFont val="Times New Roman"/>
        <family val="1"/>
      </rPr>
      <t xml:space="preserve">SEGUNDO SEGUIMIENTO:
</t>
    </r>
    <r>
      <rPr>
        <sz val="10"/>
        <color theme="1"/>
        <rFont val="Times New Roman"/>
        <family val="1"/>
      </rPr>
      <t xml:space="preserve">Frente a las acciones planteadas se ha adelantado lo siguiente:
</t>
    </r>
    <r>
      <rPr>
        <sz val="10"/>
        <color rgb="FFFF0000"/>
        <rFont val="Times New Roman"/>
        <family val="1"/>
      </rPr>
      <t xml:space="preserve">
</t>
    </r>
    <r>
      <rPr>
        <sz val="10"/>
        <rFont val="Times New Roman"/>
        <family val="1"/>
      </rPr>
      <t>* Envío de 2 tips mensuales de supervisión a todo el IDIPRON en el periodo comprendido entre mayo y agosto.
* En el marco de la resolución 096 de 2020 para el período comprendido entre mayo y agosto de adelantarón 32 Comités Asesores de Contratación con corte al 30 de agosto.</t>
    </r>
    <r>
      <rPr>
        <sz val="10"/>
        <color theme="1"/>
        <rFont val="Times New Roman"/>
        <family val="1"/>
      </rPr>
      <t xml:space="preserve">
</t>
    </r>
    <r>
      <rPr>
        <b/>
        <sz val="10"/>
        <color theme="1"/>
        <rFont val="Times New Roman"/>
        <family val="1"/>
      </rPr>
      <t xml:space="preserve"> 
</t>
    </r>
  </si>
  <si>
    <t>PROFESIONAL RESPONSABLE SIGID OFICINA ASESORA JURÍDICA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</si>
  <si>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40% DE CUMPLIMIENTO EN EL PERIODO EVALUADO - 65% DE RESULTADO ACUMULADO
Índice de cumplimiento actividades= (# de actividades cumplidas
/ # de actividades
programadas) x
100
Uno por cada acción</t>
    </r>
  </si>
  <si>
    <t>Se realiza segundo seguimiento con corte a 30 de agosto de 2020 y debe ser a 31 de agosto.  Controles:    En la actividad de control se menciona capacitaciones periodicas. No obstante, en el seguimiento no se aportan.     Cuenta con responsable. La periodicidad es oportuna.  Como evidencia de control: se aporta tip de supervisión y memorandos sobre comite estructurador de contratación.  Se establece la medición mediante los indicadores.</t>
  </si>
  <si>
    <r>
      <rPr>
        <b/>
        <sz val="10"/>
        <color theme="1"/>
        <rFont val="Times New Roman"/>
        <family val="1"/>
      </rPr>
      <t xml:space="preserve">EFECTIVIDAD:
 RESULTADO DE 
</t>
    </r>
    <r>
      <rPr>
        <sz val="10"/>
        <color theme="1"/>
        <rFont val="Times New Roman"/>
        <family val="1"/>
      </rPr>
      <t xml:space="preserve">40% DE CUMPLIMIENTO EN EL PERIODO EVALUADO - 65% DE RESULTADO ACUMULADO
Efectividad del
plan de manejo
de riesgos=
((# de casos
de desabastecimiento
presentados
periodo actual
- # de casos de
desabastecimiento presentados periodo
anterior) / # de
casos de desabastecimiento
presentados
periodo
anterior) x 100
</t>
    </r>
  </si>
  <si>
    <t>El cambio del personal y falta de conocimiento en el Manual de Supervisión e Interventoria de la entidad  puede derivar en investigación por una indevida supervisión de los contratos suscritos por la entidad.</t>
  </si>
  <si>
    <t>De forma mensual a partir del mes de marzo</t>
  </si>
  <si>
    <t>Incumplimiento de los términos
legales o pactados para la
liquidación de los contratos o
convenios</t>
  </si>
  <si>
    <t xml:space="preserve">Investigaciones a directivos o gerentes de proyectos </t>
  </si>
  <si>
    <t xml:space="preserve">*Investigaciones
disciplinarias, fiscales y
penales a los directores o gerentes de proyecto. 
*Perdida de competencia
legal para poder liquidar el
contrato o convenio.   </t>
  </si>
  <si>
    <t>*Manual de contratción 
*Manual de supervisión
*Capacitaciones</t>
  </si>
  <si>
    <t xml:space="preserve">*Capacitaciones a los supervisores en contratacion estatal y manual de supervisión.
 </t>
  </si>
  <si>
    <t>Convocatoria a capacitaciones - Planillas de asistencia a capacitaciones - presentación socializada en capacitaciones.</t>
  </si>
  <si>
    <r>
      <rPr>
        <b/>
        <sz val="10"/>
        <color theme="1"/>
        <rFont val="Times New Roman"/>
        <family val="1"/>
      </rPr>
      <t>PRIMER SEGUIMIENTO:</t>
    </r>
    <r>
      <rPr>
        <sz val="10"/>
        <color theme="1"/>
        <rFont val="Times New Roman"/>
        <family val="1"/>
      </rPr>
      <t xml:space="preserve">
</t>
    </r>
    <r>
      <rPr>
        <b/>
        <sz val="10"/>
        <color theme="1"/>
        <rFont val="Times New Roman"/>
        <family val="1"/>
      </rPr>
      <t xml:space="preserve">* </t>
    </r>
    <r>
      <rPr>
        <b/>
        <sz val="10"/>
        <rFont val="Times New Roman"/>
        <family val="1"/>
      </rPr>
      <t>La Oficina Asesora Jurídica adelantó 1 capacitación virtual con supervisores de contratos del IDIPRON, una el 28 de abril.</t>
    </r>
    <r>
      <rPr>
        <sz val="10"/>
        <color theme="1"/>
        <rFont val="Times New Roman"/>
        <family val="1"/>
      </rPr>
      <t xml:space="preserve">
* Capacitación actas de inicio abril 30.
* A la fecha la oficina asesora juridica, invitó el  día 16/04/2020 a una (1) capacitación de la Secretaría Juridica Distrital dirigida a los supervisores de contratos de prestación de servicios y apoyo a la gestión para el manejo de la supervisión en esta epoca del COVID-19 listado de inscritos.
*La oficina Asesora Jurídica a enviado por correo electronico a la fecha 5 tips de fortalecimiento de la supervisión de los contratos estatales.
*Publicación de memorando Rad. 2020IE1912 del 25/02/2020 sobre CUMPLIMIENTO A LA PUBLICACIÓN DE LA EJECUCIÓN CONTRACTUAL/SECOP II
*Memorando Rad.2020IE1913 del 25/02/2020 con el fin de reiterar las funciones que deben acatar los supervisores de contratos de prestación de servicios y apoyo a la gestión. 
*Memorando Rad. 2020IE3126 del 16 de abril de 2020, sobre uso del SECOP II para crear, conformar y gestionar los expedientes electrónicos del proceso de contratación
</t>
    </r>
    <r>
      <rPr>
        <b/>
        <sz val="10"/>
        <color theme="1"/>
        <rFont val="Times New Roman"/>
        <family val="1"/>
      </rPr>
      <t xml:space="preserve">SEGUNDO SEGUIMIENTO
</t>
    </r>
    <r>
      <rPr>
        <sz val="10"/>
        <color theme="1"/>
        <rFont val="Times New Roman"/>
        <family val="1"/>
      </rPr>
      <t>Capacitación a supervisiores en la cual se aclararon las inquietudes y dudas expuestas por los funcionarios y contratistas sobre la supervisión y el apoyo a la supervisión de contratos.
• Se explico a los asistentes los tipos de usuario en la herramienta SECOP II y como obtener un usuario con acceso al usuario comprador de la Entidad.
• Se dieron lineamientos y recomendaciones sobre el manejo del expediente electrónico en SECOP II por parte de los supervisores como responsables del mismo.
• Se expusieron los procedimientos: Inicio de la ejecución de los contratos y cargue de documentos en la ejecución.</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</si>
  <si>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50% EN EL PERIODO EVALUADO Y UN 100% ACUMULADO
Índice de cumplimiento actividades= (# de actividades cumplidas
/ # de actividades
programadas) x
100
Uno por cada acción</t>
    </r>
  </si>
  <si>
    <t>Se realiza segundo seguimiento con corte a 30 de agosto de 2020 y debe ser a 31 de agosto. Cuenta con responsable. Controles:   La periodicidad es semestral.  Como evidencia de control: se aporta acta y soporte de capacitación Secop.  Se establece la medición del seguimiento.</t>
  </si>
  <si>
    <r>
      <rPr>
        <b/>
        <sz val="10"/>
        <color theme="1"/>
        <rFont val="Times New Roman"/>
        <family val="1"/>
      </rPr>
      <t xml:space="preserve">EFECTIVIDAD:
 RESULTADO DE 
</t>
    </r>
    <r>
      <rPr>
        <sz val="10"/>
        <color theme="1"/>
        <rFont val="Times New Roman"/>
        <family val="1"/>
      </rPr>
      <t xml:space="preserve">50% EN EL PERIODO EVALUADO Y UN 100% ACUMULADO
Efectividad del
plan de manejo
de riesgos=
((# de casos
de desabastecimiento
presentados
periodo actual
- # de casos de
desabastecimiento presentados periodo
anterior) / # de
casos de desabastecimiento
presentados
periodo
anterior) x 100
</t>
    </r>
  </si>
  <si>
    <t>El desconocimiento de los terminos legales para hacer la liquidaciones de los contratos y convenios suscritos por la entidad puede derivar en investigaciones a los Subdirectores, supervisores de contratos y convenios suscritos por la entidad.</t>
  </si>
  <si>
    <t>Semestralmente</t>
  </si>
  <si>
    <t xml:space="preserve">Falta de ajustes de la vigencia de las garantías de los contratos.  </t>
  </si>
  <si>
    <t>Garantías de cobertura para el cumplimeinto de contratos de bienes y servicios a adquirir.</t>
  </si>
  <si>
    <t xml:space="preserve">*Investigaciones
disciplinarias, fiscales
* Perdida del cubrimiento de las garantias. 
*Asunción de riesgos que prodría soportar la entidad, por no ajustar las polizas.  </t>
  </si>
  <si>
    <t>*Manual de contratación 
*Manual de supervisión
*Capacitaciones
*Formatos SIGID</t>
  </si>
  <si>
    <t>Informar al superior Jerarquico sobre las acciones deficientes del supervisor y entes de control</t>
  </si>
  <si>
    <t>*Capacitaciones a los funcionarios y contratistas de la OAJ sobre terminos legales de las garantías.
*Envio de tips por correo electrónico</t>
  </si>
  <si>
    <t>Convocatoria a capacitaciones por correo electrónico - Planilla de asistencia a capacitaciones - Presentación de la capacitación - correos electrónicos con envio de tips a la OAJ.</t>
  </si>
  <si>
    <r>
      <t xml:space="preserve">PRIMER SEGUIMIENTO:
</t>
    </r>
    <r>
      <rPr>
        <sz val="10"/>
        <rFont val="Times New Roman"/>
        <family val="1"/>
      </rPr>
      <t xml:space="preserve">
   </t>
    </r>
    <r>
      <rPr>
        <b/>
        <sz val="10"/>
        <rFont val="Times New Roman"/>
        <family val="1"/>
      </rPr>
      <t>*</t>
    </r>
    <r>
      <rPr>
        <sz val="10"/>
        <rFont val="Times New Roman"/>
        <family val="1"/>
      </rPr>
      <t>Acta de reunión 14 de abril revisión de garantías en los contratos sucritos por el IDIPRON.</t>
    </r>
    <r>
      <rPr>
        <b/>
        <sz val="10"/>
        <rFont val="Times New Roman"/>
        <family val="1"/>
      </rPr>
      <t xml:space="preserve">
SEGUNDO SEGUIMIENTO
</t>
    </r>
    <r>
      <rPr>
        <b/>
        <sz val="10"/>
        <color theme="1"/>
        <rFont val="Times New Roman"/>
        <family val="1"/>
      </rPr>
      <t xml:space="preserve">* </t>
    </r>
    <r>
      <rPr>
        <sz val="10"/>
        <color theme="1"/>
        <rFont val="Times New Roman"/>
        <family val="1"/>
      </rPr>
      <t xml:space="preserve">Se adelantó capacitación en el tema de Garantías en los Contratos estatales a cargo de la Dra. Diana Velandia.
La capacitación tiene como objetivo aclarar los aspectos fundamentales
de las garantías solicitadas en el marco de los contratos suscritos por el Instituto.
Se aclaran dudas frente a la solicitud de las garantías, la duración de estas y los ajustes que se deben hacer en el
marco de la ejecución contractual asi como al momento de sarse modificaciones del contrato.
* Se hace el envio de 2 tips de supervisión de manera mensual en el periodo comprendido desde mayo al mes de agosto.
</t>
    </r>
    <r>
      <rPr>
        <b/>
        <sz val="10"/>
        <color theme="1"/>
        <rFont val="Times New Roman"/>
        <family val="1"/>
      </rPr>
      <t xml:space="preserve">
</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</si>
  <si>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50%
Índice de cumplimiento actividades= (# de actividades cumplidas
/ # de actividades
programadas) x
100
Uno por cada acción</t>
    </r>
  </si>
  <si>
    <t>Se realiza segundo seguimiento con corte a 30 de agosto de 2020 y debe ser a 31 de agosto. Cuenta con responsable. Controles:   La periodicidad es semestral.  Como evidencia de control: se aporta acta y soporte de capacitación garantías contractuales.  Se establece la medición del seguimiento.     La fecha de la parte inferior del mapa debe ser a 31 de agosto.</t>
  </si>
  <si>
    <r>
      <rPr>
        <b/>
        <sz val="10"/>
        <color theme="1"/>
        <rFont val="Times New Roman"/>
        <family val="1"/>
      </rPr>
      <t xml:space="preserve">EFECTIVIDAD:
 RESULTADO DE 
</t>
    </r>
    <r>
      <rPr>
        <sz val="10"/>
        <color theme="1"/>
        <rFont val="Times New Roman"/>
        <family val="1"/>
      </rPr>
      <t>50% EN EL PERIODO EVALUADO Y UN 100% ACUMULADO
Efectividad del
plan de manejo
de riesgos=
((# de casos
de desabastecimiento
presentados
periodo actual
- # de casos de
desabastecimiento presentados periodo
anterior) / # de
casos de desabastecimiento
presentados
periodo
anterior) x 100</t>
    </r>
  </si>
  <si>
    <t>El desconocimiento de las normas legales que aplican en materia de garantías que cubren los contratos suscritos por la entidad en el caso de firma de actas de inicio o prórrogas puede dejar en riesgo las coberturas para el cumplimiento de los contratistas de los bienes y servicios adquiridos.</t>
  </si>
  <si>
    <t>#1</t>
  </si>
  <si>
    <t>FORMULACIÓN DEL MAPA DE RIESGOS |</t>
  </si>
  <si>
    <t>CARLOS DUARTE RODRÍGUEZ</t>
  </si>
  <si>
    <t>#2</t>
  </si>
  <si>
    <t>PRIMER SEGUIMIENTO</t>
  </si>
  <si>
    <t>SERGIO ANDRES MORALES RIVERA</t>
  </si>
  <si>
    <t>LUZ MIRIAM BOTERO SERNA</t>
  </si>
  <si>
    <t>CONTRATISTA OFICINA ASESORA JURÍDICA</t>
  </si>
  <si>
    <t>PROFESIONAL OFICINA ASESORA JURÍDICA</t>
  </si>
  <si>
    <t>JEFE OFICINA ASESORA JURÍDICA</t>
  </si>
  <si>
    <t>PROFESIONAL - CONTRATISTA</t>
  </si>
  <si>
    <t xml:space="preserve"> </t>
  </si>
  <si>
    <t>ALMACÉN E INVENTARIOS</t>
  </si>
  <si>
    <t xml:space="preserve">No Controlar las existencias en bodegas, por fallas del sistema. 
Incumplimiento en la programación del
transporte por mantenimiento preventivo o correctivo.
Demoras en el flujo de la información (Formatos mal diligenciados)
La ausencia de planeacion </t>
  </si>
  <si>
    <t>Desabastecimiento de bienes o elementos requeridos por las diferentes dependencias para el desarrollo de sus funciones.</t>
  </si>
  <si>
    <t>Fallas en la prestación del servicio.
Quejas y reclamos por parte de los funcionarios o responsables de proceso y beneficiarios</t>
  </si>
  <si>
    <t xml:space="preserve">Se cuenta con el Procedimiento Egreso de Bienes Devolutivos o Elementos de Consumo A-GLO-PR-004 que brinda los lineamientos para el abastecimiento de los diferentes bienes y/o elementos a las dependencias del Instituto. De igual manera se comunica a través de correo electrónico institucional, al/la funcionario/a o contratista designado/a por el Área de Sistemas, para brindar el soporte técnico requerido en los procesos operación de software SiCapital modulo SAE, las novedades presentadas, para que haga las correspondientes revisiones y ajustes de acuerdo con las políticas establecidas por el Área de Sistemas y la normatividad vigente que rige a el Área de Almacén e Inventarios, así mismo, se efectuan seguimientos de las novedades que se han presentado y reportado a través de correos institucionales, junto con las acciones y compromisos  de los casos presentados.
</t>
  </si>
  <si>
    <t>El Técnico(a) Administrativo(a) o Auxiliar Administrativo encargado de la revision (tramite de certificaciones de inexistencias y de requerimientos), se debe comunicar con el  encargado(a) de la bodega, para que este realice la consulta de los saldos registrados en la Tarjeta Kardex A-GLO-FT-007, confrontar el inventario fisico, y entregar la informacion requerida.</t>
  </si>
  <si>
    <t>Se realizo un acta de reunión, en la cual se registraron las novedades presentadas en los elementos de consumo y las acciones realizadas frente a los treinta (30) casos reportados a través de la plataforma Aranda o correos institucionales al Área de Sistemas y a la Contratista, quienes brindan el soporte correspondiente al módulo SAE en el aplicativo SiCapital, así como lo referente a otros avances para dar cumplimiento al primer seguimiento del mapa de riesgos de gestión</t>
  </si>
  <si>
    <t>GRACIELA ROBAYO B. - Profesional Universitario del Área de Almacén e Inventarios</t>
  </si>
  <si>
    <t>Actas de Reunión Suscrita con el reporte de los casos presentados / Actas de Reuniones Programadas 
1 / 1 = 100%</t>
  </si>
  <si>
    <r>
      <t>No se observan acciones a implementar para el fortalecimiento.</t>
    </r>
    <r>
      <rPr>
        <sz val="10"/>
        <color theme="0"/>
        <rFont val="Times New Roman"/>
        <family val="1"/>
      </rPr>
      <t>_______________________________</t>
    </r>
    <r>
      <rPr>
        <sz val="10"/>
        <color theme="1"/>
        <rFont val="Times New Roman"/>
        <family val="1"/>
      </rPr>
      <t xml:space="preserve">
Se identifica plenamente el responsable de las acciones de control correspondientes al primer riesgo. </t>
    </r>
    <r>
      <rPr>
        <sz val="10"/>
        <color theme="0"/>
        <rFont val="Times New Roman"/>
        <family val="1"/>
      </rPr>
      <t>______________</t>
    </r>
    <r>
      <rPr>
        <sz val="10"/>
        <color theme="1"/>
        <rFont val="Times New Roman"/>
        <family val="1"/>
      </rPr>
      <t xml:space="preserve">
No se establecieron periodos de controles. 
El área remitió evidencias de la ejecución de las acciones de control. </t>
    </r>
    <r>
      <rPr>
        <sz val="10"/>
        <color theme="0"/>
        <rFont val="Times New Roman"/>
        <family val="1"/>
      </rPr>
      <t>___________________________</t>
    </r>
    <r>
      <rPr>
        <sz val="10"/>
        <color theme="1"/>
        <rFont val="Times New Roman"/>
        <family val="1"/>
      </rPr>
      <t xml:space="preserve">
No se observa la medición cuantitativa de la efectividad. </t>
    </r>
    <r>
      <rPr>
        <sz val="10"/>
        <color theme="0"/>
        <rFont val="Times New Roman"/>
        <family val="1"/>
      </rPr>
      <t>____________________________________</t>
    </r>
    <r>
      <rPr>
        <sz val="10"/>
        <color theme="1"/>
        <rFont val="Times New Roman"/>
        <family val="1"/>
      </rPr>
      <t xml:space="preserve">
La Oficina de Control Interno sugiere revisar la formulación del mapa con el fin de llenar todos los requisitos establecido, asi mismo no se observa avance alguno frente al primer seguimiento.</t>
    </r>
  </si>
  <si>
    <t>Por fallas del sistema se puede presentar demora en la entrega de informes o solictudes lo cual podria llevar al desabastecimiento de bienes o elementos generando fallas o la suspensión en la prestación del servicio en las Unidades, Sedes Misionales y/o Administrativas, presentando incumplimiento en la programación del área.</t>
  </si>
  <si>
    <t xml:space="preserve">Falta de soporte técnico al software y al hardware
Incumplimiento en la programación del
transporte por mantenimiento preventivo o correctivo.
Demoras en el flujo de la información (Formatos mal diligenciados)
La ausencia de planeacion </t>
  </si>
  <si>
    <t>Inventario inconsistente y desactualizado.</t>
  </si>
  <si>
    <t xml:space="preserve">Desgaste operativo para ubicar bienes. 
Inoportunidad en el reporte de la infomacion ocacionanado retrazos en la atencion a los usuarios internos (tramite de certificaciones de inexistencias) y externos (tramite de requerimientos).
Reprocesos de actividades y aumento de la carga operativa
Realización extemporánea de inventarios. 
Incumpliendo el cronograma de toma física de inventarios aprobado por el Comité de Inventarios, afectando las actividades de atención de los NNAJ o labores administrativas.
</t>
  </si>
  <si>
    <t xml:space="preserve">El Manual de Procesos y procedimientos del IDIPRON contiene los procedimientos “Recepción e Ingreso de Bienes Devolutivos o Bienes de Consumo A-GLO-PR-003”, procedimiento de “Egreso de Bienes Devolutivos o Elementos de Consumo A-GLO-PR-004” y “Procedimiento de Traspaso Entre Dependencias Funcionarios o Reintegro de Bienes Devolutivos A-GLO-PR-006” los cuales dan los lineamientos y establecen controles referente al manejo de inventarios. De igual manera se comunica a través de correo electrónico institucional, al/la funcionario/a o contratista designado por el Área de Sistemas, para brindar el soporte técnico requerido en los procesos operación de software SiCapital modulo SAI, las novedades presentadas, para que haga las correspondientes revisiones y ajustes de acuerdo con las políticas establecidas por el Área de Sistemas y la normatividad vigente que rige a el Área de Almacén e Inventarios, realizando seguimiento de las novedades que se han presentado y reportado a través de correos institucionales, junto con las acciones y compromisos de los casos presentados.
</t>
  </si>
  <si>
    <t>Septiembre de 2019</t>
  </si>
  <si>
    <t xml:space="preserve">El Técnico(a) Administrativo(a) o Auxiliar Administrativo encargado(a) del trámite de los formatos solicitud de bienes de consumo o devolutivos A-GLO-FT-004, Solicitud de traspaso entre dependencias, Funcionarios o Reintegro de bienes devolutivos A-GLO-FT-009, se debe comunicar a con el encargado(a) de la Sub-Bodega, para que este realice la consulta de los saldos registrados en la Tarjeta Kardex A-GLO-FT-007, para confrontar el inventario físico, y entregar la información requerida.
</t>
  </si>
  <si>
    <t>Se realizo un acta de reunión, en la cual se registraron las novedades presentadas en los bienes Devolutivos y las acciones realizadas frente a un caso reportado y enviados a través un (1) correo institucional al Área de Sistemas y a la Contratista, quienes brindan el soporte correspondiente al módulo SAI en el aplicativo SiCapital.</t>
  </si>
  <si>
    <t>Actas de Reunión Suscritas para bienes devolutivos o de consumo controlado  / Actas de Reuniones Programadas 
1 / 1 = 100%</t>
  </si>
  <si>
    <r>
      <t>No se observan acciones a implementar para el fortalecimiento</t>
    </r>
    <r>
      <rPr>
        <sz val="10"/>
        <color theme="0"/>
        <rFont val="Times New Roman"/>
        <family val="1"/>
      </rPr>
      <t>._______________________________</t>
    </r>
    <r>
      <rPr>
        <sz val="10"/>
        <color theme="1"/>
        <rFont val="Times New Roman"/>
        <family val="1"/>
      </rPr>
      <t xml:space="preserve">
Se identifica plenamente el responsable de las acciones de control correspondientes al primer riesgo. </t>
    </r>
    <r>
      <rPr>
        <sz val="10"/>
        <color theme="0"/>
        <rFont val="Times New Roman"/>
        <family val="1"/>
      </rPr>
      <t>______________</t>
    </r>
    <r>
      <rPr>
        <sz val="10"/>
        <color theme="1"/>
        <rFont val="Times New Roman"/>
        <family val="1"/>
      </rPr>
      <t xml:space="preserve">
No se establecieron periodos de controles. 
El área remitió evidencias de la ejecución de las acciones de control. </t>
    </r>
    <r>
      <rPr>
        <sz val="10"/>
        <color theme="0"/>
        <rFont val="Times New Roman"/>
        <family val="1"/>
      </rPr>
      <t>___________________________</t>
    </r>
    <r>
      <rPr>
        <sz val="10"/>
        <color theme="1"/>
        <rFont val="Times New Roman"/>
        <family val="1"/>
      </rPr>
      <t xml:space="preserve">
No se observa la medición cuantitativa de la efectividad. </t>
    </r>
    <r>
      <rPr>
        <sz val="10"/>
        <color theme="0"/>
        <rFont val="Times New Roman"/>
        <family val="1"/>
      </rPr>
      <t>____________________________________</t>
    </r>
    <r>
      <rPr>
        <sz val="10"/>
        <color theme="1"/>
        <rFont val="Times New Roman"/>
        <family val="1"/>
      </rPr>
      <t xml:space="preserve">
La Oficina de Control Interno sugiere revisar la formulación del mapa con el fin de llenar todos los requisitos establecido, asi mismo no se observa avance alguno frente al primer seguimiento.</t>
    </r>
  </si>
  <si>
    <t>La Falta de soporte técnico al software y/o al hardware puede generar informes Inventarios de bienes inconsistente o desactualizado, esto generaría que no se emitan informes a tiempo, veraces o reales de acuerdo a los movimientos de inventario, incurriendo en desactualización de Estados Financieros y reprocesos de actividades.</t>
  </si>
  <si>
    <t>JEAN PAUL PINZÓN RIAÑO</t>
  </si>
  <si>
    <t>GRACIELA ROBAYO BARACALDO</t>
  </si>
  <si>
    <t>TECNICO ADMINISTRATIVO 367 GRADO 02</t>
  </si>
  <si>
    <t>PROFESIONAL UNIVERSITARIO 219 GRADO 08</t>
  </si>
  <si>
    <t>SUBDIRECTOR TECNICO ADMINISTRATIVO Y FINANCIERO 068 GRADO 02</t>
  </si>
  <si>
    <r>
      <rPr>
        <b/>
        <sz val="15"/>
        <color theme="1"/>
        <rFont val="Times New Roman"/>
        <family val="1"/>
      </rPr>
      <t xml:space="preserve">GESTIÓN DE DESARROLLO HUMANO </t>
    </r>
    <r>
      <rPr>
        <sz val="15"/>
        <color theme="1"/>
        <rFont val="Times New Roman"/>
        <family val="1"/>
      </rPr>
      <t xml:space="preserve">
Garantizar equipos humanos con las competencias y habilidades requeridas para el cumplimiento efectivo de las metas y objetivos institucionales, promoviendo el bienestar laboral, la actualización del conocimiento y la mitigación de los factores de riesgo en el
trabajo</t>
    </r>
  </si>
  <si>
    <t>ÁREA DE CARRERA ADMINISTRATIVA</t>
  </si>
  <si>
    <t>1.  No se encuentra actualizada la información de la base de datos.
2. Novedades periódicas  del personal que requieren cambios o actualización en las bases de datos.
3. El funcionario no informa al Área las novedades de actualización de datos personales o no se informa al Área de Carrera Administrativa la novedad.
4. Daños en el archivo o la carpeta compartida que genere perdida de información y que no se cuente con un back up actualizado para recuperarla</t>
  </si>
  <si>
    <t>Realizar nuevas vinculaciones, encargos o contestar solicitudes  con base a información desactualizada.</t>
  </si>
  <si>
    <t xml:space="preserve">1. Posesionar en un cargo una vacante no disponible.
2. Mas de una persona ocupando un mismo cargo.
3. Acciones legales y afectaciones presupuestales
4. Desgaste administrativo
5.  Acciones disciplinarias por parte de Control Interno Disciplinario
6. Acciones por entes internos y externos
</t>
  </si>
  <si>
    <t xml:space="preserve">El Manual de Procesos y Procedimientos, para el proceso Gestión de Desarrollo Humano contiene los procedimientos “Encargo de personal de carrera administrativa A-GDH-PR-010” y  “Vinculación de personal A-GDH-PR-007” que a su vez citan las diferentes herramientas para el desarrollo de los mismos.  De igual manera el Área de Carrera Administrativa realiza actualización constante de la Base de datos del Personal del Idipron. </t>
  </si>
  <si>
    <t>NO SE HA PRESENTADO</t>
  </si>
  <si>
    <t>Cruzar con otras bases de datos institucionales e historia laboral del funcionario para confrontar la información y establecer la procedencia de la información errada.</t>
  </si>
  <si>
    <t>Comparar la base  de datos del personal del Idipron con la base de datos  del aplicativo del SIDEAP (Sistema de Información Distrital del Empleo y la Administración Pública) para verificar la veracidad de la información</t>
  </si>
  <si>
    <t>Reporte en Excel generado por el aplicativo SIDEAP</t>
  </si>
  <si>
    <r>
      <rPr>
        <b/>
        <u/>
        <sz val="14"/>
        <color theme="1"/>
        <rFont val="Times New Roman"/>
        <family val="1"/>
      </rPr>
      <t>Primer seguimiento</t>
    </r>
    <r>
      <rPr>
        <sz val="14"/>
        <color theme="1"/>
        <rFont val="Times New Roman"/>
        <family val="1"/>
      </rPr>
      <t xml:space="preserve">: En el primer cuatrimestre se ha  comparado la base de datos del personal del Instituto con la base de datos de SIDEAP,  se han realizado los ajustes al aplicativo de acuerdo a los nombramientos realizados, modificaciones por encargos, renuncias y novedades que se presenten, se deja registro de la ejecución de esta actividad en el reporte en Excel que se entrega como evidencia.
</t>
    </r>
    <r>
      <rPr>
        <b/>
        <u/>
        <sz val="14"/>
        <color theme="1"/>
        <rFont val="Times New Roman"/>
        <family val="1"/>
      </rPr>
      <t xml:space="preserve">Segundo seguimiento: </t>
    </r>
    <r>
      <rPr>
        <sz val="14"/>
        <color theme="1"/>
        <rFont val="Times New Roman"/>
        <family val="1"/>
      </rPr>
      <t xml:space="preserve"> En el segundo cuatrimestre se ha  comparado la base de datos del personal del Instituto con la base de datos de SIDEAP y se han realizado los registros en el aplicativo de acuerdo a los nombramientos realizados, los encargos, renuncias y novedades administrativas que se presenten, se deja registro de la ejecución de esta actividad en el reporte en Excel que se entrega como evidencia.</t>
    </r>
    <r>
      <rPr>
        <b/>
        <u/>
        <sz val="14"/>
        <color theme="1"/>
        <rFont val="Times New Roman"/>
        <family val="1"/>
      </rPr>
      <t xml:space="preserve">
</t>
    </r>
  </si>
  <si>
    <t>AUXILIAR ADMINISTRATIVO DEL ÁREA DE  CARRERA ADMINISTRATIVA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</si>
  <si>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Generación de reportes del SIDEAP= (# de reportes generados en el periodo
/ # de reportes a generar en el periodo) x
100
(8/8)*100= 100%</t>
    </r>
  </si>
  <si>
    <t xml:space="preserve">Luego de constatar las evidencias proporcionadas al seguimiento con respecto a la acción de carrera administrativa  donde esta tipo un tipo de control preventivo y la frecuencia de la ejecución de la acción del control es según la necesidad, se evidenció  que se está realizando  la comparación de la base de datos del SIDEAP con la base de datos del Instituto dandose un cumplimiento del 100% en los indicadores de EFICACIA Y EFECTIVIDAD.  Por lo anterior se observa que la acción contribuye a mitigar el riesgo identificado, se recomienda continuar implementando acciones preventivas que facilite la mitigación del mismo.
</t>
  </si>
  <si>
    <r>
      <rPr>
        <b/>
        <sz val="12"/>
        <color theme="1"/>
        <rFont val="Times New Roman"/>
        <family val="1"/>
      </rPr>
      <t xml:space="preserve">EFECTIVIDAD:
 RESULTADO DE 
</t>
    </r>
    <r>
      <rPr>
        <sz val="12"/>
        <color theme="1"/>
        <rFont val="Times New Roman"/>
        <family val="1"/>
      </rPr>
      <t>Efectividad  de la actualización de datos del personal
((# de novedades reportadas en el periodo
/ #de novedades generadas en el periodo) X100 
(371/371) *100= 100%</t>
    </r>
  </si>
  <si>
    <t xml:space="preserve">La combinación de factores como no actualización de la información en la base de datos de las novedades periódicas de personal, la falta de reporte de novedades por parte del funcionario u otras áreas y la perdida de información, pueden ocasionar la vinculación, encargos o respuestas a solicitudes de personal con información desactualizada. </t>
  </si>
  <si>
    <t xml:space="preserve">Según necesidad </t>
  </si>
  <si>
    <t xml:space="preserve">ÁREA DE BIENESTAR </t>
  </si>
  <si>
    <t xml:space="preserve">1. Demoras en la elaboración del Plan Anual de Bienestar por parte del equipo de trabajo.
2. Demoras en la aprobación del Plan Anual de Bienestar por parte del nivel directivo
</t>
  </si>
  <si>
    <t xml:space="preserve">Plan anual de Bienestar Social e Incentivos con atrasos en su ejecución </t>
  </si>
  <si>
    <t xml:space="preserve">1. No cumplimiento de expectativas y necesidades de las y los servidores públicos en materia de bienestar.  
2. No ejecutar el presupuesto asignado
3. Ejecución de actividades por fuera de la vigencia </t>
  </si>
  <si>
    <t xml:space="preserve">El Manual de Procesos y Procedimientos del Instituto contempla las herramientas “Inscripción de funcionarios a actividades de bienestar social o salud en el trabajo A-GDH-FT-047”, “Compromiso asistencia actividad A-GDH-FT-096” y “Evaluación de la actividad de bienestar A-GDH-FT-008” mediante el cual se lleva el control del riesgo, de igual manera se realiza seguimiento al diligenciamiento del formulario google “caracterización del personal” </t>
  </si>
  <si>
    <t>Programar las actividades pendientes para ser ejecutadas en el primer trimestre de la vigencia siguiente</t>
  </si>
  <si>
    <t>1. Aprobación del Plan de Bienestar e incentivos en el primer bimestre de la vigencia
2. Entrega del Estudio Técnico a la Oficina Asesora Jurídica en  mes de marzo</t>
  </si>
  <si>
    <t xml:space="preserve">1. Resolución A-GJU-FT-001 de aprobación del Plan anual de bienestar e incentivos
2. Memorando A-GDO-FT-013 de radicación estudio técnico y Anexo Técnico </t>
  </si>
  <si>
    <r>
      <rPr>
        <b/>
        <u/>
        <sz val="12"/>
        <color theme="1"/>
        <rFont val="Times New Roman"/>
        <family val="1"/>
      </rPr>
      <t>Primer seguimiento:</t>
    </r>
    <r>
      <rPr>
        <sz val="12"/>
        <color theme="1"/>
        <rFont val="Times New Roman"/>
        <family val="1"/>
      </rPr>
      <t xml:space="preserve"> El Plan de Bienestar Social e Incentivos fue aprobado mediante la Resolución 041 de 2020.
El proceso contractual para la ejecución de las actividades del Plan Anual de Bienestar Social e Incentivos está en revisión por parte de la STDH.
Dentro del Plan de Bienestar Social e Incentivos 2020, se establecieron 28 actividades, de las cuales se han ejecutado 9.
</t>
    </r>
    <r>
      <rPr>
        <b/>
        <u/>
        <sz val="12"/>
        <color theme="1"/>
        <rFont val="Times New Roman"/>
        <family val="1"/>
      </rPr>
      <t>Segundo seguimiento:</t>
    </r>
    <r>
      <rPr>
        <sz val="12"/>
        <color theme="1"/>
        <rFont val="Times New Roman"/>
        <family val="1"/>
      </rPr>
      <t xml:space="preserve">  Con ocasión a la continuidad de la emergencia  sanitaria a nivel Nacional y Distrital así como los cambios administrativos y la modificación presupuestal, se generó atraso en el proceso contractual del Plan de Bienestar Social e incentivos, con lo cual,  la Subdirección de Desarrollo Humano tomó la decisión de realizar solamente 6 (seis) actividades virtuales  con costo, que harán parte del contrato de Bienestar Social y las demás, contempladas en el Plan de Bienestar, se desarrollarán sin costo  a través  de la gestión interinstitucional, esto con el fin de tener en cuenta el Plan de Austeridad 2020. Situación que no afecta la resolución 041 de 2020 y el plan institucional de Bienestar Social e Incentivos, publicado en la página web del Idipron el 31 de enero de 2020.  El proceso contractual se radicará a la Oficina Asesora Jurídica del 07 al 15 de septiembre de 2020. Para así, poder ejecutar el total de las actividades programadas en el tiempo restante del año. 
En cuanto a los actividades que se desarrollaron para este segundo seguimiento fueron: Promoción de programas de vivienda, Liderazgo, del compromiso individual al éxito colectivo(actividades que son desarrolladas a través del Plan de Coaching 2020), Mueve tu cuerpo, Descanso compensado semana santa y festividades de fin de año (Memorando lineamientos para disfrutar este tiempo compensado). Y se dio continuidad a las actividades del sistema de puntos, Es tu cumpleaños, y reconocimiento por antigüedad, cumpleaños, amplia tus horizontes culturales, disfruta de la naturaleza.</t>
    </r>
  </si>
  <si>
    <t>PROFESIONAL UNIVERSITARIO ÁREA DE BIENESTAR</t>
  </si>
  <si>
    <r>
      <rPr>
        <b/>
        <sz val="11"/>
        <color theme="1"/>
        <rFont val="Times New Roman"/>
        <family val="1"/>
      </rPr>
      <t xml:space="preserve">EFICACIA:
</t>
    </r>
    <r>
      <rPr>
        <sz val="11"/>
        <color theme="1"/>
        <rFont val="Times New Roman"/>
        <family val="1"/>
      </rPr>
      <t xml:space="preserve">
</t>
    </r>
    <r>
      <rPr>
        <b/>
        <sz val="11"/>
        <color theme="1"/>
        <rFont val="Times New Roman"/>
        <family val="1"/>
      </rPr>
      <t xml:space="preserve">RESULTADO DE </t>
    </r>
    <r>
      <rPr>
        <sz val="11"/>
        <color theme="1"/>
        <rFont val="Times New Roman"/>
        <family val="1"/>
      </rPr>
      <t xml:space="preserve">
Cumplimiento actividades del PABS= (# de actividades cumplidas
/ 2 de actividades
programadas) x
100
=(1/2)*100=50%</t>
    </r>
  </si>
  <si>
    <t xml:space="preserve">Se realizó la verificación  de los soportes entregados con respecto a la acción está tiene un tipo de control detectivo y la frecuencia de la ejecución de las acciones es por demanda, se pudo evidenciar que por la emergencia sanitaria, los cambios administrativos y la modificación presupuestal se generó un atraso en el porceso contractual del Plan de Bienestar Social e incentivos, por esta razón se realizaron ajustes en la realización de las actividades las cuales se realizaran virtual y la cantidad serán (6) y serán sin ningún costo, por otro lado se validó la ejecución de las actividades programadas donde se observaron, las actividades realizas durante este cuatrimestre. 
Teniendo en cuenta lo anterior el cumplimiento del indicador de EFICACIA para este cuatrimestre fue del 50% Y en el de EFECTIVIDAD fuedel 46,42%.  Por lo anterior se observa que las acciones  contribuyen a mitigar el riesgo identificado, se recomienda continuar implementando acciones preventivas que facilite la mitigación del mismo.
</t>
  </si>
  <si>
    <r>
      <rPr>
        <b/>
        <sz val="11"/>
        <color theme="1"/>
        <rFont val="Times New Roman"/>
        <family val="1"/>
      </rPr>
      <t xml:space="preserve">EFECTIVIDAD:
 RESULTADO DE 
</t>
    </r>
    <r>
      <rPr>
        <sz val="11"/>
        <color theme="1"/>
        <rFont val="Times New Roman"/>
        <family val="1"/>
      </rPr>
      <t>Actividades del  PABS ejecutadas en la vigencia =
(# de actividades del PABS ejecutadas en la vigencia/ # de actividades planeadas en el PABS de la vigencia)*100
=(13/28)*100= 46.42%</t>
    </r>
  </si>
  <si>
    <t>La combinación de factores como demoras en la elaboración del Plan Anual de Bienestar por parte del equipo de trabajo y demoras en la respuesta  de la encuesta de necesidades y expectativas en materia de Bienestar por parte de las y los servidores públicos, pueden ocasionar atrasos en la ejecución del Plan Anual de Bienestar e Incentivos.</t>
  </si>
  <si>
    <t>por demanda</t>
  </si>
  <si>
    <t>ÁREA DE CAPACITACIÓN</t>
  </si>
  <si>
    <t xml:space="preserve">
1. Falta de participación de los servidores para construir y fortalecer el plan de capacitación.
2. Falencias en la consolidación y recolección efectiva de insumos  que permitan  establecer un diagnostico  acorde con las necesidades de capacitación que requiere el Instituto</t>
  </si>
  <si>
    <t>Plan de capacitación sin el contenido de las necesidades de capacitación manifestadas acordes a los requerimientos institucionales</t>
  </si>
  <si>
    <t>1. Funcionarios con habilidades comportamentales y funcionales que no generan impacto dentro de los planes, estratégicos, proyectos y Misión del Instituto.
2. Desactualización normativa</t>
  </si>
  <si>
    <t>El Proceso de Gestión del Talento Humano dispone de un formulario  de Google denominado “Caracterización necesidades de  capacitación” que permite recolectar información de las necesidades de los/as servidores/as y a partir de su análisis se realiza el  diagnóstico  con la información  suministrada por la Oficina Asesora de Planeación y  Control Interno, con respecto a las necesidades de capacitación del Instituto.</t>
  </si>
  <si>
    <t>Gestionar  alternativas para la realización de la capacitación con el contratista, DASCD o entidades públicas</t>
  </si>
  <si>
    <t xml:space="preserve">No se establecen nuevas acciones para la vigencia debido a que los controles han demostrado ser eficaces para prevenir la materialización del riesgo, lo que mantiene la zona de riesgo con calificación 1.BAJA. </t>
  </si>
  <si>
    <r>
      <rPr>
        <b/>
        <u/>
        <sz val="12"/>
        <color theme="1"/>
        <rFont val="Times New Roman"/>
        <family val="1"/>
      </rPr>
      <t>Primer seguimiento:</t>
    </r>
    <r>
      <rPr>
        <sz val="12"/>
        <color theme="1"/>
        <rFont val="Times New Roman"/>
        <family val="1"/>
      </rPr>
      <t xml:space="preserve"> A pesar de que no se establecieron  nuevas acciones para la vigencia, desde el Área de Capacitación se continúa  trabajando  para que la materialización del riesgo se mantenga en zona de riesgo baja mediante la aplicación de los controles existentes,  para lo cual trabaja de la mano con el DASCD, el DAFP, la Veeduría Distrital  y la Alcaldía Mayor en la ejecución de las capacitaciones necesarias e identificadas de acuerdo con las solicitudes realizadas.
</t>
    </r>
    <r>
      <rPr>
        <b/>
        <u/>
        <sz val="12"/>
        <color theme="1"/>
        <rFont val="Times New Roman"/>
        <family val="1"/>
      </rPr>
      <t>Segundo Seguimiento:</t>
    </r>
    <r>
      <rPr>
        <sz val="12"/>
        <color theme="1"/>
        <rFont val="Times New Roman"/>
        <family val="1"/>
      </rPr>
      <t xml:space="preserve"> Desde el Área de Capacitación se continúa  trabajando en la ejecución de las capacitaciones necesarias e identificadas en la "Caracterización de las necesidades" para que la materialización del riesgo se mantenga en zona de riesgo baja,  se ha coordinado la realización de capacitaciones trabajando articuladamente con el DASCD (9 capacitaciones), el DAFP (3 capacitaciones), la Veeduría Distrital (2 capacitaciones) y la Alcaldía Mayor (5 capacitaciones). Se adjunta como evidencia  presentación del PIC 2020 y cuadro de "Caracterización de las necesidades de Capacitación".</t>
    </r>
  </si>
  <si>
    <t>PROFESIONAL UNIVERSITARIO ÁREA DE CAPACITACIÓN</t>
  </si>
  <si>
    <t>No aplica, dado que no hay actividades nuevas propuestas no se generan indicadores</t>
  </si>
  <si>
    <t>Se  verificaron  los soportes entregados con respecto a la acción está tiene un tipo de control preventivo y la frecuencia de la ejecución de las acciones es trimestral, se pudo evidenciar que se realizó la ejecución de las actividades según la caracterización de necesidades realizada, y la ejecución de las mismas según matriz de seguimiento a las actividades de bienestar y capacitación 2020.
Teniendo en cuenta lo anterior el cumplimiento del indicador no aplica dado que no hay actividades nuevas para poder medir, y no se genera indicador, estableciendo un ajuste o reformulación de la acción para este 2 cuatrimestre. Se sugiere realizar seguimiento a estos cambios para evidenciar que las acciones contribuyan a mitigar el riesgo identificado.</t>
  </si>
  <si>
    <t>La combinación de factores como la falta de participación de los servidores para construir y fortalecer el plan de capacitación y falencias en la consolidación y recolección efectiva de insumos  que permitan  establecer un diagnostico  acorde con las necesidades de capacitación que requiere el Instituto, pueden ocasionar que el PIC no tenga el contenido de las necesidades de capacitación manifestadas acordes a los requerimientos institucionales</t>
  </si>
  <si>
    <t>TRIMESTRAL</t>
  </si>
  <si>
    <t>1. Incumplimiento al cronograma planteado de capacitación.
2. Incumplimiento por parte del contratista.</t>
  </si>
  <si>
    <t>Plan Anual de Capacitación ( PIC) con atrasos en su ejecución.</t>
  </si>
  <si>
    <t xml:space="preserve">1. Incumplimiento de  manera directa o indirecta de  Planes y Metas institucionales.  
</t>
  </si>
  <si>
    <t xml:space="preserve">En el Manual de procesos y procedimientos se dispone de los formatos  “Matriz de seguimiento a las actividades de capacitación A-GDH-FT-051”, adicionalmente el Área realiza las actividades requeridas en la etapa precontractual  y radica la documentación correspondiente antes del primer cuatrimestre del año en la Oficina Asesora Jurídica </t>
  </si>
  <si>
    <t>Reprogramar fecha de capacitación</t>
  </si>
  <si>
    <t xml:space="preserve">No se establecen nuevas acciones para la vigencia debido a que los controles han demostrado ser eficaces para prevenir la materialización del riesgo, lo que mantiene la zona de riesgo con calificación 1. BAJA. </t>
  </si>
  <si>
    <r>
      <rPr>
        <b/>
        <u/>
        <sz val="12"/>
        <color theme="1"/>
        <rFont val="Times New Roman"/>
        <family val="1"/>
      </rPr>
      <t>Primer seguimiento:</t>
    </r>
    <r>
      <rPr>
        <sz val="12"/>
        <color theme="1"/>
        <rFont val="Times New Roman"/>
        <family val="1"/>
      </rPr>
      <t xml:space="preserve"> El Área de Capacitación ha continuado aplicando los respectivos controles existentes y no se ha hecho ninguna modificación al respecto, toda vez que dichos controles han demostrados ser eficaces en la mitigación del riesgo, el cual no se ha materializado y se encuentra en una zona de riesgo residual “BAJO”.
</t>
    </r>
    <r>
      <rPr>
        <b/>
        <u/>
        <sz val="12"/>
        <color theme="1"/>
        <rFont val="Times New Roman"/>
        <family val="1"/>
      </rPr>
      <t xml:space="preserve">
Segundo Seguimiento: </t>
    </r>
    <r>
      <rPr>
        <sz val="12"/>
        <color theme="1"/>
        <rFont val="Times New Roman"/>
        <family val="1"/>
      </rPr>
      <t xml:space="preserve"> 
El Área  de Capacitación  realiza seguimiento a la “Matriz de seguimiento a las actividades de capacitación A-GDH-FT-051” de manera oportuna. 
A la vez y con ocasión a la continuidad de la emergencia  sanitaria a nivel Nacional y Distrital así como los cambios administrativos y la modificación presupuestal; se generó atraso el proceso contractual del Plan de Institucional de Capacitación PIC, con lo cual,  la Subdirección de Desarrollo Humano tomó la decisión de realizar solamente 4 (cuatro) actividades virtuales  con costo, que harán parte de contrato de Capacitación  y la demás contempladas en el Plan Capacitación  se desarrollarán sin costo  a través  de la gestión interinstitucional, esto con el fin de tener en cuenta el Plan de Austeridad 2020. El proceso contractual se radicará a la Oficina Asesora Jurídica del 07 al 15 de septiembre de 2020. Para así, poder ejecutar el total de las actividades programadas en el tiempo restante del año.</t>
    </r>
  </si>
  <si>
    <t xml:space="preserve">Se  verificaron  los soportes entregados con respecto a la acción está tiene un tipo de control preventivo y la frecuencia de la ejecución de las acciones es trimestral, se pudo evidenciar que se realizó la ejecución de las actividades según la caracterización de necesidades realizada, y la ejecución de las mismas según matriz de seguimiento a las actividades de bienestar y capacitación 2020.
Teniendo en cuenta lo anterior el cumplimiento del indicador no aplica dado que no hay actividades nuevas para poder medir, y no se genera indicador, estableciendo un ajuste o reformulación de la acción para este 2 cuatrimestre. Se sugiere realizar seguimiento a estos cambios para evidenciar que las acciones contribuyan a mitigar el riesgo identificado.
</t>
  </si>
  <si>
    <t>La combinación de factores como  el incumplimiento al cronograma planteado de capacitación y el incumplimiento por parte del contratista., pueden ocasionar atrasos en la ejecución del Plan de Capacitación Institucional.</t>
  </si>
  <si>
    <t>ÁREA DE NÓMINA Y LIQUIDACIONES</t>
  </si>
  <si>
    <t>1. Demoras en el reporte de las novedades en el aplicativo de nómina
2. Contingencias por ausencia del liquidador de nómina y el responsable del Área
3. La persona quien liquida la nómina se encuentra encargada como responsable del Área.</t>
  </si>
  <si>
    <t>Inoportunidad en la entrega de la información de nómina para ser contabilizada.</t>
  </si>
  <si>
    <t xml:space="preserve">1. Afectación del PAC anual para la planta de empleos de la Entidad.
2. No se cancela  la nómina dentro del mes afectando el PAC del mes siguiente.
</t>
  </si>
  <si>
    <t xml:space="preserve">El Manual de Procesos y Procedimientos, para el proceso Gestión de Desarrollo Humano contiene los Instructivos:
 A-GDH-IN-005 "Requisitos para el retiro",
 A-GDH-IN-007 "Novedades", 
A-GDH-IN-009 "Liquidación de Nómina, Aportes a la Seguridad Social y Parafiscales",  A-GDH-IN-010 
" Prima Técnica", A-GDH-IN-011 
"Prima Semestral y Navidad", así como los 
Procedimientos   A-GDH-PR-001 "Compensación  y Novedades". Adicionalmente se tiene documentado el Libro de radicación y el Cronograma de actividades para la liquidación de nómina.
</t>
  </si>
  <si>
    <t>Aplicar el  PAC del mes siguiente al que se presente la demora.</t>
  </si>
  <si>
    <t xml:space="preserve">No se establecen nuevas acciones para la vigencia debido a que los controles han demostrado ser eficaces para prevenir la materialización del riesgo, lo que mantiene la zona de riesgo con calificación BAJA. </t>
  </si>
  <si>
    <t>NO APLICA</t>
  </si>
  <si>
    <r>
      <rPr>
        <b/>
        <u/>
        <sz val="10"/>
        <color theme="1"/>
        <rFont val="Times New Roman"/>
        <family val="1"/>
      </rPr>
      <t>Primer seguimiento:</t>
    </r>
    <r>
      <rPr>
        <sz val="10"/>
        <color theme="1"/>
        <rFont val="Times New Roman"/>
        <family val="1"/>
      </rPr>
      <t xml:space="preserve"> El área de Nómina y Liquidaciones ha continuado aplicando los respectivos controles existentes y no se ha hecho ninguna modificación al respecto, toda vez que dichos controles han demostrados ser eficaces en la mitigación del riesgo, el cual no se ha materializado y se encuentra en una zona de riesgo residual “BAJO”.
A continuación se hace una descripción de cuáles son los controles y como el área los ha implementado.
*  Instructivo A-GDH-IN-005 "Requisitos para el retiro".
*  Instructivo A-GDH-IN-007 "Novedades"
*  Instructivo A-GDH-IN-009 "Liquidación de Nómina, Aportes a la Seguridad Social y Parafiscales"
*  Instructivo A-GDH-IN-010 " Prima Técnica"
*  Instructivo A-GDH-IN-011 
*  Procedimiento A-GDH-PR-001 "Compensación  y Novedades".
*  El área lleva un “Libro de Radicación” y el cronograma de actividades para la liquidación de nómina mensual.
*A partir del mes de marzo del presente año ingresó al área de Nómina y liquidaciones el funcionario Hernán Salinas Martínez, Profesional Universitario Código 219 Grado 08, como responsable encargado del área. Actualmente el equipo de trabajo está completo y ejecuta  de forma ordenada y sistemática la gestión de acuerdo a los lineamientos establecidos en el Manual de Procesos y Procedimientos.
Como evidencia del cumplimiento de los controles que realiza el área de Nómina y Liquidaciones se adjunta:
1: Correo “Correr Nómina Enero” fecha 16/01/2020
2. Correo “Correr Nómina Febrero” fecha 20/02/2020
3.  Correo “Correr Nómina Marzo” fecha 19/03/2020
4.  Correo “Correr Nómina Abril” fecha 20/04/2020
5.  Archivo en Excel “Revisión Comparativos”
</t>
    </r>
    <r>
      <rPr>
        <b/>
        <u/>
        <sz val="10"/>
        <color theme="1"/>
        <rFont val="Times New Roman"/>
        <family val="1"/>
      </rPr>
      <t xml:space="preserve">Segundo Seguimiento:  </t>
    </r>
    <r>
      <rPr>
        <sz val="10"/>
        <color theme="1"/>
        <rFont val="Times New Roman"/>
        <family val="1"/>
      </rPr>
      <t xml:space="preserve">Se mantiene la ejecución de los controles en el Área de Nómina y Liquidaciones, como evidencia del cumplimiento  se adjunta:
1: Correo “Correr Nómina Mayo” fecha 19/05/2020
2. Correo “Correr Nómina Junio” fecha 23/06/2020
3.  Correo “Correr Nómina Julio” fecha 17/07/2020
4.  Correo “Correr Nómina Agosto” fecha 18/08/2020
5.  Archivo en Excel “Revisión Comparativos”
</t>
    </r>
    <r>
      <rPr>
        <b/>
        <u/>
        <sz val="10"/>
        <color theme="1"/>
        <rFont val="Times New Roman"/>
        <family val="1"/>
      </rPr>
      <t xml:space="preserve">
</t>
    </r>
  </si>
  <si>
    <t>PROFESIONAL UNIVERSITARIO ÁREA DE NÓMINA Y LIQUIDACIONES</t>
  </si>
  <si>
    <t xml:space="preserve">Se realizó la verificación  de los soportes entregados con respecto a la acción está tiene un tipo de control preventivo y la frecuencia de la ejecución de las acciones es mensual, donde se mantuvo la ejecución de los controles en el Área de Nómina y Liquidaciones, no aplica indicadores dado que no se tiene programadas actividades nuevas.
Por lo anterior se observa que las acciones  contribuyen a mitigar el riesgo identificado, se recomienda continuar implementando acciones preventivas que facilite la mitigación del mismo.
</t>
  </si>
  <si>
    <t>La combinación de factores como demoras en el reporte de las novedades en el aplicativo de nómina, las contingencias por ausencia del liquidador de nómina y el responsable del Área y que la persona quien liquida la nómina se encuentra encargada como responsable del Área, pueden ocasionar inoportunidad en la entrega de la información de nómina para ser contabilizada.</t>
  </si>
  <si>
    <t>MENSUAL</t>
  </si>
  <si>
    <t>ÁREA DE SEGURIDAD Y SALUD EN EL TRABAJO</t>
  </si>
  <si>
    <t>1. Debilidad en el seguimiento a la adjudicación de contratos.
2. Demoras en la adjudicación de los contratos.</t>
  </si>
  <si>
    <t xml:space="preserve">Entrega de bienes o servicios relacionados con la Seguridad y Salud en el Trabajo en tiempos que no corresponden a las necesidades del Instituto </t>
  </si>
  <si>
    <t>1. Acciones legales en contra del Instituto
2. Investigaciones por parte de entes de control
3. Sanciones económicas en contra del Instituto
4. Accidentes Laborales</t>
  </si>
  <si>
    <t>Una vez formulado y/o actualizado el PAA institucional, el Área de Seguridad y Salud en el Trabajo, realiza una base de datos en Excel de seguimiento a la ejecución mismo a fin de identificar demoras en contratación y revisar la disponibilidad de stock de elementos para el suministro.</t>
  </si>
  <si>
    <t>diciembre de 2019</t>
  </si>
  <si>
    <t>Como Área de Seguridad y Salud en el Trabajo se emite la orden para que las tareas de alto riesgo no se lleven a cabo hasta no contar con los elementos adecuados.</t>
  </si>
  <si>
    <t>1. Solicitar mediante memorando a la Oficina Asesora Jurídica que el riesgo sea contemplado en el mapa de riesgos de gestión de la dependencia debido a que una causa identificada es la demora en la adjudicación de los contratos y se establezcan acciones tendientes a la oportunidad en la adjudicación.
2. Monitorear en la base de datos de seguimiento la oportunidad en la adjudicación y ejecución de contratos, en caso de presentar alguna demora informar a la Subdirección Técnica de Desarrollo Humano y a la Oficina Asesora Jurídica.</t>
  </si>
  <si>
    <t>1. Memorando A-GDO-FT-013 remitido a la Oficina Asesora Jurídica
2. Base de datos en Excel con seguimiento mensual
3. Correos electrónicos en caso de demoras</t>
  </si>
  <si>
    <r>
      <rPr>
        <b/>
        <u/>
        <sz val="14"/>
        <color theme="1"/>
        <rFont val="Times New Roman"/>
        <family val="1"/>
      </rPr>
      <t xml:space="preserve">Primer seguimiento: </t>
    </r>
    <r>
      <rPr>
        <sz val="14"/>
        <color theme="1"/>
        <rFont val="Times New Roman"/>
        <family val="1"/>
      </rPr>
      <t xml:space="preserve">1. El 30/1/2020 se radica Memorando 2020IE590 a la Oficina Asesora Jurídica, solicitando la inclusión de este riesgo en su mapa de riesgos de gestión
2. Se elaboró y se realiza monitoreo de la base de datos de seguimiento a la oportunidad en la adjudicación y ejecución de contratos.
A la fecha no han sido adjudicados contratos.
</t>
    </r>
    <r>
      <rPr>
        <b/>
        <u/>
        <sz val="14"/>
        <color theme="1"/>
        <rFont val="Times New Roman"/>
        <family val="1"/>
      </rPr>
      <t>Segundo seguimiento:</t>
    </r>
    <r>
      <rPr>
        <sz val="14"/>
        <color theme="1"/>
        <rFont val="Times New Roman"/>
        <family val="1"/>
      </rPr>
      <t xml:space="preserve"> 
Se realizó seguimiento a los procesos de contratación activos mediante la Matriz de Seguimiento al PAA, modificando fechas de entrega y adjudicación. 
A la fecha no han sido adjudicados contratos del Área de SST, se tiene proyectado realizar entrega de la documentación y adjudicación de los 10 contratos entre los meses de septiembre y Octubre. </t>
    </r>
  </si>
  <si>
    <t>Responsable Área de SST</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</si>
  <si>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Cumplimiento actividades de SST= (# de actividades cumplidas
/ 13 actividades
programadas) x
100
=(9/13)*100=69%</t>
    </r>
  </si>
  <si>
    <t xml:space="preserve">Se validaron  los soportes entregados con respecto a la acción está tiene un tipo de control detectivo y la frecuencia de la ejecución de las acciones mensual, se pudo evidenciar que se esta llevando control por medio de la matriz de seguimiento al PAA , de los procesos de contratación ajustando las fechas de entrega y adjudicación.
Teniendo en cuenta lo anterior el cumplimiento del indicador de EFICACIA para este cuatrimestre fue del 69% Y en el de EFECTIVIDAD fuedel 40% porque no hubo contratos adjudicados.  Por lo anterior se observa que las acciones  contribuyen a mitigar el riesgo identificado, se recomienda continuar implementando acciones preventivas que facilite la mitigación del mismo.
</t>
  </si>
  <si>
    <r>
      <rPr>
        <b/>
        <sz val="10"/>
        <color theme="1"/>
        <rFont val="Times New Roman"/>
        <family val="1"/>
      </rPr>
      <t xml:space="preserve">EFECTIVIDAD:
 RESULTADO DE 
</t>
    </r>
    <r>
      <rPr>
        <sz val="10"/>
        <color theme="1"/>
        <rFont val="Times New Roman"/>
        <family val="1"/>
      </rPr>
      <t>Efectividad en la adjudicación de contratos=
((# de contratos adjudicados oportunamente / # total de contratos a adjudicar en la vigencia) x 100
=(0/10)*100=0%</t>
    </r>
  </si>
  <si>
    <t xml:space="preserve">La combinación de factores como Presentación tardía de los documentos (por parte del área) para contratación de bienes y/o servicios y demoras en la adjudicación de los contratos  pueden ocasionar inoportunidad en la entrega de bienes o servicios relacionados con la Seguridad y Salud en el Trabajo en tiempos que no corresponden a las necesidades del Instituto </t>
  </si>
  <si>
    <t>1.Incumplimiento en la obligación de afiliación a la ARL por parte del contratista.
2.Realización de actividades diferentes a las contempladas en las obligaciones contractuales.</t>
  </si>
  <si>
    <t xml:space="preserve">Accidentes de Trabajo en los contratistas del Instituto sin reconocimiento por parte de la Aseguradora de Riesgos laborales </t>
  </si>
  <si>
    <t>1. Acciones legales en contra del Instituto
2. Investigaciones por parte de entes de control
3. Sanciones económicas en contra del Instituto</t>
  </si>
  <si>
    <t>En cada vigencia se realiza una verificación de la base de contratos de prestación de servicios (entregada por OAJ) versus la base de datos elaborada por el Área de Seguridad y Salud en el Trabajo y la página transaccional de la ARL Positiva</t>
  </si>
  <si>
    <t>Dependiendo de la gravedad del accidente de trabajo se remite a la EPS a la que esté afiliado el contratista o se realiza un reporte extemporáneo mientras se realizan los trámites de afiliación.</t>
  </si>
  <si>
    <t xml:space="preserve">1. Solicitar mediante memorando a la Oficina Asesora Jurídica que las actas de inicio sean firmadas obligatoriamente con la fecha de cubrimiento de ARL o posterior a esta.
</t>
  </si>
  <si>
    <t>1. Memorando A-GDO-FT-013 remitido a la Oficina Asesora Jurídica
2. Correos electrónicos en caso de demoras</t>
  </si>
  <si>
    <r>
      <rPr>
        <b/>
        <u/>
        <sz val="16"/>
        <color theme="1"/>
        <rFont val="Times New Roman"/>
        <family val="1"/>
      </rPr>
      <t xml:space="preserve">Primer Seguimiento: </t>
    </r>
    <r>
      <rPr>
        <sz val="16"/>
        <color theme="1"/>
        <rFont val="Times New Roman"/>
        <family val="1"/>
      </rPr>
      <t xml:space="preserve">1. El 30/01/2020 se radica Memorando 2020IE592 a la Oficina Asesora Jurídica solicitando la firma de las actas de inicio con fecha de cubrimiento de riesgos profesionales.
2. Actualmente se está realizando una revisión de la base de datos de la OAJ a fin de determinar si de acuerdo al memorando citado en el punto anterior las afiliaciones a la ARL de los contratistas se han realizado de manera oportuna; se espera para el mes de mayo generar un reporte que permita dar cuenta del indicador formulado.
</t>
    </r>
    <r>
      <rPr>
        <b/>
        <u/>
        <sz val="16"/>
        <color theme="1"/>
        <rFont val="Times New Roman"/>
        <family val="1"/>
      </rPr>
      <t>Segundo seguimiento:</t>
    </r>
    <r>
      <rPr>
        <sz val="16"/>
        <color theme="1"/>
        <rFont val="Times New Roman"/>
        <family val="1"/>
      </rPr>
      <t xml:space="preserve">  Respecto a la base de datos suministrada en el primer cuatrimestre se evidencio información incompleta de los contratistas que impidió realizar un seguimiento a la oportunidad en el cubrimiento de la ARL.
El día 31 de agosto se remitió por la Oficina Asesora Jurídica una segunda base de Contratistas que al igual que la anterior esta  incompleta, algunas sin fecha de acta de inicio, otras con actas de inicio firmadas previamente al cubrimiento de la ARL.
La ausencia de la base de datos completa impide contar con la información necesaria para calcular el indicador.
Se ha remitido por parte del Área de SST  los siguientes correos solicitando las bases de datos:
24 de junio 2020,
06 de julio 2020
21 de agosto 2020
24 de agosto 2020
31 de agosto 2020
Se espera para el tercer seguimiento  generar un reporte que permita dar cuenta del indicador formulado.</t>
    </r>
  </si>
  <si>
    <t>CONTRATISTA PROPFESIONAL ESPECIALIZADO SST</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</si>
  <si>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Cumplimiento en afiliación = (1 actividad cumplida
/ 1 actividad planeada) x
100
=(1/1)*100=100%
</t>
    </r>
  </si>
  <si>
    <t xml:space="preserve">Se realizó la verificación  de los soportes entregados con respecto a la acción está tiene un tipo de control detectivo y la frecuencia de la ejecución de las acciones es mensual, se pudo evidenciar  que  para este segundo seguimiento la base de contratistas se encontraba incompleta al igual que para el primer seguimiento  esto  impide calcular el indicador dado que el responsable de la información entregada es la Oficina Juridica.
.Por lo anterior se observa que las acción esta siendo controlada desde SST hasta donde está a su alcance ya que la información completa depende de la Oicina Juridica y es donde debe garantizar que la información este completa para así poder mitigar el riesgo identificado, se recomienda continuar trabajando con el área juridica para implementar acciones preventivas que facilite la mitigación del mismo.
</t>
  </si>
  <si>
    <r>
      <rPr>
        <b/>
        <sz val="10"/>
        <color theme="1"/>
        <rFont val="Times New Roman"/>
        <family val="1"/>
      </rPr>
      <t xml:space="preserve">EFECTIVIDAD:
 RESULTADO DE 
</t>
    </r>
    <r>
      <rPr>
        <sz val="10"/>
        <color theme="1"/>
        <rFont val="Times New Roman"/>
        <family val="1"/>
      </rPr>
      <t xml:space="preserve">Efectividad en el proceso de afiliación a ARL =
((# de contratistas afiliados oportunamente
 / # de órdenes de prestación de servicios en la base de datos de la OAJ ) x 100
</t>
    </r>
  </si>
  <si>
    <t xml:space="preserve">La combinación de factores como el incumplimiento en la obligación de afiliación a la ARL por parte del contratista y la realización de actividades diferentes a las contempladas en las obligaciones contractuales pueden ocasionar accidentes de trabajo en los contratistas del Instituto sin reconocimiento por parte de la Aseguradora de Riesgos laborales  </t>
  </si>
  <si>
    <t>1.  Desconocimiento a la normativa vigente. Decreto 723 de 2013
2. No hay exigencia contractual que obligue a los contratistas a comprar los EPP
3. Falta de seguimiento y control del uso de los EPP</t>
  </si>
  <si>
    <t>Lesiones o accidentes de trabajo en contratistas sin elementos de protección personal o con elementos que no cumplen las especificaciones para las tareas contratadas</t>
  </si>
  <si>
    <t xml:space="preserve">
Seguimiento por parte del Área de Seguridad y Salud en el Trabajo mediante los formatos
"Inspección de elementos de protección personal (EPP) A-GDH-FT-072" y “Matriz de elementos de protección personal (EPP) A-GDH-DI-006”</t>
  </si>
  <si>
    <t>Como Área de Seguridad y Salud en el Trabajo se emite la orden para que las tareas no se lleven a cabo hasta no contar con los elementos adecuados.</t>
  </si>
  <si>
    <t xml:space="preserve">1. Solicitar mediante memorando a la Oficina Asesora Jurídica que se incluya en los contratos la cláusula de obligatoriedad para la adquisición y uso de elementos de protección personal.
</t>
  </si>
  <si>
    <t xml:space="preserve">Memorando de solicitud y seguimiento A-GDO-FT-013 remitido a la Oficina Asesora Jurídica
</t>
  </si>
  <si>
    <r>
      <rPr>
        <b/>
        <u/>
        <sz val="16"/>
        <color theme="1"/>
        <rFont val="Times New Roman"/>
        <family val="1"/>
      </rPr>
      <t>Primer Seguimiento:</t>
    </r>
    <r>
      <rPr>
        <sz val="16"/>
        <color theme="1"/>
        <rFont val="Times New Roman"/>
        <family val="1"/>
      </rPr>
      <t xml:space="preserve"> 1. El 30/01/2020 se radica Memorando  No 2020IE589 a la Oficina Asesora Jurídica solicitando la inclusión en las cláusulas contractuales la obligatoriedad de uso de EPP
Para el primer cuatrimestre de la vigencia 2020, de los 20 accidentes presentados ninguno ha sido por falta o incumplimiento de especificaciones técnicas de EPP. 
</t>
    </r>
    <r>
      <rPr>
        <b/>
        <u/>
        <sz val="16"/>
        <color theme="1"/>
        <rFont val="Times New Roman"/>
        <family val="1"/>
      </rPr>
      <t xml:space="preserve">
Segundo Seguimiento:</t>
    </r>
    <r>
      <rPr>
        <sz val="16"/>
        <color theme="1"/>
        <rFont val="Times New Roman"/>
        <family val="1"/>
      </rPr>
      <t xml:space="preserve"> A corte 31 de agosto de 2020, ya los contratos cuentan con la cláusula de obligatoriedad "Utilizar los elementos de protección personal (EPP) y/o bioseguridad necesarios para el desarrollo de las actividades contratadas". Se adjunta como evidencia copia del Clausulado.</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</si>
  <si>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Cumplimiento actividades de solicitud a la OAJ frente a los requerimientos de EPP = (# actividades cumplidas
/ 1 actividad planeada) x
100
=(1/1)*100=100%</t>
    </r>
  </si>
  <si>
    <r>
      <rPr>
        <sz val="14"/>
        <color theme="1"/>
        <rFont val="Times New Roman"/>
        <family val="1"/>
      </rPr>
      <t>Se realizó la verificación  de los soportes entregados con respecto a la acción está tiene un tipo de control preventivo y la frecuencia de la ejecución de las acciones es anual, se pudo evidenciar que se realizó el ajuste en los contratos nuevos donde es obligatorio el uos de los elementos de protección personal
Teniendo en cuenta lo anterior el cumplimiento del indicador de EFICACIA para este cuatrimestre fue del 100% Y en el de EFECTIVIDAD fuedel 0%.  Por lo anterior se observa que las acciones  contribuyen a mitigar el riesgo identificado, se recomienda continuar implementando acciones preventivas que facilite la mitigación del mismo.</t>
    </r>
    <r>
      <rPr>
        <sz val="14"/>
        <color rgb="FFFF0000"/>
        <rFont val="Times New Roman"/>
        <family val="1"/>
      </rPr>
      <t xml:space="preserve">
</t>
    </r>
  </si>
  <si>
    <r>
      <rPr>
        <b/>
        <sz val="10"/>
        <color theme="1"/>
        <rFont val="Times New Roman"/>
        <family val="1"/>
      </rPr>
      <t xml:space="preserve">EFECTIVIDAD:
 RESULTADO DE 
</t>
    </r>
    <r>
      <rPr>
        <sz val="10"/>
        <color theme="1"/>
        <rFont val="Times New Roman"/>
        <family val="1"/>
      </rPr>
      <t>Tasa de accidentalidad por EPP que no cumplen las especificaciones técnicas.</t>
    </r>
    <r>
      <rPr>
        <b/>
        <sz val="10"/>
        <color theme="1"/>
        <rFont val="Times New Roman"/>
        <family val="1"/>
      </rPr>
      <t xml:space="preserve">
</t>
    </r>
    <r>
      <rPr>
        <sz val="10"/>
        <color theme="1"/>
        <rFont val="Times New Roman"/>
        <family val="1"/>
      </rPr>
      <t># de accidentes y/o lesiones presentadas por falta o incumpliendo de especificaciones técnicas de EPP /
Total de accidentes presentados en el Instituto durante la vigencia
=(0/30)*100=0%</t>
    </r>
  </si>
  <si>
    <t>La combinación de factores como el desconocimiento a la normativa vigente. Decreto 723 de 2013, la no exigencia contractual que obligue a los contratistas a comprar los EPP y la falta de seguimiento y control del uso de los EPP puede ocasionar accidentes de trabajo en contratistas sin elementos de protección personal o con elementos que no cumplen las especificaciones para las tareas contratadas</t>
  </si>
  <si>
    <t>Anual</t>
  </si>
  <si>
    <t>1. Controles insuficientes para verificación documental del personal a contratar.
2. No hay exigencia contractual sobre documentación requerida.</t>
  </si>
  <si>
    <t>Contratación de personal  contratistas sin documentación adecuada para realizar tareas determinadas</t>
  </si>
  <si>
    <t>1. Acciones legales en contra del Instituto
2. Investigaciones por parte de entes de control
3. Sanciones económicas en contra del Instituto
4. Accidentes y enfermedades laborales</t>
  </si>
  <si>
    <t>Actualmente el Área de Jurídica cuenta con el formato "Verificación documental para contratos de prestación de servicios profesionales y de apoyo a la gestión A-GCO-FT-014"</t>
  </si>
  <si>
    <t xml:space="preserve">Solicitar que el /la contratista suspenda actividades criticas </t>
  </si>
  <si>
    <t xml:space="preserve">1.Remitir a la OAJ un documento donde se especifique los requerimientos en materia de SST con los que deben contar los/as contratistas ( Según corresponda) previo o como requisito para firma de acta de inicio
2. Solicitar al Área de Infraestructura los siguientes documentos: *Certificado del curso de TSA de los contratistas. 
* Exámenes médicos de los contratistas.
Solicitar al Área de Salud y Comedores: Certificado de curso de manipulación de alimentos y exámenes médicos de los/as contratistas auxiliares de cocina 
</t>
  </si>
  <si>
    <t xml:space="preserve">1. Memorando A-GDO-FT-013 remitido a la Oficina Asesora Jurídica
2. Correos electrónicos dirigidos a las áreas de Infraestructura, Salud y equipo de Comedores
</t>
  </si>
  <si>
    <r>
      <rPr>
        <b/>
        <u/>
        <sz val="16"/>
        <color theme="1"/>
        <rFont val="Times New Roman"/>
        <family val="1"/>
      </rPr>
      <t>Primer Seguimiento:</t>
    </r>
    <r>
      <rPr>
        <sz val="16"/>
        <color theme="1"/>
        <rFont val="Times New Roman"/>
        <family val="1"/>
      </rPr>
      <t xml:space="preserve"> No se reporta avance de los productos, toda vez que se espera ejecutar los mismos en el segundo y tercer cuatrimestre de la vigencia.
</t>
    </r>
    <r>
      <rPr>
        <b/>
        <u/>
        <sz val="16"/>
        <color theme="1"/>
        <rFont val="Times New Roman"/>
        <family val="1"/>
      </rPr>
      <t>Segundo Seguimiento:</t>
    </r>
    <r>
      <rPr>
        <sz val="16"/>
        <color theme="1"/>
        <rFont val="Times New Roman"/>
        <family val="1"/>
      </rPr>
      <t xml:space="preserve"> No se reporta avance de los productos, toda vez que se espera ejecutar los mismos en el tercer cuatrimestre de la vigencia.
No se ha solicitado al Área de Infraestructura y a la Subdirección de Métodos la información de:
*Certificado del curso de TSA de los contratistas. 
* Exámenes médicos de los contratistas.
*Certificado de curso de manipulación de alimentos y exámenes médicos de los/as contratistas auxiliares de cocina.
Se enviará los correos electrónicos de estas solicitudes en el mes de septiembre.</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</si>
  <si>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Fortalecimiento de requisitos SST = (# de actividades ejecutadas
/ 2 actividades
programadas) x
100
=(0/2)*100=0%</t>
    </r>
  </si>
  <si>
    <t xml:space="preserve">Se realizó la verificación  de los soportes entregados con respecto a la acción está tiene un tipo de control preventivo y la frecuencia de la ejecución de las acciones es anual y durnte los perídos de alta contratación, no soportaron evidencias ya que no se registraron avances de los productos por otra parte no se realizó la solicitud al área de infraestructura y a la subdirección de métodos de *Certificado del curso de TSA de los contratistas.,  Exámenes médicos de los contratistas.
   *Certificado de curso de manipulación de alimentos y exámenes médicos de los/as contratistas auxiliares de cocina. Teniendo en cuenta lo anterior el cumplimiento del indicador de EFICACIA para este cuatrimestre fue del 0% Y en el de EFECTIVIDAD fue del 0%.  Por lo anterior se recomienda trabajar en las  acciones  para  que contribuyen a mitigar el riesgo identificado.
</t>
  </si>
  <si>
    <r>
      <t xml:space="preserve">EFECTIVIDAD: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Efectividad en el cumplimiento de requisitos SST para contratación de CPS
# de contratistas vinculados con cumplimiento de requisitos SST/ # Total de contratistas 
</t>
    </r>
  </si>
  <si>
    <t>La combinación de factores como controles insuficientes para verificación documental del personal a contratar y la  no exigencia contractual sobre documentación requerida para tareas específicas puede ocasionar que se contrate personal contratistas sin documentación adecuada para realizar tareas determinadas</t>
  </si>
  <si>
    <t xml:space="preserve">Anual y durante los periodos de alta contratación </t>
  </si>
  <si>
    <t xml:space="preserve">1. ÁREA DE CARRERA ADMINISTRATIVA: Se debe modificar las causas 3 y 4 del riesgo “Realizar nuevas vinculaciones, encargos o contestar solicitudes  con base a información desactualizada.” debido a que ya se cuenta con una base de datos unificada en el área, por lo tanto se deben tener en cuenta otros factores como:
• El funcionario no informa al área las novedades de actualización de datos personales o no se informa al Área de Carrera Administrativa la novedad.
• Daños en el archivo o la carpeta compartida que genere perdida de información y que no se cuente con un back up actualizado para recuperarla.
Se modifica el tipo de riesgo de Estratégico a Operativo porque  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
Se baja el impacto de MODERADO a MENOR porque las consecuencias cualitativas generan reclamaciones de los usuarios, que implican investigaciones internas disciplinarias.
Se alimentan los controles existentes de la siguiente manera:
• Procedimiento “Encargo de personal de carrera administrativa A-GDH-PR-010”
• Procedimiento “Vinculación de personal A-GDH-PR-007”
• Formato “Verificación de requisitos para la posesión en planta A-GDH-FT-055”
• Base de datos del Personal del Idipron.
El riesgo se asume.
Ajustar las acciones de contingencia incluyendo la historia laboral.
Se incluye una acción complementaria de verificación en el SIDEAP
2. ÁREA DE BIENESTAR:
Se modifica causa N°2 por demoras en la aprobación del Plan por parte del NIVEL DIRECTIVO
Se modifica el impacto del riesgo a insignificante, porque las consecuencias cualitativas no generan interrupción en las operaciones de la entidad, no se generan sanciones económicas no se afecta la imagen institucional de manera significativa.
Se ajusta la redacción de los controles.
3. ÁREA DE SEGURIDAD Y SALUD EN EL TRABAJO 
Se disminuye el impacto del riesgo “Entrega de bienes o servicios relacionados con la Seguridad y Salud en el Trabajo en tiempos que no corresponden a las necesidades del Instituto” anteriormente se encontraba en Impacto mayor, ahora en impacto moderado debido a que las consecuencias cualitativas se ajustan a la materialización de este riesgo.
Se complementan los controles incluyendo base de datos de seguimiento y stock de elementos.
4. ÁREA DE NÓMINA Y LIQUIDACIONES:
Se mantiene el riesgo pero se modifican las causas debido a que las expuestas en la vigencia anterior fueron atendidas y subsanadas.
Se elimina la consecuencia #3 del riesgo #1
No se establecen acciones adicionales para este riesgo.
5. ÁREA DE CAPACITACIÓN:
Se modifica el Tipo de Riesgo a Operativo en los dos riesgos identificados
Se elimina la causa número 1 del riesgo #1
Se modifica el impacto del riesgo a insignificante porque las consecuencias cualitativas no generan interrupción en las operaciones de la entidad, no se generan sanciones económicas no se afecta la imagen institucional de manera significativa.
Se complementan los controles incluyendo la entrega de la documentación precontractual a la Oficina Asesora Jurídica durante el primer cuatrimestre.
Se elimina la consecuencia #2 del riesgo #2
Debido a que los dos riesgos tienen una zona de riesgo BAJA se define como  opción de manejo “aceptar el riesgo” no se formulan nuevas actividades para la vigencia y por ende no se formulan indicadores.
</t>
  </si>
  <si>
    <t>ALEJANDRA PÁRAMO-PROFESIONAL UNIVERITARIO
JAVIER BUSTAMANTE-CONTRATISTA ASESOR
ALEJANDRA MALAVER- PROFESIONAL UNIVERSITARIO
ESPERANZA ARENAS-CONTRATISTA ASESOR
EDWIN ZAID RIVERA-AUXILIAR ADMINISTARTIVO
DANIEL PINEDA-CONTRATISTA PROFESIOANL ESPECIALIZADO
ANY JACKELINE ROJAS PINILLA-PROFESIONAL UNIVERITARIO</t>
  </si>
  <si>
    <t>JAVIER BUSTAMANTE,  EDWIN ZAID RIVERA, SONIA MURCIA, SONIA ANDREA SASTOQUE, HERNÁN SALINAS, DANIEL PINEDA, ANY JACKELINE ROJAS PINILLA</t>
  </si>
  <si>
    <t>OMAIRA RODRÍGUEZ MAHECHA</t>
  </si>
  <si>
    <t>EDWIN ALEXANDER BETANCOURT GÓNGORA</t>
  </si>
  <si>
    <t>SANDRA PATRICIA PARDO</t>
  </si>
  <si>
    <t>PROFESIONALES UNIVERSITARIOS, CONTRATISTAS ASESORES, AUXILIARES ADMINISTRATIVOS, CONTRATISTA PROFESIONAL ESPECIALIZADO</t>
  </si>
  <si>
    <t>ASESORA CONTRATISTA</t>
  </si>
  <si>
    <t>SUBDIRECTOR</t>
  </si>
  <si>
    <t>GESTIÓN JURÍDICA/ Proteger los intereses de la Entidad a través de la asesoría, asistencia y apoyo jurídico a la Dirección General, así como a todas las áreas del IDIPRON que lo requieran; emitir conceptos jurídicos, proyectar actos administrativos y representar al instituto en procesos judiciales y extrajudiciales en los que sea parte</t>
  </si>
  <si>
    <t>Defensa Judicial</t>
  </si>
  <si>
    <t xml:space="preserve">
Falta de vigilancia, registro de demandas, mecanismos alternativos de solución de conflictos, procesos penales y acciones de tutela y actualización oportuna de los procesos judiciales en el aplicativo SIPROJWEB   por parte de los apoderados judiciales del IDIPRON </t>
  </si>
  <si>
    <t xml:space="preserve">Pago de indemnizaciones en las actuaciones que deben surtirse en los procesos judiciales </t>
  </si>
  <si>
    <t xml:space="preserve">1. Sentencias en contra al IDIPRON que generen una obligación de hacer o dinerarias. 
2. Vencimiento de términos.
3. Inicio de procesos disciplinarios y fiscales  por parte de los entes de Control. 4. Incertidumbre en cuanto a las obligaciones contingentes judiciales de la entidad.  </t>
  </si>
  <si>
    <t>1. Presentación de informes de abogados de forma periódica, de acuerdo al
procedimiento de
 DEFENSA JUDICIAL A-GJU-PR-002
2. Registro de información de las demandas judiciales, los mencanismos alternativos de solución de conflictos, los procesos penales y las acciones de tutela y sus etapas procesales en el Sistema de
Información de Procesos
Judiciales de Bogotá D.C. -
SIPROJWEB</t>
  </si>
  <si>
    <t>NO SE TIENE EVIDENCIA DE LA ÚLTIMA MATERIAZACIÓN DEL RIESGO</t>
  </si>
  <si>
    <t>Informar al superior jerarquico de la situación y realizar las medidas correctivas, disciplinarias que dieran a lugar dependiendo la calidad de la persona (contratista o funcionario)</t>
  </si>
  <si>
    <t>Realizar reuniones de control y alertas con los profesionales, a fin de vigilar los términos y etapas de
cada uno de los procesos evidenciados por sus apoderados.</t>
  </si>
  <si>
    <t>Acta de reunión- Comité de conciliación - Informes de defensa judicial</t>
  </si>
  <si>
    <r>
      <rPr>
        <b/>
        <sz val="10"/>
        <color rgb="FF000000"/>
        <rFont val="Arial"/>
        <family val="2"/>
      </rPr>
      <t>PRIMER SEGUIMIENTO</t>
    </r>
    <r>
      <rPr>
        <sz val="10"/>
        <color rgb="FF000000"/>
        <rFont val="Arial"/>
        <family val="2"/>
      </rPr>
      <t xml:space="preserve">
1. Se realizó reunión de seguimiento por parte de los profesionales del área jurídica, para revisar el estado procesal. Se adjunta acta de reunión y control de asistencia.
                                                                                                                                                                              </t>
    </r>
    <r>
      <rPr>
        <b/>
        <sz val="10"/>
        <color rgb="FF000000"/>
        <rFont val="Arial"/>
        <family val="2"/>
      </rPr>
      <t>SEGUNDO SEGUIMIENTO</t>
    </r>
    <r>
      <rPr>
        <sz val="10"/>
        <color rgb="FF000000"/>
        <rFont val="Arial"/>
        <family val="2"/>
      </rPr>
      <t xml:space="preserve">.
 1. se realizaron los comites de conciliacion y reuniones por parte de los abogados de representacion judicial de la oficina juridica para verificar que se cumplan con los terminos procesales y que este relacionadas en el 
SIPROJ, como en las los expedientes fisicos que reposan en el archivo de la Oficina Asesora Juridica     </t>
    </r>
  </si>
  <si>
    <t>EQUIPO DE DEFENSA JUDICIAL</t>
  </si>
  <si>
    <r>
      <rPr>
        <b/>
        <sz val="10"/>
        <color rgb="FF000000"/>
        <rFont val="Arial"/>
        <family val="2"/>
      </rPr>
      <t xml:space="preserve">EFICACIA:
</t>
    </r>
    <r>
      <rPr>
        <sz val="10"/>
        <color rgb="FF000000"/>
        <rFont val="Arial"/>
        <family val="2"/>
      </rPr>
      <t xml:space="preserve">
</t>
    </r>
    <r>
      <rPr>
        <b/>
        <sz val="10"/>
        <color rgb="FF000000"/>
        <rFont val="Arial"/>
        <family val="2"/>
      </rPr>
      <t xml:space="preserve">RESULTADO DE </t>
    </r>
    <r>
      <rPr>
        <sz val="10"/>
        <color rgb="FF000000"/>
        <rFont val="Arial"/>
        <family val="2"/>
      </rPr>
      <t xml:space="preserve">
25% en el periodo con un acumulado del 50%
Índice de cumplimiento actividades= (# de actividades cumplidas
/ # de actividades
programadas) x
100
Uno por cada acción</t>
    </r>
  </si>
  <si>
    <t>Se realiza segundo seguimiento con corte a 30 de agosto de 2020 y debe ser a 31 de agosto. Cuenta con responsable. Controles:   La periodicidad es trimestral.  Como evidencia de control: se aporta informe de Siproj. Sin embargo, no se apotan las actas del comite de conciliación, ni las actas de las reuniones por parte de los abogados de defensa judicial.  Se establece la medición del seguimiento</t>
  </si>
  <si>
    <r>
      <rPr>
        <b/>
        <sz val="10"/>
        <color theme="1"/>
        <rFont val="Times New Roman"/>
        <family val="1"/>
      </rPr>
      <t xml:space="preserve">EFECTIVIDAD:
 RESULTADO DE 
25% en el periodo con un acumulado del 50%
</t>
    </r>
    <r>
      <rPr>
        <sz val="10"/>
        <color theme="1"/>
        <rFont val="Times New Roman"/>
        <family val="1"/>
      </rPr>
      <t>Efectividad del
plan de manejo
de riesgos=
((# de casos
de desabastecimiento
presentados
periodo actual
- # de casos de
desabastecimiento presentados periodo
anterior) / # de
casos de desabastecimiento
presentados
periodo
anterior) x 100</t>
    </r>
    <r>
      <rPr>
        <b/>
        <sz val="10"/>
        <color theme="1"/>
        <rFont val="Times New Roman"/>
        <family val="1"/>
      </rPr>
      <t xml:space="preserve">
</t>
    </r>
    <r>
      <rPr>
        <sz val="10"/>
        <color theme="1"/>
        <rFont val="Times New Roman"/>
        <family val="1"/>
      </rPr>
      <t xml:space="preserve">
</t>
    </r>
  </si>
  <si>
    <t>La falta de atención a las actuaciones judiciales ni el registro de las obligaciones contingentes a cargo de la entidad puede dar lugar a la pérdida de los procesos y pago de indemnizaciones.</t>
  </si>
  <si>
    <t>Trimestralmente</t>
  </si>
  <si>
    <t xml:space="preserve">*Por caida del sistema. SIPROJWEB
*Por vencimiento del usuario y contraseña. </t>
  </si>
  <si>
    <t>Incertidumbre y desconfianza en la veracidad de información</t>
  </si>
  <si>
    <t xml:space="preserve">1. Retrasos en la toma oportuna de decisiones 
2. Información desactualizada
en el sistema  </t>
  </si>
  <si>
    <t xml:space="preserve"> 1,Correo electronico al jefe de OAJ. 
2, Informe de gestión de los procesos con su cargue de información en el SIPROJWEB. 
3. Presentación de informes de abogados de forma periódica, de acuerdo al
procedimiento de
 DEFENSA JUDICIAL A-GJU-PR-002 </t>
  </si>
  <si>
    <t xml:space="preserve">Realizar reuniones de control y alertas con los profesionales, a fin de vigilar los términos y etapas de
cada uno de los procesos evidenciados por sus apoderados. </t>
  </si>
  <si>
    <t>Base de datos procesos de proceso judiciales</t>
  </si>
  <si>
    <r>
      <rPr>
        <b/>
        <sz val="10"/>
        <color rgb="FF000000"/>
        <rFont val="Arial"/>
        <family val="2"/>
      </rPr>
      <t>PRIMER SEGUIMIENTO</t>
    </r>
    <r>
      <rPr>
        <sz val="10"/>
        <color rgb="FF000000"/>
        <rFont val="Arial"/>
        <family val="2"/>
      </rPr>
      <t xml:space="preserve">
1- Se realizó una base de datos con los procesos judiciales diferente a SIPROJ. Se adjunta base de datos en formato 
excel.                 
</t>
    </r>
    <r>
      <rPr>
        <b/>
        <sz val="10"/>
        <color rgb="FF000000"/>
        <rFont val="Arial"/>
        <family val="2"/>
      </rPr>
      <t xml:space="preserve">SEGUNDO SEGUIMIENTO
</t>
    </r>
    <r>
      <rPr>
        <sz val="10"/>
        <color rgb="FF000000"/>
        <rFont val="Arial"/>
        <family val="2"/>
      </rPr>
      <t xml:space="preserve">1. actualizació base de datos en formato excel de los proceso judiciales de la entidad </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</si>
  <si>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33.3% con un acumulado del 66,6 %
Índice de cumplimiento actividades= (# de actividades cumplidas
/ # de actividades
programadas) x
100
Uno por cada acción</t>
    </r>
  </si>
  <si>
    <t>Se realiza segundo seguimiento con corte a 30 de agosto de 2020 y debe ser a 31 de agosto. Cuenta con responsable. Controles:   La periodicidad es de enero a diciembre.  Como evidencia de control: se aporta acta reunión procesos y seguimiento procesos judicial , evidencias indicador e investario procesos. Se establece la medición del seguimiento</t>
  </si>
  <si>
    <r>
      <rPr>
        <b/>
        <sz val="10"/>
        <color theme="1"/>
        <rFont val="Times New Roman"/>
        <family val="1"/>
      </rPr>
      <t xml:space="preserve">EFECTIVIDAD:
 RESULTADO DE 
</t>
    </r>
    <r>
      <rPr>
        <sz val="10"/>
        <color theme="1"/>
        <rFont val="Times New Roman"/>
        <family val="1"/>
      </rPr>
      <t>33.3% con un acumulado del 66,6 %
Efectividad del
plan de manejo
de riesgos=
((# de casos
de desabastecimiento
presentados
periodo actual
- # de casos de
desabastecimiento presentados periodo
anterior) / # de
casos de desabastecimiento
presentados
periodo
anterior) x 100</t>
    </r>
  </si>
  <si>
    <t>La imposibilidad de actualizar los estados de los procesos judiciales puede dar lugar a la incertidumbre de la veracidad de la información.</t>
  </si>
  <si>
    <t>Desde enero hasta diciembre</t>
  </si>
  <si>
    <t>Falta de seguimiento y control de la actuación del apoderado judicial designado.</t>
  </si>
  <si>
    <t>Incumplimientos de obligaciones contractuales y obligacioens de la Entidad</t>
  </si>
  <si>
    <t>Falta de certeza respecto al registro de obligaciones contingentes judiciales de la entidad.</t>
  </si>
  <si>
    <t>*Actualizar la información una
vez se restablezca el sistema SIPROJWEB inmediatamente se normalice el sistema.
*Comunicar a la entidad encargada de la imposibilidad de acceso</t>
  </si>
  <si>
    <t xml:space="preserve">Presentación de informes de gestión de los procesos con  su respectivo cargue en el SIPROJWEB </t>
  </si>
  <si>
    <t>Informe de gestión de los procesos del SIPROJ. - Actas de reunión del equipo de defensa jurídica.</t>
  </si>
  <si>
    <r>
      <rPr>
        <b/>
        <sz val="10"/>
        <color rgb="FF000000"/>
        <rFont val="Arial"/>
        <family val="2"/>
      </rPr>
      <t>PRIMER SEGUIMIENTO</t>
    </r>
    <r>
      <rPr>
        <sz val="10"/>
        <color rgb="FF000000"/>
        <rFont val="Arial"/>
        <family val="2"/>
      </rPr>
      <t xml:space="preserve">
1. se realizó reunión de seguimiento por parte de los profesionales del área jurídica, para revisar el estado procesal. Se adjunta acta de reunión y control de asistencia. Se adjunta base de datos que arroja el SIPROJ.        
</t>
    </r>
    <r>
      <rPr>
        <b/>
        <sz val="10"/>
        <color rgb="FF000000"/>
        <rFont val="Arial"/>
        <family val="2"/>
      </rPr>
      <t xml:space="preserve">SEGUNDO SEGUIMIENTO 
</t>
    </r>
    <r>
      <rPr>
        <sz val="10"/>
        <color rgb="FF000000"/>
        <rFont val="Arial"/>
        <family val="2"/>
      </rPr>
      <t>1. Se realizo el seguimiento y actualización del aplicatio SIPROJ- se adjunta acta y base de datos que arroja el SIPROJ</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</si>
  <si>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25% en el periodo con un acumulado del 50%
Índice de cumplimiento actividades= (# de actividades cumplidas
/ # de actividades
programadas) x
100
Uno por cada acción</t>
    </r>
  </si>
  <si>
    <t>Se realiza segundo seguimiento con corte a 30 de agosto de 2020 y debe ser a 31 de agosto. Cuenta con responsable. Controles:   La periodicidad es trimestral.  Como evidencia de control: se aporta  indicador Siproj. Se establece la medición del seguimiento.</t>
  </si>
  <si>
    <r>
      <rPr>
        <b/>
        <sz val="10"/>
        <color theme="1"/>
        <rFont val="Times New Roman"/>
        <family val="1"/>
      </rPr>
      <t xml:space="preserve">EFECTIVIDAD:
 RESULTADO DE 
</t>
    </r>
    <r>
      <rPr>
        <sz val="10"/>
        <color theme="1"/>
        <rFont val="Times New Roman"/>
        <family val="1"/>
      </rPr>
      <t>25% en el periodo con un acumulado del 50%
Efectividad del
plan de manejo
de riesgos=
((# de casos
de desabastecimiento
presentados
periodo actual
- # de casos de
desabastecimiento presentados periodo
anterior) / # de
casos de desabastecimiento
presentados
periodo
anterior) x 100</t>
    </r>
  </si>
  <si>
    <t>La falta de calificación de los procesos por parte del abogado dentro del término establecido en el aplicativo SIPROJ puede dar lugar al incumplimiento de obligaciones contractuales y a la incertidumbre en las obligaciones de la entidad.</t>
  </si>
  <si>
    <t xml:space="preserve">Por descuido del profesional o persona delegada que tiene a su cargo dar la respuesta. 
</t>
  </si>
  <si>
    <t>Acciones disciplinarios, demandas y tutelas en contra de la Entidad</t>
  </si>
  <si>
    <t xml:space="preserve">1. Infracción de la norma legal
2. Respuesta fuera de términos. </t>
  </si>
  <si>
    <t>1, Base da datos con celdas de control de fechas de los Derecho de petición y requerimientos  radicados en la Oficina Asesora Jurídica.</t>
  </si>
  <si>
    <t>*Dar respuesta inmediata al Derecho Petición o requerimientos de los entes de ocntrol.
*Informar al superior jerarquico de la situación y realizar las medidas correctivas y disciplinarias</t>
  </si>
  <si>
    <t>Llevar una base de datos de los derechos de petición radicados  a la OAJ, donde se lleve la trazabilidad de su entrega y su respuesta</t>
  </si>
  <si>
    <t>Base de datos de derechos de petición</t>
  </si>
  <si>
    <r>
      <rPr>
        <b/>
        <sz val="10"/>
        <color rgb="FF000000"/>
        <rFont val="Arial"/>
        <family val="2"/>
      </rPr>
      <t>PRIMER SEGUIMIENTO</t>
    </r>
    <r>
      <rPr>
        <sz val="10"/>
        <color rgb="FF000000"/>
        <rFont val="Arial"/>
        <family val="2"/>
      </rPr>
      <t xml:space="preserve">
1. Se realizó seguimiento a la base de datos que lleva la Oficina Asesora Jurídica de los Derechos de Petición, asignación  y su respectiva respuesta. Se adjunta base de datos en formato excel.  
                                                                                                                                        </t>
    </r>
    <r>
      <rPr>
        <b/>
        <sz val="10"/>
        <color rgb="FF000000"/>
        <rFont val="Arial"/>
        <family val="2"/>
      </rPr>
      <t xml:space="preserve">SEGUNDO SEGUIMIENTO                                                                                                                                                                                      1. </t>
    </r>
    <r>
      <rPr>
        <sz val="10"/>
        <color rgb="FF000000"/>
        <rFont val="Arial"/>
        <family val="2"/>
      </rPr>
      <t>De conformidad con los lineamientos establecidos para el trámite de los derechos de peticion se han respondido cumpliendo los terminos procesales</t>
    </r>
  </si>
  <si>
    <t>Se realiza segundo seguimiento con corte a 30 de agosto de 2020 y debe ser a 31 de agosto. Cuenta con responsable. Controles:   La periodicidad es de enero a diciembre.  Como evidencia de control: se aporta acta de comité de conciliación del 20 de agosto, sin firma. No obstante, en el orden del día no se estudia el trámite impartido a los derechos de petición. En consecuencia, no es posible constatar la ejecución del control. Se establece la medición del seguimiento.</t>
  </si>
  <si>
    <r>
      <t xml:space="preserve">EFECTIVIDAD:
 RESULTADO DE 
33.3% con un acumulado del 66,6 %
</t>
    </r>
    <r>
      <rPr>
        <sz val="10"/>
        <color theme="1"/>
        <rFont val="Times New Roman"/>
        <family val="1"/>
      </rPr>
      <t>Efectividad del
plan de manejo
de riesgos=
((# de casos
de desabastecimiento
presentados
periodo actual
- # de casos de
desabastecimiento presentados periodo
anterior) / # de
casos de desabastecimiento
presentados
periodo
anterior) x 100</t>
    </r>
  </si>
  <si>
    <t>Responder fuera de términos los derechos de petición de particulares o requerimientos de los entes de control puede dar lugar a acciones disciplinarias y demandas y acciones de tutela en contra de la entidad.</t>
  </si>
  <si>
    <t>De enero a diciembre</t>
  </si>
  <si>
    <t># 3</t>
  </si>
  <si>
    <t>SEGUNDO SEGUIMIENTO</t>
  </si>
  <si>
    <t>SONIA VERÓNICA MUÑOZ CÁRDENAS</t>
  </si>
  <si>
    <r>
      <t xml:space="preserve">GESTIÓN FINANCIERA
OBJETIVO: </t>
    </r>
    <r>
      <rPr>
        <i/>
        <sz val="10"/>
        <color theme="1"/>
        <rFont val="Times New Roman"/>
        <family val="1"/>
      </rPr>
      <t>Planear, gestionar y controlar  los recursos financieros del IDIPRON con trasparencia, eficiencia y agilidad para dar cumplimiento a los objetivos institucionales.</t>
    </r>
  </si>
  <si>
    <t>ÁREA DE CONTABLIDAD</t>
  </si>
  <si>
    <t xml:space="preserve">Personas ajenas al Área con permisos para consultar e imprimir los informes y auxiliares contables de la aplicación SYSMAN </t>
  </si>
  <si>
    <t>Malinterpretaciòn de informes financieros por parte de personas ajenas al área</t>
  </si>
  <si>
    <t xml:space="preserve"> - Entrega de información no oficial para la toma de decisiones</t>
  </si>
  <si>
    <t xml:space="preserve">Cada funcionario tiene un perfil en el aplicativo contable, de acuerdo a las funciones que realiza y los permisos que el responsable del área establezca; si en algun momento se presenta alguna inconsistencia con la aplicación contable se debe informar al área de sistemas mediante Aranda. De igual manera se habilitó en la aplicación contable que en el momento de impresión de auxiliares, el mismo muestre el usuario, día y hora en la que ejecutó dicha actividad. 
</t>
  </si>
  <si>
    <t xml:space="preserve">Identificar en el informe (Auxiliares) impreso, la persona que realiza la acción.
Verificación del tipo de información que fue entregada para alguna toma de decisión
Realizar un oficio a las personas involucradas en el hecho, en el que se explique lo que implica una malintepretación de la información financiera
</t>
  </si>
  <si>
    <t xml:space="preserve">Realizar la trazabilidad para iniciar el seguimiento en caso que se entregue informacion financiera -contable para la toma de decisiones
</t>
  </si>
  <si>
    <t>Matriz de trazabilidad</t>
  </si>
  <si>
    <t>PRIMER SEGUIMIENTO:
El área de contabilidad solicitó al área de sistemas mediante correo y en el aplicativo  ARANDA RF-4285-1-1992, un listado actualizado de los funcionarios que están  con usuario activo en la plataforma SYSMAN, con el fin de evidenciar cuantos usuarios y que perfiles tienen y así solicitar a la Subdirección Financiera deshabilitar a los usuarios retirados de la Entidad y que por dependencia solo este habilitado un usuario de consulta a fin de poder brindar asesoria cuando requiera realizar consulta de los saldos contables
SEGUNDO SEGUIMIENTO:
 - El área de contabilidad proyecto memorando en el mes Mayo a la subfinanciera según radicado No 2020IE3802, solicitando deshabilitar usuarios retirados y unificar los usuarios de consulta.
 - Se realiza seguimiento en relación a los usuarios que tienen ingreso a la plataforma contable SYSMAN a través de correo dirigido al área de sistemas.</t>
  </si>
  <si>
    <t>Responsable del Área de Contabilidad y Equipo</t>
  </si>
  <si>
    <r>
      <rPr>
        <b/>
        <sz val="10"/>
        <color theme="1"/>
        <rFont val="Times New Roman"/>
        <family val="1"/>
      </rPr>
      <t xml:space="preserve">EFICACIA:
</t>
    </r>
    <r>
      <rPr>
        <sz val="10"/>
        <color theme="1"/>
        <rFont val="Times New Roman"/>
        <family val="1"/>
      </rPr>
      <t xml:space="preserve">
Matriz de trazabilidad </t>
    </r>
  </si>
  <si>
    <t>Se requiere plasmar los reultados del indicador del período al cual se hace seguimiento, dentro del formato E-MEJ-FT-009.
Se recomienda hacer una revisión concienzuda por parte del líder del Proceso, con apoyo de la Oficina Asesora de Plaenación, para determinar riesgos adicionales para gestionar y monitorear a través del mapa de riesgos de gestión, de los varios inherentes a un proceso de Gestión Financiera y específicamente para el subproceso de Contabilidad.
Se sugiere diligenciar el campo de "Control de cambios" en el formato E-MEJ-FT-009, relacionado a las modificaciones  y los seguimientos realizados, registrando la descripción, la fecha y quién realizó los cambios o seguimientos.</t>
  </si>
  <si>
    <t>PRIMER SEGUIMIENTO:
En el primer cuatrimestre no se evidencia alteración en la información por parte de los usuarios del área de contabilidad. 
SEGUNDO SEGUIMIENTO:
En el segundo cuatrimestre no se ha evidenciado entrega de información financiera de áreas diferentes a la contable para la toma de decisiones</t>
  </si>
  <si>
    <r>
      <rPr>
        <b/>
        <sz val="10"/>
        <color theme="1"/>
        <rFont val="Times New Roman"/>
        <family val="1"/>
      </rPr>
      <t xml:space="preserve">EFECTIVIDAD:
</t>
    </r>
    <r>
      <rPr>
        <sz val="10"/>
        <color theme="1"/>
        <rFont val="Times New Roman"/>
        <family val="1"/>
      </rPr>
      <t xml:space="preserve">
Número de usuarios que han </t>
    </r>
    <r>
      <rPr>
        <sz val="10"/>
        <color rgb="FFFF0000"/>
        <rFont val="Times New Roman"/>
        <family val="1"/>
      </rPr>
      <t>malinterpretado la</t>
    </r>
    <r>
      <rPr>
        <sz val="10"/>
        <color theme="1"/>
        <rFont val="Times New Roman"/>
        <family val="1"/>
      </rPr>
      <t xml:space="preserve"> información financiera generada del aplicativo / No de usuarios habilitados </t>
    </r>
  </si>
  <si>
    <t>Actualmente hay usuarios que cuentan con permisos de consulta donde pueden imprimir los informes y auxiliares contables del aplicativo SYSMAN, lo que puede ocasiona malinterpretación de la información, trayendo como consecuencia la  entrega de reportes no oficiales para la toma de decisiones</t>
  </si>
  <si>
    <t>mensual</t>
  </si>
  <si>
    <r>
      <rPr>
        <b/>
        <sz val="10"/>
        <color theme="1"/>
        <rFont val="Times New Roman"/>
        <family val="1"/>
      </rPr>
      <t>RUBBY ESPERANZA MORENO CORREA</t>
    </r>
    <r>
      <rPr>
        <sz val="10"/>
        <color theme="1"/>
        <rFont val="Times New Roman"/>
        <family val="1"/>
      </rPr>
      <t xml:space="preserve">
Responsable Área de Contabilidad
</t>
    </r>
    <r>
      <rPr>
        <b/>
        <sz val="10"/>
        <color theme="1"/>
        <rFont val="Times New Roman"/>
        <family val="1"/>
      </rPr>
      <t>MARÍA CRISTINA CALDERÓN GALINDO</t>
    </r>
    <r>
      <rPr>
        <sz val="10"/>
        <color theme="1"/>
        <rFont val="Times New Roman"/>
        <family val="1"/>
      </rPr>
      <t xml:space="preserve">
Técnico Operativo Área de Contabilidad</t>
    </r>
  </si>
  <si>
    <r>
      <t xml:space="preserve">Se realiza cambio en el indicador de efectividad ( Número de usuarios que han </t>
    </r>
    <r>
      <rPr>
        <sz val="10"/>
        <color rgb="FFFF0000"/>
        <rFont val="Times New Roman"/>
        <family val="1"/>
      </rPr>
      <t>malinterpretado</t>
    </r>
    <r>
      <rPr>
        <sz val="10"/>
        <color theme="1"/>
        <rFont val="Times New Roman"/>
        <family val="1"/>
      </rPr>
      <t xml:space="preserve"> la información financiera generada del aplicativo / No de usuarios habilitados )</t>
    </r>
  </si>
  <si>
    <t xml:space="preserve"> OFICINA DECONTROL INTERNO</t>
  </si>
  <si>
    <t>MARÍA CRISTINA CALDERÓN GALINDO</t>
  </si>
  <si>
    <t>RUBBY ESPERANZA CORREA MORENO</t>
  </si>
  <si>
    <t>TÉCNICO OPERATIVO</t>
  </si>
  <si>
    <t>RESPONSABLE DEL ÁREA DE CONTABILIDAD</t>
  </si>
  <si>
    <t>SUBDIRECTOR TÉCNICO, ADMINISTRATIVO Y FINANCIERO</t>
  </si>
  <si>
    <t>CONTRATISTA PROFESIONAL OFICINA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</si>
</sst>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6"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Times New Roman"/>
      <family val="1"/>
    </font>
    <font>
      <b/>
      <sz val="10"/>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b/>
      <sz val="11"/>
      <color theme="1"/>
      <name val="Times New Roman"/>
      <family val="1"/>
    </font>
    <font>
      <sz val="10"/>
      <color rgb="FFFF0000"/>
      <name val="Times New Roman"/>
      <family val="1"/>
    </font>
    <font>
      <b/>
      <sz val="11"/>
      <name val="Times New Roman"/>
      <family val="1"/>
    </font>
    <font>
      <sz val="11"/>
      <color theme="1"/>
      <name val="Times New Roman"/>
      <family val="1"/>
    </font>
    <font>
      <sz val="9"/>
      <color theme="1"/>
      <name val="Times New Roman"/>
      <family val="1"/>
    </font>
    <font>
      <i/>
      <sz val="9"/>
      <color theme="1"/>
      <name val="Times New Roman"/>
      <family val="1"/>
    </font>
    <font>
      <i/>
      <sz val="10"/>
      <color theme="1"/>
      <name val="Times New Roman"/>
      <family val="1"/>
    </font>
    <font>
      <sz val="10"/>
      <color theme="0"/>
      <name val="Times New Roman"/>
      <family val="1"/>
    </font>
    <font>
      <b/>
      <i/>
      <sz val="10"/>
      <color theme="1"/>
      <name val="Times New Roman"/>
      <family val="1"/>
    </font>
    <font>
      <i/>
      <sz val="12"/>
      <color theme="1"/>
      <name val="Times New Roman"/>
      <family val="1"/>
    </font>
    <font>
      <sz val="12"/>
      <name val="Times New Roman"/>
      <family val="1"/>
    </font>
    <font>
      <sz val="12"/>
      <color rgb="FFFF0000"/>
      <name val="Times New Roman"/>
      <family val="1"/>
    </font>
    <font>
      <sz val="8"/>
      <color theme="1"/>
      <name val="Times New Roman"/>
      <family val="1"/>
    </font>
    <font>
      <b/>
      <sz val="8"/>
      <color theme="1"/>
      <name val="Times New Roman"/>
      <family val="1"/>
    </font>
    <font>
      <sz val="10"/>
      <color theme="0" tint="-0.34998626667073579"/>
      <name val="Times New Roman"/>
      <family val="1"/>
    </font>
    <font>
      <sz val="11"/>
      <color theme="1"/>
      <name val="Arial"/>
    </font>
    <font>
      <sz val="11"/>
      <name val="Arial"/>
      <family val="2"/>
    </font>
    <font>
      <sz val="11"/>
      <color theme="1"/>
      <name val="Arial"/>
      <family val="2"/>
    </font>
    <font>
      <b/>
      <sz val="11"/>
      <name val="Arial"/>
      <family val="2"/>
    </font>
    <font>
      <sz val="10"/>
      <color rgb="FF000000"/>
      <name val="Times New Roman"/>
      <family val="1"/>
    </font>
    <font>
      <b/>
      <sz val="10"/>
      <name val="Arial"/>
      <family val="2"/>
    </font>
    <font>
      <sz val="10"/>
      <name val="Arial"/>
      <family val="2"/>
    </font>
    <font>
      <b/>
      <sz val="10"/>
      <color rgb="FF000000"/>
      <name val="Times New Roman"/>
      <family val="1"/>
    </font>
    <font>
      <sz val="16"/>
      <name val="Times New Roman"/>
      <family val="1"/>
    </font>
    <font>
      <sz val="15"/>
      <color theme="1"/>
      <name val="Times New Roman"/>
      <family val="1"/>
    </font>
    <font>
      <b/>
      <sz val="15"/>
      <color theme="1"/>
      <name val="Times New Roman"/>
      <family val="1"/>
    </font>
    <font>
      <sz val="14"/>
      <name val="Times New Roman"/>
      <family val="1"/>
    </font>
    <font>
      <sz val="16"/>
      <color theme="1"/>
      <name val="Times New Roman"/>
      <family val="1"/>
    </font>
    <font>
      <b/>
      <sz val="18"/>
      <name val="Times New Roman"/>
      <family val="1"/>
    </font>
    <font>
      <sz val="18"/>
      <color theme="1"/>
      <name val="Times New Roman"/>
      <family val="1"/>
    </font>
    <font>
      <sz val="14"/>
      <color theme="1"/>
      <name val="Times New Roman"/>
      <family val="1"/>
    </font>
    <font>
      <sz val="20"/>
      <color theme="1"/>
      <name val="Times New Roman"/>
      <family val="1"/>
    </font>
    <font>
      <b/>
      <u/>
      <sz val="14"/>
      <color theme="1"/>
      <name val="Times New Roman"/>
      <family val="1"/>
    </font>
    <font>
      <sz val="20"/>
      <name val="Times New Roman"/>
      <family val="1"/>
    </font>
    <font>
      <sz val="22"/>
      <color theme="1"/>
      <name val="Times New Roman"/>
      <family val="1"/>
    </font>
    <font>
      <b/>
      <u/>
      <sz val="12"/>
      <color theme="1"/>
      <name val="Times New Roman"/>
      <family val="1"/>
    </font>
    <font>
      <b/>
      <u/>
      <sz val="10"/>
      <color theme="1"/>
      <name val="Times New Roman"/>
      <family val="1"/>
    </font>
    <font>
      <b/>
      <u/>
      <sz val="16"/>
      <color theme="1"/>
      <name val="Times New Roman"/>
      <family val="1"/>
    </font>
    <font>
      <sz val="11"/>
      <name val="Times New Roman"/>
      <family val="1"/>
    </font>
    <font>
      <sz val="14"/>
      <color rgb="FFFF0000"/>
      <name val="Times New Roman"/>
      <family val="1"/>
    </font>
    <font>
      <b/>
      <sz val="11"/>
      <color theme="1"/>
      <name val="Calibri"/>
      <family val="2"/>
    </font>
    <font>
      <sz val="11"/>
      <color theme="1"/>
      <name val="Calibri"/>
      <family val="2"/>
    </font>
    <font>
      <sz val="10"/>
      <color rgb="FF000000"/>
      <name val="Arial"/>
      <family val="2"/>
    </font>
    <font>
      <b/>
      <sz val="10"/>
      <color rgb="FF000000"/>
      <name val="Arial"/>
      <family val="2"/>
    </font>
  </fonts>
  <fills count="2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theme="0"/>
      </patternFill>
    </fill>
    <fill>
      <patternFill patternType="solid">
        <fgColor rgb="FFBFBFBF"/>
        <bgColor rgb="FFBFBFBF"/>
      </patternFill>
    </fill>
    <fill>
      <patternFill patternType="solid">
        <fgColor rgb="FFE2EFD9"/>
        <bgColor rgb="FFE2EFD9"/>
      </patternFill>
    </fill>
    <fill>
      <patternFill patternType="solid">
        <fgColor rgb="FF00B0F0"/>
        <bgColor rgb="FF00B0F0"/>
      </patternFill>
    </fill>
    <fill>
      <patternFill patternType="solid">
        <fgColor rgb="FFFFFF00"/>
        <bgColor rgb="FFFFFF00"/>
      </patternFill>
    </fill>
    <fill>
      <patternFill patternType="solid">
        <fgColor rgb="FFECECEC"/>
        <bgColor rgb="FFECECEC"/>
      </patternFill>
    </fill>
    <fill>
      <patternFill patternType="solid">
        <fgColor rgb="FFD9E2F3"/>
        <bgColor rgb="FFD9E2F3"/>
      </patternFill>
    </fill>
    <fill>
      <patternFill patternType="solid">
        <fgColor rgb="FFD8D8D8"/>
        <bgColor rgb="FFD8D8D8"/>
      </patternFill>
    </fill>
    <fill>
      <patternFill patternType="solid">
        <fgColor theme="7" tint="0.79998168889431442"/>
        <bgColor indexed="64"/>
      </patternFill>
    </fill>
    <fill>
      <patternFill patternType="solid">
        <fgColor theme="5" tint="0.7999816888943144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thin">
        <color rgb="FF000000"/>
      </right>
      <top style="medium">
        <color indexed="64"/>
      </top>
      <bottom/>
      <diagonal/>
    </border>
    <border>
      <left style="thin">
        <color rgb="FF000000"/>
      </left>
      <right style="thin">
        <color indexed="64"/>
      </right>
      <top style="medium">
        <color indexed="64"/>
      </top>
      <bottom/>
      <diagonal/>
    </border>
    <border>
      <left style="thin">
        <color auto="1"/>
      </left>
      <right style="thin">
        <color auto="1"/>
      </right>
      <top style="thin">
        <color rgb="FF000000"/>
      </top>
      <bottom/>
      <diagonal/>
    </border>
    <border>
      <left style="thin">
        <color auto="1"/>
      </left>
      <right style="thin">
        <color rgb="FF000000"/>
      </right>
      <top style="medium">
        <color indexed="64"/>
      </top>
      <bottom/>
      <diagonal/>
    </border>
    <border>
      <left/>
      <right style="thin">
        <color indexed="64"/>
      </right>
      <top style="medium">
        <color indexed="64"/>
      </top>
      <bottom/>
      <diagonal/>
    </border>
    <border>
      <left style="medium">
        <color indexed="64"/>
      </left>
      <right style="thin">
        <color rgb="FF000000"/>
      </right>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thin">
        <color auto="1"/>
      </right>
      <top/>
      <bottom/>
      <diagonal/>
    </border>
    <border>
      <left style="thin">
        <color auto="1"/>
      </left>
      <right style="thin">
        <color rgb="FF000000"/>
      </right>
      <top/>
      <bottom/>
      <diagonal/>
    </border>
    <border>
      <left/>
      <right style="thin">
        <color indexed="64"/>
      </right>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thin">
        <color auto="1"/>
      </left>
      <right style="thin">
        <color rgb="FF000000"/>
      </right>
      <top/>
      <bottom style="thin">
        <color rgb="FF000000"/>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style="thin">
        <color rgb="FF000000"/>
      </right>
      <top/>
      <bottom style="medium">
        <color indexed="64"/>
      </bottom>
      <diagonal/>
    </border>
    <border>
      <left/>
      <right style="thin">
        <color indexed="64"/>
      </right>
      <top/>
      <bottom style="medium">
        <color indexed="64"/>
      </bottom>
      <diagonal/>
    </border>
    <border>
      <left/>
      <right/>
      <top/>
      <bottom style="hair">
        <color rgb="FF000000"/>
      </bottom>
      <diagonal/>
    </border>
    <border>
      <left style="hair">
        <color rgb="FF000000"/>
      </left>
      <right style="hair">
        <color rgb="FF000000"/>
      </right>
      <top/>
      <bottom style="hair">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bottom/>
      <diagonal/>
    </border>
    <border>
      <left/>
      <right style="thin">
        <color rgb="FF000000"/>
      </right>
      <top style="thin">
        <color rgb="FF000000"/>
      </top>
      <bottom/>
      <diagonal/>
    </border>
    <border>
      <left/>
      <right/>
      <top style="hair">
        <color rgb="FF000000"/>
      </top>
      <bottom/>
      <diagonal/>
    </border>
    <border>
      <left style="hair">
        <color rgb="FF000000"/>
      </left>
      <right style="hair">
        <color rgb="FF000000"/>
      </right>
      <top style="hair">
        <color rgb="FF000000"/>
      </top>
      <bottom/>
      <diagonal/>
    </border>
    <border>
      <left style="thin">
        <color rgb="FF000000"/>
      </left>
      <right/>
      <top/>
      <bottom style="medium">
        <color indexed="64"/>
      </bottom>
      <diagonal/>
    </border>
    <border>
      <left/>
      <right style="thin">
        <color rgb="FF000000"/>
      </right>
      <top/>
      <bottom style="medium">
        <color indexed="64"/>
      </bottom>
      <diagonal/>
    </border>
    <border>
      <left style="hair">
        <color rgb="FF000000"/>
      </left>
      <right style="thin">
        <color rgb="FF000000"/>
      </right>
      <top/>
      <bottom style="thin">
        <color rgb="FF000000"/>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right/>
      <top style="thin">
        <color rgb="FF000000"/>
      </top>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rgb="FF000000"/>
      </left>
      <right/>
      <top style="thin">
        <color rgb="FF000000"/>
      </top>
      <bottom/>
      <diagonal/>
    </border>
    <border>
      <left style="hair">
        <color rgb="FF000000"/>
      </left>
      <right style="thin">
        <color rgb="FF000000"/>
      </right>
      <top style="thin">
        <color rgb="FF000000"/>
      </top>
      <bottom/>
      <diagonal/>
    </border>
  </borders>
  <cellStyleXfs count="4">
    <xf numFmtId="0" fontId="0" fillId="0" borderId="0"/>
    <xf numFmtId="0" fontId="2" fillId="0" borderId="0" applyNumberFormat="0" applyFill="0" applyBorder="0" applyAlignment="0" applyProtection="0"/>
    <xf numFmtId="0" fontId="27" fillId="0" borderId="0"/>
    <xf numFmtId="0" fontId="29" fillId="0" borderId="0"/>
  </cellStyleXfs>
  <cellXfs count="944">
    <xf numFmtId="0" fontId="0" fillId="0" borderId="0" xfId="0"/>
    <xf numFmtId="0" fontId="3" fillId="2" borderId="0" xfId="0" applyFont="1" applyFill="1"/>
    <xf numFmtId="0" fontId="3" fillId="2" borderId="0" xfId="0" applyFont="1" applyFill="1" applyAlignment="1">
      <alignment vertical="center"/>
    </xf>
    <xf numFmtId="0" fontId="3" fillId="0" borderId="0" xfId="0" applyFont="1"/>
    <xf numFmtId="0" fontId="1"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0" fillId="2" borderId="1" xfId="0" applyFill="1" applyBorder="1" applyAlignment="1">
      <alignment horizontal="center" vertical="center"/>
    </xf>
    <xf numFmtId="0" fontId="4" fillId="0" borderId="0" xfId="0" applyFont="1"/>
    <xf numFmtId="0" fontId="5" fillId="3" borderId="8" xfId="0" applyFont="1" applyFill="1" applyBorder="1" applyAlignment="1">
      <alignment horizontal="center" vertical="center"/>
    </xf>
    <xf numFmtId="0" fontId="6"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4" borderId="6" xfId="0" applyFont="1" applyFill="1" applyBorder="1" applyAlignment="1" applyProtection="1">
      <alignment horizontal="center" vertical="center" wrapText="1"/>
      <protection locked="0"/>
    </xf>
    <xf numFmtId="0" fontId="9" fillId="0" borderId="11" xfId="0" applyFont="1" applyBorder="1" applyAlignment="1">
      <alignment horizontal="justify" vertical="top" wrapText="1"/>
    </xf>
    <xf numFmtId="0" fontId="4" fillId="0" borderId="12" xfId="0" applyFont="1" applyBorder="1" applyAlignment="1" applyProtection="1">
      <alignment horizontal="center" vertical="center" wrapText="1"/>
      <protection locked="0"/>
    </xf>
    <xf numFmtId="1" fontId="9" fillId="0" borderId="12" xfId="0" applyNumberFormat="1" applyFont="1" applyBorder="1" applyAlignment="1">
      <alignment horizontal="center" vertical="center"/>
    </xf>
    <xf numFmtId="0" fontId="9" fillId="0" borderId="14" xfId="0" applyFont="1" applyBorder="1" applyAlignment="1">
      <alignment horizontal="justify" vertical="top" wrapText="1"/>
    </xf>
    <xf numFmtId="0" fontId="4" fillId="0" borderId="15" xfId="0" applyFont="1" applyBorder="1" applyAlignment="1" applyProtection="1">
      <alignment horizontal="center" vertical="center" wrapText="1"/>
      <protection locked="0"/>
    </xf>
    <xf numFmtId="1" fontId="9" fillId="0" borderId="15" xfId="0" applyNumberFormat="1" applyFont="1" applyBorder="1" applyAlignment="1">
      <alignment horizontal="center" vertical="center"/>
    </xf>
    <xf numFmtId="0" fontId="9" fillId="0" borderId="0" xfId="0" applyFont="1" applyAlignment="1">
      <alignment vertical="top" wrapText="1"/>
    </xf>
    <xf numFmtId="0" fontId="9" fillId="6" borderId="1" xfId="0" applyFont="1" applyFill="1" applyBorder="1" applyAlignment="1">
      <alignment horizontal="center" vertical="center" wrapText="1"/>
    </xf>
    <xf numFmtId="0" fontId="4" fillId="7"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9" fillId="0" borderId="18" xfId="0" applyFont="1" applyBorder="1" applyAlignment="1">
      <alignment horizontal="justify" vertical="top" wrapText="1"/>
    </xf>
    <xf numFmtId="0" fontId="4" fillId="0" borderId="19" xfId="0" applyFont="1" applyBorder="1" applyAlignment="1" applyProtection="1">
      <alignment horizontal="center" vertical="center" wrapText="1"/>
      <protection locked="0"/>
    </xf>
    <xf numFmtId="1" fontId="9" fillId="0" borderId="19" xfId="0" applyNumberFormat="1" applyFont="1" applyBorder="1" applyAlignment="1">
      <alignment horizontal="center" vertical="center"/>
    </xf>
    <xf numFmtId="0" fontId="4" fillId="2" borderId="1" xfId="0" applyFont="1" applyFill="1" applyBorder="1" applyAlignment="1">
      <alignment horizontal="center" vertical="center"/>
    </xf>
    <xf numFmtId="0" fontId="3" fillId="0" borderId="0" xfId="0" applyFont="1" applyProtection="1">
      <protection locked="0"/>
    </xf>
    <xf numFmtId="0" fontId="14"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20" xfId="0" applyFont="1" applyBorder="1" applyAlignment="1">
      <alignment vertical="center"/>
    </xf>
    <xf numFmtId="0" fontId="5" fillId="0" borderId="9" xfId="0" applyFont="1" applyBorder="1" applyAlignment="1">
      <alignment horizontal="left" vertical="center"/>
    </xf>
    <xf numFmtId="0" fontId="0" fillId="0" borderId="0" xfId="0" applyProtection="1">
      <protection locked="0"/>
    </xf>
    <xf numFmtId="0" fontId="5" fillId="0" borderId="0" xfId="0" applyFont="1" applyAlignment="1">
      <alignment vertical="center"/>
    </xf>
    <xf numFmtId="0" fontId="3"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4" fillId="9" borderId="1"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5" fillId="2" borderId="1" xfId="0" applyFont="1" applyFill="1" applyBorder="1" applyAlignment="1">
      <alignment horizontal="center" vertical="center"/>
    </xf>
    <xf numFmtId="0" fontId="4" fillId="0" borderId="0" xfId="0" applyFont="1" applyAlignment="1">
      <alignment vertical="center"/>
    </xf>
    <xf numFmtId="0" fontId="16" fillId="0" borderId="11"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0" xfId="0" applyFont="1" applyAlignment="1">
      <alignment horizontal="justify" vertical="center" wrapText="1"/>
    </xf>
    <xf numFmtId="0" fontId="16" fillId="0" borderId="18" xfId="0" applyFont="1" applyBorder="1" applyAlignment="1">
      <alignment horizontal="justify" vertical="center" wrapText="1"/>
    </xf>
    <xf numFmtId="0" fontId="3" fillId="0" borderId="0" xfId="0" applyFont="1" applyAlignment="1" applyProtection="1">
      <alignment vertical="center"/>
      <protection locked="0"/>
    </xf>
    <xf numFmtId="0" fontId="15" fillId="0" borderId="0" xfId="0" applyFont="1" applyAlignment="1">
      <alignment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20" xfId="0" applyFont="1" applyBorder="1" applyAlignment="1">
      <alignment vertical="center" wrapText="1"/>
    </xf>
    <xf numFmtId="0" fontId="5" fillId="0" borderId="9" xfId="0" applyFont="1" applyBorder="1" applyAlignment="1">
      <alignment horizontal="left" vertical="center" wrapText="1"/>
    </xf>
    <xf numFmtId="0" fontId="15" fillId="0" borderId="0" xfId="0" applyFont="1" applyAlignment="1" applyProtection="1">
      <alignment vertical="center"/>
      <protection locked="0"/>
    </xf>
    <xf numFmtId="0" fontId="5" fillId="0" borderId="0" xfId="0" applyFont="1" applyAlignment="1">
      <alignment vertical="center" wrapText="1"/>
    </xf>
    <xf numFmtId="0" fontId="3" fillId="2" borderId="0" xfId="0" applyFont="1" applyFill="1" applyAlignment="1">
      <alignment vertical="center" wrapText="1"/>
    </xf>
    <xf numFmtId="0" fontId="4" fillId="0" borderId="1" xfId="0" applyFont="1" applyBorder="1" applyAlignment="1">
      <alignment horizontal="center" vertical="center"/>
    </xf>
    <xf numFmtId="0" fontId="3" fillId="9" borderId="1" xfId="0" applyFont="1" applyFill="1" applyBorder="1" applyAlignment="1">
      <alignment horizontal="center" vertical="center"/>
    </xf>
    <xf numFmtId="0" fontId="12" fillId="3" borderId="2" xfId="0" applyFont="1" applyFill="1" applyBorder="1" applyAlignment="1">
      <alignment horizontal="center" vertical="center" wrapText="1"/>
    </xf>
    <xf numFmtId="0" fontId="3" fillId="0" borderId="11" xfId="0" applyFont="1" applyBorder="1" applyAlignment="1">
      <alignment horizontal="justify" vertical="center" wrapText="1"/>
    </xf>
    <xf numFmtId="1" fontId="3" fillId="0" borderId="12" xfId="0" applyNumberFormat="1" applyFont="1" applyBorder="1" applyAlignment="1">
      <alignment horizontal="center" vertical="center"/>
    </xf>
    <xf numFmtId="0" fontId="3" fillId="0" borderId="14" xfId="0" applyFont="1" applyBorder="1" applyAlignment="1">
      <alignment horizontal="justify" vertical="center" wrapText="1"/>
    </xf>
    <xf numFmtId="1" fontId="3" fillId="0" borderId="15" xfId="0" applyNumberFormat="1" applyFont="1" applyBorder="1" applyAlignment="1">
      <alignment horizontal="center" vertical="center"/>
    </xf>
    <xf numFmtId="0" fontId="3" fillId="0" borderId="0" xfId="0" applyFont="1" applyAlignment="1">
      <alignment horizontal="justify" vertical="center" wrapText="1"/>
    </xf>
    <xf numFmtId="0" fontId="3" fillId="6" borderId="1" xfId="0" applyFont="1" applyFill="1" applyBorder="1" applyAlignment="1">
      <alignment horizontal="center" vertical="center" wrapText="1"/>
    </xf>
    <xf numFmtId="0" fontId="4" fillId="7" borderId="1" xfId="0" applyFont="1" applyFill="1" applyBorder="1" applyAlignment="1" applyProtection="1">
      <alignment horizontal="justify" vertical="center" wrapText="1"/>
      <protection locked="0"/>
    </xf>
    <xf numFmtId="0" fontId="3" fillId="0" borderId="18" xfId="0" applyFont="1" applyBorder="1" applyAlignment="1">
      <alignment horizontal="justify" vertical="center" wrapText="1"/>
    </xf>
    <xf numFmtId="1" fontId="3" fillId="0" borderId="19" xfId="0" applyNumberFormat="1" applyFont="1" applyBorder="1" applyAlignment="1">
      <alignment horizontal="center" vertical="center"/>
    </xf>
    <xf numFmtId="0" fontId="3" fillId="4" borderId="0" xfId="0" applyFont="1" applyFill="1" applyAlignment="1" applyProtection="1">
      <alignment vertical="center"/>
      <protection locked="0"/>
    </xf>
    <xf numFmtId="0" fontId="3" fillId="4" borderId="0" xfId="0" applyFont="1" applyFill="1" applyAlignment="1">
      <alignment vertical="center"/>
    </xf>
    <xf numFmtId="0" fontId="15" fillId="4" borderId="0" xfId="0" applyFont="1" applyFill="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lignment vertical="center" wrapText="1"/>
    </xf>
    <xf numFmtId="0" fontId="4" fillId="10" borderId="1" xfId="0" applyFont="1" applyFill="1" applyBorder="1" applyAlignment="1">
      <alignment horizontal="center" vertical="center"/>
    </xf>
    <xf numFmtId="0" fontId="6" fillId="4" borderId="6" xfId="0" applyFont="1" applyFill="1" applyBorder="1" applyAlignment="1" applyProtection="1">
      <alignment horizontal="center" vertical="center" wrapText="1"/>
      <protection locked="0"/>
    </xf>
    <xf numFmtId="0" fontId="9" fillId="0" borderId="11" xfId="0" applyFont="1" applyBorder="1" applyAlignment="1">
      <alignment horizontal="justify" vertical="center" wrapText="1"/>
    </xf>
    <xf numFmtId="0" fontId="11" fillId="0" borderId="12" xfId="0" applyFont="1" applyBorder="1" applyAlignment="1" applyProtection="1">
      <alignment horizontal="center" vertical="center" wrapText="1"/>
      <protection locked="0"/>
    </xf>
    <xf numFmtId="0" fontId="9" fillId="0" borderId="14" xfId="0" applyFont="1" applyBorder="1" applyAlignment="1">
      <alignment horizontal="justify" vertical="center" wrapText="1"/>
    </xf>
    <xf numFmtId="0" fontId="11" fillId="0" borderId="15" xfId="0" applyFont="1" applyBorder="1" applyAlignment="1" applyProtection="1">
      <alignment horizontal="center" vertical="center" wrapText="1"/>
      <protection locked="0"/>
    </xf>
    <xf numFmtId="0" fontId="9" fillId="0" borderId="0" xfId="0" applyFont="1" applyAlignment="1">
      <alignment horizontal="justify" vertical="center" wrapText="1"/>
    </xf>
    <xf numFmtId="0" fontId="11" fillId="7" borderId="1" xfId="0" applyFont="1" applyFill="1" applyBorder="1" applyAlignment="1" applyProtection="1">
      <alignment horizontal="justify" vertical="center" wrapText="1"/>
      <protection locked="0"/>
    </xf>
    <xf numFmtId="0" fontId="9" fillId="0" borderId="18" xfId="0" applyFont="1" applyBorder="1" applyAlignment="1">
      <alignment horizontal="justify" vertical="center" wrapText="1"/>
    </xf>
    <xf numFmtId="0" fontId="11" fillId="0" borderId="19" xfId="0" applyFont="1" applyBorder="1" applyAlignment="1" applyProtection="1">
      <alignment horizontal="center" vertical="center" wrapText="1"/>
      <protection locked="0"/>
    </xf>
    <xf numFmtId="0" fontId="0" fillId="0" borderId="0" xfId="0" applyAlignment="1">
      <alignment vertical="center"/>
    </xf>
    <xf numFmtId="0" fontId="0" fillId="0" borderId="0" xfId="0" applyAlignment="1" applyProtection="1">
      <alignment vertical="center"/>
      <protection locked="0"/>
    </xf>
    <xf numFmtId="0" fontId="14" fillId="0" borderId="9" xfId="0" applyFont="1" applyBorder="1" applyAlignment="1">
      <alignment horizontal="left" vertical="center"/>
    </xf>
    <xf numFmtId="0" fontId="14" fillId="0" borderId="1" xfId="0" applyFont="1" applyBorder="1" applyAlignment="1">
      <alignment horizontal="left" vertical="center"/>
    </xf>
    <xf numFmtId="0" fontId="9" fillId="0" borderId="1" xfId="0" applyFont="1" applyBorder="1" applyAlignment="1">
      <alignment horizontal="justify" vertical="center" wrapText="1"/>
    </xf>
    <xf numFmtId="1" fontId="9" fillId="0" borderId="23" xfId="0" applyNumberFormat="1" applyFont="1" applyBorder="1" applyAlignment="1">
      <alignment horizontal="center" vertical="center"/>
    </xf>
    <xf numFmtId="1" fontId="9" fillId="0" borderId="24" xfId="0" applyNumberFormat="1" applyFont="1" applyBorder="1" applyAlignment="1">
      <alignment horizontal="center" vertical="center"/>
    </xf>
    <xf numFmtId="0" fontId="9" fillId="0" borderId="1" xfId="0" applyFont="1" applyBorder="1" applyAlignment="1">
      <alignment vertical="center" wrapText="1"/>
    </xf>
    <xf numFmtId="1" fontId="9" fillId="0" borderId="25" xfId="0" applyNumberFormat="1" applyFont="1" applyBorder="1" applyAlignment="1">
      <alignment horizontal="center" vertical="center"/>
    </xf>
    <xf numFmtId="0" fontId="6" fillId="4" borderId="30" xfId="0" applyFont="1" applyFill="1" applyBorder="1" applyAlignment="1" applyProtection="1">
      <alignment horizontal="center" vertical="center" wrapText="1"/>
      <protection locked="0"/>
    </xf>
    <xf numFmtId="0" fontId="9" fillId="0" borderId="31" xfId="0" applyFont="1" applyBorder="1" applyAlignment="1">
      <alignment horizontal="justify" vertical="center" wrapText="1"/>
    </xf>
    <xf numFmtId="0" fontId="11" fillId="0" borderId="32" xfId="0" applyFont="1" applyBorder="1" applyAlignment="1" applyProtection="1">
      <alignment horizontal="center" vertical="center" wrapText="1"/>
      <protection locked="0"/>
    </xf>
    <xf numFmtId="1" fontId="9" fillId="0" borderId="32" xfId="0" applyNumberFormat="1" applyFont="1" applyBorder="1" applyAlignment="1">
      <alignment horizontal="center" vertical="center"/>
    </xf>
    <xf numFmtId="0" fontId="9" fillId="0" borderId="0" xfId="0" applyFont="1" applyAlignment="1">
      <alignment vertical="center" wrapText="1"/>
    </xf>
    <xf numFmtId="0" fontId="6" fillId="4" borderId="36" xfId="0" applyFont="1" applyFill="1" applyBorder="1" applyAlignment="1" applyProtection="1">
      <alignment horizontal="center" vertical="center" wrapText="1"/>
      <protection locked="0"/>
    </xf>
    <xf numFmtId="0" fontId="9" fillId="0" borderId="38" xfId="0" applyFont="1" applyBorder="1" applyAlignment="1">
      <alignment horizontal="justify" vertical="center" wrapText="1"/>
    </xf>
    <xf numFmtId="0" fontId="11" fillId="0" borderId="39" xfId="0" applyFont="1" applyBorder="1" applyAlignment="1" applyProtection="1">
      <alignment horizontal="center" vertical="center" wrapText="1"/>
      <protection locked="0"/>
    </xf>
    <xf numFmtId="1" fontId="9" fillId="0" borderId="39" xfId="0" applyNumberFormat="1" applyFont="1" applyBorder="1" applyAlignment="1">
      <alignment horizontal="center" vertical="center"/>
    </xf>
    <xf numFmtId="0" fontId="3" fillId="2" borderId="1" xfId="0" applyFont="1" applyFill="1" applyBorder="1"/>
    <xf numFmtId="0" fontId="3" fillId="11" borderId="0" xfId="2" applyFont="1" applyFill="1" applyAlignment="1">
      <alignment vertical="center" wrapText="1"/>
    </xf>
    <xf numFmtId="0" fontId="3" fillId="0" borderId="0" xfId="2" applyFont="1" applyAlignment="1">
      <alignment vertical="center" wrapText="1"/>
    </xf>
    <xf numFmtId="0" fontId="27" fillId="0" borderId="0" xfId="2"/>
    <xf numFmtId="0" fontId="12" fillId="12" borderId="45" xfId="2" applyFont="1" applyFill="1" applyBorder="1" applyAlignment="1">
      <alignment horizontal="center" vertical="center" wrapText="1"/>
    </xf>
    <xf numFmtId="0" fontId="4" fillId="13" borderId="45" xfId="2" applyFont="1" applyFill="1" applyBorder="1" applyAlignment="1">
      <alignment horizontal="center" vertical="center" wrapText="1"/>
    </xf>
    <xf numFmtId="0" fontId="12" fillId="12" borderId="43" xfId="2" applyFont="1" applyFill="1" applyBorder="1" applyAlignment="1">
      <alignment horizontal="center" vertical="center" wrapText="1"/>
    </xf>
    <xf numFmtId="0" fontId="3" fillId="11" borderId="45" xfId="2" applyFont="1" applyFill="1" applyBorder="1" applyAlignment="1">
      <alignment horizontal="center" vertical="center" wrapText="1"/>
    </xf>
    <xf numFmtId="0" fontId="12" fillId="12" borderId="42" xfId="2" applyFont="1" applyFill="1" applyBorder="1" applyAlignment="1">
      <alignment horizontal="center" vertical="center" wrapText="1"/>
    </xf>
    <xf numFmtId="0" fontId="15" fillId="11" borderId="45" xfId="2" applyFont="1" applyFill="1" applyBorder="1" applyAlignment="1">
      <alignment horizontal="center" vertical="center" wrapText="1"/>
    </xf>
    <xf numFmtId="0" fontId="4" fillId="0" borderId="0" xfId="2" applyFont="1" applyAlignment="1">
      <alignment vertical="center" wrapText="1"/>
    </xf>
    <xf numFmtId="0" fontId="25" fillId="12" borderId="48" xfId="2" applyFont="1" applyFill="1" applyBorder="1" applyAlignment="1">
      <alignment horizontal="center" vertical="center" wrapText="1"/>
    </xf>
    <xf numFmtId="0" fontId="25" fillId="12" borderId="52" xfId="2" applyFont="1" applyFill="1" applyBorder="1" applyAlignment="1">
      <alignment horizontal="center" vertical="center" wrapText="1"/>
    </xf>
    <xf numFmtId="0" fontId="25" fillId="12" borderId="45" xfId="2" applyFont="1" applyFill="1" applyBorder="1" applyAlignment="1">
      <alignment horizontal="center" vertical="center" wrapText="1"/>
    </xf>
    <xf numFmtId="0" fontId="25" fillId="0" borderId="0" xfId="2" applyFont="1" applyAlignment="1">
      <alignment vertical="center" wrapText="1"/>
    </xf>
    <xf numFmtId="0" fontId="24" fillId="0" borderId="0" xfId="2" applyFont="1" applyAlignment="1">
      <alignment vertical="center" wrapText="1"/>
    </xf>
    <xf numFmtId="0" fontId="4" fillId="0" borderId="54" xfId="3" applyFont="1" applyBorder="1" applyAlignment="1">
      <alignment horizontal="center" vertical="center" wrapText="1"/>
    </xf>
    <xf numFmtId="0" fontId="3" fillId="0" borderId="55" xfId="3" applyFont="1" applyBorder="1" applyAlignment="1">
      <alignment horizontal="left" vertical="center" wrapText="1"/>
    </xf>
    <xf numFmtId="0" fontId="4" fillId="0" borderId="56" xfId="3" applyFont="1" applyBorder="1" applyAlignment="1">
      <alignment horizontal="center" vertical="center" wrapText="1"/>
    </xf>
    <xf numFmtId="1" fontId="9" fillId="0" borderId="56" xfId="3" applyNumberFormat="1" applyFont="1" applyBorder="1" applyAlignment="1">
      <alignment horizontal="center" vertical="center" wrapText="1"/>
    </xf>
    <xf numFmtId="0" fontId="4" fillId="0" borderId="46" xfId="3" applyFont="1" applyBorder="1" applyAlignment="1">
      <alignment horizontal="center" vertical="center" wrapText="1"/>
    </xf>
    <xf numFmtId="0" fontId="3" fillId="0" borderId="63" xfId="3" applyFont="1" applyBorder="1" applyAlignment="1">
      <alignment horizontal="left" vertical="center" wrapText="1"/>
    </xf>
    <xf numFmtId="0" fontId="4" fillId="0" borderId="64" xfId="3" applyFont="1" applyBorder="1" applyAlignment="1">
      <alignment horizontal="center" vertical="center" wrapText="1"/>
    </xf>
    <xf numFmtId="1" fontId="9" fillId="0" borderId="64" xfId="3" applyNumberFormat="1" applyFont="1" applyBorder="1" applyAlignment="1">
      <alignment horizontal="center" vertical="center" wrapText="1"/>
    </xf>
    <xf numFmtId="0" fontId="3" fillId="0" borderId="0" xfId="3" applyFont="1" applyAlignment="1">
      <alignment horizontal="left" vertical="center" wrapText="1"/>
    </xf>
    <xf numFmtId="0" fontId="3" fillId="0" borderId="45" xfId="3" applyFont="1" applyBorder="1" applyAlignment="1">
      <alignment horizontal="center" vertical="center" wrapText="1"/>
    </xf>
    <xf numFmtId="0" fontId="4" fillId="0" borderId="45" xfId="3" applyFont="1" applyBorder="1" applyAlignment="1">
      <alignment horizontal="center" vertical="center" wrapText="1"/>
    </xf>
    <xf numFmtId="0" fontId="4" fillId="0" borderId="43" xfId="3" applyFont="1" applyBorder="1" applyAlignment="1">
      <alignment horizontal="center" vertical="center" wrapText="1"/>
    </xf>
    <xf numFmtId="0" fontId="4" fillId="0" borderId="76" xfId="3" applyFont="1" applyBorder="1" applyAlignment="1">
      <alignment horizontal="center" vertical="center" wrapText="1"/>
    </xf>
    <xf numFmtId="0" fontId="3" fillId="0" borderId="77" xfId="3" applyFont="1" applyBorder="1" applyAlignment="1">
      <alignment horizontal="left" vertical="center" wrapText="1"/>
    </xf>
    <xf numFmtId="0" fontId="4" fillId="0" borderId="78" xfId="3" applyFont="1" applyBorder="1" applyAlignment="1">
      <alignment horizontal="center" vertical="center" wrapText="1"/>
    </xf>
    <xf numFmtId="1" fontId="9" fillId="0" borderId="78" xfId="3" applyNumberFormat="1" applyFont="1" applyBorder="1" applyAlignment="1">
      <alignment horizontal="center" vertical="center" wrapText="1"/>
    </xf>
    <xf numFmtId="0" fontId="4" fillId="0" borderId="48" xfId="3" applyFont="1" applyBorder="1" applyAlignment="1">
      <alignment horizontal="center" vertical="center" wrapText="1"/>
    </xf>
    <xf numFmtId="0" fontId="3" fillId="0" borderId="83" xfId="3" applyFont="1" applyBorder="1" applyAlignment="1">
      <alignment horizontal="left" vertical="center" wrapText="1"/>
    </xf>
    <xf numFmtId="0" fontId="4" fillId="0" borderId="84" xfId="3" applyFont="1" applyBorder="1" applyAlignment="1">
      <alignment horizontal="center" vertical="center" wrapText="1"/>
    </xf>
    <xf numFmtId="1" fontId="9" fillId="0" borderId="84" xfId="3" applyNumberFormat="1" applyFont="1" applyBorder="1" applyAlignment="1">
      <alignment horizontal="center" vertical="center" wrapText="1"/>
    </xf>
    <xf numFmtId="0" fontId="9" fillId="0" borderId="45" xfId="3" applyFont="1" applyBorder="1" applyAlignment="1">
      <alignment horizontal="center" vertical="center" wrapText="1"/>
    </xf>
    <xf numFmtId="0" fontId="3" fillId="0" borderId="89" xfId="3" applyFont="1" applyBorder="1" applyAlignment="1">
      <alignment horizontal="left" vertical="center" wrapText="1"/>
    </xf>
    <xf numFmtId="0" fontId="4" fillId="0" borderId="90" xfId="3" applyFont="1" applyBorder="1" applyAlignment="1">
      <alignment horizontal="center" vertical="center" wrapText="1"/>
    </xf>
    <xf numFmtId="1" fontId="9" fillId="0" borderId="90" xfId="3" applyNumberFormat="1" applyFont="1" applyBorder="1" applyAlignment="1">
      <alignment horizontal="center" vertical="center" wrapText="1"/>
    </xf>
    <xf numFmtId="0" fontId="34" fillId="0" borderId="64" xfId="3" applyFont="1" applyBorder="1" applyAlignment="1">
      <alignment horizontal="center" vertical="center" wrapText="1"/>
    </xf>
    <xf numFmtId="0" fontId="12" fillId="0" borderId="0" xfId="2" applyFont="1" applyAlignment="1">
      <alignment vertical="center" wrapText="1"/>
    </xf>
    <xf numFmtId="0" fontId="15" fillId="0" borderId="0" xfId="2" applyFont="1" applyAlignment="1">
      <alignment vertical="center" wrapText="1"/>
    </xf>
    <xf numFmtId="0" fontId="4" fillId="0" borderId="45" xfId="3" applyFont="1" applyBorder="1" applyAlignment="1">
      <alignment horizontal="left" vertical="center" wrapText="1"/>
    </xf>
    <xf numFmtId="0" fontId="4" fillId="0" borderId="45" xfId="3" applyFont="1" applyBorder="1" applyAlignment="1">
      <alignment vertical="center" wrapText="1"/>
    </xf>
    <xf numFmtId="0" fontId="4" fillId="0" borderId="96" xfId="3" applyFont="1" applyBorder="1" applyAlignment="1">
      <alignment vertical="center" wrapText="1"/>
    </xf>
    <xf numFmtId="0" fontId="4" fillId="0" borderId="52" xfId="3" applyFont="1" applyBorder="1" applyAlignment="1">
      <alignment horizontal="left" vertical="center" wrapText="1"/>
    </xf>
    <xf numFmtId="0" fontId="4" fillId="0" borderId="0" xfId="3" applyFont="1" applyAlignment="1">
      <alignment vertical="center" wrapText="1"/>
    </xf>
    <xf numFmtId="0" fontId="3" fillId="2" borderId="0" xfId="0" applyFont="1" applyFill="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vertical="center"/>
    </xf>
    <xf numFmtId="0" fontId="5" fillId="2" borderId="20" xfId="0" applyFont="1" applyFill="1" applyBorder="1" applyAlignment="1">
      <alignment vertical="center"/>
    </xf>
    <xf numFmtId="0" fontId="5" fillId="2" borderId="9" xfId="0" applyFont="1" applyFill="1" applyBorder="1" applyAlignment="1">
      <alignment horizontal="left" vertical="center"/>
    </xf>
    <xf numFmtId="0" fontId="5" fillId="2" borderId="0" xfId="0" applyFont="1" applyFill="1" applyAlignment="1">
      <alignment vertical="center"/>
    </xf>
    <xf numFmtId="0" fontId="3" fillId="0" borderId="0" xfId="0" applyFont="1" applyAlignment="1">
      <alignment horizontal="center" vertical="center"/>
    </xf>
    <xf numFmtId="0" fontId="9" fillId="0" borderId="97" xfId="0" applyFont="1" applyBorder="1" applyAlignment="1">
      <alignment horizontal="justify" vertical="center" wrapText="1"/>
    </xf>
    <xf numFmtId="0" fontId="4" fillId="0" borderId="98" xfId="0" applyFont="1" applyBorder="1" applyAlignment="1" applyProtection="1">
      <alignment horizontal="center" vertical="center" wrapText="1"/>
      <protection locked="0"/>
    </xf>
    <xf numFmtId="1" fontId="9" fillId="0" borderId="98" xfId="0" applyNumberFormat="1" applyFont="1" applyBorder="1" applyAlignment="1">
      <alignment horizontal="center" vertical="center"/>
    </xf>
    <xf numFmtId="0" fontId="5" fillId="4" borderId="1" xfId="0" applyFont="1" applyFill="1" applyBorder="1" applyAlignment="1" applyProtection="1">
      <alignment horizontal="center" vertical="center" wrapText="1"/>
      <protection locked="0"/>
    </xf>
    <xf numFmtId="0" fontId="9" fillId="0" borderId="99" xfId="0" applyFont="1" applyBorder="1" applyAlignment="1">
      <alignment horizontal="justify" vertical="center" wrapText="1"/>
    </xf>
    <xf numFmtId="0" fontId="4" fillId="0" borderId="100" xfId="0" applyFont="1" applyBorder="1" applyAlignment="1" applyProtection="1">
      <alignment horizontal="center" vertical="center" wrapText="1"/>
      <protection locked="0"/>
    </xf>
    <xf numFmtId="1" fontId="9" fillId="0" borderId="100" xfId="0" applyNumberFormat="1" applyFont="1" applyBorder="1" applyAlignment="1">
      <alignment horizontal="center" vertical="center"/>
    </xf>
    <xf numFmtId="0" fontId="5" fillId="4" borderId="8" xfId="0" applyFont="1" applyFill="1" applyBorder="1" applyAlignment="1" applyProtection="1">
      <alignment horizontal="center" vertical="center" wrapText="1"/>
      <protection locked="0"/>
    </xf>
    <xf numFmtId="0" fontId="3" fillId="11" borderId="0" xfId="2" applyFont="1" applyFill="1"/>
    <xf numFmtId="0" fontId="3" fillId="11" borderId="0" xfId="2" applyFont="1" applyFill="1" applyAlignment="1">
      <alignment vertical="center"/>
    </xf>
    <xf numFmtId="0" fontId="3" fillId="11" borderId="0" xfId="2" applyFont="1" applyFill="1" applyAlignment="1">
      <alignment horizontal="left" vertical="center"/>
    </xf>
    <xf numFmtId="0" fontId="3" fillId="0" borderId="0" xfId="2" applyFont="1"/>
    <xf numFmtId="0" fontId="52" fillId="12" borderId="45" xfId="2" applyFont="1" applyFill="1" applyBorder="1" applyAlignment="1">
      <alignment horizontal="center" vertical="center"/>
    </xf>
    <xf numFmtId="0" fontId="3" fillId="11" borderId="45" xfId="2" applyFont="1" applyFill="1" applyBorder="1" applyAlignment="1">
      <alignment horizontal="center" vertical="center"/>
    </xf>
    <xf numFmtId="0" fontId="52" fillId="12" borderId="43" xfId="2" applyFont="1" applyFill="1" applyBorder="1" applyAlignment="1">
      <alignment horizontal="center" vertical="center"/>
    </xf>
    <xf numFmtId="0" fontId="52" fillId="12" borderId="42" xfId="2" applyFont="1" applyFill="1" applyBorder="1" applyAlignment="1">
      <alignment horizontal="left" vertical="center"/>
    </xf>
    <xf numFmtId="0" fontId="53" fillId="11" borderId="45" xfId="2" applyFont="1" applyFill="1" applyBorder="1" applyAlignment="1">
      <alignment horizontal="center" vertical="center"/>
    </xf>
    <xf numFmtId="0" fontId="4" fillId="0" borderId="0" xfId="2" applyFont="1"/>
    <xf numFmtId="0" fontId="4" fillId="12" borderId="48" xfId="2" applyFont="1" applyFill="1" applyBorder="1" applyAlignment="1">
      <alignment horizontal="center" vertical="center"/>
    </xf>
    <xf numFmtId="0" fontId="11" fillId="12" borderId="52" xfId="2" applyFont="1" applyFill="1" applyBorder="1" applyAlignment="1">
      <alignment horizontal="center" vertical="center" wrapText="1"/>
    </xf>
    <xf numFmtId="0" fontId="4" fillId="12" borderId="45" xfId="2" applyFont="1" applyFill="1" applyBorder="1" applyAlignment="1">
      <alignment horizontal="center" vertical="center" wrapText="1"/>
    </xf>
    <xf numFmtId="0" fontId="4" fillId="12" borderId="45" xfId="2" applyFont="1" applyFill="1" applyBorder="1" applyAlignment="1">
      <alignment horizontal="center" vertical="center"/>
    </xf>
    <xf numFmtId="0" fontId="4" fillId="12" borderId="45" xfId="2" applyFont="1" applyFill="1" applyBorder="1" applyAlignment="1">
      <alignment horizontal="left" vertical="center"/>
    </xf>
    <xf numFmtId="0" fontId="4" fillId="15" borderId="46" xfId="2" applyFont="1" applyFill="1" applyBorder="1" applyAlignment="1">
      <alignment horizontal="center" vertical="center" wrapText="1"/>
    </xf>
    <xf numFmtId="0" fontId="9" fillId="0" borderId="83" xfId="2" applyFont="1" applyBorder="1" applyAlignment="1">
      <alignment horizontal="left" vertical="top" wrapText="1"/>
    </xf>
    <xf numFmtId="0" fontId="4" fillId="0" borderId="84" xfId="2" applyFont="1" applyBorder="1" applyAlignment="1">
      <alignment horizontal="center" vertical="center" wrapText="1"/>
    </xf>
    <xf numFmtId="1" fontId="9" fillId="0" borderId="84" xfId="2" applyNumberFormat="1" applyFont="1" applyBorder="1" applyAlignment="1">
      <alignment horizontal="center" vertical="center"/>
    </xf>
    <xf numFmtId="0" fontId="9" fillId="0" borderId="63" xfId="2" applyFont="1" applyBorder="1" applyAlignment="1">
      <alignment horizontal="left" vertical="top" wrapText="1"/>
    </xf>
    <xf numFmtId="0" fontId="4" fillId="0" borderId="64" xfId="2" applyFont="1" applyBorder="1" applyAlignment="1">
      <alignment horizontal="center" vertical="center" wrapText="1"/>
    </xf>
    <xf numFmtId="1" fontId="9" fillId="0" borderId="64" xfId="2" applyNumberFormat="1" applyFont="1" applyBorder="1" applyAlignment="1">
      <alignment horizontal="center" vertical="center"/>
    </xf>
    <xf numFmtId="0" fontId="9" fillId="0" borderId="0" xfId="2" applyFont="1" applyAlignment="1">
      <alignment vertical="top" wrapText="1"/>
    </xf>
    <xf numFmtId="0" fontId="9" fillId="17" borderId="45" xfId="2" applyFont="1" applyFill="1" applyBorder="1" applyAlignment="1">
      <alignment horizontal="center" vertical="center" wrapText="1"/>
    </xf>
    <xf numFmtId="0" fontId="4" fillId="18" borderId="45" xfId="2" applyFont="1" applyFill="1" applyBorder="1" applyAlignment="1">
      <alignment horizontal="center" vertical="center" wrapText="1"/>
    </xf>
    <xf numFmtId="0" fontId="9" fillId="0" borderId="89" xfId="2" applyFont="1" applyBorder="1" applyAlignment="1">
      <alignment horizontal="left" vertical="top" wrapText="1"/>
    </xf>
    <xf numFmtId="0" fontId="4" fillId="0" borderId="90" xfId="2" applyFont="1" applyBorder="1" applyAlignment="1">
      <alignment horizontal="center" vertical="center" wrapText="1"/>
    </xf>
    <xf numFmtId="1" fontId="9" fillId="0" borderId="90" xfId="2" applyNumberFormat="1" applyFont="1" applyBorder="1" applyAlignment="1">
      <alignment horizontal="center" vertical="center"/>
    </xf>
    <xf numFmtId="0" fontId="53" fillId="0" borderId="0" xfId="2" applyFont="1"/>
    <xf numFmtId="0" fontId="4" fillId="0" borderId="45" xfId="2" applyFont="1" applyBorder="1" applyAlignment="1">
      <alignment horizontal="left" vertical="center"/>
    </xf>
    <xf numFmtId="0" fontId="4" fillId="0" borderId="45" xfId="2" applyFont="1" applyBorder="1" applyAlignment="1">
      <alignment vertical="center"/>
    </xf>
    <xf numFmtId="0" fontId="4" fillId="0" borderId="96" xfId="2" applyFont="1" applyBorder="1" applyAlignment="1">
      <alignment vertical="center"/>
    </xf>
    <xf numFmtId="0" fontId="4" fillId="0" borderId="52" xfId="2" applyFont="1" applyBorder="1" applyAlignment="1">
      <alignment horizontal="left" vertical="center"/>
    </xf>
    <xf numFmtId="0" fontId="4" fillId="0" borderId="0" xfId="2" applyFont="1" applyAlignment="1">
      <alignment vertical="center"/>
    </xf>
    <xf numFmtId="0" fontId="3" fillId="0" borderId="0" xfId="2" applyFont="1" applyAlignment="1">
      <alignment vertical="center"/>
    </xf>
    <xf numFmtId="0" fontId="3" fillId="0" borderId="0" xfId="2" applyFont="1" applyAlignment="1">
      <alignment horizontal="left" vertical="center"/>
    </xf>
    <xf numFmtId="0" fontId="4" fillId="0" borderId="42" xfId="2" applyFont="1" applyBorder="1" applyAlignment="1">
      <alignment horizontal="center" vertical="center"/>
    </xf>
    <xf numFmtId="0" fontId="28" fillId="0" borderId="44" xfId="2" applyFont="1" applyBorder="1"/>
    <xf numFmtId="0" fontId="28" fillId="0" borderId="43" xfId="2" applyFont="1" applyBorder="1"/>
    <xf numFmtId="0" fontId="4" fillId="0" borderId="96" xfId="2" applyFont="1" applyBorder="1" applyAlignment="1">
      <alignment horizontal="center" vertical="center"/>
    </xf>
    <xf numFmtId="0" fontId="28" fillId="0" borderId="96" xfId="2" applyFont="1" applyBorder="1"/>
    <xf numFmtId="0" fontId="28" fillId="0" borderId="88" xfId="2" applyFont="1" applyBorder="1"/>
    <xf numFmtId="0" fontId="52" fillId="0" borderId="42" xfId="2" applyFont="1" applyBorder="1" applyAlignment="1">
      <alignment horizontal="center" vertical="center"/>
    </xf>
    <xf numFmtId="0" fontId="30" fillId="0" borderId="44" xfId="2" applyFont="1" applyBorder="1"/>
    <xf numFmtId="0" fontId="30" fillId="0" borderId="43" xfId="2" applyFont="1" applyBorder="1"/>
    <xf numFmtId="0" fontId="4" fillId="0" borderId="42" xfId="2" applyFont="1" applyBorder="1" applyAlignment="1">
      <alignment horizontal="center" vertical="top" wrapText="1"/>
    </xf>
    <xf numFmtId="164" fontId="3" fillId="0" borderId="42" xfId="2" applyNumberFormat="1" applyFont="1" applyBorder="1" applyAlignment="1">
      <alignment horizontal="center"/>
    </xf>
    <xf numFmtId="0" fontId="3" fillId="0" borderId="42" xfId="2" applyFont="1" applyBorder="1" applyAlignment="1">
      <alignment horizontal="center"/>
    </xf>
    <xf numFmtId="0" fontId="4" fillId="14" borderId="42" xfId="2" applyFont="1" applyFill="1" applyBorder="1" applyAlignment="1">
      <alignment horizontal="center" wrapText="1"/>
    </xf>
    <xf numFmtId="0" fontId="12" fillId="0" borderId="49" xfId="2" applyFont="1" applyBorder="1" applyAlignment="1">
      <alignment horizontal="center" vertical="center"/>
    </xf>
    <xf numFmtId="0" fontId="28" fillId="0" borderId="50" xfId="2" applyFont="1" applyBorder="1"/>
    <xf numFmtId="0" fontId="28" fillId="0" borderId="51" xfId="2" applyFont="1" applyBorder="1"/>
    <xf numFmtId="0" fontId="12" fillId="0" borderId="42" xfId="2" applyFont="1" applyBorder="1" applyAlignment="1">
      <alignment horizontal="center" vertical="center"/>
    </xf>
    <xf numFmtId="0" fontId="12" fillId="0" borderId="42" xfId="2" applyFont="1" applyBorder="1" applyAlignment="1">
      <alignment horizontal="center" vertical="center" wrapText="1"/>
    </xf>
    <xf numFmtId="0" fontId="3" fillId="0" borderId="47" xfId="2" applyFont="1" applyBorder="1" applyAlignment="1">
      <alignment horizontal="center"/>
    </xf>
    <xf numFmtId="0" fontId="27" fillId="0" borderId="0" xfId="2"/>
    <xf numFmtId="0" fontId="3" fillId="0" borderId="48" xfId="2" applyFont="1" applyBorder="1" applyAlignment="1">
      <alignment horizontal="center" vertical="center" wrapText="1"/>
    </xf>
    <xf numFmtId="0" fontId="28" fillId="0" borderId="48" xfId="2" applyFont="1" applyBorder="1"/>
    <xf numFmtId="0" fontId="28" fillId="0" borderId="52" xfId="2" applyFont="1" applyBorder="1"/>
    <xf numFmtId="0" fontId="3" fillId="0" borderId="46" xfId="2" applyFont="1" applyBorder="1" applyAlignment="1">
      <alignment horizontal="center" vertical="center"/>
    </xf>
    <xf numFmtId="0" fontId="28" fillId="0" borderId="52" xfId="2" applyFont="1" applyBorder="1" applyAlignment="1">
      <alignment vertical="center"/>
    </xf>
    <xf numFmtId="0" fontId="3" fillId="0" borderId="42" xfId="2" applyFont="1" applyBorder="1" applyAlignment="1">
      <alignment horizontal="center" vertical="top" wrapText="1"/>
    </xf>
    <xf numFmtId="0" fontId="4" fillId="14" borderId="42" xfId="2" applyFont="1" applyFill="1" applyBorder="1" applyAlignment="1">
      <alignment horizontal="center" vertical="center" wrapText="1"/>
    </xf>
    <xf numFmtId="0" fontId="4" fillId="11" borderId="49" xfId="2" applyFont="1" applyFill="1" applyBorder="1" applyAlignment="1">
      <alignment horizontal="center" vertical="center" wrapText="1"/>
    </xf>
    <xf numFmtId="0" fontId="4" fillId="11" borderId="49" xfId="2" applyFont="1" applyFill="1" applyBorder="1" applyAlignment="1">
      <alignment horizontal="center" vertical="center"/>
    </xf>
    <xf numFmtId="0" fontId="4" fillId="11" borderId="42" xfId="2" applyFont="1" applyFill="1" applyBorder="1" applyAlignment="1">
      <alignment horizontal="center" vertical="center"/>
    </xf>
    <xf numFmtId="0" fontId="3" fillId="0" borderId="46" xfId="2" applyFont="1" applyBorder="1" applyAlignment="1">
      <alignment horizontal="center" vertical="center" wrapText="1"/>
    </xf>
    <xf numFmtId="0" fontId="31" fillId="0" borderId="46" xfId="2" applyFont="1" applyBorder="1" applyAlignment="1">
      <alignment horizontal="center" vertical="center" wrapText="1"/>
    </xf>
    <xf numFmtId="0" fontId="7" fillId="0" borderId="70" xfId="2" applyFont="1" applyBorder="1" applyAlignment="1">
      <alignment horizontal="center" vertical="center" wrapText="1"/>
    </xf>
    <xf numFmtId="0" fontId="28" fillId="0" borderId="65" xfId="2" applyFont="1" applyBorder="1"/>
    <xf numFmtId="0" fontId="7" fillId="16" borderId="46" xfId="2" applyFont="1" applyFill="1" applyBorder="1" applyAlignment="1">
      <alignment horizontal="center" vertical="center" wrapText="1"/>
    </xf>
    <xf numFmtId="0" fontId="10" fillId="0" borderId="48" xfId="2" applyFont="1" applyBorder="1" applyAlignment="1">
      <alignment horizontal="center" vertical="top" wrapText="1"/>
    </xf>
    <xf numFmtId="0" fontId="10" fillId="17" borderId="46" xfId="2" applyFont="1" applyFill="1" applyBorder="1" applyAlignment="1">
      <alignment horizontal="center" vertical="center" wrapText="1"/>
    </xf>
    <xf numFmtId="0" fontId="4" fillId="0" borderId="46" xfId="2" applyFont="1" applyBorder="1" applyAlignment="1">
      <alignment horizontal="center" vertical="center" wrapText="1"/>
    </xf>
    <xf numFmtId="0" fontId="10" fillId="0" borderId="46" xfId="2" applyFont="1" applyBorder="1" applyAlignment="1">
      <alignment horizontal="center" vertical="center"/>
    </xf>
    <xf numFmtId="164" fontId="31" fillId="0" borderId="46" xfId="2" applyNumberFormat="1" applyFont="1" applyBorder="1" applyAlignment="1">
      <alignment horizontal="center" vertical="center"/>
    </xf>
    <xf numFmtId="0" fontId="54" fillId="0" borderId="46" xfId="2" applyFont="1" applyBorder="1" applyAlignment="1">
      <alignment horizontal="left" vertical="center" wrapText="1"/>
    </xf>
    <xf numFmtId="0" fontId="12" fillId="0" borderId="46" xfId="2" applyFont="1" applyBorder="1" applyAlignment="1">
      <alignment horizontal="center" vertical="center" wrapText="1"/>
    </xf>
    <xf numFmtId="0" fontId="7" fillId="0" borderId="46" xfId="2" applyFont="1" applyBorder="1" applyAlignment="1">
      <alignment horizontal="center" vertical="center"/>
    </xf>
    <xf numFmtId="0" fontId="11" fillId="11" borderId="46" xfId="2" applyFont="1" applyFill="1" applyBorder="1" applyAlignment="1">
      <alignment horizontal="center" vertical="center"/>
    </xf>
    <xf numFmtId="1" fontId="10" fillId="0" borderId="103" xfId="2" applyNumberFormat="1" applyFont="1" applyBorder="1" applyAlignment="1">
      <alignment horizontal="center" vertical="center" wrapText="1"/>
    </xf>
    <xf numFmtId="0" fontId="11" fillId="0" borderId="46" xfId="2" applyFont="1" applyBorder="1" applyAlignment="1">
      <alignment horizontal="center" vertical="center" wrapText="1"/>
    </xf>
    <xf numFmtId="0" fontId="10" fillId="16" borderId="46" xfId="2" applyFont="1" applyFill="1" applyBorder="1" applyAlignment="1">
      <alignment horizontal="center" vertical="center"/>
    </xf>
    <xf numFmtId="0" fontId="3" fillId="0" borderId="46" xfId="2" applyFont="1" applyBorder="1" applyAlignment="1">
      <alignment horizontal="center"/>
    </xf>
    <xf numFmtId="0" fontId="4" fillId="0" borderId="46" xfId="2" applyFont="1" applyBorder="1" applyAlignment="1">
      <alignment horizontal="center" vertical="top" wrapText="1"/>
    </xf>
    <xf numFmtId="0" fontId="7" fillId="0" borderId="46" xfId="2" applyFont="1" applyBorder="1" applyAlignment="1">
      <alignment horizontal="center" vertical="center" wrapText="1"/>
    </xf>
    <xf numFmtId="0" fontId="4" fillId="11" borderId="46" xfId="2" applyFont="1" applyFill="1" applyBorder="1" applyAlignment="1">
      <alignment horizontal="center" vertical="top" wrapText="1"/>
    </xf>
    <xf numFmtId="0" fontId="54" fillId="0" borderId="46" xfId="2" applyFont="1" applyBorder="1" applyAlignment="1">
      <alignment horizontal="center" vertical="center" wrapText="1"/>
    </xf>
    <xf numFmtId="0" fontId="3" fillId="0" borderId="102" xfId="2" applyFont="1" applyBorder="1" applyAlignment="1">
      <alignment horizontal="center" vertical="center" wrapText="1"/>
    </xf>
    <xf numFmtId="0" fontId="28" fillId="0" borderId="47" xfId="2" applyFont="1" applyBorder="1"/>
    <xf numFmtId="0" fontId="4" fillId="12" borderId="46" xfId="2" applyFont="1" applyFill="1" applyBorder="1" applyAlignment="1">
      <alignment horizontal="center" vertical="center" wrapText="1"/>
    </xf>
    <xf numFmtId="0" fontId="4" fillId="12" borderId="42" xfId="2" applyFont="1" applyFill="1" applyBorder="1" applyAlignment="1">
      <alignment horizontal="center" vertical="center" wrapText="1"/>
    </xf>
    <xf numFmtId="0" fontId="4" fillId="12" borderId="48" xfId="2" applyFont="1" applyFill="1" applyBorder="1" applyAlignment="1">
      <alignment horizontal="center" vertical="center" wrapText="1"/>
    </xf>
    <xf numFmtId="0" fontId="4" fillId="12" borderId="42" xfId="2" applyFont="1" applyFill="1" applyBorder="1" applyAlignment="1">
      <alignment horizontal="center"/>
    </xf>
    <xf numFmtId="0" fontId="4" fillId="12" borderId="49" xfId="2" applyFont="1" applyFill="1" applyBorder="1" applyAlignment="1">
      <alignment horizontal="center"/>
    </xf>
    <xf numFmtId="0" fontId="4" fillId="12" borderId="46" xfId="2" applyFont="1" applyFill="1" applyBorder="1" applyAlignment="1">
      <alignment horizontal="center" vertical="center"/>
    </xf>
    <xf numFmtId="0" fontId="4" fillId="12" borderId="47" xfId="2" applyFont="1" applyFill="1" applyBorder="1" applyAlignment="1">
      <alignment horizontal="center" vertical="center"/>
    </xf>
    <xf numFmtId="0" fontId="28" fillId="0" borderId="0" xfId="2" applyFont="1"/>
    <xf numFmtId="0" fontId="28" fillId="0" borderId="49" xfId="2" applyFont="1" applyBorder="1"/>
    <xf numFmtId="0" fontId="4" fillId="12" borderId="42" xfId="2" applyFont="1" applyFill="1" applyBorder="1" applyAlignment="1">
      <alignment horizontal="left" vertical="center"/>
    </xf>
    <xf numFmtId="164" fontId="4" fillId="0" borderId="42" xfId="2" applyNumberFormat="1" applyFont="1" applyBorder="1" applyAlignment="1">
      <alignment horizontal="center" vertical="center"/>
    </xf>
    <xf numFmtId="0" fontId="3" fillId="12" borderId="42" xfId="2" applyFont="1" applyFill="1" applyBorder="1" applyAlignment="1">
      <alignment horizontal="center"/>
    </xf>
    <xf numFmtId="0" fontId="4" fillId="11" borderId="42" xfId="2" applyFont="1" applyFill="1" applyBorder="1" applyAlignment="1">
      <alignment horizontal="right" vertical="center"/>
    </xf>
    <xf numFmtId="0" fontId="3" fillId="11" borderId="42" xfId="2"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0" fillId="0" borderId="1" xfId="0" applyBorder="1" applyAlignment="1" applyProtection="1">
      <alignment horizontal="center" vertical="center"/>
      <protection locked="0"/>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4" fillId="0" borderId="2"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4" fillId="8" borderId="1" xfId="0" applyFont="1" applyFill="1" applyBorder="1" applyAlignment="1">
      <alignment horizontal="center" wrapText="1"/>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pplyProtection="1">
      <alignment horizontal="justify" vertical="top" wrapText="1"/>
      <protection locked="0"/>
    </xf>
    <xf numFmtId="0" fontId="3" fillId="0" borderId="3" xfId="0" applyFont="1" applyBorder="1" applyAlignment="1" applyProtection="1">
      <alignment horizontal="justify" vertical="top" wrapText="1"/>
      <protection locked="0"/>
    </xf>
    <xf numFmtId="0" fontId="3" fillId="0" borderId="4" xfId="0" applyFont="1" applyBorder="1" applyAlignment="1" applyProtection="1">
      <alignment horizontal="justify" vertical="top" wrapText="1"/>
      <protection locked="0"/>
    </xf>
    <xf numFmtId="14" fontId="3" fillId="0" borderId="2" xfId="0" applyNumberFormat="1" applyFont="1" applyBorder="1" applyAlignment="1" applyProtection="1">
      <alignment horizontal="center"/>
      <protection locked="0"/>
    </xf>
    <xf numFmtId="0" fontId="3" fillId="0" borderId="7" xfId="0" applyFont="1" applyBorder="1" applyAlignment="1" applyProtection="1">
      <alignment horizontal="center" wrapText="1"/>
      <protection locked="0"/>
    </xf>
    <xf numFmtId="0" fontId="3" fillId="0" borderId="0" xfId="0" applyFont="1" applyAlignment="1" applyProtection="1">
      <alignment horizontal="center"/>
      <protection locked="0"/>
    </xf>
    <xf numFmtId="0" fontId="15" fillId="0" borderId="8"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0" fontId="4" fillId="8"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2" fillId="0" borderId="6" xfId="0"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6" borderId="1"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14" fontId="39" fillId="0" borderId="8" xfId="0" applyNumberFormat="1"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42" fillId="0" borderId="8"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protection locked="0"/>
    </xf>
    <xf numFmtId="0" fontId="42" fillId="0" borderId="9" xfId="0" applyFont="1" applyBorder="1" applyAlignment="1" applyProtection="1">
      <alignment horizontal="center" vertical="center"/>
      <protection locked="0"/>
    </xf>
    <xf numFmtId="14" fontId="39" fillId="0" borderId="6" xfId="0" applyNumberFormat="1" applyFont="1" applyBorder="1" applyAlignment="1" applyProtection="1">
      <alignment horizontal="center" vertical="center"/>
      <protection locked="0"/>
    </xf>
    <xf numFmtId="0" fontId="39" fillId="0" borderId="6" xfId="0" applyFont="1" applyBorder="1" applyAlignment="1" applyProtection="1">
      <alignment horizontal="justify" vertical="center" wrapText="1"/>
      <protection locked="0"/>
    </xf>
    <xf numFmtId="0" fontId="39" fillId="0" borderId="8" xfId="0" applyFont="1" applyBorder="1" applyAlignment="1" applyProtection="1">
      <alignment horizontal="justify" vertical="center"/>
      <protection locked="0"/>
    </xf>
    <xf numFmtId="0" fontId="39" fillId="0" borderId="9" xfId="0" applyFont="1" applyBorder="1" applyAlignment="1" applyProtection="1">
      <alignment horizontal="justify" vertical="center"/>
      <protection locked="0"/>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0" borderId="8" xfId="0" applyFont="1" applyBorder="1" applyAlignment="1">
      <alignment horizontal="center" vertical="center" wrapText="1"/>
    </xf>
    <xf numFmtId="17" fontId="43" fillId="0" borderId="8" xfId="0" applyNumberFormat="1"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39" fillId="0" borderId="8"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6" fillId="2" borderId="8" xfId="0" applyFont="1" applyFill="1" applyBorder="1" applyAlignment="1">
      <alignment horizontal="center" vertical="center"/>
    </xf>
    <xf numFmtId="0" fontId="35" fillId="0" borderId="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1" fontId="10" fillId="0" borderId="16"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5" borderId="9" xfId="0" applyFont="1" applyFill="1" applyBorder="1" applyAlignment="1">
      <alignment horizontal="center" vertical="center"/>
    </xf>
    <xf numFmtId="0" fontId="10" fillId="5" borderId="1" xfId="0" applyFont="1" applyFill="1" applyBorder="1" applyAlignment="1">
      <alignment horizontal="center" vertical="center"/>
    </xf>
    <xf numFmtId="0" fontId="3" fillId="0" borderId="8" xfId="0" applyFont="1" applyBorder="1" applyAlignment="1">
      <alignment horizontal="center"/>
    </xf>
    <xf numFmtId="0" fontId="41" fillId="0" borderId="1" xfId="0" applyFont="1" applyBorder="1" applyAlignment="1" applyProtection="1">
      <alignment horizontal="center" vertical="center"/>
      <protection locked="0"/>
    </xf>
    <xf numFmtId="0" fontId="36" fillId="0" borderId="1" xfId="0" applyFont="1" applyBorder="1" applyAlignment="1" applyProtection="1">
      <alignment horizontal="center" vertical="top" wrapText="1"/>
      <protection locked="0"/>
    </xf>
    <xf numFmtId="0" fontId="36" fillId="0" borderId="6" xfId="0" applyFont="1" applyBorder="1" applyAlignment="1" applyProtection="1">
      <alignment horizontal="center" vertical="top"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42" fillId="0" borderId="8" xfId="0" applyFont="1" applyBorder="1" applyAlignment="1" applyProtection="1">
      <alignment horizontal="justify" vertical="center" wrapText="1"/>
      <protection locked="0"/>
    </xf>
    <xf numFmtId="0" fontId="42" fillId="0" borderId="8" xfId="0" applyFont="1" applyBorder="1" applyAlignment="1" applyProtection="1">
      <alignment horizontal="justify" vertical="center"/>
      <protection locked="0"/>
    </xf>
    <xf numFmtId="0" fontId="42" fillId="0" borderId="9" xfId="0" applyFont="1" applyBorder="1" applyAlignment="1" applyProtection="1">
      <alignment horizontal="justify" vertical="center"/>
      <protection locked="0"/>
    </xf>
    <xf numFmtId="0" fontId="39" fillId="0" borderId="1" xfId="0" applyFont="1" applyBorder="1" applyAlignment="1" applyProtection="1">
      <alignment horizontal="justify" vertical="center" wrapText="1"/>
      <protection locked="0"/>
    </xf>
    <xf numFmtId="0" fontId="39" fillId="0" borderId="1" xfId="0" applyFont="1" applyBorder="1" applyAlignment="1" applyProtection="1">
      <alignment horizontal="justify" vertical="center"/>
      <protection locked="0"/>
    </xf>
    <xf numFmtId="0" fontId="5" fillId="0" borderId="9"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0" fontId="50" fillId="0" borderId="6"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7" fillId="0" borderId="101" xfId="0" applyFont="1" applyBorder="1" applyAlignment="1">
      <alignment horizontal="center" vertical="center" wrapText="1"/>
    </xf>
    <xf numFmtId="0" fontId="9" fillId="0" borderId="1" xfId="0" applyFont="1" applyBorder="1" applyAlignment="1" applyProtection="1">
      <alignment horizontal="justify" vertical="center" wrapText="1"/>
      <protection locked="0"/>
    </xf>
    <xf numFmtId="14" fontId="41"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39" fillId="0" borderId="8" xfId="0" applyFont="1" applyBorder="1" applyAlignment="1" applyProtection="1">
      <alignment horizontal="justify" vertical="center" wrapText="1"/>
      <protection locked="0"/>
    </xf>
    <xf numFmtId="0" fontId="39" fillId="0" borderId="9" xfId="0" applyFont="1" applyBorder="1" applyAlignment="1" applyProtection="1">
      <alignment horizontal="justify" vertical="center" wrapText="1"/>
      <protection locked="0"/>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41" fillId="0" borderId="1"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35"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protection locked="0"/>
    </xf>
    <xf numFmtId="1" fontId="10" fillId="0" borderId="13"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3" fillId="0" borderId="6" xfId="0" applyFont="1" applyBorder="1" applyAlignment="1">
      <alignment horizontal="center"/>
    </xf>
    <xf numFmtId="0" fontId="3" fillId="0" borderId="8"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42" fillId="0" borderId="1" xfId="0" applyFont="1" applyBorder="1" applyAlignment="1" applyProtection="1">
      <alignment horizontal="justify" vertical="center" wrapText="1"/>
      <protection locked="0"/>
    </xf>
    <xf numFmtId="0" fontId="42" fillId="0" borderId="1" xfId="0" applyFont="1" applyBorder="1" applyAlignment="1" applyProtection="1">
      <alignment horizontal="justify" vertical="center"/>
      <protection locked="0"/>
    </xf>
    <xf numFmtId="0" fontId="7" fillId="0" borderId="1"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9" fillId="0" borderId="6" xfId="0" applyFont="1" applyBorder="1" applyAlignment="1" applyProtection="1">
      <alignment horizontal="justify" vertical="center" wrapText="1"/>
      <protection locked="0"/>
    </xf>
    <xf numFmtId="0" fontId="9" fillId="0" borderId="8" xfId="0" applyFont="1" applyBorder="1" applyAlignment="1" applyProtection="1">
      <alignment horizontal="justify" vertical="center" wrapText="1"/>
      <protection locked="0"/>
    </xf>
    <xf numFmtId="14" fontId="41" fillId="0" borderId="6" xfId="0" applyNumberFormat="1"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42" fillId="0" borderId="6" xfId="0" applyFont="1" applyBorder="1" applyAlignment="1" applyProtection="1">
      <alignment horizontal="center" vertical="center"/>
      <protection locked="0"/>
    </xf>
    <xf numFmtId="14" fontId="3" fillId="0" borderId="6"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 fontId="41" fillId="0" borderId="1" xfId="0" applyNumberFormat="1"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protection locked="0"/>
    </xf>
    <xf numFmtId="0" fontId="42" fillId="0" borderId="6" xfId="0" applyFont="1" applyBorder="1" applyAlignment="1" applyProtection="1">
      <alignment horizontal="justify" vertical="center"/>
      <protection locked="0"/>
    </xf>
    <xf numFmtId="0" fontId="39" fillId="0" borderId="6" xfId="0" applyFont="1" applyBorder="1" applyAlignment="1" applyProtection="1">
      <alignment horizontal="justify" vertical="center"/>
      <protection locked="0"/>
    </xf>
    <xf numFmtId="0" fontId="22" fillId="0" borderId="1"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9" fillId="0" borderId="9" xfId="0" applyFont="1" applyBorder="1" applyAlignment="1" applyProtection="1">
      <alignment horizontal="justify" vertical="center" wrapText="1"/>
      <protection locked="0"/>
    </xf>
    <xf numFmtId="0" fontId="42" fillId="0" borderId="6" xfId="0" applyFont="1" applyBorder="1" applyAlignment="1" applyProtection="1">
      <alignment horizontal="justify" vertical="center" wrapText="1"/>
      <protection locked="0"/>
    </xf>
    <xf numFmtId="0" fontId="42" fillId="0" borderId="9" xfId="0" applyFont="1" applyBorder="1" applyAlignment="1" applyProtection="1">
      <alignment horizontal="justify" vertical="center" wrapText="1"/>
      <protection locked="0"/>
    </xf>
    <xf numFmtId="0" fontId="43" fillId="0" borderId="6"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9"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15" fillId="0" borderId="8" xfId="0" applyFont="1" applyBorder="1" applyAlignment="1" applyProtection="1">
      <alignment horizontal="justify" vertical="center" wrapText="1"/>
      <protection locked="0"/>
    </xf>
    <xf numFmtId="0" fontId="15" fillId="0" borderId="9" xfId="0" applyFont="1" applyBorder="1" applyAlignment="1" applyProtection="1">
      <alignment horizontal="justify" vertical="center" wrapText="1"/>
      <protection locked="0"/>
    </xf>
    <xf numFmtId="0" fontId="3" fillId="0" borderId="6"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3" fillId="0" borderId="6" xfId="0" applyFont="1" applyBorder="1" applyAlignment="1" applyProtection="1">
      <alignment horizontal="center"/>
      <protection locked="0"/>
    </xf>
    <xf numFmtId="0" fontId="3" fillId="0" borderId="6" xfId="0" applyFont="1" applyBorder="1" applyAlignment="1" applyProtection="1">
      <alignment horizontal="justify" vertical="top" wrapText="1"/>
      <protection locked="0"/>
    </xf>
    <xf numFmtId="0" fontId="3" fillId="0" borderId="8" xfId="0" applyFont="1" applyBorder="1" applyAlignment="1" applyProtection="1">
      <alignment horizontal="justify" vertical="top"/>
      <protection locked="0"/>
    </xf>
    <xf numFmtId="0" fontId="3" fillId="0" borderId="9" xfId="0" applyFont="1" applyBorder="1" applyAlignment="1" applyProtection="1">
      <alignment horizontal="justify" vertical="top"/>
      <protection locked="0"/>
    </xf>
    <xf numFmtId="0" fontId="42" fillId="0" borderId="9" xfId="0" applyFont="1" applyBorder="1" applyAlignment="1" applyProtection="1">
      <alignment horizontal="center" vertical="center" wrapText="1"/>
      <protection locked="0"/>
    </xf>
    <xf numFmtId="0" fontId="38" fillId="0" borderId="6" xfId="0" applyFont="1" applyBorder="1" applyAlignment="1" applyProtection="1">
      <alignment horizontal="justify" vertical="center" wrapText="1"/>
      <protection locked="0"/>
    </xf>
    <xf numFmtId="0" fontId="38" fillId="0" borderId="8" xfId="0" applyFont="1" applyBorder="1" applyAlignment="1" applyProtection="1">
      <alignment horizontal="justify" vertical="center"/>
      <protection locked="0"/>
    </xf>
    <xf numFmtId="0" fontId="38" fillId="0" borderId="9" xfId="0" applyFont="1" applyBorder="1" applyAlignment="1" applyProtection="1">
      <alignment horizontal="justify" vertical="center"/>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8" fillId="0" borderId="8" xfId="0" applyFont="1" applyBorder="1" applyAlignment="1" applyProtection="1">
      <alignment horizontal="justify" vertical="center" wrapText="1"/>
      <protection locked="0"/>
    </xf>
    <xf numFmtId="0" fontId="38" fillId="0" borderId="9" xfId="0" applyFont="1" applyBorder="1" applyAlignment="1" applyProtection="1">
      <alignment horizontal="justify" vertical="center" wrapText="1"/>
      <protection locked="0"/>
    </xf>
    <xf numFmtId="0" fontId="43" fillId="0" borderId="6" xfId="0" applyFont="1" applyBorder="1" applyAlignment="1" applyProtection="1">
      <alignment horizontal="center" vertical="center"/>
      <protection locked="0"/>
    </xf>
    <xf numFmtId="0" fontId="42" fillId="0" borderId="1" xfId="0" applyFont="1" applyBorder="1" applyAlignment="1" applyProtection="1">
      <alignment horizontal="justify" vertical="top" wrapText="1"/>
      <protection locked="0"/>
    </xf>
    <xf numFmtId="0" fontId="42" fillId="0" borderId="1" xfId="0" applyFont="1" applyBorder="1" applyAlignment="1" applyProtection="1">
      <alignment horizontal="justify" vertical="top"/>
      <protection locked="0"/>
    </xf>
    <xf numFmtId="0" fontId="42" fillId="0" borderId="6" xfId="0" applyFont="1" applyBorder="1" applyAlignment="1" applyProtection="1">
      <alignment horizontal="justify" vertical="top"/>
      <protection locked="0"/>
    </xf>
    <xf numFmtId="0" fontId="15" fillId="0" borderId="1" xfId="0" applyFont="1" applyBorder="1" applyAlignment="1" applyProtection="1">
      <alignment horizontal="center" vertical="center" wrapText="1"/>
      <protection locked="0"/>
    </xf>
    <xf numFmtId="14" fontId="43" fillId="0" borderId="6" xfId="0" applyNumberFormat="1" applyFont="1" applyBorder="1" applyAlignment="1" applyProtection="1">
      <alignment horizontal="center" vertical="center"/>
      <protection locked="0"/>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protection locked="0"/>
    </xf>
    <xf numFmtId="0" fontId="46" fillId="0" borderId="6" xfId="0" applyFont="1" applyBorder="1" applyAlignment="1" applyProtection="1">
      <alignment horizontal="center" vertical="center"/>
      <protection locked="0"/>
    </xf>
    <xf numFmtId="0" fontId="9" fillId="0" borderId="8" xfId="0" applyFont="1" applyBorder="1" applyAlignment="1" applyProtection="1">
      <alignment horizontal="justify" vertical="center"/>
      <protection locked="0"/>
    </xf>
    <xf numFmtId="0" fontId="9" fillId="0" borderId="9" xfId="0" applyFont="1" applyBorder="1" applyAlignment="1" applyProtection="1">
      <alignment horizontal="justify" vertical="center"/>
      <protection locked="0"/>
    </xf>
    <xf numFmtId="0" fontId="45" fillId="0" borderId="1" xfId="0" applyFont="1" applyBorder="1" applyAlignment="1" applyProtection="1">
      <alignment horizontal="center" vertical="center" wrapText="1"/>
      <protection locked="0"/>
    </xf>
    <xf numFmtId="0" fontId="45"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40" fillId="0" borderId="6" xfId="0" applyFont="1" applyBorder="1" applyAlignment="1">
      <alignment horizontal="center" vertical="center" wrapText="1"/>
    </xf>
    <xf numFmtId="0" fontId="40" fillId="0" borderId="8"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8" fillId="0" borderId="6" xfId="0" applyFont="1" applyBorder="1" applyAlignment="1" applyProtection="1">
      <alignment horizontal="justify" vertical="top" wrapText="1"/>
      <protection locked="0"/>
    </xf>
    <xf numFmtId="0" fontId="38" fillId="0" borderId="8" xfId="0" applyFont="1" applyBorder="1" applyAlignment="1" applyProtection="1">
      <alignment horizontal="justify" vertical="top"/>
      <protection locked="0"/>
    </xf>
    <xf numFmtId="0" fontId="38" fillId="0" borderId="9" xfId="0" applyFont="1" applyBorder="1" applyAlignment="1" applyProtection="1">
      <alignment horizontal="justify" vertical="top"/>
      <protection locked="0"/>
    </xf>
    <xf numFmtId="0" fontId="5" fillId="3" borderId="1" xfId="0" applyFont="1" applyFill="1" applyBorder="1" applyAlignment="1">
      <alignment horizontal="center" vertical="center" wrapText="1"/>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9" xfId="0" applyFont="1" applyFill="1" applyBorder="1" applyAlignment="1">
      <alignment horizont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5" xfId="0" applyFont="1" applyFill="1" applyBorder="1" applyAlignment="1">
      <alignment horizont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Alignment="1">
      <alignment horizontal="center" vertical="center"/>
    </xf>
    <xf numFmtId="0" fontId="4" fillId="3" borderId="1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 xfId="0" applyFont="1" applyFill="1" applyBorder="1" applyAlignment="1" applyProtection="1">
      <alignment horizontal="left"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1" xfId="0" applyFont="1" applyFill="1" applyBorder="1" applyAlignment="1">
      <alignment horizont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2" borderId="1" xfId="0"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4" fillId="2" borderId="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8" xfId="0" applyFont="1" applyFill="1" applyBorder="1" applyAlignment="1" applyProtection="1">
      <alignment horizontal="justify" vertical="center" wrapText="1"/>
      <protection locked="0"/>
    </xf>
    <xf numFmtId="0" fontId="3" fillId="2" borderId="9" xfId="0" applyFont="1" applyFill="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3" fillId="2" borderId="1" xfId="0" applyFont="1" applyFill="1" applyBorder="1" applyAlignment="1" applyProtection="1">
      <alignment horizontal="justify" vertical="center" wrapText="1"/>
      <protection locked="0"/>
    </xf>
    <xf numFmtId="0" fontId="3" fillId="2" borderId="6" xfId="0" applyFont="1" applyFill="1" applyBorder="1" applyAlignment="1" applyProtection="1">
      <alignment horizontal="justify" vertical="center" wrapTex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justify" vertical="center" wrapText="1"/>
      <protection locked="0"/>
    </xf>
    <xf numFmtId="0" fontId="3" fillId="0" borderId="6" xfId="0" applyFont="1" applyBorder="1" applyAlignment="1" applyProtection="1">
      <alignment horizontal="justify" vertical="center" wrapText="1"/>
      <protection locked="0"/>
    </xf>
    <xf numFmtId="0" fontId="3" fillId="0" borderId="8" xfId="0" applyFont="1" applyBorder="1" applyAlignment="1" applyProtection="1">
      <alignment horizontal="justify" vertical="center"/>
      <protection locked="0"/>
    </xf>
    <xf numFmtId="0" fontId="3" fillId="0" borderId="9" xfId="0" applyFont="1" applyBorder="1" applyAlignment="1" applyProtection="1">
      <alignment horizontal="justify" vertical="center"/>
      <protection locked="0"/>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3" fillId="0" borderId="8" xfId="0" applyFont="1" applyBorder="1" applyAlignment="1" applyProtection="1">
      <alignment horizontal="justify" vertical="center" wrapText="1"/>
      <protection locked="0"/>
    </xf>
    <xf numFmtId="0" fontId="35" fillId="0" borderId="1" xfId="0" applyFont="1" applyBorder="1" applyAlignment="1" applyProtection="1">
      <alignment horizontal="justify" vertical="center" wrapText="1"/>
      <protection locked="0"/>
    </xf>
    <xf numFmtId="0" fontId="35" fillId="0" borderId="1" xfId="0" applyFont="1" applyBorder="1" applyAlignment="1" applyProtection="1">
      <alignment horizontal="justify" vertical="center"/>
      <protection locked="0"/>
    </xf>
    <xf numFmtId="0" fontId="35" fillId="0" borderId="6" xfId="0" applyFont="1" applyBorder="1" applyAlignment="1" applyProtection="1">
      <alignment horizontal="justify" vertical="center"/>
      <protection locked="0"/>
    </xf>
    <xf numFmtId="0" fontId="8" fillId="0" borderId="1"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protection locked="0"/>
    </xf>
    <xf numFmtId="0" fontId="8" fillId="0" borderId="6" xfId="0" applyFont="1" applyBorder="1" applyAlignment="1" applyProtection="1">
      <alignment horizontal="justify" vertical="center"/>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14" fontId="3" fillId="2" borderId="2" xfId="0" applyNumberFormat="1"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2" borderId="0" xfId="0" applyFont="1" applyFill="1" applyAlignment="1" applyProtection="1">
      <alignment horizontal="center"/>
      <protection locked="0"/>
    </xf>
    <xf numFmtId="0" fontId="3" fillId="0" borderId="2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top" wrapText="1"/>
      <protection locked="0"/>
    </xf>
    <xf numFmtId="0" fontId="3" fillId="0" borderId="6"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8" fillId="0" borderId="2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0" fontId="4" fillId="0" borderId="42" xfId="3" applyFont="1" applyBorder="1" applyAlignment="1">
      <alignment horizontal="center" vertical="center" wrapText="1"/>
    </xf>
    <xf numFmtId="0" fontId="4" fillId="0" borderId="44" xfId="3" applyFont="1" applyBorder="1" applyAlignment="1">
      <alignment horizontal="center" vertical="center" wrapText="1"/>
    </xf>
    <xf numFmtId="0" fontId="4" fillId="0" borderId="43"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43" xfId="3" applyFont="1" applyBorder="1" applyAlignment="1">
      <alignment horizontal="center" vertical="center" wrapText="1"/>
    </xf>
    <xf numFmtId="0" fontId="3" fillId="0" borderId="42" xfId="3" applyFont="1" applyBorder="1" applyAlignment="1">
      <alignment horizontal="center" vertical="center" wrapText="1"/>
    </xf>
    <xf numFmtId="0" fontId="3" fillId="0" borderId="44" xfId="3" applyFont="1" applyBorder="1" applyAlignment="1">
      <alignment horizontal="center" vertical="center" wrapText="1"/>
    </xf>
    <xf numFmtId="0" fontId="3" fillId="0" borderId="43" xfId="3" applyFont="1" applyBorder="1" applyAlignment="1">
      <alignment horizontal="center" vertical="center" wrapText="1"/>
    </xf>
    <xf numFmtId="0" fontId="4" fillId="14" borderId="42" xfId="3" applyFont="1" applyFill="1" applyBorder="1" applyAlignment="1">
      <alignment horizontal="center" vertical="center" wrapText="1"/>
    </xf>
    <xf numFmtId="0" fontId="4" fillId="14" borderId="44" xfId="3" applyFont="1" applyFill="1" applyBorder="1" applyAlignment="1">
      <alignment horizontal="center" vertical="center" wrapText="1"/>
    </xf>
    <xf numFmtId="0" fontId="4" fillId="14" borderId="43" xfId="3" applyFont="1" applyFill="1" applyBorder="1" applyAlignment="1">
      <alignment horizontal="center" vertical="center" wrapText="1"/>
    </xf>
    <xf numFmtId="164" fontId="3" fillId="0" borderId="42" xfId="3" applyNumberFormat="1" applyFont="1" applyBorder="1" applyAlignment="1">
      <alignment horizontal="center" vertical="center" wrapText="1"/>
    </xf>
    <xf numFmtId="164" fontId="3" fillId="0" borderId="44" xfId="3" applyNumberFormat="1" applyFont="1" applyBorder="1" applyAlignment="1">
      <alignment horizontal="center" vertical="center" wrapText="1"/>
    </xf>
    <xf numFmtId="164" fontId="3" fillId="0" borderId="43" xfId="3" applyNumberFormat="1" applyFont="1" applyBorder="1" applyAlignment="1">
      <alignment horizontal="center" vertical="center" wrapText="1"/>
    </xf>
    <xf numFmtId="0" fontId="3" fillId="0" borderId="46" xfId="3" applyFont="1" applyBorder="1" applyAlignment="1">
      <alignment horizontal="left" vertical="center" wrapText="1"/>
    </xf>
    <xf numFmtId="0" fontId="3" fillId="0" borderId="48" xfId="3" applyFont="1" applyBorder="1" applyAlignment="1">
      <alignment horizontal="left" vertical="center" wrapText="1"/>
    </xf>
    <xf numFmtId="0" fontId="3" fillId="0" borderId="52" xfId="3" applyFont="1" applyBorder="1" applyAlignment="1">
      <alignment horizontal="left" vertical="center" wrapText="1"/>
    </xf>
    <xf numFmtId="0" fontId="3" fillId="0" borderId="46" xfId="3" applyFont="1" applyBorder="1" applyAlignment="1">
      <alignment horizontal="center" vertical="center" wrapText="1"/>
    </xf>
    <xf numFmtId="0" fontId="3" fillId="0" borderId="52" xfId="3" applyFont="1" applyBorder="1" applyAlignment="1">
      <alignment horizontal="center" vertical="center" wrapText="1"/>
    </xf>
    <xf numFmtId="0" fontId="4" fillId="11" borderId="42" xfId="3" applyFont="1" applyFill="1" applyBorder="1" applyAlignment="1">
      <alignment horizontal="center" vertical="center" wrapText="1"/>
    </xf>
    <xf numFmtId="0" fontId="4" fillId="11" borderId="43" xfId="3" applyFont="1" applyFill="1" applyBorder="1" applyAlignment="1">
      <alignment horizontal="center" vertical="center" wrapText="1"/>
    </xf>
    <xf numFmtId="0" fontId="4" fillId="11" borderId="44" xfId="3" applyFont="1" applyFill="1" applyBorder="1" applyAlignment="1">
      <alignment horizontal="center" vertical="center" wrapText="1"/>
    </xf>
    <xf numFmtId="0" fontId="15" fillId="0" borderId="60" xfId="3" applyFont="1" applyBorder="1" applyAlignment="1">
      <alignment horizontal="center" vertical="center" wrapText="1"/>
    </xf>
    <xf numFmtId="0" fontId="15" fillId="0" borderId="67" xfId="3" applyFont="1" applyBorder="1" applyAlignment="1">
      <alignment horizontal="center" vertical="center" wrapText="1"/>
    </xf>
    <xf numFmtId="0" fontId="15" fillId="0" borderId="71" xfId="3" applyFont="1" applyBorder="1" applyAlignment="1">
      <alignment horizontal="center" vertical="center" wrapText="1"/>
    </xf>
    <xf numFmtId="0" fontId="3" fillId="0" borderId="54" xfId="3" applyFont="1" applyBorder="1" applyAlignment="1">
      <alignment horizontal="center" vertical="center" wrapText="1"/>
    </xf>
    <xf numFmtId="0" fontId="3" fillId="0" borderId="48" xfId="3" applyFont="1" applyBorder="1" applyAlignment="1">
      <alignment horizontal="center" vertical="center" wrapText="1"/>
    </xf>
    <xf numFmtId="0" fontId="3" fillId="0" borderId="61" xfId="3" applyFont="1" applyBorder="1" applyAlignment="1" applyProtection="1">
      <alignment horizontal="left" vertical="center" wrapText="1"/>
      <protection locked="0"/>
    </xf>
    <xf numFmtId="0" fontId="3" fillId="0" borderId="68" xfId="3" applyFont="1" applyBorder="1" applyAlignment="1" applyProtection="1">
      <alignment horizontal="left" vertical="center" wrapText="1"/>
      <protection locked="0"/>
    </xf>
    <xf numFmtId="0" fontId="3" fillId="0" borderId="82" xfId="3" applyFont="1" applyBorder="1" applyAlignment="1" applyProtection="1">
      <alignment horizontal="left" vertical="center" wrapText="1"/>
      <protection locked="0"/>
    </xf>
    <xf numFmtId="0" fontId="7" fillId="0" borderId="70" xfId="3" applyFont="1" applyBorder="1" applyAlignment="1">
      <alignment horizontal="center" vertical="center" wrapText="1"/>
    </xf>
    <xf numFmtId="0" fontId="7" fillId="0" borderId="65" xfId="3" applyFont="1" applyBorder="1" applyAlignment="1">
      <alignment horizontal="center" vertical="center" wrapText="1"/>
    </xf>
    <xf numFmtId="0" fontId="7" fillId="0" borderId="93" xfId="3" applyFont="1" applyBorder="1" applyAlignment="1">
      <alignment horizontal="center" vertical="center" wrapText="1"/>
    </xf>
    <xf numFmtId="0" fontId="7" fillId="0" borderId="46" xfId="3" applyFont="1" applyBorder="1" applyAlignment="1">
      <alignment horizontal="center" vertical="center" wrapText="1"/>
    </xf>
    <xf numFmtId="0" fontId="7" fillId="0" borderId="48" xfId="3" applyFont="1" applyBorder="1" applyAlignment="1">
      <alignment horizontal="center" vertical="center" wrapText="1"/>
    </xf>
    <xf numFmtId="0" fontId="7" fillId="0" borderId="52" xfId="3" applyFont="1" applyBorder="1" applyAlignment="1">
      <alignment horizontal="center" vertical="center" wrapText="1"/>
    </xf>
    <xf numFmtId="0" fontId="10" fillId="0" borderId="48" xfId="3" applyFont="1" applyBorder="1" applyAlignment="1">
      <alignment horizontal="center" vertical="center" wrapText="1"/>
    </xf>
    <xf numFmtId="0" fontId="10" fillId="0" borderId="52" xfId="3" applyFont="1" applyBorder="1" applyAlignment="1">
      <alignment horizontal="center" vertical="center" wrapText="1"/>
    </xf>
    <xf numFmtId="0" fontId="10" fillId="0" borderId="46" xfId="3" applyFont="1" applyBorder="1" applyAlignment="1">
      <alignment horizontal="center" vertical="center" wrapText="1"/>
    </xf>
    <xf numFmtId="0" fontId="4" fillId="0" borderId="72" xfId="3" applyFont="1" applyBorder="1" applyAlignment="1">
      <alignment horizontal="center" vertical="center" wrapText="1"/>
    </xf>
    <xf numFmtId="0" fontId="4" fillId="0" borderId="66" xfId="3" applyFont="1" applyBorder="1" applyAlignment="1">
      <alignment horizontal="center" vertical="center" wrapText="1"/>
    </xf>
    <xf numFmtId="0" fontId="4" fillId="0" borderId="94" xfId="3" applyFont="1" applyBorder="1" applyAlignment="1">
      <alignment horizontal="center" vertical="center" wrapText="1"/>
    </xf>
    <xf numFmtId="0" fontId="9" fillId="0" borderId="54" xfId="3" applyFont="1" applyBorder="1" applyAlignment="1">
      <alignment horizontal="left" vertical="center" wrapText="1"/>
    </xf>
    <xf numFmtId="0" fontId="9" fillId="0" borderId="48" xfId="3" applyFont="1" applyBorder="1" applyAlignment="1">
      <alignment horizontal="left" vertical="center" wrapText="1"/>
    </xf>
    <xf numFmtId="0" fontId="9" fillId="0" borderId="52" xfId="3" applyFont="1" applyBorder="1" applyAlignment="1">
      <alignment horizontal="left" vertical="center" wrapText="1"/>
    </xf>
    <xf numFmtId="0" fontId="10" fillId="0" borderId="54" xfId="3" applyFont="1" applyBorder="1" applyAlignment="1">
      <alignment horizontal="center" vertical="center" wrapText="1"/>
    </xf>
    <xf numFmtId="0" fontId="3" fillId="0" borderId="58" xfId="3" applyFont="1" applyBorder="1" applyAlignment="1" applyProtection="1">
      <alignment horizontal="center" vertical="center" wrapText="1"/>
      <protection locked="0"/>
    </xf>
    <xf numFmtId="0" fontId="3" fillId="0" borderId="66" xfId="3" applyFont="1" applyBorder="1" applyAlignment="1" applyProtection="1">
      <alignment horizontal="center" vertical="center" wrapText="1"/>
      <protection locked="0"/>
    </xf>
    <xf numFmtId="0" fontId="3" fillId="0" borderId="94" xfId="3" applyFont="1" applyBorder="1" applyAlignment="1" applyProtection="1">
      <alignment horizontal="center" vertical="center" wrapText="1"/>
      <protection locked="0"/>
    </xf>
    <xf numFmtId="0" fontId="3" fillId="0" borderId="30" xfId="3" applyFont="1" applyBorder="1" applyAlignment="1" applyProtection="1">
      <alignment horizontal="center" vertical="center" wrapText="1"/>
      <protection locked="0"/>
    </xf>
    <xf numFmtId="0" fontId="3" fillId="0" borderId="8" xfId="3" applyFont="1" applyBorder="1" applyAlignment="1" applyProtection="1">
      <alignment horizontal="center" vertical="center" wrapText="1"/>
      <protection locked="0"/>
    </xf>
    <xf numFmtId="0" fontId="3" fillId="0" borderId="95" xfId="3" applyFont="1" applyBorder="1" applyAlignment="1" applyProtection="1">
      <alignment horizontal="center" vertical="center" wrapText="1"/>
      <protection locked="0"/>
    </xf>
    <xf numFmtId="0" fontId="12" fillId="0" borderId="54" xfId="3" applyFont="1" applyBorder="1" applyAlignment="1">
      <alignment horizontal="center" vertical="center" wrapText="1"/>
    </xf>
    <xf numFmtId="0" fontId="12" fillId="0" borderId="52" xfId="3" applyFont="1" applyBorder="1" applyAlignment="1">
      <alignment horizontal="center" vertical="center" wrapText="1"/>
    </xf>
    <xf numFmtId="0" fontId="7" fillId="0" borderId="54" xfId="3" applyFont="1" applyBorder="1" applyAlignment="1">
      <alignment horizontal="center" vertical="center" wrapText="1"/>
    </xf>
    <xf numFmtId="0" fontId="4" fillId="0" borderId="54" xfId="3" applyFont="1" applyBorder="1" applyAlignment="1">
      <alignment horizontal="center" vertical="center" wrapText="1"/>
    </xf>
    <xf numFmtId="0" fontId="4" fillId="0" borderId="48" xfId="3" applyFont="1" applyBorder="1" applyAlignment="1">
      <alignment horizontal="center" vertical="center" wrapText="1"/>
    </xf>
    <xf numFmtId="0" fontId="4" fillId="0" borderId="52" xfId="3" applyFont="1" applyBorder="1" applyAlignment="1">
      <alignment horizontal="center" vertical="center" wrapText="1"/>
    </xf>
    <xf numFmtId="0" fontId="11" fillId="0" borderId="54" xfId="3" applyFont="1" applyBorder="1" applyAlignment="1">
      <alignment horizontal="center" vertical="center" wrapText="1"/>
    </xf>
    <xf numFmtId="0" fontId="11" fillId="0" borderId="48" xfId="3" applyFont="1" applyBorder="1" applyAlignment="1">
      <alignment horizontal="center" vertical="center" wrapText="1"/>
    </xf>
    <xf numFmtId="0" fontId="11" fillId="0" borderId="52" xfId="3" applyFont="1" applyBorder="1" applyAlignment="1">
      <alignment horizontal="center" vertical="center" wrapText="1"/>
    </xf>
    <xf numFmtId="0" fontId="3" fillId="0" borderId="54" xfId="3" applyFont="1" applyBorder="1" applyAlignment="1">
      <alignment horizontal="left" vertical="center" wrapText="1"/>
    </xf>
    <xf numFmtId="1" fontId="10" fillId="0" borderId="57" xfId="3" applyNumberFormat="1" applyFont="1" applyBorder="1" applyAlignment="1">
      <alignment horizontal="center" vertical="center" wrapText="1"/>
    </xf>
    <xf numFmtId="1" fontId="10" fillId="0" borderId="65" xfId="3" applyNumberFormat="1" applyFont="1" applyBorder="1" applyAlignment="1">
      <alignment horizontal="center" vertical="center" wrapText="1"/>
    </xf>
    <xf numFmtId="1" fontId="10" fillId="0" borderId="69" xfId="3" applyNumberFormat="1" applyFont="1" applyBorder="1" applyAlignment="1">
      <alignment horizontal="center" vertical="center" wrapText="1"/>
    </xf>
    <xf numFmtId="0" fontId="3" fillId="0" borderId="75" xfId="3" applyFont="1" applyBorder="1" applyAlignment="1">
      <alignment horizontal="left" vertical="center" wrapText="1"/>
    </xf>
    <xf numFmtId="0" fontId="3" fillId="0" borderId="75" xfId="3" applyFont="1" applyBorder="1" applyAlignment="1">
      <alignment horizontal="center" vertical="center" wrapText="1"/>
    </xf>
    <xf numFmtId="0" fontId="4" fillId="0" borderId="54" xfId="3" applyFont="1" applyBorder="1" applyAlignment="1">
      <alignment horizontal="left" vertical="center" wrapText="1"/>
    </xf>
    <xf numFmtId="0" fontId="4" fillId="0" borderId="48" xfId="3" applyFont="1" applyBorder="1" applyAlignment="1">
      <alignment horizontal="left" vertical="center" wrapText="1"/>
    </xf>
    <xf numFmtId="0" fontId="4" fillId="0" borderId="52" xfId="3" applyFont="1" applyBorder="1" applyAlignment="1">
      <alignment horizontal="left" vertical="center" wrapText="1"/>
    </xf>
    <xf numFmtId="0" fontId="9" fillId="0" borderId="54" xfId="3" applyFont="1" applyBorder="1" applyAlignment="1">
      <alignment horizontal="center" vertical="center" wrapText="1"/>
    </xf>
    <xf numFmtId="0" fontId="9" fillId="0" borderId="48" xfId="3" applyFont="1" applyBorder="1" applyAlignment="1">
      <alignment horizontal="center" vertical="center" wrapText="1"/>
    </xf>
    <xf numFmtId="0" fontId="9" fillId="0" borderId="75" xfId="3" applyFont="1" applyBorder="1" applyAlignment="1">
      <alignment horizontal="center" vertical="center" wrapText="1"/>
    </xf>
    <xf numFmtId="0" fontId="31" fillId="0" borderId="54" xfId="3" applyFont="1" applyBorder="1" applyAlignment="1">
      <alignment horizontal="center" vertical="center" wrapText="1"/>
    </xf>
    <xf numFmtId="0" fontId="31" fillId="0" borderId="48" xfId="3" applyFont="1" applyBorder="1" applyAlignment="1">
      <alignment horizontal="center" vertical="center" wrapText="1"/>
    </xf>
    <xf numFmtId="0" fontId="31" fillId="0" borderId="52"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75" xfId="3" applyFont="1" applyBorder="1" applyAlignment="1">
      <alignment horizontal="center" vertical="center" wrapText="1"/>
    </xf>
    <xf numFmtId="0" fontId="10" fillId="0" borderId="75" xfId="3" applyFont="1" applyBorder="1" applyAlignment="1">
      <alignment horizontal="center" vertical="center" wrapText="1"/>
    </xf>
    <xf numFmtId="0" fontId="31" fillId="0" borderId="72" xfId="3" applyFont="1" applyBorder="1" applyAlignment="1">
      <alignment horizontal="center" vertical="center" wrapText="1"/>
    </xf>
    <xf numFmtId="0" fontId="31" fillId="0" borderId="66" xfId="3" applyFont="1" applyBorder="1" applyAlignment="1">
      <alignment horizontal="center" vertical="center" wrapText="1"/>
    </xf>
    <xf numFmtId="0" fontId="31" fillId="0" borderId="80" xfId="3" applyFont="1" applyBorder="1" applyAlignment="1">
      <alignment horizontal="center" vertical="center" wrapText="1"/>
    </xf>
    <xf numFmtId="0" fontId="9" fillId="0" borderId="75" xfId="3" applyFont="1" applyBorder="1" applyAlignment="1">
      <alignment horizontal="left" vertical="center" wrapText="1"/>
    </xf>
    <xf numFmtId="0" fontId="8" fillId="0" borderId="54" xfId="3" applyFont="1" applyBorder="1" applyAlignment="1">
      <alignment horizontal="left" vertical="center" wrapText="1"/>
    </xf>
    <xf numFmtId="0" fontId="8" fillId="0" borderId="48" xfId="3" applyFont="1" applyBorder="1" applyAlignment="1">
      <alignment horizontal="left" vertical="center" wrapText="1"/>
    </xf>
    <xf numFmtId="0" fontId="8" fillId="0" borderId="75" xfId="3" applyFont="1" applyBorder="1" applyAlignment="1">
      <alignment horizontal="left" vertical="center" wrapText="1"/>
    </xf>
    <xf numFmtId="0" fontId="5" fillId="0" borderId="54" xfId="3" applyFont="1" applyBorder="1" applyAlignment="1">
      <alignment horizontal="center" vertical="center" wrapText="1"/>
    </xf>
    <xf numFmtId="0" fontId="5" fillId="0" borderId="48" xfId="3" applyFont="1" applyBorder="1" applyAlignment="1">
      <alignment horizontal="center" vertical="center" wrapText="1"/>
    </xf>
    <xf numFmtId="0" fontId="5" fillId="0" borderId="75" xfId="3" applyFont="1" applyBorder="1" applyAlignment="1">
      <alignment horizontal="center" vertical="center" wrapText="1"/>
    </xf>
    <xf numFmtId="0" fontId="11" fillId="0" borderId="75" xfId="3" applyFont="1" applyBorder="1" applyAlignment="1">
      <alignment horizontal="center" vertical="center" wrapText="1"/>
    </xf>
    <xf numFmtId="0" fontId="31" fillId="0" borderId="54" xfId="3" applyFont="1" applyBorder="1" applyAlignment="1">
      <alignment horizontal="left" vertical="center" wrapText="1"/>
    </xf>
    <xf numFmtId="0" fontId="31" fillId="0" borderId="48" xfId="3" applyFont="1" applyBorder="1" applyAlignment="1">
      <alignment horizontal="left" vertical="center" wrapText="1"/>
    </xf>
    <xf numFmtId="0" fontId="31" fillId="0" borderId="75" xfId="3" applyFont="1" applyBorder="1" applyAlignment="1">
      <alignment horizontal="left" vertical="center" wrapText="1"/>
    </xf>
    <xf numFmtId="0" fontId="3" fillId="0" borderId="88" xfId="3" applyFont="1" applyBorder="1" applyAlignment="1">
      <alignment horizontal="center" vertical="center" wrapText="1"/>
    </xf>
    <xf numFmtId="0" fontId="3" fillId="0" borderId="92" xfId="3" applyFont="1" applyBorder="1" applyAlignment="1">
      <alignment horizontal="center" vertical="center" wrapText="1"/>
    </xf>
    <xf numFmtId="0" fontId="4" fillId="0" borderId="53" xfId="3" applyFont="1" applyBorder="1" applyAlignment="1">
      <alignment horizontal="left" vertical="center" wrapText="1"/>
    </xf>
    <xf numFmtId="0" fontId="4" fillId="0" borderId="62" xfId="3" applyFont="1" applyBorder="1" applyAlignment="1">
      <alignment horizontal="left" vertical="center" wrapText="1"/>
    </xf>
    <xf numFmtId="0" fontId="4" fillId="0" borderId="74" xfId="3" applyFont="1" applyBorder="1" applyAlignment="1">
      <alignment horizontal="left" vertical="center" wrapText="1"/>
    </xf>
    <xf numFmtId="0" fontId="4" fillId="0" borderId="75" xfId="3" applyFont="1" applyBorder="1" applyAlignment="1">
      <alignment horizontal="center" vertical="center" wrapText="1"/>
    </xf>
    <xf numFmtId="0" fontId="3" fillId="0" borderId="72" xfId="3" applyFont="1" applyBorder="1" applyAlignment="1">
      <alignment horizontal="center" vertical="center" wrapText="1"/>
    </xf>
    <xf numFmtId="0" fontId="3" fillId="0" borderId="66" xfId="3" applyFont="1" applyBorder="1" applyAlignment="1">
      <alignment horizontal="center" vertical="center" wrapText="1"/>
    </xf>
    <xf numFmtId="0" fontId="3" fillId="0" borderId="80" xfId="3" applyFont="1" applyBorder="1" applyAlignment="1">
      <alignment horizontal="center" vertical="center" wrapText="1"/>
    </xf>
    <xf numFmtId="0" fontId="28" fillId="0" borderId="1" xfId="3" applyFont="1" applyBorder="1" applyAlignment="1">
      <alignment horizontal="center" vertical="center" wrapText="1"/>
    </xf>
    <xf numFmtId="0" fontId="3" fillId="0" borderId="86" xfId="3" applyFont="1" applyBorder="1" applyAlignment="1">
      <alignment horizontal="center" vertical="center" wrapText="1"/>
    </xf>
    <xf numFmtId="0" fontId="3" fillId="0" borderId="87" xfId="3" applyFont="1" applyBorder="1" applyAlignment="1">
      <alignment horizontal="center" vertical="center" wrapText="1"/>
    </xf>
    <xf numFmtId="0" fontId="3" fillId="0" borderId="51" xfId="3" applyFont="1" applyBorder="1" applyAlignment="1">
      <alignment horizontal="center" vertical="center" wrapText="1"/>
    </xf>
    <xf numFmtId="17" fontId="3" fillId="0" borderId="54" xfId="3" applyNumberFormat="1" applyFont="1" applyBorder="1" applyAlignment="1">
      <alignment horizontal="center" vertical="center" wrapText="1"/>
    </xf>
    <xf numFmtId="17" fontId="3" fillId="0" borderId="48" xfId="3" applyNumberFormat="1" applyFont="1" applyBorder="1" applyAlignment="1">
      <alignment horizontal="center" vertical="center" wrapText="1"/>
    </xf>
    <xf numFmtId="17" fontId="3" fillId="0" borderId="75" xfId="3" applyNumberFormat="1" applyFont="1" applyBorder="1" applyAlignment="1">
      <alignment horizontal="center" vertical="center" wrapText="1"/>
    </xf>
    <xf numFmtId="0" fontId="9" fillId="0" borderId="85" xfId="3" applyFont="1" applyBorder="1" applyAlignment="1">
      <alignment horizontal="left" vertical="center" wrapText="1"/>
    </xf>
    <xf numFmtId="0" fontId="9" fillId="0" borderId="47" xfId="3" applyFont="1" applyBorder="1" applyAlignment="1">
      <alignment horizontal="left" vertical="center" wrapText="1"/>
    </xf>
    <xf numFmtId="0" fontId="9" fillId="0" borderId="91" xfId="3" applyFont="1" applyBorder="1" applyAlignment="1">
      <alignment horizontal="left" vertical="center" wrapText="1"/>
    </xf>
    <xf numFmtId="0" fontId="3" fillId="0" borderId="73" xfId="3" applyFont="1" applyBorder="1" applyAlignment="1">
      <alignment horizontal="center" vertical="center" wrapText="1"/>
    </xf>
    <xf numFmtId="0" fontId="3" fillId="0" borderId="81" xfId="3" applyFont="1" applyBorder="1" applyAlignment="1">
      <alignment horizontal="center" vertical="center" wrapText="1"/>
    </xf>
    <xf numFmtId="0" fontId="4" fillId="0" borderId="75" xfId="3" applyFont="1" applyBorder="1" applyAlignment="1">
      <alignment horizontal="left" vertical="center" wrapText="1"/>
    </xf>
    <xf numFmtId="0" fontId="22" fillId="0" borderId="58" xfId="3" applyFont="1" applyBorder="1" applyAlignment="1">
      <alignment horizontal="left" vertical="center" wrapText="1"/>
    </xf>
    <xf numFmtId="0" fontId="22" fillId="0" borderId="66" xfId="3" applyFont="1" applyBorder="1" applyAlignment="1">
      <alignment horizontal="left" vertical="center" wrapText="1"/>
    </xf>
    <xf numFmtId="0" fontId="22" fillId="0" borderId="80" xfId="3" applyFont="1" applyBorder="1" applyAlignment="1">
      <alignment horizontal="left" vertical="center" wrapText="1"/>
    </xf>
    <xf numFmtId="0" fontId="28" fillId="0" borderId="59"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9" xfId="3" applyFont="1" applyBorder="1" applyAlignment="1">
      <alignment horizontal="center" vertical="center" wrapText="1"/>
    </xf>
    <xf numFmtId="0" fontId="3" fillId="0" borderId="60" xfId="3" applyFont="1" applyBorder="1" applyAlignment="1">
      <alignment horizontal="center" vertical="center" wrapText="1"/>
    </xf>
    <xf numFmtId="0" fontId="3" fillId="0" borderId="67" xfId="3" applyFont="1" applyBorder="1" applyAlignment="1">
      <alignment horizontal="center" vertical="center" wrapText="1"/>
    </xf>
    <xf numFmtId="0" fontId="3" fillId="0" borderId="71" xfId="3" applyFont="1" applyBorder="1" applyAlignment="1">
      <alignment horizontal="center" vertical="center" wrapText="1"/>
    </xf>
    <xf numFmtId="0" fontId="22" fillId="0" borderId="54" xfId="3" applyFont="1" applyBorder="1" applyAlignment="1">
      <alignment horizontal="left" vertical="center" wrapText="1"/>
    </xf>
    <xf numFmtId="0" fontId="22" fillId="0" borderId="48" xfId="3" applyFont="1" applyBorder="1" applyAlignment="1">
      <alignment horizontal="left" vertical="center" wrapText="1"/>
    </xf>
    <xf numFmtId="0" fontId="22" fillId="0" borderId="75" xfId="3" applyFont="1" applyBorder="1" applyAlignment="1">
      <alignment horizontal="left" vertical="center" wrapText="1"/>
    </xf>
    <xf numFmtId="16" fontId="3" fillId="0" borderId="54" xfId="3" applyNumberFormat="1" applyFont="1" applyBorder="1" applyAlignment="1">
      <alignment horizontal="center" vertical="center" wrapText="1"/>
    </xf>
    <xf numFmtId="16" fontId="3" fillId="0" borderId="48" xfId="3" applyNumberFormat="1" applyFont="1" applyBorder="1" applyAlignment="1">
      <alignment horizontal="center" vertical="center" wrapText="1"/>
    </xf>
    <xf numFmtId="16" fontId="3" fillId="0" borderId="75" xfId="3" applyNumberFormat="1" applyFont="1" applyBorder="1" applyAlignment="1">
      <alignment horizontal="center" vertical="center" wrapText="1"/>
    </xf>
    <xf numFmtId="0" fontId="4" fillId="12" borderId="49" xfId="2" applyFont="1" applyFill="1" applyBorder="1" applyAlignment="1">
      <alignment horizontal="center" vertical="center" wrapText="1"/>
    </xf>
    <xf numFmtId="0" fontId="4" fillId="12" borderId="47" xfId="2" applyFont="1" applyFill="1" applyBorder="1" applyAlignment="1">
      <alignment horizontal="center" vertical="center" wrapText="1"/>
    </xf>
    <xf numFmtId="0" fontId="4" fillId="12" borderId="42" xfId="2" applyFont="1" applyFill="1" applyBorder="1" applyAlignment="1">
      <alignment horizontal="left" vertical="center" wrapText="1"/>
    </xf>
    <xf numFmtId="164" fontId="4" fillId="0" borderId="42" xfId="2" applyNumberFormat="1" applyFont="1" applyBorder="1" applyAlignment="1">
      <alignment horizontal="center" vertical="center" wrapText="1"/>
    </xf>
    <xf numFmtId="0" fontId="3" fillId="12" borderId="42" xfId="2" applyFont="1" applyFill="1" applyBorder="1" applyAlignment="1">
      <alignment horizontal="center" vertical="center" wrapText="1"/>
    </xf>
    <xf numFmtId="0" fontId="4" fillId="11" borderId="42" xfId="2" applyFont="1" applyFill="1" applyBorder="1" applyAlignment="1">
      <alignment horizontal="right" vertical="center" wrapText="1"/>
    </xf>
    <xf numFmtId="0" fontId="3" fillId="11" borderId="42" xfId="2"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14" fontId="4" fillId="2" borderId="2" xfId="0" applyNumberFormat="1"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2" xfId="0" applyFont="1" applyFill="1" applyBorder="1" applyAlignment="1">
      <alignment horizontal="center" wrapText="1"/>
    </xf>
    <xf numFmtId="0" fontId="4" fillId="8" borderId="10" xfId="0" applyFont="1" applyFill="1" applyBorder="1" applyAlignment="1">
      <alignment horizontal="center" wrapText="1"/>
    </xf>
    <xf numFmtId="0" fontId="4" fillId="8" borderId="5" xfId="0" applyFont="1" applyFill="1" applyBorder="1" applyAlignment="1">
      <alignment horizontal="center" wrapText="1"/>
    </xf>
    <xf numFmtId="0" fontId="4" fillId="8" borderId="41"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0" borderId="26" xfId="0" applyFont="1" applyBorder="1" applyAlignment="1" applyProtection="1">
      <alignment horizontal="justify" vertical="center" wrapText="1"/>
      <protection locked="0"/>
    </xf>
    <xf numFmtId="0" fontId="9" fillId="0" borderId="26" xfId="0" applyFont="1" applyBorder="1" applyAlignment="1" applyProtection="1">
      <alignment horizontal="justify" vertical="center"/>
      <protection locked="0"/>
    </xf>
    <xf numFmtId="0" fontId="4" fillId="2" borderId="1" xfId="0" applyFont="1" applyFill="1" applyBorder="1" applyAlignment="1">
      <alignment horizontal="center" wrapText="1"/>
    </xf>
    <xf numFmtId="0" fontId="4" fillId="8" borderId="22" xfId="0" applyFont="1" applyFill="1" applyBorder="1" applyAlignment="1">
      <alignment horizontal="center" wrapText="1"/>
    </xf>
    <xf numFmtId="0" fontId="4" fillId="8" borderId="20" xfId="0" applyFont="1" applyFill="1" applyBorder="1" applyAlignment="1">
      <alignment horizontal="center" wrapText="1"/>
    </xf>
    <xf numFmtId="0" fontId="4" fillId="8" borderId="21" xfId="0" applyFont="1" applyFill="1" applyBorder="1" applyAlignment="1">
      <alignment horizont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0" xfId="0" applyFont="1" applyBorder="1" applyAlignment="1">
      <alignment horizontal="center" vertical="center" wrapText="1"/>
    </xf>
    <xf numFmtId="0" fontId="11" fillId="5" borderId="1"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0" borderId="1" xfId="0" applyFont="1" applyBorder="1" applyAlignment="1" applyProtection="1">
      <alignment horizontal="justify" vertical="center" wrapText="1"/>
      <protection locked="0"/>
    </xf>
    <xf numFmtId="0" fontId="9" fillId="0" borderId="30" xfId="0" applyFont="1" applyBorder="1" applyAlignment="1" applyProtection="1">
      <alignment horizontal="justify" vertical="center"/>
      <protection locked="0"/>
    </xf>
    <xf numFmtId="0" fontId="11" fillId="0" borderId="30"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9" fillId="0" borderId="28" xfId="0" applyFont="1" applyBorder="1" applyAlignment="1" applyProtection="1">
      <alignment horizontal="justify" vertical="center" wrapText="1"/>
      <protection locked="0"/>
    </xf>
    <xf numFmtId="0" fontId="9" fillId="0" borderId="1" xfId="0" applyFont="1" applyBorder="1" applyAlignment="1" applyProtection="1">
      <alignment horizontal="justify" vertical="center"/>
      <protection locked="0"/>
    </xf>
    <xf numFmtId="0" fontId="9" fillId="0" borderId="36" xfId="0" applyFont="1" applyBorder="1" applyAlignment="1" applyProtection="1">
      <alignment horizontal="justify" vertical="center"/>
      <protection locked="0"/>
    </xf>
    <xf numFmtId="0" fontId="11" fillId="0" borderId="1" xfId="0" applyFont="1" applyBorder="1" applyAlignment="1" applyProtection="1">
      <alignment horizontal="justify" vertical="top" wrapText="1"/>
      <protection locked="0"/>
    </xf>
    <xf numFmtId="0" fontId="9" fillId="0" borderId="1" xfId="0" applyFont="1" applyBorder="1" applyAlignment="1" applyProtection="1">
      <alignment horizontal="justify" vertical="top"/>
      <protection locked="0"/>
    </xf>
    <xf numFmtId="0" fontId="9" fillId="0" borderId="1" xfId="0" applyFont="1" applyBorder="1" applyAlignment="1" applyProtection="1">
      <alignment horizontal="justify" vertical="top" wrapText="1"/>
      <protection locked="0"/>
    </xf>
    <xf numFmtId="0" fontId="11" fillId="0" borderId="2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8"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6" fillId="0" borderId="3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6" xfId="0" applyFont="1" applyBorder="1" applyAlignment="1">
      <alignment horizontal="center" vertical="center" wrapText="1"/>
    </xf>
    <xf numFmtId="0" fontId="9" fillId="0" borderId="28"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0" xfId="0" applyFont="1" applyBorder="1" applyAlignment="1" applyProtection="1">
      <alignment horizontal="justify" vertical="center" wrapText="1"/>
      <protection locked="0"/>
    </xf>
    <xf numFmtId="0" fontId="6" fillId="2" borderId="30" xfId="0" applyFont="1" applyFill="1" applyBorder="1" applyAlignment="1">
      <alignment horizontal="center" vertical="center"/>
    </xf>
    <xf numFmtId="0" fontId="6" fillId="2" borderId="26" xfId="0" applyFont="1" applyFill="1" applyBorder="1" applyAlignment="1">
      <alignment horizontal="center" vertical="center"/>
    </xf>
    <xf numFmtId="0" fontId="22" fillId="0" borderId="28" xfId="0" applyFont="1" applyBorder="1" applyAlignment="1" applyProtection="1">
      <alignment horizontal="justify" vertical="center" wrapText="1"/>
      <protection locked="0"/>
    </xf>
    <xf numFmtId="0" fontId="22" fillId="0" borderId="1" xfId="0" applyFont="1" applyBorder="1" applyAlignment="1" applyProtection="1">
      <alignment horizontal="justify" vertical="center"/>
      <protection locked="0"/>
    </xf>
    <xf numFmtId="0" fontId="22" fillId="0" borderId="36" xfId="0" applyFont="1" applyBorder="1" applyAlignment="1" applyProtection="1">
      <alignment horizontal="justify" vertical="center"/>
      <protection locked="0"/>
    </xf>
    <xf numFmtId="1" fontId="11" fillId="0" borderId="33" xfId="0" applyNumberFormat="1" applyFont="1" applyBorder="1" applyAlignment="1">
      <alignment horizontal="center" vertical="center" wrapText="1"/>
    </xf>
    <xf numFmtId="1" fontId="11" fillId="0" borderId="16" xfId="0" applyNumberFormat="1" applyFont="1" applyBorder="1" applyAlignment="1">
      <alignment horizontal="center" vertical="center" wrapText="1"/>
    </xf>
    <xf numFmtId="0" fontId="11" fillId="0" borderId="30" xfId="0" applyFont="1" applyBorder="1" applyAlignment="1">
      <alignment horizontal="center" vertical="center" wrapText="1"/>
    </xf>
    <xf numFmtId="0" fontId="11" fillId="0" borderId="26" xfId="0" applyFont="1" applyBorder="1" applyAlignment="1">
      <alignment horizontal="center" vertical="center" wrapText="1"/>
    </xf>
    <xf numFmtId="0" fontId="11" fillId="5" borderId="28" xfId="0" applyFont="1" applyFill="1" applyBorder="1" applyAlignment="1">
      <alignment horizontal="center" vertical="center"/>
    </xf>
    <xf numFmtId="0" fontId="11" fillId="5" borderId="1" xfId="0" applyFont="1" applyFill="1" applyBorder="1" applyAlignment="1">
      <alignment horizontal="center" vertical="center"/>
    </xf>
    <xf numFmtId="0" fontId="9" fillId="0" borderId="30" xfId="0" applyFont="1" applyBorder="1" applyAlignment="1">
      <alignment horizontal="center" vertical="center"/>
    </xf>
    <xf numFmtId="0" fontId="9" fillId="0" borderId="8" xfId="0" applyFont="1" applyBorder="1" applyAlignment="1">
      <alignment horizontal="center" vertical="center"/>
    </xf>
    <xf numFmtId="0" fontId="9" fillId="0" borderId="26" xfId="0" applyFont="1" applyBorder="1" applyAlignment="1">
      <alignment horizontal="center" vertical="center"/>
    </xf>
    <xf numFmtId="0" fontId="11" fillId="0" borderId="27" xfId="0" applyFont="1" applyBorder="1" applyAlignment="1" applyProtection="1">
      <alignment horizontal="justify" vertical="center" wrapText="1"/>
      <protection locked="0"/>
    </xf>
    <xf numFmtId="0" fontId="11" fillId="0" borderId="34" xfId="0" applyFont="1" applyBorder="1" applyAlignment="1" applyProtection="1">
      <alignment horizontal="justify" vertical="center" wrapText="1"/>
      <protection locked="0"/>
    </xf>
    <xf numFmtId="0" fontId="11" fillId="0" borderId="35" xfId="0" applyFont="1" applyBorder="1" applyAlignment="1" applyProtection="1">
      <alignment horizontal="justify" vertical="center" wrapText="1"/>
      <protection locked="0"/>
    </xf>
    <xf numFmtId="0" fontId="11" fillId="0" borderId="28"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22" fillId="0" borderId="29" xfId="0" applyFont="1" applyBorder="1" applyAlignment="1" applyProtection="1">
      <alignment horizontal="justify" vertical="center" wrapText="1"/>
      <protection locked="0"/>
    </xf>
    <xf numFmtId="0" fontId="22" fillId="0" borderId="4" xfId="0" applyFont="1" applyBorder="1" applyAlignment="1" applyProtection="1">
      <alignment horizontal="justify" vertical="center"/>
      <protection locked="0"/>
    </xf>
    <xf numFmtId="0" fontId="22" fillId="0" borderId="37" xfId="0" applyFont="1" applyBorder="1" applyAlignment="1" applyProtection="1">
      <alignment horizontal="justify" vertical="center"/>
      <protection locked="0"/>
    </xf>
    <xf numFmtId="0" fontId="6" fillId="0" borderId="2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1"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26" fillId="0" borderId="1"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3" fillId="0" borderId="26" xfId="0" applyFont="1" applyBorder="1" applyAlignment="1">
      <alignment horizontal="center" vertical="center"/>
    </xf>
    <xf numFmtId="0" fontId="7" fillId="0" borderId="8" xfId="0" applyFont="1" applyBorder="1" applyAlignment="1" applyProtection="1">
      <alignment horizontal="center" vertical="center"/>
      <protection locked="0"/>
    </xf>
    <xf numFmtId="0" fontId="4" fillId="0" borderId="1" xfId="0" applyFont="1" applyBorder="1" applyAlignment="1" applyProtection="1">
      <alignment horizontal="center" wrapText="1"/>
      <protection locked="0"/>
    </xf>
    <xf numFmtId="0" fontId="4" fillId="0" borderId="6" xfId="0" applyFont="1" applyBorder="1" applyAlignment="1" applyProtection="1">
      <alignment horizontal="center" wrapText="1"/>
      <protection locked="0"/>
    </xf>
    <xf numFmtId="0" fontId="5" fillId="0" borderId="22" xfId="0" applyFont="1" applyBorder="1" applyAlignment="1">
      <alignment horizontal="center" vertical="center"/>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14" fontId="3" fillId="0" borderId="2"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9" xfId="0" applyFont="1" applyBorder="1" applyAlignment="1" applyProtection="1">
      <alignment horizontal="justify" vertical="center" wrapTex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8" fillId="0" borderId="6"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8" fillId="0" borderId="6" xfId="0" applyFont="1" applyBorder="1" applyAlignment="1" applyProtection="1">
      <alignment horizontal="justify" vertical="center" wrapText="1"/>
      <protection locked="0"/>
    </xf>
    <xf numFmtId="0" fontId="4" fillId="2" borderId="1" xfId="0" applyFont="1" applyFill="1" applyBorder="1" applyAlignment="1">
      <alignment horizontal="center" vertical="center" wrapText="1"/>
    </xf>
    <xf numFmtId="14" fontId="3"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14" fontId="3" fillId="2"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9" fillId="0" borderId="6" xfId="0" applyFont="1" applyBorder="1" applyAlignment="1" applyProtection="1">
      <alignment horizontal="justify" vertical="center"/>
      <protection locked="0"/>
    </xf>
    <xf numFmtId="14" fontId="9" fillId="0" borderId="1" xfId="0" applyNumberFormat="1"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11" fillId="0" borderId="6" xfId="0" applyFont="1" applyBorder="1" applyAlignment="1" applyProtection="1">
      <alignment horizontal="justify" vertical="center" wrapText="1"/>
      <protection locked="0"/>
    </xf>
    <xf numFmtId="0" fontId="11" fillId="0" borderId="8" xfId="0" applyFont="1" applyBorder="1" applyAlignment="1" applyProtection="1">
      <alignment horizontal="justify" vertical="center" wrapText="1"/>
      <protection locked="0"/>
    </xf>
    <xf numFmtId="0" fontId="11" fillId="0" borderId="6" xfId="0" applyFont="1" applyBorder="1" applyAlignment="1" applyProtection="1">
      <alignment horizontal="center" vertical="center"/>
      <protection locked="0"/>
    </xf>
    <xf numFmtId="0" fontId="22" fillId="0" borderId="1" xfId="0" applyFont="1" applyBorder="1" applyAlignment="1" applyProtection="1">
      <alignment horizontal="justify" vertical="center" wrapText="1"/>
      <protection locked="0"/>
    </xf>
    <xf numFmtId="0" fontId="22" fillId="0" borderId="6" xfId="0" applyFont="1" applyBorder="1" applyAlignment="1" applyProtection="1">
      <alignment horizontal="justify"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11" fillId="5" borderId="6" xfId="0" applyFont="1" applyFill="1" applyBorder="1" applyAlignment="1">
      <alignment horizontal="center" vertical="center" wrapText="1"/>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1" fontId="11" fillId="0" borderId="1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14" fontId="3" fillId="2" borderId="2" xfId="0" applyNumberFormat="1"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1" fontId="4" fillId="0" borderId="13" xfId="0" applyNumberFormat="1" applyFont="1" applyBorder="1" applyAlignment="1">
      <alignment horizontal="center" vertical="center" wrapText="1"/>
    </xf>
    <xf numFmtId="1" fontId="4" fillId="0" borderId="1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5" borderId="1" xfId="0" applyFont="1" applyFill="1" applyBorder="1" applyAlignment="1">
      <alignment horizontal="center" vertical="center"/>
    </xf>
    <xf numFmtId="0" fontId="4" fillId="0" borderId="1" xfId="0" applyFont="1" applyBorder="1" applyAlignment="1" applyProtection="1">
      <alignment horizontal="justify" vertical="center" wrapText="1"/>
      <protection locked="0"/>
    </xf>
    <xf numFmtId="0" fontId="4" fillId="0" borderId="6" xfId="0" applyFont="1" applyBorder="1" applyAlignment="1" applyProtection="1">
      <alignment horizontal="justify" vertical="center" wrapText="1"/>
      <protection locked="0"/>
    </xf>
    <xf numFmtId="14" fontId="3" fillId="0" borderId="2" xfId="0" applyNumberFormat="1"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8" fillId="0" borderId="22" xfId="0" applyFont="1" applyBorder="1" applyAlignment="1" applyProtection="1">
      <alignment horizontal="justify" vertical="center" wrapText="1"/>
      <protection locked="0"/>
    </xf>
    <xf numFmtId="0" fontId="8" fillId="0" borderId="7" xfId="0" applyFont="1" applyBorder="1" applyAlignment="1" applyProtection="1">
      <alignment horizontal="justify" vertical="center" wrapText="1"/>
      <protection locked="0"/>
    </xf>
    <xf numFmtId="14" fontId="3" fillId="0" borderId="8" xfId="0" applyNumberFormat="1" applyFont="1" applyBorder="1" applyAlignment="1" applyProtection="1">
      <alignment horizontal="center" vertical="center"/>
      <protection locked="0"/>
    </xf>
    <xf numFmtId="14" fontId="3" fillId="0" borderId="9"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3" fillId="0" borderId="6" xfId="0" applyFont="1" applyBorder="1" applyAlignment="1" applyProtection="1">
      <alignment horizontal="left" wrapText="1"/>
      <protection locked="0"/>
    </xf>
    <xf numFmtId="0" fontId="3" fillId="0" borderId="8" xfId="0" applyFont="1" applyBorder="1" applyAlignment="1" applyProtection="1">
      <alignment horizontal="left"/>
      <protection locked="0"/>
    </xf>
    <xf numFmtId="0" fontId="3" fillId="0" borderId="9" xfId="0" applyFont="1" applyBorder="1" applyAlignment="1" applyProtection="1">
      <alignment horizontal="left"/>
      <protection locked="0"/>
    </xf>
    <xf numFmtId="0" fontId="8" fillId="0" borderId="1" xfId="0" applyFont="1" applyBorder="1" applyAlignment="1" applyProtection="1">
      <alignment horizontal="center" wrapText="1"/>
      <protection locked="0"/>
    </xf>
    <xf numFmtId="0" fontId="8" fillId="0" borderId="1"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3" fillId="0" borderId="7" xfId="0" applyFont="1" applyBorder="1" applyAlignment="1" applyProtection="1">
      <alignment horizontal="center" vertical="center"/>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2" fillId="0" borderId="1" xfId="1" applyBorder="1" applyAlignment="1" applyProtection="1">
      <alignment horizontal="center" vertical="center"/>
    </xf>
    <xf numFmtId="0" fontId="8" fillId="0" borderId="1" xfId="0" applyFont="1" applyBorder="1" applyAlignment="1">
      <alignment horizontal="center" vertical="center"/>
    </xf>
    <xf numFmtId="0" fontId="2" fillId="0" borderId="2" xfId="1" applyBorder="1" applyAlignment="1" applyProtection="1">
      <alignment horizontal="center" vertical="center"/>
    </xf>
    <xf numFmtId="0" fontId="3" fillId="10"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19" borderId="1" xfId="0" applyFont="1" applyFill="1" applyBorder="1" applyAlignment="1">
      <alignment horizontal="center" vertical="center"/>
    </xf>
    <xf numFmtId="0" fontId="12" fillId="0" borderId="6" xfId="0" applyFont="1" applyBorder="1" applyAlignment="1" applyProtection="1">
      <alignment horizontal="center" vertical="center" wrapText="1"/>
      <protection locked="0"/>
    </xf>
    <xf numFmtId="0" fontId="3" fillId="10" borderId="1" xfId="0" applyFont="1" applyFill="1" applyBorder="1" applyAlignment="1" applyProtection="1">
      <alignment horizontal="justify" vertical="center" wrapText="1"/>
      <protection locked="0"/>
    </xf>
    <xf numFmtId="17" fontId="41" fillId="0" borderId="1" xfId="0" applyNumberFormat="1" applyFont="1" applyBorder="1" applyAlignment="1" applyProtection="1">
      <alignment horizontal="center" vertical="center"/>
      <protection locked="0"/>
    </xf>
    <xf numFmtId="0" fontId="4" fillId="0" borderId="8" xfId="0" applyFont="1" applyBorder="1" applyAlignment="1" applyProtection="1">
      <alignment horizontal="justify" vertical="center" wrapText="1"/>
      <protection locked="0"/>
    </xf>
    <xf numFmtId="0" fontId="12" fillId="0" borderId="8" xfId="0" applyFont="1" applyBorder="1" applyAlignment="1" applyProtection="1">
      <alignment horizontal="center" vertical="center"/>
      <protection locked="0"/>
    </xf>
    <xf numFmtId="0" fontId="3" fillId="10" borderId="1" xfId="0" applyFont="1" applyFill="1" applyBorder="1" applyAlignment="1" applyProtection="1">
      <alignment horizontal="justify" vertical="center"/>
      <protection locked="0"/>
    </xf>
    <xf numFmtId="0" fontId="3" fillId="20" borderId="1" xfId="0" applyFont="1" applyFill="1" applyBorder="1" applyAlignment="1" applyProtection="1">
      <alignment horizontal="justify" vertical="center" wrapText="1"/>
      <protection locked="0"/>
    </xf>
    <xf numFmtId="0" fontId="3" fillId="10" borderId="8" xfId="0" applyFont="1" applyFill="1" applyBorder="1" applyAlignment="1" applyProtection="1">
      <alignment horizontal="justify" vertical="center" wrapText="1"/>
      <protection locked="0"/>
    </xf>
    <xf numFmtId="0" fontId="12" fillId="0" borderId="9" xfId="0" applyFont="1" applyBorder="1" applyAlignment="1" applyProtection="1">
      <alignment horizontal="center" vertical="center"/>
      <protection locked="0"/>
    </xf>
    <xf numFmtId="0" fontId="3" fillId="10" borderId="9" xfId="0" applyFont="1" applyFill="1" applyBorder="1" applyAlignment="1" applyProtection="1">
      <alignment horizontal="justify" vertical="center" wrapText="1"/>
      <protection locked="0"/>
    </xf>
    <xf numFmtId="0" fontId="3" fillId="10" borderId="6" xfId="0" applyFont="1" applyFill="1" applyBorder="1" applyAlignment="1" applyProtection="1">
      <alignment horizontal="justify" vertical="center"/>
      <protection locked="0"/>
    </xf>
    <xf numFmtId="0" fontId="3" fillId="20" borderId="6" xfId="0" applyFont="1" applyFill="1" applyBorder="1" applyAlignment="1" applyProtection="1">
      <alignment horizontal="justify" vertical="center" wrapText="1"/>
      <protection locked="0"/>
    </xf>
    <xf numFmtId="0" fontId="14" fillId="0" borderId="1" xfId="0" applyFont="1" applyBorder="1" applyAlignment="1">
      <alignment horizontal="center" vertical="center"/>
    </xf>
  </cellXfs>
  <cellStyles count="4">
    <cellStyle name="Hipervínculo" xfId="1" builtinId="8"/>
    <cellStyle name="Normal" xfId="0" builtinId="0"/>
    <cellStyle name="Normal 2" xfId="2" xr:uid="{04C247B4-7B18-4257-8D29-58153F6786C4}"/>
    <cellStyle name="Normal 2 2" xfId="3" xr:uid="{7502D0F3-51DA-44F5-B25D-D9A675096E02}"/>
  </cellStyles>
  <dxfs count="264">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28575</xdr:rowOff>
    </xdr:from>
    <xdr:ext cx="53797200" cy="1152525"/>
    <xdr:grpSp>
      <xdr:nvGrpSpPr>
        <xdr:cNvPr id="2" name="Shape 2">
          <a:extLst>
            <a:ext uri="{FF2B5EF4-FFF2-40B4-BE49-F238E27FC236}">
              <a16:creationId xmlns:a16="http://schemas.microsoft.com/office/drawing/2014/main" id="{5128D993-0E04-4BC3-85EB-ED118E445C87}"/>
            </a:ext>
          </a:extLst>
        </xdr:cNvPr>
        <xdr:cNvGrpSpPr/>
      </xdr:nvGrpSpPr>
      <xdr:grpSpPr>
        <a:xfrm>
          <a:off x="0" y="28575"/>
          <a:ext cx="53797200" cy="1152525"/>
          <a:chOff x="0" y="3203738"/>
          <a:chExt cx="10692000" cy="1152525"/>
        </a:xfrm>
      </xdr:grpSpPr>
      <xdr:grpSp>
        <xdr:nvGrpSpPr>
          <xdr:cNvPr id="3" name="Shape 3">
            <a:extLst>
              <a:ext uri="{FF2B5EF4-FFF2-40B4-BE49-F238E27FC236}">
                <a16:creationId xmlns:a16="http://schemas.microsoft.com/office/drawing/2014/main" id="{3E6316F4-9EB2-4FD7-83E6-D2A746EA2542}"/>
              </a:ext>
            </a:extLst>
          </xdr:cNvPr>
          <xdr:cNvGrpSpPr/>
        </xdr:nvGrpSpPr>
        <xdr:grpSpPr>
          <a:xfrm>
            <a:off x="0" y="3203738"/>
            <a:ext cx="10692000" cy="1152525"/>
            <a:chOff x="0" y="3203738"/>
            <a:chExt cx="10692000" cy="1152525"/>
          </a:xfrm>
        </xdr:grpSpPr>
        <xdr:sp macro="" textlink="">
          <xdr:nvSpPr>
            <xdr:cNvPr id="4" name="Shape 4">
              <a:extLst>
                <a:ext uri="{FF2B5EF4-FFF2-40B4-BE49-F238E27FC236}">
                  <a16:creationId xmlns:a16="http://schemas.microsoft.com/office/drawing/2014/main" id="{DEEE591C-B2A4-4134-867E-261EC8362184}"/>
                </a:ext>
              </a:extLst>
            </xdr:cNvPr>
            <xdr:cNvSpPr/>
          </xdr:nvSpPr>
          <xdr:spPr>
            <a:xfrm>
              <a:off x="0" y="3203738"/>
              <a:ext cx="10692000" cy="1152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4BA0EF5A-358D-425B-B389-A475A7626F6E}"/>
                </a:ext>
              </a:extLst>
            </xdr:cNvPr>
            <xdr:cNvGrpSpPr/>
          </xdr:nvGrpSpPr>
          <xdr:grpSpPr>
            <a:xfrm>
              <a:off x="0" y="3203738"/>
              <a:ext cx="10692000" cy="1152525"/>
              <a:chOff x="-8" y="0"/>
              <a:chExt cx="1382" cy="136"/>
            </a:xfrm>
          </xdr:grpSpPr>
          <xdr:sp macro="" textlink="">
            <xdr:nvSpPr>
              <xdr:cNvPr id="6" name="Shape 6">
                <a:extLst>
                  <a:ext uri="{FF2B5EF4-FFF2-40B4-BE49-F238E27FC236}">
                    <a16:creationId xmlns:a16="http://schemas.microsoft.com/office/drawing/2014/main" id="{21B65C52-DD4D-400E-B957-6F6AEAAD10AF}"/>
                  </a:ext>
                </a:extLst>
              </xdr:cNvPr>
              <xdr:cNvSpPr/>
            </xdr:nvSpPr>
            <xdr:spPr>
              <a:xfrm>
                <a:off x="-8" y="0"/>
                <a:ext cx="1375" cy="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 name="Shape 7">
                <a:extLst>
                  <a:ext uri="{FF2B5EF4-FFF2-40B4-BE49-F238E27FC236}">
                    <a16:creationId xmlns:a16="http://schemas.microsoft.com/office/drawing/2014/main" id="{60EBF6ED-F7E1-44EB-A396-824767E582AD}"/>
                  </a:ext>
                </a:extLst>
              </xdr:cNvPr>
              <xdr:cNvSpPr txBox="1"/>
            </xdr:nvSpPr>
            <xdr:spPr>
              <a:xfrm>
                <a:off x="-8" y="0"/>
                <a:ext cx="188" cy="136"/>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 name="Shape 8">
                <a:extLst>
                  <a:ext uri="{FF2B5EF4-FFF2-40B4-BE49-F238E27FC236}">
                    <a16:creationId xmlns:a16="http://schemas.microsoft.com/office/drawing/2014/main" id="{FA573429-9E7D-4327-BA86-8792D7A229BC}"/>
                  </a:ext>
                </a:extLst>
              </xdr:cNvPr>
              <xdr:cNvSpPr txBox="1"/>
            </xdr:nvSpPr>
            <xdr:spPr>
              <a:xfrm>
                <a:off x="180" y="0"/>
                <a:ext cx="198"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80000" rIns="90000" bIns="46800" anchor="t"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PROCESO</a:t>
                </a:r>
                <a:endParaRPr sz="1400"/>
              </a:p>
            </xdr:txBody>
          </xdr:sp>
          <xdr:sp macro="" textlink="">
            <xdr:nvSpPr>
              <xdr:cNvPr id="9" name="Shape 9">
                <a:extLst>
                  <a:ext uri="{FF2B5EF4-FFF2-40B4-BE49-F238E27FC236}">
                    <a16:creationId xmlns:a16="http://schemas.microsoft.com/office/drawing/2014/main" id="{2FFDDD2D-E5EE-4919-86CD-DFB5130AA44F}"/>
                  </a:ext>
                </a:extLst>
              </xdr:cNvPr>
              <xdr:cNvSpPr txBox="1"/>
            </xdr:nvSpPr>
            <xdr:spPr>
              <a:xfrm>
                <a:off x="180" y="73"/>
                <a:ext cx="198" cy="6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FORMATO</a:t>
                </a:r>
                <a:endParaRPr sz="1400"/>
              </a:p>
            </xdr:txBody>
          </xdr:sp>
          <xdr:sp macro="" textlink="">
            <xdr:nvSpPr>
              <xdr:cNvPr id="10" name="Shape 10">
                <a:extLst>
                  <a:ext uri="{FF2B5EF4-FFF2-40B4-BE49-F238E27FC236}">
                    <a16:creationId xmlns:a16="http://schemas.microsoft.com/office/drawing/2014/main" id="{B1C85DE5-B779-44AF-9775-02D328E60538}"/>
                  </a:ext>
                </a:extLst>
              </xdr:cNvPr>
              <xdr:cNvSpPr txBox="1"/>
            </xdr:nvSpPr>
            <xdr:spPr>
              <a:xfrm>
                <a:off x="378" y="0"/>
                <a:ext cx="591"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Clr>
                    <a:srgbClr val="000000"/>
                  </a:buClr>
                  <a:buSzPts val="2000"/>
                  <a:buFont typeface="Times New Roman"/>
                  <a:buNone/>
                </a:pPr>
                <a:r>
                  <a:rPr lang="en-US" sz="2000" b="1" i="0" strike="noStrike">
                    <a:solidFill>
                      <a:srgbClr val="000000"/>
                    </a:solidFill>
                    <a:latin typeface="Times New Roman"/>
                    <a:ea typeface="Times New Roman"/>
                    <a:cs typeface="Times New Roman"/>
                    <a:sym typeface="Times New Roman"/>
                  </a:rPr>
                  <a:t>GESTIÓN DE MEJORAMIENTO</a:t>
                </a:r>
                <a:endParaRPr sz="2000" b="1" i="0" strike="noStrike">
                  <a:solidFill>
                    <a:srgbClr val="000000"/>
                  </a:solidFill>
                  <a:latin typeface="Times New Roman"/>
                  <a:ea typeface="Times New Roman"/>
                  <a:cs typeface="Times New Roman"/>
                  <a:sym typeface="Times New Roman"/>
                </a:endParaRPr>
              </a:p>
            </xdr:txBody>
          </xdr:sp>
          <xdr:sp macro="" textlink="">
            <xdr:nvSpPr>
              <xdr:cNvPr id="11" name="Shape 11">
                <a:extLst>
                  <a:ext uri="{FF2B5EF4-FFF2-40B4-BE49-F238E27FC236}">
                    <a16:creationId xmlns:a16="http://schemas.microsoft.com/office/drawing/2014/main" id="{90F52CCA-9C07-4C9B-A7F7-0E008FFB0727}"/>
                  </a:ext>
                </a:extLst>
              </xdr:cNvPr>
              <xdr:cNvSpPr txBox="1"/>
            </xdr:nvSpPr>
            <xdr:spPr>
              <a:xfrm>
                <a:off x="378" y="73"/>
                <a:ext cx="591" cy="63"/>
              </a:xfrm>
              <a:prstGeom prst="rect">
                <a:avLst/>
              </a:prstGeom>
              <a:noFill/>
              <a:ln w="9525" cap="flat" cmpd="sng">
                <a:solidFill>
                  <a:srgbClr val="000000"/>
                </a:solidFill>
                <a:prstDash val="solid"/>
                <a:miter lim="800000"/>
                <a:headEnd type="none" w="sm" len="sm"/>
                <a:tailEnd type="none" w="sm" len="sm"/>
              </a:ln>
            </xdr:spPr>
            <xdr:txBody>
              <a:bodyPr spcFirstLastPara="1" wrap="square" lIns="0" tIns="144000" rIns="0" bIns="46800" anchor="t" anchorCtr="0">
                <a:noAutofit/>
              </a:bodyPr>
              <a:lstStyle/>
              <a:p>
                <a:pPr marL="0" lvl="0" indent="0" algn="ctr" rtl="0">
                  <a:spcBef>
                    <a:spcPts val="0"/>
                  </a:spcBef>
                  <a:spcAft>
                    <a:spcPts val="0"/>
                  </a:spcAft>
                  <a:buClr>
                    <a:srgbClr val="000000"/>
                  </a:buClr>
                  <a:buSzPts val="2000"/>
                  <a:buFont typeface="Times New Roman"/>
                  <a:buNone/>
                </a:pPr>
                <a:r>
                  <a:rPr lang="en-US" sz="2000" b="1" i="0" strike="noStrike">
                    <a:solidFill>
                      <a:srgbClr val="000000"/>
                    </a:solidFill>
                    <a:latin typeface="Times New Roman"/>
                    <a:ea typeface="Times New Roman"/>
                    <a:cs typeface="Times New Roman"/>
                    <a:sym typeface="Times New Roman"/>
                  </a:rPr>
                  <a:t>MAPA DE RIESGOS DE GESTIÓN</a:t>
                </a:r>
                <a:endParaRPr sz="1400"/>
              </a:p>
            </xdr:txBody>
          </xdr:sp>
          <xdr:sp macro="" textlink="">
            <xdr:nvSpPr>
              <xdr:cNvPr id="12" name="Shape 12">
                <a:extLst>
                  <a:ext uri="{FF2B5EF4-FFF2-40B4-BE49-F238E27FC236}">
                    <a16:creationId xmlns:a16="http://schemas.microsoft.com/office/drawing/2014/main" id="{4AA4B89F-FF5A-44AE-A0CD-81F9782C055A}"/>
                  </a:ext>
                </a:extLst>
              </xdr:cNvPr>
              <xdr:cNvSpPr txBox="1"/>
            </xdr:nvSpPr>
            <xdr:spPr>
              <a:xfrm>
                <a:off x="970" y="0"/>
                <a:ext cx="215" cy="37"/>
              </a:xfrm>
              <a:prstGeom prst="rect">
                <a:avLst/>
              </a:prstGeom>
              <a:noFill/>
              <a:ln w="9525" cap="flat" cmpd="sng">
                <a:solidFill>
                  <a:srgbClr val="000000"/>
                </a:solidFill>
                <a:prstDash val="solid"/>
                <a:miter lim="800000"/>
                <a:headEnd type="none" w="sm" len="sm"/>
                <a:tailEnd type="none" w="sm" len="sm"/>
              </a:ln>
            </xdr:spPr>
            <xdr:txBody>
              <a:bodyPr spcFirstLastPara="1" wrap="square" lIns="0" tIns="72000" rIns="0" bIns="0" anchor="t"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CÓDIGO</a:t>
                </a:r>
                <a:endParaRPr sz="1400"/>
              </a:p>
            </xdr:txBody>
          </xdr:sp>
          <xdr:sp macro="" textlink="">
            <xdr:nvSpPr>
              <xdr:cNvPr id="13" name="Shape 13">
                <a:extLst>
                  <a:ext uri="{FF2B5EF4-FFF2-40B4-BE49-F238E27FC236}">
                    <a16:creationId xmlns:a16="http://schemas.microsoft.com/office/drawing/2014/main" id="{98030D81-9523-4EA8-8EAD-10D5642DF97A}"/>
                  </a:ext>
                </a:extLst>
              </xdr:cNvPr>
              <xdr:cNvSpPr txBox="1"/>
            </xdr:nvSpPr>
            <xdr:spPr>
              <a:xfrm>
                <a:off x="970" y="37"/>
                <a:ext cx="215" cy="36"/>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VERSIÓN</a:t>
                </a:r>
                <a:endParaRPr sz="1400"/>
              </a:p>
            </xdr:txBody>
          </xdr:sp>
          <xdr:sp macro="" textlink="">
            <xdr:nvSpPr>
              <xdr:cNvPr id="14" name="Shape 14">
                <a:extLst>
                  <a:ext uri="{FF2B5EF4-FFF2-40B4-BE49-F238E27FC236}">
                    <a16:creationId xmlns:a16="http://schemas.microsoft.com/office/drawing/2014/main" id="{DC957892-30D1-4370-AE78-2FB14FCDE3E5}"/>
                  </a:ext>
                </a:extLst>
              </xdr:cNvPr>
              <xdr:cNvSpPr txBox="1"/>
            </xdr:nvSpPr>
            <xdr:spPr>
              <a:xfrm>
                <a:off x="970" y="73"/>
                <a:ext cx="215" cy="29"/>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PÁGINA</a:t>
                </a:r>
                <a:endParaRPr sz="1400"/>
              </a:p>
            </xdr:txBody>
          </xdr:sp>
          <xdr:sp macro="" textlink="">
            <xdr:nvSpPr>
              <xdr:cNvPr id="15" name="Shape 15">
                <a:extLst>
                  <a:ext uri="{FF2B5EF4-FFF2-40B4-BE49-F238E27FC236}">
                    <a16:creationId xmlns:a16="http://schemas.microsoft.com/office/drawing/2014/main" id="{93615275-DD41-4403-807B-8296E51ED09F}"/>
                  </a:ext>
                </a:extLst>
              </xdr:cNvPr>
              <xdr:cNvSpPr txBox="1"/>
            </xdr:nvSpPr>
            <xdr:spPr>
              <a:xfrm>
                <a:off x="970" y="102"/>
                <a:ext cx="215"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VIGENTE DESDE</a:t>
                </a:r>
                <a:endParaRPr sz="1400"/>
              </a:p>
            </xdr:txBody>
          </xdr:sp>
          <xdr:sp macro="" textlink="">
            <xdr:nvSpPr>
              <xdr:cNvPr id="16" name="Shape 16">
                <a:extLst>
                  <a:ext uri="{FF2B5EF4-FFF2-40B4-BE49-F238E27FC236}">
                    <a16:creationId xmlns:a16="http://schemas.microsoft.com/office/drawing/2014/main" id="{16A98BE5-DA5C-47F5-836D-48940FEA4466}"/>
                  </a:ext>
                </a:extLst>
              </xdr:cNvPr>
              <xdr:cNvSpPr txBox="1"/>
            </xdr:nvSpPr>
            <xdr:spPr>
              <a:xfrm>
                <a:off x="1184" y="0"/>
                <a:ext cx="190" cy="37"/>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54000" rIns="90000" bIns="46800" anchor="t" anchorCtr="0">
                <a:noAutofit/>
              </a:bodyPr>
              <a:lstStyle/>
              <a:p>
                <a:pPr marL="0" lvl="0" indent="0" algn="ctr" rtl="0">
                  <a:spcBef>
                    <a:spcPts val="0"/>
                  </a:spcBef>
                  <a:spcAft>
                    <a:spcPts val="0"/>
                  </a:spcAft>
                  <a:buClr>
                    <a:srgbClr val="000000"/>
                  </a:buClr>
                  <a:buSzPts val="1400"/>
                  <a:buFont typeface="Times New Roman"/>
                  <a:buNone/>
                </a:pPr>
                <a:r>
                  <a:rPr lang="en-US" sz="1400" b="1" i="0" strike="noStrike">
                    <a:solidFill>
                      <a:srgbClr val="000000"/>
                    </a:solidFill>
                    <a:latin typeface="Times New Roman"/>
                    <a:ea typeface="Times New Roman"/>
                    <a:cs typeface="Times New Roman"/>
                    <a:sym typeface="Times New Roman"/>
                  </a:rPr>
                  <a:t>E-MEJ-FT-009</a:t>
                </a:r>
                <a:endParaRPr sz="1400"/>
              </a:p>
            </xdr:txBody>
          </xdr:sp>
          <xdr:sp macro="" textlink="">
            <xdr:nvSpPr>
              <xdr:cNvPr id="17" name="Shape 17">
                <a:extLst>
                  <a:ext uri="{FF2B5EF4-FFF2-40B4-BE49-F238E27FC236}">
                    <a16:creationId xmlns:a16="http://schemas.microsoft.com/office/drawing/2014/main" id="{F113D975-080D-487A-9806-86F211BC1F04}"/>
                  </a:ext>
                </a:extLst>
              </xdr:cNvPr>
              <xdr:cNvSpPr txBox="1"/>
            </xdr:nvSpPr>
            <xdr:spPr>
              <a:xfrm>
                <a:off x="1184" y="37"/>
                <a:ext cx="190" cy="36"/>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64800" rIns="90000" bIns="46800" anchor="t" anchorCtr="0">
                <a:noAutofit/>
              </a:bodyPr>
              <a:lstStyle/>
              <a:p>
                <a:pPr marL="0" lvl="0" indent="0" algn="ctr" rtl="0">
                  <a:spcBef>
                    <a:spcPts val="0"/>
                  </a:spcBef>
                  <a:spcAft>
                    <a:spcPts val="0"/>
                  </a:spcAft>
                  <a:buClr>
                    <a:srgbClr val="000000"/>
                  </a:buClr>
                  <a:buSzPts val="1400"/>
                  <a:buFont typeface="Times New Roman"/>
                  <a:buNone/>
                </a:pPr>
                <a:r>
                  <a:rPr lang="en-US" sz="1400" b="1" i="0" strike="noStrike">
                    <a:solidFill>
                      <a:srgbClr val="000000"/>
                    </a:solidFill>
                    <a:latin typeface="Times New Roman"/>
                    <a:ea typeface="Times New Roman"/>
                    <a:cs typeface="Times New Roman"/>
                    <a:sym typeface="Times New Roman"/>
                  </a:rPr>
                  <a:t>08</a:t>
                </a:r>
                <a:endParaRPr sz="1400"/>
              </a:p>
            </xdr:txBody>
          </xdr:sp>
          <xdr:sp macro="" textlink="">
            <xdr:nvSpPr>
              <xdr:cNvPr id="18" name="Shape 18">
                <a:extLst>
                  <a:ext uri="{FF2B5EF4-FFF2-40B4-BE49-F238E27FC236}">
                    <a16:creationId xmlns:a16="http://schemas.microsoft.com/office/drawing/2014/main" id="{8C302185-6179-440C-A7AF-CF95FDBF7324}"/>
                  </a:ext>
                </a:extLst>
              </xdr:cNvPr>
              <xdr:cNvSpPr txBox="1"/>
            </xdr:nvSpPr>
            <xdr:spPr>
              <a:xfrm>
                <a:off x="1184" y="73"/>
                <a:ext cx="190" cy="29"/>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400"/>
                  <a:buFont typeface="Times New Roman"/>
                  <a:buNone/>
                </a:pPr>
                <a:r>
                  <a:rPr lang="en-US" sz="1400" b="1">
                    <a:latin typeface="Times New Roman"/>
                    <a:ea typeface="Times New Roman"/>
                    <a:cs typeface="Times New Roman"/>
                    <a:sym typeface="Times New Roman"/>
                  </a:rPr>
                  <a:t>1 DE 1</a:t>
                </a:r>
                <a:endParaRPr sz="1400"/>
              </a:p>
            </xdr:txBody>
          </xdr:sp>
          <xdr:sp macro="" textlink="">
            <xdr:nvSpPr>
              <xdr:cNvPr id="19" name="Shape 19">
                <a:extLst>
                  <a:ext uri="{FF2B5EF4-FFF2-40B4-BE49-F238E27FC236}">
                    <a16:creationId xmlns:a16="http://schemas.microsoft.com/office/drawing/2014/main" id="{4E267426-2D8E-4C93-80D0-92A953152392}"/>
                  </a:ext>
                </a:extLst>
              </xdr:cNvPr>
              <xdr:cNvSpPr txBox="1"/>
            </xdr:nvSpPr>
            <xdr:spPr>
              <a:xfrm>
                <a:off x="1184" y="102"/>
                <a:ext cx="190"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54000" rIns="0" bIns="10800" anchor="t" anchorCtr="0">
                <a:noAutofit/>
              </a:bodyPr>
              <a:lstStyle/>
              <a:p>
                <a:pPr marL="0" lvl="0" indent="0" algn="ctr" rtl="0">
                  <a:spcBef>
                    <a:spcPts val="0"/>
                  </a:spcBef>
                  <a:spcAft>
                    <a:spcPts val="0"/>
                  </a:spcAft>
                  <a:buClr>
                    <a:srgbClr val="000000"/>
                  </a:buClr>
                  <a:buSzPts val="1400"/>
                  <a:buFont typeface="Times New Roman"/>
                  <a:buNone/>
                </a:pPr>
                <a:r>
                  <a:rPr lang="en-US" sz="1400" b="1" i="0" strike="noStrike">
                    <a:solidFill>
                      <a:srgbClr val="000000"/>
                    </a:solidFill>
                    <a:latin typeface="Times New Roman"/>
                    <a:ea typeface="Times New Roman"/>
                    <a:cs typeface="Times New Roman"/>
                    <a:sym typeface="Times New Roman"/>
                  </a:rPr>
                  <a:t>16/01/2020</a:t>
                </a:r>
                <a:endParaRPr sz="1400"/>
              </a:p>
            </xdr:txBody>
          </xdr:sp>
        </xdr:grpSp>
      </xdr:grpSp>
    </xdr:grpSp>
    <xdr:clientData fLocksWithSheet="0"/>
  </xdr:oneCellAnchor>
  <xdr:oneCellAnchor>
    <xdr:from>
      <xdr:col>0</xdr:col>
      <xdr:colOff>1219200</xdr:colOff>
      <xdr:row>0</xdr:row>
      <xdr:rowOff>76200</xdr:rowOff>
    </xdr:from>
    <xdr:ext cx="904875" cy="1047750"/>
    <xdr:pic>
      <xdr:nvPicPr>
        <xdr:cNvPr id="20" name="image1.jpg">
          <a:extLst>
            <a:ext uri="{FF2B5EF4-FFF2-40B4-BE49-F238E27FC236}">
              <a16:creationId xmlns:a16="http://schemas.microsoft.com/office/drawing/2014/main" id="{8CA05B7A-6BB9-4169-BE13-EC119906AD33}"/>
            </a:ext>
          </a:extLst>
        </xdr:cNvPr>
        <xdr:cNvPicPr preferRelativeResize="0"/>
      </xdr:nvPicPr>
      <xdr:blipFill>
        <a:blip xmlns:r="http://schemas.openxmlformats.org/officeDocument/2006/relationships" r:embed="rId1" cstate="print"/>
        <a:stretch>
          <a:fillRect/>
        </a:stretch>
      </xdr:blipFill>
      <xdr:spPr>
        <a:xfrm>
          <a:off x="1219200" y="76200"/>
          <a:ext cx="904875" cy="104775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9AED3160-A30A-4A7B-911D-F477D636CDEE}"/>
            </a:ext>
          </a:extLst>
        </xdr:cNvPr>
        <xdr:cNvGrpSpPr>
          <a:grpSpLocks/>
        </xdr:cNvGrpSpPr>
      </xdr:nvGrpSpPr>
      <xdr:grpSpPr bwMode="auto">
        <a:xfrm>
          <a:off x="0" y="31750"/>
          <a:ext cx="51605089" cy="1182688"/>
          <a:chOff x="-8" y="0"/>
          <a:chExt cx="1382" cy="136"/>
        </a:xfrm>
      </xdr:grpSpPr>
      <xdr:sp macro="" textlink="">
        <xdr:nvSpPr>
          <xdr:cNvPr id="3" name="1 CuadroTexto">
            <a:extLst>
              <a:ext uri="{FF2B5EF4-FFF2-40B4-BE49-F238E27FC236}">
                <a16:creationId xmlns:a16="http://schemas.microsoft.com/office/drawing/2014/main" id="{7235DB9D-A472-4A1A-9F8D-0DE57214E571}"/>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41D53A1-6D06-4B63-A4F7-9E04B85E1ED9}"/>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48F68FE-CA3C-45D1-9502-D53E296CC7CD}"/>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7BC12643-FD69-4320-9D7C-5F61487AAAC8}"/>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1524AD56-0A49-4725-9A77-60270B935DDE}"/>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C4A2ECB-7B2A-4A99-A41A-9C843AC89918}"/>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2B97C31F-E80E-4B6D-8C43-583BD871598B}"/>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E86929F5-2D4A-4558-B583-939022554D0C}"/>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F267F289-DFCB-462F-8A85-D0CE620CB0F9}"/>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B328FD6E-0078-49C3-84FA-59D133942D14}"/>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D38F190A-95C4-4276-82AE-DFBF15121D2C}"/>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DC04FDD6-F483-4DDF-BD3E-35FF1EDB73C5}"/>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24EC22F5-DB5B-4C7E-9EB8-B0ABA35D37AD}"/>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36EF47F4-23FE-46B9-8149-443D3EAFFD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1551826</xdr:colOff>
      <xdr:row>5</xdr:row>
      <xdr:rowOff>353174</xdr:rowOff>
    </xdr:to>
    <xdr:grpSp>
      <xdr:nvGrpSpPr>
        <xdr:cNvPr id="2" name="Group 4">
          <a:extLst>
            <a:ext uri="{FF2B5EF4-FFF2-40B4-BE49-F238E27FC236}">
              <a16:creationId xmlns:a16="http://schemas.microsoft.com/office/drawing/2014/main" id="{0461E84A-7F49-436D-9793-63910DF6CEA5}"/>
            </a:ext>
          </a:extLst>
        </xdr:cNvPr>
        <xdr:cNvGrpSpPr>
          <a:grpSpLocks/>
        </xdr:cNvGrpSpPr>
      </xdr:nvGrpSpPr>
      <xdr:grpSpPr bwMode="auto">
        <a:xfrm>
          <a:off x="0" y="31750"/>
          <a:ext cx="40114469" cy="1137853"/>
          <a:chOff x="-8" y="0"/>
          <a:chExt cx="1382" cy="136"/>
        </a:xfrm>
      </xdr:grpSpPr>
      <xdr:sp macro="" textlink="">
        <xdr:nvSpPr>
          <xdr:cNvPr id="3" name="1 CuadroTexto">
            <a:extLst>
              <a:ext uri="{FF2B5EF4-FFF2-40B4-BE49-F238E27FC236}">
                <a16:creationId xmlns:a16="http://schemas.microsoft.com/office/drawing/2014/main" id="{E3F0B450-0C4A-4D2B-B650-982EC7427F13}"/>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C171AE72-F098-490E-B0F8-E4E18E769E68}"/>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ctr"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95AB3935-0322-4FA3-8289-9F01244172A1}"/>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ctr"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9C47A4A4-02AC-4168-BB53-979C286E765D}"/>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ctr"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DCA3CD6E-2A6B-4FB7-A1A0-3D849734DC1E}"/>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ctr"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22EE5359-AE17-4D22-A753-4C8B7DD3FE67}"/>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ctr"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74A10561-C18C-49C6-AAC2-491D1DE2CADA}"/>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3AE810F5-257F-4492-A1BB-DB664282CD64}"/>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3D79BCCF-FF8E-4606-904F-B814764088D3}"/>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90D0073C-E178-4537-B227-78943628218A}"/>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ctr"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5D2FB6AB-C781-407E-9BEB-D44353251619}"/>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ctr"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48EC7778-9AF4-4916-AE00-5B8575222D72}"/>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nchor="ct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B7C96B6A-C372-4403-9B42-15695F4B4388}"/>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ctr"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984BA707-15E9-4847-B70B-4FABE22D0D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91122" cy="1053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159892</xdr:colOff>
      <xdr:row>5</xdr:row>
      <xdr:rowOff>330200</xdr:rowOff>
    </xdr:to>
    <xdr:grpSp>
      <xdr:nvGrpSpPr>
        <xdr:cNvPr id="2" name="Group 4">
          <a:extLst>
            <a:ext uri="{FF2B5EF4-FFF2-40B4-BE49-F238E27FC236}">
              <a16:creationId xmlns:a16="http://schemas.microsoft.com/office/drawing/2014/main" id="{15D414CC-0ECE-4C2E-B0D2-64C33984A5EF}"/>
            </a:ext>
          </a:extLst>
        </xdr:cNvPr>
        <xdr:cNvGrpSpPr>
          <a:grpSpLocks/>
        </xdr:cNvGrpSpPr>
      </xdr:nvGrpSpPr>
      <xdr:grpSpPr bwMode="auto">
        <a:xfrm>
          <a:off x="0" y="31750"/>
          <a:ext cx="40467451" cy="1082862"/>
          <a:chOff x="-8" y="0"/>
          <a:chExt cx="1382" cy="136"/>
        </a:xfrm>
      </xdr:grpSpPr>
      <xdr:sp macro="" textlink="">
        <xdr:nvSpPr>
          <xdr:cNvPr id="3" name="1 CuadroTexto">
            <a:extLst>
              <a:ext uri="{FF2B5EF4-FFF2-40B4-BE49-F238E27FC236}">
                <a16:creationId xmlns:a16="http://schemas.microsoft.com/office/drawing/2014/main" id="{6A464862-CE78-4A9D-8783-896C0E7CE766}"/>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AB10CD36-2DDC-4AFB-841D-1D6F7A1D8499}"/>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2F03AD11-4DA7-48FC-A6F7-4B430382523E}"/>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E7A1DD46-5FDC-4A8F-8049-9DDAD9D6E654}"/>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6A8E2B3-0EF9-4CC5-BD85-3F1161E5C21E}"/>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FBFB1C7E-D66A-47C7-A36B-E954A276C29D}"/>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F1C623AC-3527-4FB7-84A0-D67FDEE8A538}"/>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EAD3A149-6100-4D72-8634-2B551B13782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F934BFDC-E20B-4EC3-9C3B-97B9A1B37271}"/>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550D4D9C-7970-44EC-A711-C2F1E89B3103}"/>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5113131-30BA-4CD0-A551-561A910ECBC4}"/>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480286F0-FF29-4B07-AFF1-E33D54A42BF4}"/>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1DFD029A-F962-4F38-8ECE-8547AFBC07B1}"/>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1</xdr:col>
      <xdr:colOff>398721</xdr:colOff>
      <xdr:row>0</xdr:row>
      <xdr:rowOff>155913</xdr:rowOff>
    </xdr:from>
    <xdr:to>
      <xdr:col>2</xdr:col>
      <xdr:colOff>211243</xdr:colOff>
      <xdr:row>5</xdr:row>
      <xdr:rowOff>221641</xdr:rowOff>
    </xdr:to>
    <xdr:pic>
      <xdr:nvPicPr>
        <xdr:cNvPr id="16" name="Imagen 16">
          <a:extLst>
            <a:ext uri="{FF2B5EF4-FFF2-40B4-BE49-F238E27FC236}">
              <a16:creationId xmlns:a16="http://schemas.microsoft.com/office/drawing/2014/main" id="{C6180E06-4E75-4B9A-ABD5-837D792889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4146" y="155913"/>
          <a:ext cx="793597" cy="8753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930E560C-C073-4803-9CA0-AC5818E3932E}"/>
            </a:ext>
          </a:extLst>
        </xdr:cNvPr>
        <xdr:cNvGrpSpPr>
          <a:grpSpLocks/>
        </xdr:cNvGrpSpPr>
      </xdr:nvGrpSpPr>
      <xdr:grpSpPr bwMode="auto">
        <a:xfrm>
          <a:off x="0" y="31750"/>
          <a:ext cx="51605089" cy="1182688"/>
          <a:chOff x="-8" y="0"/>
          <a:chExt cx="1382" cy="136"/>
        </a:xfrm>
      </xdr:grpSpPr>
      <xdr:sp macro="" textlink="">
        <xdr:nvSpPr>
          <xdr:cNvPr id="3" name="1 CuadroTexto">
            <a:extLst>
              <a:ext uri="{FF2B5EF4-FFF2-40B4-BE49-F238E27FC236}">
                <a16:creationId xmlns:a16="http://schemas.microsoft.com/office/drawing/2014/main" id="{8E1E6E11-5237-424E-A6E6-0D3BB7C9341D}"/>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353F76A4-CAFA-4E96-9A4B-19F705E7245A}"/>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FE192087-BB02-41BF-A4E6-0F768F2FD00A}"/>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365E3EB2-6B80-468F-BDAA-052A89F212DA}"/>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49A3B48E-4366-486F-AFE4-B822B8F7A876}"/>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FE85E0BF-D766-4B05-9F00-168384F22E96}"/>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A9B2B143-1B8C-4EA4-89F1-9CE950146536}"/>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7D52FBCC-521E-4F6B-BF97-93E4A1BCB09B}"/>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78874564-D246-4765-B193-5BC037287038}"/>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113EF220-078C-4D3B-B83C-0127A1F36CFA}"/>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A418E2DF-0716-45C3-A523-51D35530E3A3}"/>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3D7A6DA2-5F22-41C0-A6A1-4DD0E92F0DE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93583A59-5CB9-48E9-A487-B3F620D56E38}"/>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9F7E8CC5-F747-4F65-AE8F-540D0BF8F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30</xdr:col>
      <xdr:colOff>364558</xdr:colOff>
      <xdr:row>6</xdr:row>
      <xdr:rowOff>0</xdr:rowOff>
    </xdr:to>
    <xdr:grpSp>
      <xdr:nvGrpSpPr>
        <xdr:cNvPr id="2" name="Group 4">
          <a:extLst>
            <a:ext uri="{FF2B5EF4-FFF2-40B4-BE49-F238E27FC236}">
              <a16:creationId xmlns:a16="http://schemas.microsoft.com/office/drawing/2014/main" id="{C3957B4F-DE00-4FC6-8A8D-A5BC3CF1DF57}"/>
            </a:ext>
          </a:extLst>
        </xdr:cNvPr>
        <xdr:cNvGrpSpPr>
          <a:grpSpLocks/>
        </xdr:cNvGrpSpPr>
      </xdr:nvGrpSpPr>
      <xdr:grpSpPr bwMode="auto">
        <a:xfrm>
          <a:off x="0" y="31750"/>
          <a:ext cx="51591740" cy="1111250"/>
          <a:chOff x="-8" y="0"/>
          <a:chExt cx="1382" cy="136"/>
        </a:xfrm>
      </xdr:grpSpPr>
      <xdr:sp macro="" textlink="">
        <xdr:nvSpPr>
          <xdr:cNvPr id="3" name="1 CuadroTexto">
            <a:extLst>
              <a:ext uri="{FF2B5EF4-FFF2-40B4-BE49-F238E27FC236}">
                <a16:creationId xmlns:a16="http://schemas.microsoft.com/office/drawing/2014/main" id="{AD9C30D9-82B5-4D84-9CF3-E7DE462F8682}"/>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DA09DE9F-1F81-4E6B-AC9E-F1B17BD733F8}"/>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E91E89A7-0B11-4E80-900F-1864A96E7A9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74D4067D-4B59-47DE-9AEE-61E808595861}"/>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F5FC54C4-0DC2-4FDB-93A8-EFD75A97E8E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DDFEDCAA-95F5-4395-9308-A5D9AD6E06A2}"/>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8FF38741-3BCE-4955-90B7-1408BEBB476C}"/>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CA0B5845-9214-42FD-8AF8-990C2434DF9A}"/>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C15799C7-703A-4619-B2F8-1DEAD61EC8BE}"/>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FA82A900-6C95-42B5-8A37-984F4317B768}"/>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B9FE3681-A4E2-4234-8AB7-89F8945546D1}"/>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53DF5C9-C12E-4083-8114-B7E89E5B054D}"/>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235CCAA9-1244-42B8-AC36-3B80C39FC95E}"/>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3F4D4E8C-C6E8-4471-8034-47B791B92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43</xdr:col>
      <xdr:colOff>351729</xdr:colOff>
      <xdr:row>6</xdr:row>
      <xdr:rowOff>0</xdr:rowOff>
    </xdr:to>
    <xdr:grpSp>
      <xdr:nvGrpSpPr>
        <xdr:cNvPr id="2" name="Group 4">
          <a:extLst>
            <a:ext uri="{FF2B5EF4-FFF2-40B4-BE49-F238E27FC236}">
              <a16:creationId xmlns:a16="http://schemas.microsoft.com/office/drawing/2014/main" id="{6879737C-0FBB-4F4B-8180-777C2BD56DFF}"/>
            </a:ext>
          </a:extLst>
        </xdr:cNvPr>
        <xdr:cNvGrpSpPr>
          <a:grpSpLocks/>
        </xdr:cNvGrpSpPr>
      </xdr:nvGrpSpPr>
      <xdr:grpSpPr bwMode="auto">
        <a:xfrm>
          <a:off x="0" y="31750"/>
          <a:ext cx="51650658" cy="1152071"/>
          <a:chOff x="-8" y="0"/>
          <a:chExt cx="1382" cy="136"/>
        </a:xfrm>
      </xdr:grpSpPr>
      <xdr:sp macro="" textlink="">
        <xdr:nvSpPr>
          <xdr:cNvPr id="3" name="1 CuadroTexto">
            <a:extLst>
              <a:ext uri="{FF2B5EF4-FFF2-40B4-BE49-F238E27FC236}">
                <a16:creationId xmlns:a16="http://schemas.microsoft.com/office/drawing/2014/main" id="{186C85A6-087B-42D0-A016-195B62B818F8}"/>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E807755A-98A0-498C-A08C-F04B9214D5D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A513089F-A76D-4971-8488-4993B57EC52E}"/>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EF115BF8-F9F7-462F-A01C-E546B5BDFC4E}"/>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5D75C16C-2F74-49EC-91ED-BD16EAB47221}"/>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7D7E574A-E5DC-49D0-BEA8-079D56E7E12A}"/>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F01B59E9-041F-44C8-948B-ED22808CA64E}"/>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E6733240-E394-400C-A2B6-20F7E975077E}"/>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8A660B8C-7D4F-473A-99D6-7E1537F011BC}"/>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74D551F4-E713-49AB-8692-52D0412F7C26}"/>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589DD5DF-544C-4898-871F-D5C5D6156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A411C0D1-8069-4822-9AA0-20CCA575EE3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D8AC6CBA-0270-4E1D-B9BC-2BF9DCEC09CA}"/>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F7D5C1A7-748F-4CD3-904E-6EB2A8B95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439015FC-ACE3-4AB4-A6F8-160F3B23C99B}"/>
            </a:ext>
          </a:extLst>
        </xdr:cNvPr>
        <xdr:cNvGrpSpPr>
          <a:grpSpLocks/>
        </xdr:cNvGrpSpPr>
      </xdr:nvGrpSpPr>
      <xdr:grpSpPr bwMode="auto">
        <a:xfrm>
          <a:off x="0" y="31750"/>
          <a:ext cx="51652714" cy="1152071"/>
          <a:chOff x="-8" y="0"/>
          <a:chExt cx="1382" cy="136"/>
        </a:xfrm>
      </xdr:grpSpPr>
      <xdr:sp macro="" textlink="">
        <xdr:nvSpPr>
          <xdr:cNvPr id="3" name="1 CuadroTexto">
            <a:extLst>
              <a:ext uri="{FF2B5EF4-FFF2-40B4-BE49-F238E27FC236}">
                <a16:creationId xmlns:a16="http://schemas.microsoft.com/office/drawing/2014/main" id="{576EF73F-5060-42DE-A58F-09F238B402DE}"/>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C02DB6FD-DDB0-473B-AB69-5F3651D932C5}"/>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279787E0-6970-48A0-9108-EC4E3A66A74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B61B2B66-E221-4A00-936F-A0A5CE744F37}"/>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DF40E98-0536-4829-83C7-6939766F7207}"/>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8F395938-9FE5-4C79-865D-81ECEDF62FD6}"/>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E0156D6E-0E7F-47FF-813D-39D14FDEAC55}"/>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19179CA5-1C44-4AF7-A783-96F07C5061ED}"/>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38BDE143-7CED-43B2-8E95-6A06C8D7CC0B}"/>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9A855A11-856C-4F5F-A467-B6264FF6FEDC}"/>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98C0A729-39EF-4289-9B7D-5A5609B3A93D}"/>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4F755E5F-CE16-4ABD-A000-32D6FBCCAAF1}"/>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17B6EE05-8B69-4E70-9F62-800D343BCD5D}"/>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3D4523F8-C079-480E-9E86-B29EFEBC2A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-666750</xdr:colOff>
      <xdr:row>0</xdr:row>
      <xdr:rowOff>28575</xdr:rowOff>
    </xdr:from>
    <xdr:ext cx="54254400" cy="1047750"/>
    <xdr:grpSp>
      <xdr:nvGrpSpPr>
        <xdr:cNvPr id="2" name="Shape 2" title="Dibujo">
          <a:extLst>
            <a:ext uri="{FF2B5EF4-FFF2-40B4-BE49-F238E27FC236}">
              <a16:creationId xmlns:a16="http://schemas.microsoft.com/office/drawing/2014/main" id="{40534651-A7EC-441A-B18E-D7E290D4721A}"/>
            </a:ext>
          </a:extLst>
        </xdr:cNvPr>
        <xdr:cNvGrpSpPr/>
      </xdr:nvGrpSpPr>
      <xdr:grpSpPr>
        <a:xfrm>
          <a:off x="-666750" y="28575"/>
          <a:ext cx="54254400" cy="1047750"/>
          <a:chOff x="0" y="3256125"/>
          <a:chExt cx="10692000" cy="1047750"/>
        </a:xfrm>
      </xdr:grpSpPr>
      <xdr:grpSp>
        <xdr:nvGrpSpPr>
          <xdr:cNvPr id="3" name="Shape 3">
            <a:extLst>
              <a:ext uri="{FF2B5EF4-FFF2-40B4-BE49-F238E27FC236}">
                <a16:creationId xmlns:a16="http://schemas.microsoft.com/office/drawing/2014/main" id="{1C3BDD33-157B-4153-AD10-0E3B4440AE19}"/>
              </a:ext>
            </a:extLst>
          </xdr:cNvPr>
          <xdr:cNvGrpSpPr/>
        </xdr:nvGrpSpPr>
        <xdr:grpSpPr>
          <a:xfrm>
            <a:off x="0" y="3256125"/>
            <a:ext cx="10692000" cy="1047750"/>
            <a:chOff x="-8" y="0"/>
            <a:chExt cx="1382" cy="136"/>
          </a:xfrm>
        </xdr:grpSpPr>
        <xdr:sp macro="" textlink="">
          <xdr:nvSpPr>
            <xdr:cNvPr id="4" name="Shape 4">
              <a:extLst>
                <a:ext uri="{FF2B5EF4-FFF2-40B4-BE49-F238E27FC236}">
                  <a16:creationId xmlns:a16="http://schemas.microsoft.com/office/drawing/2014/main" id="{102BFD39-2116-459E-B898-E60F0A71A458}"/>
                </a:ext>
              </a:extLst>
            </xdr:cNvPr>
            <xdr:cNvSpPr/>
          </xdr:nvSpPr>
          <xdr:spPr>
            <a:xfrm>
              <a:off x="-8" y="0"/>
              <a:ext cx="1375" cy="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A0E8D0EF-EA13-4025-B9BA-6443A6D184E3}"/>
                </a:ext>
              </a:extLst>
            </xdr:cNvPr>
            <xdr:cNvSpPr txBox="1"/>
          </xdr:nvSpPr>
          <xdr:spPr>
            <a:xfrm>
              <a:off x="-8" y="0"/>
              <a:ext cx="188" cy="136"/>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F9580474-283C-40D9-9B0C-1F591CCC6A67}"/>
                </a:ext>
              </a:extLst>
            </xdr:cNvPr>
            <xdr:cNvSpPr txBox="1"/>
          </xdr:nvSpPr>
          <xdr:spPr>
            <a:xfrm>
              <a:off x="180" y="0"/>
              <a:ext cx="198"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80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PROCESO</a:t>
              </a:r>
              <a:endParaRPr sz="1400"/>
            </a:p>
          </xdr:txBody>
        </xdr:sp>
        <xdr:sp macro="" textlink="">
          <xdr:nvSpPr>
            <xdr:cNvPr id="7" name="Shape 7">
              <a:extLst>
                <a:ext uri="{FF2B5EF4-FFF2-40B4-BE49-F238E27FC236}">
                  <a16:creationId xmlns:a16="http://schemas.microsoft.com/office/drawing/2014/main" id="{F7DB234C-F87F-467A-A26D-04EA85759050}"/>
                </a:ext>
              </a:extLst>
            </xdr:cNvPr>
            <xdr:cNvSpPr txBox="1"/>
          </xdr:nvSpPr>
          <xdr:spPr>
            <a:xfrm>
              <a:off x="180" y="73"/>
              <a:ext cx="198" cy="6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FORMATO</a:t>
              </a:r>
              <a:endParaRPr sz="1400"/>
            </a:p>
          </xdr:txBody>
        </xdr:sp>
        <xdr:sp macro="" textlink="">
          <xdr:nvSpPr>
            <xdr:cNvPr id="8" name="Shape 8">
              <a:extLst>
                <a:ext uri="{FF2B5EF4-FFF2-40B4-BE49-F238E27FC236}">
                  <a16:creationId xmlns:a16="http://schemas.microsoft.com/office/drawing/2014/main" id="{AE1E41C2-C624-47C5-9353-DC485C9D07B0}"/>
                </a:ext>
              </a:extLst>
            </xdr:cNvPr>
            <xdr:cNvSpPr txBox="1"/>
          </xdr:nvSpPr>
          <xdr:spPr>
            <a:xfrm>
              <a:off x="378" y="0"/>
              <a:ext cx="591"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GESTIÓN DE MEJORAMIENTO</a:t>
              </a:r>
              <a:endParaRPr sz="1600" b="1" i="0" strike="noStrike">
                <a:solidFill>
                  <a:srgbClr val="000000"/>
                </a:solidFill>
                <a:latin typeface="Times New Roman"/>
                <a:ea typeface="Times New Roman"/>
                <a:cs typeface="Times New Roman"/>
                <a:sym typeface="Times New Roman"/>
              </a:endParaRPr>
            </a:p>
          </xdr:txBody>
        </xdr:sp>
        <xdr:sp macro="" textlink="">
          <xdr:nvSpPr>
            <xdr:cNvPr id="9" name="Shape 9">
              <a:extLst>
                <a:ext uri="{FF2B5EF4-FFF2-40B4-BE49-F238E27FC236}">
                  <a16:creationId xmlns:a16="http://schemas.microsoft.com/office/drawing/2014/main" id="{9B60246B-62A2-4880-A89E-DC7B4576AEC4}"/>
                </a:ext>
              </a:extLst>
            </xdr:cNvPr>
            <xdr:cNvSpPr txBox="1"/>
          </xdr:nvSpPr>
          <xdr:spPr>
            <a:xfrm>
              <a:off x="378" y="73"/>
              <a:ext cx="591" cy="63"/>
            </a:xfrm>
            <a:prstGeom prst="rect">
              <a:avLst/>
            </a:prstGeom>
            <a:noFill/>
            <a:ln w="9525" cap="flat" cmpd="sng">
              <a:solidFill>
                <a:srgbClr val="000000"/>
              </a:solidFill>
              <a:prstDash val="solid"/>
              <a:miter lim="800000"/>
              <a:headEnd type="none" w="sm" len="sm"/>
              <a:tailEnd type="none" w="sm" len="sm"/>
            </a:ln>
          </xdr:spPr>
          <xdr:txBody>
            <a:bodyPr spcFirstLastPara="1" wrap="square" lIns="0" tIns="144000" rIns="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MAPA DE RIESGOS DE GESTIÓN</a:t>
              </a:r>
              <a:endParaRPr sz="1400"/>
            </a:p>
          </xdr:txBody>
        </xdr:sp>
        <xdr:sp macro="" textlink="">
          <xdr:nvSpPr>
            <xdr:cNvPr id="10" name="Shape 10">
              <a:extLst>
                <a:ext uri="{FF2B5EF4-FFF2-40B4-BE49-F238E27FC236}">
                  <a16:creationId xmlns:a16="http://schemas.microsoft.com/office/drawing/2014/main" id="{99CAE9E4-5409-4085-B8ED-827EA1E334F3}"/>
                </a:ext>
              </a:extLst>
            </xdr:cNvPr>
            <xdr:cNvSpPr txBox="1"/>
          </xdr:nvSpPr>
          <xdr:spPr>
            <a:xfrm>
              <a:off x="970" y="0"/>
              <a:ext cx="215" cy="37"/>
            </a:xfrm>
            <a:prstGeom prst="rect">
              <a:avLst/>
            </a:prstGeom>
            <a:noFill/>
            <a:ln w="9525" cap="flat" cmpd="sng">
              <a:solidFill>
                <a:srgbClr val="000000"/>
              </a:solidFill>
              <a:prstDash val="solid"/>
              <a:miter lim="800000"/>
              <a:headEnd type="none" w="sm" len="sm"/>
              <a:tailEnd type="none" w="sm" len="sm"/>
            </a:ln>
          </xdr:spPr>
          <xdr:txBody>
            <a:bodyPr spcFirstLastPara="1" wrap="square" lIns="0" tIns="7200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CÓDIGO</a:t>
              </a:r>
              <a:endParaRPr sz="1400"/>
            </a:p>
          </xdr:txBody>
        </xdr:sp>
        <xdr:sp macro="" textlink="">
          <xdr:nvSpPr>
            <xdr:cNvPr id="11" name="Shape 11">
              <a:extLst>
                <a:ext uri="{FF2B5EF4-FFF2-40B4-BE49-F238E27FC236}">
                  <a16:creationId xmlns:a16="http://schemas.microsoft.com/office/drawing/2014/main" id="{A8769AA3-8DD8-4C2D-8BF0-3ED838E753E1}"/>
                </a:ext>
              </a:extLst>
            </xdr:cNvPr>
            <xdr:cNvSpPr txBox="1"/>
          </xdr:nvSpPr>
          <xdr:spPr>
            <a:xfrm>
              <a:off x="970" y="37"/>
              <a:ext cx="215" cy="36"/>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VERSIÓN</a:t>
              </a:r>
              <a:endParaRPr sz="1400"/>
            </a:p>
          </xdr:txBody>
        </xdr:sp>
        <xdr:sp macro="" textlink="">
          <xdr:nvSpPr>
            <xdr:cNvPr id="12" name="Shape 12">
              <a:extLst>
                <a:ext uri="{FF2B5EF4-FFF2-40B4-BE49-F238E27FC236}">
                  <a16:creationId xmlns:a16="http://schemas.microsoft.com/office/drawing/2014/main" id="{A8DD6CA9-2438-459E-B4A8-36E01A67F4BD}"/>
                </a:ext>
              </a:extLst>
            </xdr:cNvPr>
            <xdr:cNvSpPr txBox="1"/>
          </xdr:nvSpPr>
          <xdr:spPr>
            <a:xfrm>
              <a:off x="970" y="73"/>
              <a:ext cx="215" cy="29"/>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PÁGINA</a:t>
              </a:r>
              <a:endParaRPr sz="1400"/>
            </a:p>
          </xdr:txBody>
        </xdr:sp>
        <xdr:sp macro="" textlink="">
          <xdr:nvSpPr>
            <xdr:cNvPr id="13" name="Shape 13">
              <a:extLst>
                <a:ext uri="{FF2B5EF4-FFF2-40B4-BE49-F238E27FC236}">
                  <a16:creationId xmlns:a16="http://schemas.microsoft.com/office/drawing/2014/main" id="{3856012E-2060-4A8D-8E47-F5232F71E649}"/>
                </a:ext>
              </a:extLst>
            </xdr:cNvPr>
            <xdr:cNvSpPr txBox="1"/>
          </xdr:nvSpPr>
          <xdr:spPr>
            <a:xfrm>
              <a:off x="970" y="102"/>
              <a:ext cx="215"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VIGENTE DESDE</a:t>
              </a:r>
              <a:endParaRPr sz="1400"/>
            </a:p>
          </xdr:txBody>
        </xdr:sp>
        <xdr:sp macro="" textlink="">
          <xdr:nvSpPr>
            <xdr:cNvPr id="14" name="Shape 14">
              <a:extLst>
                <a:ext uri="{FF2B5EF4-FFF2-40B4-BE49-F238E27FC236}">
                  <a16:creationId xmlns:a16="http://schemas.microsoft.com/office/drawing/2014/main" id="{9F8642F2-6FF7-4549-BC3E-AB908594F83E}"/>
                </a:ext>
              </a:extLst>
            </xdr:cNvPr>
            <xdr:cNvSpPr txBox="1"/>
          </xdr:nvSpPr>
          <xdr:spPr>
            <a:xfrm>
              <a:off x="1184" y="0"/>
              <a:ext cx="190" cy="37"/>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54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E-MEJ-FT-009</a:t>
              </a:r>
              <a:endParaRPr sz="1400"/>
            </a:p>
          </xdr:txBody>
        </xdr:sp>
        <xdr:sp macro="" textlink="">
          <xdr:nvSpPr>
            <xdr:cNvPr id="15" name="Shape 15">
              <a:extLst>
                <a:ext uri="{FF2B5EF4-FFF2-40B4-BE49-F238E27FC236}">
                  <a16:creationId xmlns:a16="http://schemas.microsoft.com/office/drawing/2014/main" id="{C1EFABA1-DBB8-4156-9F29-405408426AC9}"/>
                </a:ext>
              </a:extLst>
            </xdr:cNvPr>
            <xdr:cNvSpPr txBox="1"/>
          </xdr:nvSpPr>
          <xdr:spPr>
            <a:xfrm>
              <a:off x="1184" y="37"/>
              <a:ext cx="190" cy="36"/>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648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08</a:t>
              </a:r>
              <a:endParaRPr sz="1400"/>
            </a:p>
          </xdr:txBody>
        </xdr:sp>
        <xdr:sp macro="" textlink="">
          <xdr:nvSpPr>
            <xdr:cNvPr id="16" name="Shape 16">
              <a:extLst>
                <a:ext uri="{FF2B5EF4-FFF2-40B4-BE49-F238E27FC236}">
                  <a16:creationId xmlns:a16="http://schemas.microsoft.com/office/drawing/2014/main" id="{F1D4CE68-4201-464A-B474-766362C940D1}"/>
                </a:ext>
              </a:extLst>
            </xdr:cNvPr>
            <xdr:cNvSpPr txBox="1"/>
          </xdr:nvSpPr>
          <xdr:spPr>
            <a:xfrm>
              <a:off x="1184" y="73"/>
              <a:ext cx="190" cy="29"/>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600" b="1">
                  <a:latin typeface="Times New Roman"/>
                  <a:ea typeface="Times New Roman"/>
                  <a:cs typeface="Times New Roman"/>
                  <a:sym typeface="Times New Roman"/>
                </a:rPr>
                <a:t>1 DE 1</a:t>
              </a:r>
              <a:endParaRPr sz="1400"/>
            </a:p>
          </xdr:txBody>
        </xdr:sp>
        <xdr:sp macro="" textlink="">
          <xdr:nvSpPr>
            <xdr:cNvPr id="17" name="Shape 17">
              <a:extLst>
                <a:ext uri="{FF2B5EF4-FFF2-40B4-BE49-F238E27FC236}">
                  <a16:creationId xmlns:a16="http://schemas.microsoft.com/office/drawing/2014/main" id="{234C119C-7583-4907-A0AA-3E6A09FA59B0}"/>
                </a:ext>
              </a:extLst>
            </xdr:cNvPr>
            <xdr:cNvSpPr txBox="1"/>
          </xdr:nvSpPr>
          <xdr:spPr>
            <a:xfrm>
              <a:off x="1184" y="102"/>
              <a:ext cx="190"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54000" rIns="0" bIns="10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16/01/2020</a:t>
              </a:r>
              <a:endParaRPr sz="1400"/>
            </a:p>
          </xdr:txBody>
        </xdr:sp>
      </xdr:grpSp>
    </xdr:grpSp>
    <xdr:clientData fLocksWithSheet="0"/>
  </xdr:oneCellAnchor>
  <xdr:oneCellAnchor>
    <xdr:from>
      <xdr:col>1</xdr:col>
      <xdr:colOff>990600</xdr:colOff>
      <xdr:row>0</xdr:row>
      <xdr:rowOff>57150</xdr:rowOff>
    </xdr:from>
    <xdr:ext cx="895350" cy="1009650"/>
    <xdr:pic>
      <xdr:nvPicPr>
        <xdr:cNvPr id="18" name="image1.jpg">
          <a:extLst>
            <a:ext uri="{FF2B5EF4-FFF2-40B4-BE49-F238E27FC236}">
              <a16:creationId xmlns:a16="http://schemas.microsoft.com/office/drawing/2014/main" id="{54A949CE-BCAE-4EF4-9841-23A913C97F77}"/>
            </a:ext>
          </a:extLst>
        </xdr:cNvPr>
        <xdr:cNvPicPr preferRelativeResize="0"/>
      </xdr:nvPicPr>
      <xdr:blipFill>
        <a:blip xmlns:r="http://schemas.openxmlformats.org/officeDocument/2006/relationships" r:embed="rId1" cstate="print"/>
        <a:stretch>
          <a:fillRect/>
        </a:stretch>
      </xdr:blipFill>
      <xdr:spPr>
        <a:xfrm>
          <a:off x="3019425" y="57150"/>
          <a:ext cx="895350" cy="10096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29</xdr:col>
      <xdr:colOff>2574774</xdr:colOff>
      <xdr:row>6</xdr:row>
      <xdr:rowOff>0</xdr:rowOff>
    </xdr:to>
    <xdr:grpSp>
      <xdr:nvGrpSpPr>
        <xdr:cNvPr id="2" name="Group 4">
          <a:extLst>
            <a:ext uri="{FF2B5EF4-FFF2-40B4-BE49-F238E27FC236}">
              <a16:creationId xmlns:a16="http://schemas.microsoft.com/office/drawing/2014/main" id="{62CB9366-6D10-432A-B28A-385FED782FA6}"/>
            </a:ext>
          </a:extLst>
        </xdr:cNvPr>
        <xdr:cNvGrpSpPr>
          <a:grpSpLocks/>
        </xdr:cNvGrpSpPr>
      </xdr:nvGrpSpPr>
      <xdr:grpSpPr bwMode="auto">
        <a:xfrm>
          <a:off x="0" y="31750"/>
          <a:ext cx="51612649" cy="1127125"/>
          <a:chOff x="-8" y="0"/>
          <a:chExt cx="1382" cy="136"/>
        </a:xfrm>
      </xdr:grpSpPr>
      <xdr:sp macro="" textlink="">
        <xdr:nvSpPr>
          <xdr:cNvPr id="3" name="1 CuadroTexto">
            <a:extLst>
              <a:ext uri="{FF2B5EF4-FFF2-40B4-BE49-F238E27FC236}">
                <a16:creationId xmlns:a16="http://schemas.microsoft.com/office/drawing/2014/main" id="{69A96342-8D3D-422D-9FD5-2411FFA5539C}"/>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949DC8A8-B4CC-4ADC-B163-784C713ACA7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17B4FC59-98EB-4529-A33A-B57743E9045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90874D28-0F4E-45DD-85FC-387DD3563DB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7588AAA5-5166-4898-B8E5-5E10BC66BC2B}"/>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9EADB014-C169-4FCE-B91E-C50B57A5A9DA}"/>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7920BB97-BB56-4A9D-96AB-D1FE0D68D01F}"/>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1482FE23-B24F-4702-8690-B97D47879944}"/>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21DFCEA7-EBFF-4EE3-BB27-9D86CD0B6FC6}"/>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5E2C785-690A-4C1A-B1A0-98030448CAB2}"/>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9965721C-A45E-4986-A897-EC64A463792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C68F692D-24D1-42D8-8071-E7354544C303}"/>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ADC98D39-E536-4386-A4D7-69A11F38F94A}"/>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0</xdr:col>
      <xdr:colOff>2132574</xdr:colOff>
      <xdr:row>5</xdr:row>
      <xdr:rowOff>323167</xdr:rowOff>
    </xdr:to>
    <xdr:pic>
      <xdr:nvPicPr>
        <xdr:cNvPr id="16" name="Imagen 16">
          <a:extLst>
            <a:ext uri="{FF2B5EF4-FFF2-40B4-BE49-F238E27FC236}">
              <a16:creationId xmlns:a16="http://schemas.microsoft.com/office/drawing/2014/main" id="{6A553FE3-71C3-4438-AEB3-90BA594F1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6090" cy="10534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31750</xdr:rowOff>
    </xdr:from>
    <xdr:ext cx="51605089" cy="1149350"/>
    <xdr:grpSp>
      <xdr:nvGrpSpPr>
        <xdr:cNvPr id="2" name="Group 4">
          <a:extLst>
            <a:ext uri="{FF2B5EF4-FFF2-40B4-BE49-F238E27FC236}">
              <a16:creationId xmlns:a16="http://schemas.microsoft.com/office/drawing/2014/main" id="{0E2B0B40-DC79-4D60-A377-A0B40B7A8612}"/>
            </a:ext>
          </a:extLst>
        </xdr:cNvPr>
        <xdr:cNvGrpSpPr>
          <a:grpSpLocks/>
        </xdr:cNvGrpSpPr>
      </xdr:nvGrpSpPr>
      <xdr:grpSpPr bwMode="auto">
        <a:xfrm>
          <a:off x="0" y="31750"/>
          <a:ext cx="51605089" cy="1149350"/>
          <a:chOff x="-8" y="0"/>
          <a:chExt cx="1382" cy="136"/>
        </a:xfrm>
      </xdr:grpSpPr>
      <xdr:sp macro="" textlink="">
        <xdr:nvSpPr>
          <xdr:cNvPr id="3" name="1 CuadroTexto">
            <a:extLst>
              <a:ext uri="{FF2B5EF4-FFF2-40B4-BE49-F238E27FC236}">
                <a16:creationId xmlns:a16="http://schemas.microsoft.com/office/drawing/2014/main" id="{9DFE423E-7141-4A1F-8007-260611C16BEE}"/>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817F31AA-8906-49BC-8166-1727CB7892B5}"/>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6C8E32C4-F5DC-4E16-8C54-B490C2E45834}"/>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81ECA29D-413C-4D33-A219-1E832903BB85}"/>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CA952F37-0434-41A4-874B-43717FEBD00E}"/>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F1E9672B-A409-4832-85DD-1812512E883C}"/>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A6C448AF-45D0-42E7-8541-FA50A1549F7A}"/>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CE9D1375-7648-48D2-ABBE-F50DDA237F85}"/>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D4177FD4-E959-4CE8-AC55-F1F75592A99C}"/>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9D9BB218-2740-495E-A896-E28F7A715935}"/>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2627B09B-1734-44BB-A8A8-D5E1BC5BA5D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C9FD6A42-93A7-4D46-8C12-8E146E5BFA7A}"/>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3C1F2FAB-F9BF-4901-BD22-B99D153E6527}"/>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oneCellAnchor>
  <xdr:oneCellAnchor>
    <xdr:from>
      <xdr:col>0</xdr:col>
      <xdr:colOff>1226484</xdr:colOff>
      <xdr:row>0</xdr:row>
      <xdr:rowOff>79375</xdr:rowOff>
    </xdr:from>
    <xdr:ext cx="900647" cy="1053417"/>
    <xdr:pic>
      <xdr:nvPicPr>
        <xdr:cNvPr id="16" name="Imagen 16">
          <a:extLst>
            <a:ext uri="{FF2B5EF4-FFF2-40B4-BE49-F238E27FC236}">
              <a16:creationId xmlns:a16="http://schemas.microsoft.com/office/drawing/2014/main" id="{35A41250-4B27-420A-B389-E2E67E3FF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57380</xdr:colOff>
      <xdr:row>0</xdr:row>
      <xdr:rowOff>66177</xdr:rowOff>
    </xdr:from>
    <xdr:to>
      <xdr:col>32</xdr:col>
      <xdr:colOff>757091</xdr:colOff>
      <xdr:row>6</xdr:row>
      <xdr:rowOff>51321</xdr:rowOff>
    </xdr:to>
    <xdr:grpSp>
      <xdr:nvGrpSpPr>
        <xdr:cNvPr id="2" name="Group 4">
          <a:extLst>
            <a:ext uri="{FF2B5EF4-FFF2-40B4-BE49-F238E27FC236}">
              <a16:creationId xmlns:a16="http://schemas.microsoft.com/office/drawing/2014/main" id="{DF44BC7E-2436-4D5D-BF6F-7EC314FF8F22}"/>
            </a:ext>
          </a:extLst>
        </xdr:cNvPr>
        <xdr:cNvGrpSpPr>
          <a:grpSpLocks/>
        </xdr:cNvGrpSpPr>
      </xdr:nvGrpSpPr>
      <xdr:grpSpPr bwMode="auto">
        <a:xfrm>
          <a:off x="57380" y="66177"/>
          <a:ext cx="51672068" cy="1168965"/>
          <a:chOff x="-8" y="0"/>
          <a:chExt cx="1382" cy="138"/>
        </a:xfrm>
      </xdr:grpSpPr>
      <xdr:sp macro="" textlink="">
        <xdr:nvSpPr>
          <xdr:cNvPr id="3" name="1 CuadroTexto">
            <a:extLst>
              <a:ext uri="{FF2B5EF4-FFF2-40B4-BE49-F238E27FC236}">
                <a16:creationId xmlns:a16="http://schemas.microsoft.com/office/drawing/2014/main" id="{91F38A76-5620-4F29-8220-D77C60275C01}"/>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13015640-F8A5-4FB4-A77C-8080FD5A3027}"/>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F8C52D12-29FA-4807-AD56-BD4B304545D7}"/>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6069EF8C-FA69-4560-B6E2-C046DD15F613}"/>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928BB52B-8027-4D26-81DE-B2659E4BA0C8}"/>
              </a:ext>
            </a:extLst>
          </xdr:cNvPr>
          <xdr:cNvSpPr txBox="1">
            <a:spLocks noChangeArrowheads="1"/>
          </xdr:cNvSpPr>
        </xdr:nvSpPr>
        <xdr:spPr bwMode="auto">
          <a:xfrm>
            <a:off x="378" y="75"/>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a:p>
            <a:pPr algn="ctr" rtl="0">
              <a:defRPr sz="1000"/>
            </a:pPr>
            <a:endParaRPr lang="es-ES" sz="2000" b="1" i="0" strike="noStrike">
              <a:solidFill>
                <a:srgbClr val="000000"/>
              </a:solidFill>
              <a:latin typeface="Times New Roman" pitchFamily="18" charset="0"/>
              <a:cs typeface="Times New Roman" pitchFamily="18" charset="0"/>
            </a:endParaRPr>
          </a:p>
        </xdr:txBody>
      </xdr:sp>
      <xdr:sp macro="" textlink="">
        <xdr:nvSpPr>
          <xdr:cNvPr id="8" name="11 CuadroTexto">
            <a:extLst>
              <a:ext uri="{FF2B5EF4-FFF2-40B4-BE49-F238E27FC236}">
                <a16:creationId xmlns:a16="http://schemas.microsoft.com/office/drawing/2014/main" id="{78724A1D-74D6-4F33-9B69-2F297E3F3BB2}"/>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4F9FBBE7-2EC4-4388-B272-0D9CDB1BB273}"/>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1F952FF9-19A9-484D-BA7B-7B19182F0FC8}"/>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12377305-E68F-4F01-889E-94A46B9E73B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EE8A8A02-BC5B-44BD-BC7D-7C998FB6CDB5}"/>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24F503FD-5D37-430B-93A8-7DFB60A50DCB}"/>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24A40541-3182-439C-9F6A-6BD02A3CAA49}"/>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984DFAB3-98B6-4C2E-BE2A-3B860A22795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89EB332A-FB95-4F37-8B33-DC5E5F62BD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31751</xdr:rowOff>
    </xdr:from>
    <xdr:to>
      <xdr:col>32</xdr:col>
      <xdr:colOff>1123156</xdr:colOff>
      <xdr:row>5</xdr:row>
      <xdr:rowOff>349251</xdr:rowOff>
    </xdr:to>
    <xdr:grpSp>
      <xdr:nvGrpSpPr>
        <xdr:cNvPr id="2" name="Group 4">
          <a:extLst>
            <a:ext uri="{FF2B5EF4-FFF2-40B4-BE49-F238E27FC236}">
              <a16:creationId xmlns:a16="http://schemas.microsoft.com/office/drawing/2014/main" id="{4BBFDA17-F4FF-44E9-9949-4C66DF12436F}"/>
            </a:ext>
          </a:extLst>
        </xdr:cNvPr>
        <xdr:cNvGrpSpPr>
          <a:grpSpLocks/>
        </xdr:cNvGrpSpPr>
      </xdr:nvGrpSpPr>
      <xdr:grpSpPr bwMode="auto">
        <a:xfrm>
          <a:off x="0" y="31751"/>
          <a:ext cx="39440870" cy="1133929"/>
          <a:chOff x="-8" y="0"/>
          <a:chExt cx="1382" cy="136"/>
        </a:xfrm>
      </xdr:grpSpPr>
      <xdr:sp macro="" textlink="">
        <xdr:nvSpPr>
          <xdr:cNvPr id="3" name="1 CuadroTexto">
            <a:extLst>
              <a:ext uri="{FF2B5EF4-FFF2-40B4-BE49-F238E27FC236}">
                <a16:creationId xmlns:a16="http://schemas.microsoft.com/office/drawing/2014/main" id="{6152FBB9-1DE9-42B7-BD3B-9FDC610C9C7E}"/>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2903BC6F-C848-4D0F-9CBA-B217777AE709}"/>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35760146-BBCE-4223-B784-39A741BE06C1}"/>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123DF14C-460A-42CB-A7CD-1813FB2515A2}"/>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80900F5D-2970-45DC-A11F-C1246278494B}"/>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A8228BE0-F8D6-4ABD-8F87-29E4B7FFDE01}"/>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1AE57C9D-5726-4C93-8831-86E840F5F8F7}"/>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3C5F4134-D86C-4F89-922B-0AA02C87B09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B695D334-105E-40F1-87C9-D9EC11548213}"/>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9CDF4B80-1682-404E-A3DC-A941507251C7}"/>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946E3543-AFEC-44F8-9270-F612F08CB7EE}"/>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E4C5E05C-3A09-485A-8B8A-CF9C7F9AEB86}"/>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38F2DCEC-AEDC-412D-AF40-DDEE47D4960D}"/>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669806</xdr:colOff>
      <xdr:row>5</xdr:row>
      <xdr:rowOff>323167</xdr:rowOff>
    </xdr:to>
    <xdr:pic>
      <xdr:nvPicPr>
        <xdr:cNvPr id="16" name="Imagen 16">
          <a:extLst>
            <a:ext uri="{FF2B5EF4-FFF2-40B4-BE49-F238E27FC236}">
              <a16:creationId xmlns:a16="http://schemas.microsoft.com/office/drawing/2014/main" id="{64D8E08E-9CA1-440A-A7F8-8C5FA4781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oscaro@idipron.gov.co" TargetMode="External"/><Relationship Id="rId1" Type="http://schemas.openxmlformats.org/officeDocument/2006/relationships/hyperlink" Target="mailto:oscaro@idiporon.gov.co"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053B-C81F-4B99-8F0C-8A7AB5CDD3CE}">
  <dimension ref="A1:AO1000"/>
  <sheetViews>
    <sheetView topLeftCell="Y12" workbookViewId="0">
      <selection activeCell="AA12" sqref="AA12:AA18"/>
    </sheetView>
  </sheetViews>
  <sheetFormatPr baseColWidth="10" defaultColWidth="14.42578125" defaultRowHeight="15" customHeight="1" x14ac:dyDescent="0.2"/>
  <cols>
    <col min="1" max="2" width="22.5703125" style="109" customWidth="1"/>
    <col min="3" max="3" width="15.42578125" style="109" customWidth="1"/>
    <col min="4" max="4" width="27.42578125" style="109" customWidth="1"/>
    <col min="5" max="5" width="24" style="109" customWidth="1"/>
    <col min="6" max="6" width="23.140625" style="109" customWidth="1"/>
    <col min="7" max="7" width="19.140625" style="109" customWidth="1"/>
    <col min="8" max="8" width="22.5703125" style="109" customWidth="1"/>
    <col min="9" max="9" width="25.28515625" style="109" hidden="1" customWidth="1"/>
    <col min="10" max="10" width="22.85546875" style="109" customWidth="1"/>
    <col min="11" max="11" width="41.42578125" style="109" customWidth="1"/>
    <col min="12" max="12" width="48.7109375" style="109" customWidth="1"/>
    <col min="13" max="13" width="26" style="109" customWidth="1"/>
    <col min="14" max="14" width="7.7109375" style="109" hidden="1" customWidth="1"/>
    <col min="15" max="15" width="21.140625" style="109" customWidth="1"/>
    <col min="16" max="16" width="16.7109375" style="109" customWidth="1"/>
    <col min="17" max="17" width="16.5703125" style="109" customWidth="1"/>
    <col min="18" max="18" width="22.140625" style="109" customWidth="1"/>
    <col min="19" max="19" width="24.140625" style="109" customWidth="1"/>
    <col min="20" max="20" width="26.85546875" style="109" customWidth="1"/>
    <col min="21" max="21" width="23.42578125" style="109" customWidth="1"/>
    <col min="22" max="22" width="21" style="109" customWidth="1"/>
    <col min="23" max="23" width="27.7109375" style="109" customWidth="1"/>
    <col min="24" max="24" width="28.140625" style="109" customWidth="1"/>
    <col min="25" max="25" width="22.85546875" style="109" customWidth="1"/>
    <col min="26" max="26" width="30.85546875" style="109" customWidth="1"/>
    <col min="27" max="27" width="26.85546875" style="109" customWidth="1"/>
    <col min="28" max="28" width="28.7109375" style="109" customWidth="1"/>
    <col min="29" max="29" width="18" style="109" customWidth="1"/>
    <col min="30" max="30" width="37" style="109" customWidth="1"/>
    <col min="31" max="31" width="19.140625" style="109" customWidth="1"/>
    <col min="32" max="33" width="23.5703125" style="109" customWidth="1"/>
    <col min="34" max="34" width="17.28515625" style="109" hidden="1" customWidth="1"/>
    <col min="35" max="41" width="11.42578125" style="109" hidden="1" customWidth="1"/>
    <col min="42" max="16384" width="14.42578125" style="109"/>
  </cols>
  <sheetData>
    <row r="1" spans="1:41" ht="12.75" customHeight="1" x14ac:dyDescent="0.2">
      <c r="A1" s="169"/>
      <c r="B1" s="169"/>
      <c r="C1" s="169"/>
      <c r="D1" s="170"/>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71"/>
      <c r="AE1" s="169"/>
      <c r="AF1" s="169"/>
      <c r="AG1" s="169"/>
      <c r="AH1" s="172"/>
      <c r="AI1" s="172"/>
      <c r="AJ1" s="172"/>
      <c r="AK1" s="172" t="s">
        <v>0</v>
      </c>
      <c r="AL1" s="172" t="s">
        <v>1</v>
      </c>
      <c r="AM1" s="172"/>
      <c r="AN1" s="172" t="s">
        <v>2</v>
      </c>
      <c r="AO1" s="172"/>
    </row>
    <row r="2" spans="1:41" ht="12.75" customHeight="1" x14ac:dyDescent="0.2">
      <c r="A2" s="169"/>
      <c r="B2" s="169"/>
      <c r="C2" s="169"/>
      <c r="D2" s="170"/>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71"/>
      <c r="AE2" s="169"/>
      <c r="AF2" s="169"/>
      <c r="AG2" s="169"/>
      <c r="AH2" s="172" t="s">
        <v>3</v>
      </c>
      <c r="AI2" s="172" t="s">
        <v>4</v>
      </c>
      <c r="AJ2" s="172"/>
      <c r="AK2" s="172"/>
      <c r="AL2" s="172" t="s">
        <v>5</v>
      </c>
      <c r="AM2" s="172"/>
      <c r="AN2" s="172" t="s">
        <v>6</v>
      </c>
      <c r="AO2" s="172"/>
    </row>
    <row r="3" spans="1:41" ht="12.75" customHeight="1" x14ac:dyDescent="0.2">
      <c r="A3" s="169"/>
      <c r="B3" s="169"/>
      <c r="C3" s="169"/>
      <c r="D3" s="170"/>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71"/>
      <c r="AE3" s="169"/>
      <c r="AF3" s="169"/>
      <c r="AG3" s="169"/>
      <c r="AH3" s="172" t="s">
        <v>7</v>
      </c>
      <c r="AI3" s="172" t="s">
        <v>8</v>
      </c>
      <c r="AJ3" s="172"/>
      <c r="AK3" s="172"/>
      <c r="AL3" s="172" t="s">
        <v>9</v>
      </c>
      <c r="AM3" s="172"/>
      <c r="AN3" s="172" t="s">
        <v>10</v>
      </c>
      <c r="AO3" s="172"/>
    </row>
    <row r="4" spans="1:41" ht="12.75" customHeight="1" x14ac:dyDescent="0.2">
      <c r="A4" s="169"/>
      <c r="B4" s="169"/>
      <c r="C4" s="169"/>
      <c r="D4" s="170"/>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71"/>
      <c r="AE4" s="169"/>
      <c r="AF4" s="169"/>
      <c r="AG4" s="169"/>
      <c r="AH4" s="172" t="s">
        <v>11</v>
      </c>
      <c r="AI4" s="172" t="s">
        <v>12</v>
      </c>
      <c r="AJ4" s="172"/>
      <c r="AK4" s="172" t="s">
        <v>13</v>
      </c>
      <c r="AL4" s="172" t="s">
        <v>14</v>
      </c>
      <c r="AM4" s="172"/>
      <c r="AN4" s="172" t="s">
        <v>15</v>
      </c>
      <c r="AO4" s="172"/>
    </row>
    <row r="5" spans="1:41" ht="12.75" customHeight="1" x14ac:dyDescent="0.2">
      <c r="A5" s="169"/>
      <c r="B5" s="169"/>
      <c r="C5" s="169"/>
      <c r="D5" s="170"/>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71"/>
      <c r="AE5" s="169"/>
      <c r="AF5" s="169"/>
      <c r="AG5" s="169"/>
      <c r="AH5" s="172" t="s">
        <v>16</v>
      </c>
      <c r="AI5" s="172" t="s">
        <v>17</v>
      </c>
      <c r="AJ5" s="172"/>
      <c r="AK5" s="172" t="s">
        <v>18</v>
      </c>
      <c r="AL5" s="172" t="s">
        <v>19</v>
      </c>
      <c r="AM5" s="172"/>
      <c r="AN5" s="172" t="s">
        <v>20</v>
      </c>
      <c r="AO5" s="172"/>
    </row>
    <row r="6" spans="1:41" ht="29.25" customHeight="1" x14ac:dyDescent="0.2">
      <c r="A6" s="169"/>
      <c r="B6" s="169"/>
      <c r="C6" s="169"/>
      <c r="D6" s="170"/>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71"/>
      <c r="AE6" s="169"/>
      <c r="AF6" s="169"/>
      <c r="AG6" s="169"/>
      <c r="AH6" s="172" t="s">
        <v>21</v>
      </c>
      <c r="AI6" s="172" t="s">
        <v>22</v>
      </c>
      <c r="AJ6" s="172" t="s">
        <v>23</v>
      </c>
      <c r="AK6" s="172" t="s">
        <v>24</v>
      </c>
      <c r="AL6" s="172" t="s">
        <v>25</v>
      </c>
      <c r="AM6" s="172"/>
      <c r="AN6" s="172" t="s">
        <v>26</v>
      </c>
      <c r="AO6" s="172"/>
    </row>
    <row r="7" spans="1:41" ht="24.75" customHeight="1" x14ac:dyDescent="0.2">
      <c r="A7" s="268" t="s">
        <v>27</v>
      </c>
      <c r="B7" s="207"/>
      <c r="C7" s="269">
        <v>43889</v>
      </c>
      <c r="D7" s="206"/>
      <c r="E7" s="206"/>
      <c r="F7" s="207"/>
      <c r="G7" s="270"/>
      <c r="H7" s="206"/>
      <c r="I7" s="206"/>
      <c r="J7" s="206"/>
      <c r="K7" s="206"/>
      <c r="L7" s="207"/>
      <c r="M7" s="271" t="s">
        <v>28</v>
      </c>
      <c r="N7" s="206"/>
      <c r="O7" s="206"/>
      <c r="P7" s="206"/>
      <c r="Q7" s="206"/>
      <c r="R7" s="206"/>
      <c r="S7" s="206"/>
      <c r="T7" s="206"/>
      <c r="U7" s="206"/>
      <c r="V7" s="207"/>
      <c r="W7" s="173" t="s">
        <v>29</v>
      </c>
      <c r="X7" s="174"/>
      <c r="Y7" s="175" t="s">
        <v>31</v>
      </c>
      <c r="Z7" s="272" t="s">
        <v>30</v>
      </c>
      <c r="AA7" s="207"/>
      <c r="AB7" s="173" t="s">
        <v>32</v>
      </c>
      <c r="AC7" s="174" t="s">
        <v>30</v>
      </c>
      <c r="AD7" s="176" t="s">
        <v>33</v>
      </c>
      <c r="AE7" s="177"/>
      <c r="AF7" s="270"/>
      <c r="AG7" s="207"/>
      <c r="AH7" s="172" t="s">
        <v>34</v>
      </c>
      <c r="AI7" s="172" t="s">
        <v>35</v>
      </c>
      <c r="AJ7" s="172" t="s">
        <v>36</v>
      </c>
      <c r="AK7" s="172"/>
      <c r="AL7" s="172"/>
      <c r="AM7" s="172"/>
      <c r="AN7" s="172" t="s">
        <v>37</v>
      </c>
      <c r="AO7" s="172"/>
    </row>
    <row r="8" spans="1:41" ht="12.75" customHeight="1" x14ac:dyDescent="0.2">
      <c r="A8" s="262" t="s">
        <v>38</v>
      </c>
      <c r="B8" s="206"/>
      <c r="C8" s="206"/>
      <c r="D8" s="206"/>
      <c r="E8" s="206"/>
      <c r="F8" s="207"/>
      <c r="G8" s="262" t="s">
        <v>39</v>
      </c>
      <c r="H8" s="206"/>
      <c r="I8" s="206"/>
      <c r="J8" s="206"/>
      <c r="K8" s="206"/>
      <c r="L8" s="206"/>
      <c r="M8" s="206"/>
      <c r="N8" s="206"/>
      <c r="O8" s="206"/>
      <c r="P8" s="206"/>
      <c r="Q8" s="206"/>
      <c r="R8" s="206"/>
      <c r="S8" s="206"/>
      <c r="T8" s="206"/>
      <c r="U8" s="206"/>
      <c r="V8" s="206"/>
      <c r="W8" s="206"/>
      <c r="X8" s="206"/>
      <c r="Y8" s="206"/>
      <c r="Z8" s="206"/>
      <c r="AA8" s="206"/>
      <c r="AB8" s="207"/>
      <c r="AC8" s="264" t="s">
        <v>40</v>
      </c>
      <c r="AD8" s="265" t="s">
        <v>41</v>
      </c>
      <c r="AE8" s="266"/>
      <c r="AF8" s="266"/>
      <c r="AG8" s="266"/>
      <c r="AH8" s="172" t="s">
        <v>42</v>
      </c>
      <c r="AI8" s="172" t="s">
        <v>43</v>
      </c>
      <c r="AJ8" s="172"/>
      <c r="AK8" s="172"/>
      <c r="AL8" s="172"/>
      <c r="AM8" s="172"/>
      <c r="AN8" s="172" t="s">
        <v>44</v>
      </c>
      <c r="AO8" s="172"/>
    </row>
    <row r="9" spans="1:41" ht="14.25" customHeight="1" x14ac:dyDescent="0.2">
      <c r="A9" s="259" t="s">
        <v>45</v>
      </c>
      <c r="B9" s="259" t="s">
        <v>46</v>
      </c>
      <c r="C9" s="259" t="s">
        <v>47</v>
      </c>
      <c r="D9" s="259" t="s">
        <v>2</v>
      </c>
      <c r="E9" s="259" t="s">
        <v>48</v>
      </c>
      <c r="F9" s="264" t="s">
        <v>49</v>
      </c>
      <c r="G9" s="262" t="s">
        <v>50</v>
      </c>
      <c r="H9" s="206"/>
      <c r="I9" s="206"/>
      <c r="J9" s="207"/>
      <c r="K9" s="262" t="s">
        <v>51</v>
      </c>
      <c r="L9" s="206"/>
      <c r="M9" s="206"/>
      <c r="N9" s="206"/>
      <c r="O9" s="206"/>
      <c r="P9" s="206"/>
      <c r="Q9" s="206"/>
      <c r="R9" s="206"/>
      <c r="S9" s="206"/>
      <c r="T9" s="207"/>
      <c r="U9" s="262" t="s">
        <v>52</v>
      </c>
      <c r="V9" s="206"/>
      <c r="W9" s="206"/>
      <c r="X9" s="206"/>
      <c r="Y9" s="206"/>
      <c r="Z9" s="206"/>
      <c r="AA9" s="206"/>
      <c r="AB9" s="207"/>
      <c r="AC9" s="226"/>
      <c r="AD9" s="258"/>
      <c r="AE9" s="224"/>
      <c r="AF9" s="224"/>
      <c r="AG9" s="266"/>
      <c r="AH9" s="172" t="s">
        <v>53</v>
      </c>
      <c r="AI9" s="172" t="s">
        <v>54</v>
      </c>
      <c r="AJ9" s="172" t="s">
        <v>55</v>
      </c>
      <c r="AK9" s="178"/>
      <c r="AL9" s="178"/>
      <c r="AM9" s="178"/>
      <c r="AN9" s="178"/>
      <c r="AO9" s="178"/>
    </row>
    <row r="10" spans="1:41" ht="20.25" customHeight="1" x14ac:dyDescent="0.2">
      <c r="A10" s="226"/>
      <c r="B10" s="226"/>
      <c r="C10" s="226"/>
      <c r="D10" s="226"/>
      <c r="E10" s="226"/>
      <c r="F10" s="226"/>
      <c r="G10" s="263" t="s">
        <v>56</v>
      </c>
      <c r="H10" s="219"/>
      <c r="I10" s="219"/>
      <c r="J10" s="220"/>
      <c r="K10" s="259" t="s">
        <v>57</v>
      </c>
      <c r="L10" s="264" t="s">
        <v>58</v>
      </c>
      <c r="M10" s="264" t="s">
        <v>59</v>
      </c>
      <c r="N10" s="264" t="s">
        <v>60</v>
      </c>
      <c r="O10" s="259" t="s">
        <v>61</v>
      </c>
      <c r="P10" s="261" t="s">
        <v>62</v>
      </c>
      <c r="Q10" s="259" t="s">
        <v>63</v>
      </c>
      <c r="R10" s="259" t="s">
        <v>64</v>
      </c>
      <c r="S10" s="259" t="s">
        <v>65</v>
      </c>
      <c r="T10" s="259" t="s">
        <v>66</v>
      </c>
      <c r="U10" s="261" t="s">
        <v>67</v>
      </c>
      <c r="V10" s="259" t="s">
        <v>68</v>
      </c>
      <c r="W10" s="259" t="s">
        <v>69</v>
      </c>
      <c r="X10" s="259" t="s">
        <v>70</v>
      </c>
      <c r="Y10" s="260" t="s">
        <v>71</v>
      </c>
      <c r="Z10" s="206"/>
      <c r="AA10" s="206"/>
      <c r="AB10" s="207"/>
      <c r="AC10" s="226"/>
      <c r="AD10" s="267"/>
      <c r="AE10" s="219"/>
      <c r="AF10" s="219"/>
      <c r="AG10" s="219"/>
      <c r="AH10" s="178" t="s">
        <v>72</v>
      </c>
      <c r="AI10" s="178" t="s">
        <v>73</v>
      </c>
      <c r="AJ10" s="178" t="s">
        <v>74</v>
      </c>
      <c r="AK10" s="178"/>
      <c r="AL10" s="178" t="s">
        <v>75</v>
      </c>
      <c r="AM10" s="178"/>
      <c r="AN10" s="178"/>
      <c r="AO10" s="172" t="s">
        <v>76</v>
      </c>
    </row>
    <row r="11" spans="1:41" ht="57.75" customHeight="1" x14ac:dyDescent="0.2">
      <c r="A11" s="226"/>
      <c r="B11" s="227"/>
      <c r="C11" s="226"/>
      <c r="D11" s="226"/>
      <c r="E11" s="226"/>
      <c r="F11" s="226"/>
      <c r="G11" s="179" t="s">
        <v>1</v>
      </c>
      <c r="H11" s="179" t="s">
        <v>0</v>
      </c>
      <c r="I11" s="179"/>
      <c r="J11" s="180" t="s">
        <v>77</v>
      </c>
      <c r="K11" s="227"/>
      <c r="L11" s="227"/>
      <c r="M11" s="227"/>
      <c r="N11" s="227"/>
      <c r="O11" s="227"/>
      <c r="P11" s="227"/>
      <c r="Q11" s="227"/>
      <c r="R11" s="227"/>
      <c r="S11" s="227"/>
      <c r="T11" s="227"/>
      <c r="U11" s="227"/>
      <c r="V11" s="227"/>
      <c r="W11" s="227"/>
      <c r="X11" s="227"/>
      <c r="Y11" s="181" t="s">
        <v>78</v>
      </c>
      <c r="Z11" s="181" t="s">
        <v>79</v>
      </c>
      <c r="AA11" s="182" t="s">
        <v>80</v>
      </c>
      <c r="AB11" s="182" t="s">
        <v>81</v>
      </c>
      <c r="AC11" s="227"/>
      <c r="AD11" s="183" t="s">
        <v>82</v>
      </c>
      <c r="AE11" s="182" t="s">
        <v>83</v>
      </c>
      <c r="AF11" s="182" t="s">
        <v>84</v>
      </c>
      <c r="AG11" s="181" t="s">
        <v>85</v>
      </c>
      <c r="AH11" s="178" t="s">
        <v>86</v>
      </c>
      <c r="AI11" s="178" t="s">
        <v>8</v>
      </c>
      <c r="AJ11" s="178"/>
      <c r="AK11" s="178"/>
      <c r="AL11" s="178" t="s">
        <v>87</v>
      </c>
      <c r="AM11" s="178"/>
      <c r="AN11" s="178"/>
      <c r="AO11" s="172" t="s">
        <v>88</v>
      </c>
    </row>
    <row r="12" spans="1:41" ht="37.5" customHeight="1" x14ac:dyDescent="0.2">
      <c r="A12" s="255" t="s">
        <v>742</v>
      </c>
      <c r="B12" s="246" t="s">
        <v>743</v>
      </c>
      <c r="C12" s="235" t="s">
        <v>744</v>
      </c>
      <c r="D12" s="254" t="s">
        <v>6</v>
      </c>
      <c r="E12" s="235" t="s">
        <v>745</v>
      </c>
      <c r="F12" s="235" t="s">
        <v>746</v>
      </c>
      <c r="G12" s="242" t="s">
        <v>9</v>
      </c>
      <c r="H12" s="242" t="s">
        <v>87</v>
      </c>
      <c r="I12" s="184" t="str">
        <f>CONCATENATE(G12,H12)</f>
        <v>IMPROBABLEMENOR</v>
      </c>
      <c r="J12" s="248" t="str">
        <f>I13</f>
        <v>4. BAJO</v>
      </c>
      <c r="K12" s="257" t="s">
        <v>747</v>
      </c>
      <c r="L12" s="185" t="s">
        <v>95</v>
      </c>
      <c r="M12" s="186" t="s">
        <v>3</v>
      </c>
      <c r="N12" s="187">
        <f>IF(M12="ASIGNADO",15,IF(M12="NO ASIGNADO",0,""))</f>
        <v>15</v>
      </c>
      <c r="O12" s="249">
        <f>SUM(N12:N18)</f>
        <v>85</v>
      </c>
      <c r="P12" s="250" t="s">
        <v>73</v>
      </c>
      <c r="Q12" s="251">
        <f>IF(Q15="DÉBIL",0,IF(Q15="MODERADO",50,IF(Q15="FUERTE",100,"")))</f>
        <v>0</v>
      </c>
      <c r="R12" s="252"/>
      <c r="S12" s="246" t="s">
        <v>96</v>
      </c>
      <c r="T12" s="246" t="s">
        <v>96</v>
      </c>
      <c r="U12" s="247" t="s">
        <v>116</v>
      </c>
      <c r="V12" s="242" t="s">
        <v>121</v>
      </c>
      <c r="W12" s="235" t="s">
        <v>748</v>
      </c>
      <c r="X12" s="235" t="s">
        <v>749</v>
      </c>
      <c r="Y12" s="235" t="s">
        <v>750</v>
      </c>
      <c r="Z12" s="228">
        <v>2020</v>
      </c>
      <c r="AA12" s="243" t="s">
        <v>103</v>
      </c>
      <c r="AB12" s="235" t="s">
        <v>751</v>
      </c>
      <c r="AC12" s="244">
        <v>44073</v>
      </c>
      <c r="AD12" s="245" t="s">
        <v>752</v>
      </c>
      <c r="AE12" s="235" t="s">
        <v>753</v>
      </c>
      <c r="AF12" s="256" t="s">
        <v>754</v>
      </c>
      <c r="AG12" s="236" t="s">
        <v>755</v>
      </c>
      <c r="AH12" s="172" t="s">
        <v>110</v>
      </c>
      <c r="AI12" s="172" t="s">
        <v>111</v>
      </c>
      <c r="AJ12" s="172" t="s">
        <v>13</v>
      </c>
      <c r="AK12" s="172" t="s">
        <v>76</v>
      </c>
      <c r="AL12" s="172" t="s">
        <v>13</v>
      </c>
      <c r="AM12" s="172"/>
      <c r="AN12" s="172" t="s">
        <v>103</v>
      </c>
      <c r="AO12" s="172" t="s">
        <v>112</v>
      </c>
    </row>
    <row r="13" spans="1:41" ht="51.75" customHeight="1" x14ac:dyDescent="0.2">
      <c r="A13" s="226"/>
      <c r="B13" s="226"/>
      <c r="C13" s="226"/>
      <c r="D13" s="226"/>
      <c r="E13" s="226"/>
      <c r="F13" s="226"/>
      <c r="G13" s="226"/>
      <c r="H13" s="226"/>
      <c r="I13" s="184"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BAJO</v>
      </c>
      <c r="J13" s="226"/>
      <c r="K13" s="258"/>
      <c r="L13" s="188" t="s">
        <v>113</v>
      </c>
      <c r="M13" s="189" t="s">
        <v>11</v>
      </c>
      <c r="N13" s="190">
        <f>IF(M13="ADECUADO",15,IF(M13="INADECUADO",0,""))</f>
        <v>15</v>
      </c>
      <c r="O13" s="238"/>
      <c r="P13" s="226"/>
      <c r="Q13" s="226"/>
      <c r="R13" s="226"/>
      <c r="S13" s="227"/>
      <c r="T13" s="227"/>
      <c r="U13" s="226"/>
      <c r="V13" s="226"/>
      <c r="W13" s="226"/>
      <c r="X13" s="226"/>
      <c r="Y13" s="226"/>
      <c r="Z13" s="226"/>
      <c r="AA13" s="226"/>
      <c r="AB13" s="226"/>
      <c r="AC13" s="226"/>
      <c r="AD13" s="226"/>
      <c r="AE13" s="226"/>
      <c r="AF13" s="226"/>
      <c r="AG13" s="226"/>
      <c r="AH13" s="172" t="s">
        <v>96</v>
      </c>
      <c r="AI13" s="172" t="s">
        <v>114</v>
      </c>
      <c r="AJ13" s="172"/>
      <c r="AK13" s="172"/>
      <c r="AL13" s="172" t="s">
        <v>18</v>
      </c>
      <c r="AM13" s="172"/>
      <c r="AN13" s="172" t="s">
        <v>115</v>
      </c>
      <c r="AO13" s="172" t="s">
        <v>116</v>
      </c>
    </row>
    <row r="14" spans="1:41" ht="69.75" customHeight="1" x14ac:dyDescent="0.2">
      <c r="A14" s="226"/>
      <c r="B14" s="226"/>
      <c r="C14" s="226"/>
      <c r="D14" s="226"/>
      <c r="E14" s="226"/>
      <c r="F14" s="226"/>
      <c r="G14" s="226"/>
      <c r="H14" s="226"/>
      <c r="I14" s="184"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226"/>
      <c r="K14" s="258"/>
      <c r="L14" s="191" t="s">
        <v>117</v>
      </c>
      <c r="M14" s="189" t="s">
        <v>16</v>
      </c>
      <c r="N14" s="190">
        <f>IF(M14="OPORTUNA",15,IF(M14="INOPORTUNA",0,""))</f>
        <v>15</v>
      </c>
      <c r="O14" s="238"/>
      <c r="P14" s="226"/>
      <c r="Q14" s="227"/>
      <c r="R14" s="226"/>
      <c r="S14" s="192" t="s">
        <v>118</v>
      </c>
      <c r="T14" s="192" t="s">
        <v>119</v>
      </c>
      <c r="U14" s="226"/>
      <c r="V14" s="226"/>
      <c r="W14" s="226"/>
      <c r="X14" s="226"/>
      <c r="Y14" s="226"/>
      <c r="Z14" s="226"/>
      <c r="AA14" s="226"/>
      <c r="AB14" s="226"/>
      <c r="AC14" s="226"/>
      <c r="AD14" s="226"/>
      <c r="AE14" s="226"/>
      <c r="AF14" s="227"/>
      <c r="AG14" s="226"/>
      <c r="AH14" s="172" t="s">
        <v>120</v>
      </c>
      <c r="AI14" s="172" t="s">
        <v>98</v>
      </c>
      <c r="AJ14" s="172" t="s">
        <v>121</v>
      </c>
      <c r="AK14" s="172" t="s">
        <v>122</v>
      </c>
      <c r="AL14" s="172" t="s">
        <v>24</v>
      </c>
      <c r="AM14" s="172"/>
      <c r="AN14" s="172"/>
      <c r="AO14" s="172" t="s">
        <v>123</v>
      </c>
    </row>
    <row r="15" spans="1:41" ht="84" customHeight="1" x14ac:dyDescent="0.2">
      <c r="A15" s="226"/>
      <c r="B15" s="226"/>
      <c r="C15" s="226"/>
      <c r="D15" s="226"/>
      <c r="E15" s="193" t="s">
        <v>124</v>
      </c>
      <c r="F15" s="226"/>
      <c r="G15" s="226"/>
      <c r="H15" s="226"/>
      <c r="I15" s="184"/>
      <c r="J15" s="226"/>
      <c r="K15" s="258"/>
      <c r="L15" s="188" t="s">
        <v>125</v>
      </c>
      <c r="M15" s="189" t="s">
        <v>126</v>
      </c>
      <c r="N15" s="190">
        <f>IF(M15="PREVENIR",15,IF(M15="DETECTAR",10,IF(M15="NO ES UN CONTROL",0,"")))</f>
        <v>15</v>
      </c>
      <c r="O15" s="237" t="str">
        <f>IF(O12&lt;86,"DÉBIL",IF(O12&lt;96,"MODERADO",IF(O12&lt;101,"FUERTE","")))</f>
        <v>DÉBIL</v>
      </c>
      <c r="P15" s="226"/>
      <c r="Q15" s="239" t="str">
        <f>IF(AND(O15="FUERTE",P12="FUERTE (SIEMPRE SE EJECUTA)"),"FUERTE",IF(OR(O15="DÉBIL",P12="DÉBIL (NO SE EJECUTA)"),"DÉBIL",IF(OR(O15="MODERADO",P12="MODERADO (ALGUNAS VECES)"),"MODERADO")))</f>
        <v>DÉBIL</v>
      </c>
      <c r="R15" s="240" t="str">
        <f>IF(AND(O15="FUERTE",P12="FUERTE (SIEMPRE SE EJECUTA)"),"NO","SÍ")</f>
        <v>SÍ</v>
      </c>
      <c r="S15" s="241"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241"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226"/>
      <c r="V15" s="226"/>
      <c r="W15" s="226"/>
      <c r="X15" s="226"/>
      <c r="Y15" s="226"/>
      <c r="Z15" s="227"/>
      <c r="AA15" s="226"/>
      <c r="AB15" s="226"/>
      <c r="AC15" s="226"/>
      <c r="AD15" s="226"/>
      <c r="AE15" s="226"/>
      <c r="AF15" s="235" t="s">
        <v>756</v>
      </c>
      <c r="AG15" s="226"/>
      <c r="AH15" s="172" t="s">
        <v>96</v>
      </c>
      <c r="AI15" s="172"/>
      <c r="AJ15" s="172"/>
      <c r="AK15" s="172"/>
      <c r="AL15" s="172"/>
      <c r="AM15" s="172"/>
      <c r="AN15" s="172"/>
      <c r="AO15" s="172" t="s">
        <v>128</v>
      </c>
    </row>
    <row r="16" spans="1:41" ht="55.5" customHeight="1" x14ac:dyDescent="0.2">
      <c r="A16" s="226"/>
      <c r="B16" s="226"/>
      <c r="C16" s="226"/>
      <c r="D16" s="226"/>
      <c r="E16" s="225" t="s">
        <v>757</v>
      </c>
      <c r="F16" s="226"/>
      <c r="G16" s="226"/>
      <c r="H16" s="226"/>
      <c r="I16" s="184"/>
      <c r="J16" s="226"/>
      <c r="K16" s="258"/>
      <c r="L16" s="188" t="s">
        <v>130</v>
      </c>
      <c r="M16" s="189" t="s">
        <v>34</v>
      </c>
      <c r="N16" s="190">
        <f>IF(M16="CONFIABLE",15,IF(M16="NO CONFIABLE",0,""))</f>
        <v>15</v>
      </c>
      <c r="O16" s="238"/>
      <c r="P16" s="226"/>
      <c r="Q16" s="226"/>
      <c r="R16" s="226"/>
      <c r="S16" s="226"/>
      <c r="T16" s="226"/>
      <c r="U16" s="226"/>
      <c r="V16" s="226"/>
      <c r="W16" s="226"/>
      <c r="X16" s="226"/>
      <c r="Y16" s="226"/>
      <c r="Z16" s="193" t="s">
        <v>131</v>
      </c>
      <c r="AA16" s="226"/>
      <c r="AB16" s="226"/>
      <c r="AC16" s="226"/>
      <c r="AD16" s="226"/>
      <c r="AE16" s="226"/>
      <c r="AF16" s="226"/>
      <c r="AG16" s="226"/>
      <c r="AH16" s="172" t="s">
        <v>132</v>
      </c>
      <c r="AI16" s="172"/>
      <c r="AJ16" s="172" t="s">
        <v>21</v>
      </c>
      <c r="AK16" s="172" t="s">
        <v>126</v>
      </c>
      <c r="AL16" s="172" t="s">
        <v>22</v>
      </c>
      <c r="AM16" s="172"/>
      <c r="AN16" s="172"/>
      <c r="AO16" s="172" t="s">
        <v>133</v>
      </c>
    </row>
    <row r="17" spans="1:41" ht="66.75" customHeight="1" x14ac:dyDescent="0.2">
      <c r="A17" s="226"/>
      <c r="B17" s="226"/>
      <c r="C17" s="226"/>
      <c r="D17" s="226"/>
      <c r="E17" s="226"/>
      <c r="F17" s="226"/>
      <c r="G17" s="226"/>
      <c r="H17" s="226"/>
      <c r="I17" s="184"/>
      <c r="J17" s="226"/>
      <c r="K17" s="258"/>
      <c r="L17" s="188" t="s">
        <v>134</v>
      </c>
      <c r="M17" s="189" t="s">
        <v>43</v>
      </c>
      <c r="N17" s="190">
        <f>IF(M17="SE INVESTIGAN Y SE RESUELVEN OPORTUNAMENTE",15,IF(M17="NO SE INVESTIGAN Y SE RESUELVEN OPORTUNAMENTE",0,""))</f>
        <v>0</v>
      </c>
      <c r="O17" s="238"/>
      <c r="P17" s="226"/>
      <c r="Q17" s="226"/>
      <c r="R17" s="226"/>
      <c r="S17" s="226"/>
      <c r="T17" s="226"/>
      <c r="U17" s="226"/>
      <c r="V17" s="226"/>
      <c r="W17" s="226"/>
      <c r="X17" s="226"/>
      <c r="Y17" s="226"/>
      <c r="Z17" s="228" t="s">
        <v>758</v>
      </c>
      <c r="AA17" s="226"/>
      <c r="AB17" s="226"/>
      <c r="AC17" s="226"/>
      <c r="AD17" s="226"/>
      <c r="AE17" s="226"/>
      <c r="AF17" s="226"/>
      <c r="AG17" s="226"/>
      <c r="AH17" s="172" t="s">
        <v>114</v>
      </c>
      <c r="AI17" s="172"/>
      <c r="AJ17" s="172"/>
      <c r="AK17" s="172"/>
      <c r="AL17" s="172"/>
      <c r="AM17" s="172"/>
      <c r="AN17" s="172"/>
      <c r="AO17" s="172" t="s">
        <v>136</v>
      </c>
    </row>
    <row r="18" spans="1:41" ht="60.75" customHeight="1" x14ac:dyDescent="0.2">
      <c r="A18" s="227"/>
      <c r="B18" s="227"/>
      <c r="C18" s="227"/>
      <c r="D18" s="227"/>
      <c r="E18" s="227"/>
      <c r="F18" s="227"/>
      <c r="G18" s="227"/>
      <c r="H18" s="227"/>
      <c r="I18" s="184"/>
      <c r="J18" s="226"/>
      <c r="K18" s="258"/>
      <c r="L18" s="194" t="s">
        <v>137</v>
      </c>
      <c r="M18" s="195" t="s">
        <v>53</v>
      </c>
      <c r="N18" s="196">
        <f>IF(M18="COMPLETA",10,IF(M18="INCOMPLETA",5,IF(M18="NO EXISTE",0,"")))</f>
        <v>10</v>
      </c>
      <c r="O18" s="238"/>
      <c r="P18" s="227"/>
      <c r="Q18" s="226"/>
      <c r="R18" s="227"/>
      <c r="S18" s="226"/>
      <c r="T18" s="226"/>
      <c r="U18" s="227"/>
      <c r="V18" s="226"/>
      <c r="W18" s="227"/>
      <c r="X18" s="227"/>
      <c r="Y18" s="227"/>
      <c r="Z18" s="229"/>
      <c r="AA18" s="227"/>
      <c r="AB18" s="227"/>
      <c r="AC18" s="227"/>
      <c r="AD18" s="227"/>
      <c r="AE18" s="227"/>
      <c r="AF18" s="227"/>
      <c r="AG18" s="227"/>
      <c r="AH18" s="172"/>
      <c r="AI18" s="172"/>
      <c r="AJ18" s="172"/>
      <c r="AK18" s="172"/>
      <c r="AL18" s="172"/>
      <c r="AM18" s="172"/>
      <c r="AN18" s="172"/>
      <c r="AO18" s="172" t="s">
        <v>97</v>
      </c>
    </row>
    <row r="19" spans="1:41" ht="37.5" customHeight="1" x14ac:dyDescent="0.2">
      <c r="A19" s="255" t="s">
        <v>742</v>
      </c>
      <c r="B19" s="246" t="s">
        <v>743</v>
      </c>
      <c r="C19" s="235" t="s">
        <v>759</v>
      </c>
      <c r="D19" s="254" t="s">
        <v>44</v>
      </c>
      <c r="E19" s="235" t="s">
        <v>760</v>
      </c>
      <c r="F19" s="235" t="s">
        <v>761</v>
      </c>
      <c r="G19" s="242" t="s">
        <v>14</v>
      </c>
      <c r="H19" s="242" t="s">
        <v>87</v>
      </c>
      <c r="I19" s="184" t="str">
        <f>CONCATENATE(G19,H19)</f>
        <v>POSIBLEMENOR</v>
      </c>
      <c r="J19" s="248" t="str">
        <f>I20</f>
        <v>3. MODERADO</v>
      </c>
      <c r="K19" s="235" t="s">
        <v>762</v>
      </c>
      <c r="L19" s="185" t="s">
        <v>95</v>
      </c>
      <c r="M19" s="186" t="s">
        <v>3</v>
      </c>
      <c r="N19" s="187">
        <f>IF(M19="ASIGNADO",15,IF(M19="NO ASIGNADO",0,""))</f>
        <v>15</v>
      </c>
      <c r="O19" s="249">
        <f>SUM(N19:N25)</f>
        <v>85</v>
      </c>
      <c r="P19" s="250" t="s">
        <v>73</v>
      </c>
      <c r="Q19" s="251">
        <f>IF(Q22="DÉBIL",0,IF(Q22="MODERADO",50,IF(Q22="FUERTE",100,"")))</f>
        <v>0</v>
      </c>
      <c r="R19" s="252"/>
      <c r="S19" s="246" t="s">
        <v>96</v>
      </c>
      <c r="T19" s="246" t="s">
        <v>96</v>
      </c>
      <c r="U19" s="247" t="s">
        <v>136</v>
      </c>
      <c r="V19" s="242" t="s">
        <v>98</v>
      </c>
      <c r="W19" s="235" t="s">
        <v>748</v>
      </c>
      <c r="X19" s="235" t="s">
        <v>749</v>
      </c>
      <c r="Y19" s="235" t="s">
        <v>763</v>
      </c>
      <c r="Z19" s="235">
        <v>2020</v>
      </c>
      <c r="AA19" s="243" t="s">
        <v>103</v>
      </c>
      <c r="AB19" s="235" t="s">
        <v>764</v>
      </c>
      <c r="AC19" s="244">
        <v>44073</v>
      </c>
      <c r="AD19" s="245" t="s">
        <v>765</v>
      </c>
      <c r="AE19" s="235" t="s">
        <v>753</v>
      </c>
      <c r="AF19" s="235" t="s">
        <v>766</v>
      </c>
      <c r="AG19" s="236" t="s">
        <v>767</v>
      </c>
      <c r="AH19" s="172" t="s">
        <v>110</v>
      </c>
      <c r="AI19" s="172" t="s">
        <v>111</v>
      </c>
      <c r="AJ19" s="172" t="s">
        <v>13</v>
      </c>
      <c r="AK19" s="172" t="s">
        <v>76</v>
      </c>
      <c r="AL19" s="172" t="s">
        <v>13</v>
      </c>
      <c r="AM19" s="172"/>
      <c r="AN19" s="172" t="s">
        <v>103</v>
      </c>
      <c r="AO19" s="172" t="s">
        <v>112</v>
      </c>
    </row>
    <row r="20" spans="1:41" ht="51.75" customHeight="1" x14ac:dyDescent="0.2">
      <c r="A20" s="226"/>
      <c r="B20" s="226"/>
      <c r="C20" s="226"/>
      <c r="D20" s="226"/>
      <c r="E20" s="226"/>
      <c r="F20" s="226"/>
      <c r="G20" s="226"/>
      <c r="H20" s="226"/>
      <c r="I20" s="184"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226"/>
      <c r="K20" s="226"/>
      <c r="L20" s="188" t="s">
        <v>113</v>
      </c>
      <c r="M20" s="189" t="s">
        <v>11</v>
      </c>
      <c r="N20" s="190">
        <f>IF(M20="ADECUADO",15,IF(M20="INADECUADO",0,""))</f>
        <v>15</v>
      </c>
      <c r="O20" s="238"/>
      <c r="P20" s="226"/>
      <c r="Q20" s="226"/>
      <c r="R20" s="226"/>
      <c r="S20" s="227"/>
      <c r="T20" s="227"/>
      <c r="U20" s="226"/>
      <c r="V20" s="226"/>
      <c r="W20" s="226"/>
      <c r="X20" s="226"/>
      <c r="Y20" s="226"/>
      <c r="Z20" s="226"/>
      <c r="AA20" s="226"/>
      <c r="AB20" s="226"/>
      <c r="AC20" s="226"/>
      <c r="AD20" s="226"/>
      <c r="AE20" s="226"/>
      <c r="AF20" s="226"/>
      <c r="AG20" s="226"/>
      <c r="AH20" s="172" t="s">
        <v>96</v>
      </c>
      <c r="AI20" s="172" t="s">
        <v>114</v>
      </c>
      <c r="AJ20" s="172"/>
      <c r="AK20" s="172"/>
      <c r="AL20" s="172" t="s">
        <v>18</v>
      </c>
      <c r="AM20" s="172"/>
      <c r="AN20" s="172" t="s">
        <v>115</v>
      </c>
      <c r="AO20" s="172" t="s">
        <v>116</v>
      </c>
    </row>
    <row r="21" spans="1:41" ht="69.75" customHeight="1" x14ac:dyDescent="0.2">
      <c r="A21" s="226"/>
      <c r="B21" s="226"/>
      <c r="C21" s="226"/>
      <c r="D21" s="226"/>
      <c r="E21" s="226"/>
      <c r="F21" s="226"/>
      <c r="G21" s="226"/>
      <c r="H21" s="226"/>
      <c r="I21" s="184"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226"/>
      <c r="K21" s="226"/>
      <c r="L21" s="191" t="s">
        <v>117</v>
      </c>
      <c r="M21" s="189" t="s">
        <v>16</v>
      </c>
      <c r="N21" s="190">
        <f>IF(M21="OPORTUNA",15,IF(M21="INOPORTUNA",0,""))</f>
        <v>15</v>
      </c>
      <c r="O21" s="238"/>
      <c r="P21" s="226"/>
      <c r="Q21" s="227"/>
      <c r="R21" s="226"/>
      <c r="S21" s="192" t="s">
        <v>118</v>
      </c>
      <c r="T21" s="192" t="s">
        <v>119</v>
      </c>
      <c r="U21" s="226"/>
      <c r="V21" s="226"/>
      <c r="W21" s="226"/>
      <c r="X21" s="226"/>
      <c r="Y21" s="226"/>
      <c r="Z21" s="226"/>
      <c r="AA21" s="226"/>
      <c r="AB21" s="226"/>
      <c r="AC21" s="226"/>
      <c r="AD21" s="226"/>
      <c r="AE21" s="226"/>
      <c r="AF21" s="227"/>
      <c r="AG21" s="226"/>
      <c r="AH21" s="172" t="s">
        <v>120</v>
      </c>
      <c r="AI21" s="172" t="s">
        <v>98</v>
      </c>
      <c r="AJ21" s="172" t="s">
        <v>121</v>
      </c>
      <c r="AK21" s="172" t="s">
        <v>122</v>
      </c>
      <c r="AL21" s="172" t="s">
        <v>24</v>
      </c>
      <c r="AM21" s="172"/>
      <c r="AN21" s="172"/>
      <c r="AO21" s="172" t="s">
        <v>123</v>
      </c>
    </row>
    <row r="22" spans="1:41" ht="84" customHeight="1" x14ac:dyDescent="0.2">
      <c r="A22" s="226"/>
      <c r="B22" s="226"/>
      <c r="C22" s="226"/>
      <c r="D22" s="226"/>
      <c r="E22" s="193" t="s">
        <v>124</v>
      </c>
      <c r="F22" s="226"/>
      <c r="G22" s="226"/>
      <c r="H22" s="226"/>
      <c r="I22" s="184"/>
      <c r="J22" s="226"/>
      <c r="K22" s="226"/>
      <c r="L22" s="188" t="s">
        <v>125</v>
      </c>
      <c r="M22" s="189" t="s">
        <v>126</v>
      </c>
      <c r="N22" s="190">
        <f>IF(M22="PREVENIR",15,IF(M22="DETECTAR",10,IF(M22="NO ES UN CONTROL",0,"")))</f>
        <v>15</v>
      </c>
      <c r="O22" s="237" t="str">
        <f>IF(O19&lt;86,"DÉBIL",IF(O19&lt;96,"MODERADO",IF(O19&lt;101,"FUERTE","")))</f>
        <v>DÉBIL</v>
      </c>
      <c r="P22" s="226"/>
      <c r="Q22" s="239" t="str">
        <f>IF(AND(O22="FUERTE",P19="FUERTE (SIEMPRE SE EJECUTA)"),"FUERTE",IF(OR(O22="DÉBIL",P19="DÉBIL (NO SE EJECUTA)"),"DÉBIL",IF(OR(O22="MODERADO",P19="MODERADO (ALGUNAS VECES)"),"MODERADO")))</f>
        <v>DÉBIL</v>
      </c>
      <c r="R22" s="240" t="str">
        <f>IF(AND(O22="FUERTE",P19="FUERTE (SIEMPRE SE EJECUTA)"),"NO","SÍ")</f>
        <v>SÍ</v>
      </c>
      <c r="S22" s="241"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2" s="241"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2" s="226"/>
      <c r="V22" s="226"/>
      <c r="W22" s="226"/>
      <c r="X22" s="226"/>
      <c r="Y22" s="226"/>
      <c r="Z22" s="227"/>
      <c r="AA22" s="226"/>
      <c r="AB22" s="226"/>
      <c r="AC22" s="226"/>
      <c r="AD22" s="226"/>
      <c r="AE22" s="226"/>
      <c r="AF22" s="235" t="s">
        <v>768</v>
      </c>
      <c r="AG22" s="226"/>
      <c r="AH22" s="172" t="s">
        <v>96</v>
      </c>
      <c r="AI22" s="172"/>
      <c r="AJ22" s="172"/>
      <c r="AK22" s="172"/>
      <c r="AL22" s="172"/>
      <c r="AM22" s="172"/>
      <c r="AN22" s="172"/>
      <c r="AO22" s="172" t="s">
        <v>128</v>
      </c>
    </row>
    <row r="23" spans="1:41" ht="55.5" customHeight="1" x14ac:dyDescent="0.2">
      <c r="A23" s="226"/>
      <c r="B23" s="226"/>
      <c r="C23" s="226"/>
      <c r="D23" s="226"/>
      <c r="E23" s="225" t="s">
        <v>769</v>
      </c>
      <c r="F23" s="226"/>
      <c r="G23" s="226"/>
      <c r="H23" s="226"/>
      <c r="I23" s="184"/>
      <c r="J23" s="226"/>
      <c r="K23" s="226"/>
      <c r="L23" s="188" t="s">
        <v>130</v>
      </c>
      <c r="M23" s="189" t="s">
        <v>34</v>
      </c>
      <c r="N23" s="190">
        <f>IF(M23="CONFIABLE",15,IF(M23="NO CONFIABLE",0,""))</f>
        <v>15</v>
      </c>
      <c r="O23" s="238"/>
      <c r="P23" s="226"/>
      <c r="Q23" s="226"/>
      <c r="R23" s="226"/>
      <c r="S23" s="226"/>
      <c r="T23" s="226"/>
      <c r="U23" s="226"/>
      <c r="V23" s="226"/>
      <c r="W23" s="226"/>
      <c r="X23" s="226"/>
      <c r="Y23" s="226"/>
      <c r="Z23" s="193" t="s">
        <v>131</v>
      </c>
      <c r="AA23" s="226"/>
      <c r="AB23" s="226"/>
      <c r="AC23" s="226"/>
      <c r="AD23" s="226"/>
      <c r="AE23" s="226"/>
      <c r="AF23" s="226"/>
      <c r="AG23" s="226"/>
      <c r="AH23" s="172" t="s">
        <v>132</v>
      </c>
      <c r="AI23" s="172"/>
      <c r="AJ23" s="172" t="s">
        <v>21</v>
      </c>
      <c r="AK23" s="172" t="s">
        <v>126</v>
      </c>
      <c r="AL23" s="172" t="s">
        <v>22</v>
      </c>
      <c r="AM23" s="172"/>
      <c r="AN23" s="172"/>
      <c r="AO23" s="172" t="s">
        <v>133</v>
      </c>
    </row>
    <row r="24" spans="1:41" ht="66.75" customHeight="1" x14ac:dyDescent="0.2">
      <c r="A24" s="226"/>
      <c r="B24" s="226"/>
      <c r="C24" s="226"/>
      <c r="D24" s="226"/>
      <c r="E24" s="226"/>
      <c r="F24" s="226"/>
      <c r="G24" s="226"/>
      <c r="H24" s="226"/>
      <c r="I24" s="184"/>
      <c r="J24" s="226"/>
      <c r="K24" s="226"/>
      <c r="L24" s="188" t="s">
        <v>134</v>
      </c>
      <c r="M24" s="189" t="s">
        <v>43</v>
      </c>
      <c r="N24" s="190">
        <f>IF(M24="SE INVESTIGAN Y SE RESUELVEN OPORTUNAMENTE",15,IF(M24="NO SE INVESTIGAN Y SE RESUELVEN OPORTUNAMENTE",0,""))</f>
        <v>0</v>
      </c>
      <c r="O24" s="238"/>
      <c r="P24" s="226"/>
      <c r="Q24" s="226"/>
      <c r="R24" s="226"/>
      <c r="S24" s="226"/>
      <c r="T24" s="226"/>
      <c r="U24" s="226"/>
      <c r="V24" s="226"/>
      <c r="W24" s="226"/>
      <c r="X24" s="226"/>
      <c r="Y24" s="226"/>
      <c r="Z24" s="228" t="s">
        <v>770</v>
      </c>
      <c r="AA24" s="226"/>
      <c r="AB24" s="226"/>
      <c r="AC24" s="226"/>
      <c r="AD24" s="226"/>
      <c r="AE24" s="226"/>
      <c r="AF24" s="226"/>
      <c r="AG24" s="226"/>
      <c r="AH24" s="172" t="s">
        <v>114</v>
      </c>
      <c r="AI24" s="172"/>
      <c r="AJ24" s="172"/>
      <c r="AK24" s="172"/>
      <c r="AL24" s="172"/>
      <c r="AM24" s="172"/>
      <c r="AN24" s="172"/>
      <c r="AO24" s="172" t="s">
        <v>136</v>
      </c>
    </row>
    <row r="25" spans="1:41" ht="60.75" customHeight="1" x14ac:dyDescent="0.2">
      <c r="A25" s="227"/>
      <c r="B25" s="227"/>
      <c r="C25" s="227"/>
      <c r="D25" s="227"/>
      <c r="E25" s="227"/>
      <c r="F25" s="227"/>
      <c r="G25" s="227"/>
      <c r="H25" s="227"/>
      <c r="I25" s="184"/>
      <c r="J25" s="226"/>
      <c r="K25" s="227"/>
      <c r="L25" s="194" t="s">
        <v>137</v>
      </c>
      <c r="M25" s="195" t="s">
        <v>53</v>
      </c>
      <c r="N25" s="196">
        <f>IF(M25="COMPLETA",10,IF(M25="INCOMPLETA",5,IF(M25="NO EXISTE",0,"")))</f>
        <v>10</v>
      </c>
      <c r="O25" s="238"/>
      <c r="P25" s="227"/>
      <c r="Q25" s="226"/>
      <c r="R25" s="227"/>
      <c r="S25" s="226"/>
      <c r="T25" s="226"/>
      <c r="U25" s="227"/>
      <c r="V25" s="226"/>
      <c r="W25" s="227"/>
      <c r="X25" s="227"/>
      <c r="Y25" s="227"/>
      <c r="Z25" s="229"/>
      <c r="AA25" s="227"/>
      <c r="AB25" s="227"/>
      <c r="AC25" s="227"/>
      <c r="AD25" s="227"/>
      <c r="AE25" s="227"/>
      <c r="AF25" s="227"/>
      <c r="AG25" s="227"/>
      <c r="AH25" s="172"/>
      <c r="AI25" s="172"/>
      <c r="AJ25" s="172"/>
      <c r="AK25" s="172"/>
      <c r="AL25" s="172"/>
      <c r="AM25" s="172"/>
      <c r="AN25" s="172"/>
      <c r="AO25" s="172" t="s">
        <v>97</v>
      </c>
    </row>
    <row r="26" spans="1:41" ht="37.5" customHeight="1" x14ac:dyDescent="0.2">
      <c r="A26" s="253" t="s">
        <v>742</v>
      </c>
      <c r="B26" s="246" t="s">
        <v>743</v>
      </c>
      <c r="C26" s="235" t="s">
        <v>771</v>
      </c>
      <c r="D26" s="254" t="s">
        <v>6</v>
      </c>
      <c r="E26" s="235" t="s">
        <v>772</v>
      </c>
      <c r="F26" s="235" t="s">
        <v>773</v>
      </c>
      <c r="G26" s="242" t="s">
        <v>14</v>
      </c>
      <c r="H26" s="242" t="s">
        <v>87</v>
      </c>
      <c r="I26" s="184" t="str">
        <f>CONCATENATE(G26,H26)</f>
        <v>POSIBLEMENOR</v>
      </c>
      <c r="J26" s="248" t="str">
        <f>I27</f>
        <v>3. MODERADO</v>
      </c>
      <c r="K26" s="235" t="s">
        <v>762</v>
      </c>
      <c r="L26" s="185" t="s">
        <v>95</v>
      </c>
      <c r="M26" s="186" t="s">
        <v>3</v>
      </c>
      <c r="N26" s="187">
        <f>IF(M26="ASIGNADO",15,IF(M26="NO ASIGNADO",0,""))</f>
        <v>15</v>
      </c>
      <c r="O26" s="249">
        <f>SUM(N26:N32)</f>
        <v>85</v>
      </c>
      <c r="P26" s="250" t="s">
        <v>72</v>
      </c>
      <c r="Q26" s="251">
        <f>IF(Q29="DÉBIL",0,IF(Q29="MODERADO",50,IF(Q29="FUERTE",100,"")))</f>
        <v>0</v>
      </c>
      <c r="R26" s="252"/>
      <c r="S26" s="246" t="s">
        <v>96</v>
      </c>
      <c r="T26" s="246" t="s">
        <v>96</v>
      </c>
      <c r="U26" s="247" t="s">
        <v>97</v>
      </c>
      <c r="V26" s="242" t="s">
        <v>98</v>
      </c>
      <c r="W26" s="235" t="s">
        <v>748</v>
      </c>
      <c r="X26" s="235" t="s">
        <v>774</v>
      </c>
      <c r="Y26" s="235" t="s">
        <v>775</v>
      </c>
      <c r="Z26" s="235">
        <v>2020</v>
      </c>
      <c r="AA26" s="243" t="s">
        <v>103</v>
      </c>
      <c r="AB26" s="235" t="s">
        <v>776</v>
      </c>
      <c r="AC26" s="244">
        <v>44073</v>
      </c>
      <c r="AD26" s="245" t="s">
        <v>777</v>
      </c>
      <c r="AE26" s="235" t="s">
        <v>753</v>
      </c>
      <c r="AF26" s="235" t="s">
        <v>778</v>
      </c>
      <c r="AG26" s="236" t="s">
        <v>779</v>
      </c>
      <c r="AH26" s="172" t="s">
        <v>110</v>
      </c>
      <c r="AI26" s="172" t="s">
        <v>111</v>
      </c>
      <c r="AJ26" s="172" t="s">
        <v>13</v>
      </c>
      <c r="AK26" s="172" t="s">
        <v>76</v>
      </c>
      <c r="AL26" s="172" t="s">
        <v>13</v>
      </c>
      <c r="AM26" s="172"/>
      <c r="AN26" s="172" t="s">
        <v>103</v>
      </c>
      <c r="AO26" s="172" t="s">
        <v>112</v>
      </c>
    </row>
    <row r="27" spans="1:41" ht="51.75" customHeight="1" x14ac:dyDescent="0.2">
      <c r="A27" s="226"/>
      <c r="B27" s="226"/>
      <c r="C27" s="226"/>
      <c r="D27" s="226"/>
      <c r="E27" s="226"/>
      <c r="F27" s="226"/>
      <c r="G27" s="226"/>
      <c r="H27" s="226"/>
      <c r="I27" s="184"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MODERADO</v>
      </c>
      <c r="J27" s="226"/>
      <c r="K27" s="226"/>
      <c r="L27" s="188" t="s">
        <v>113</v>
      </c>
      <c r="M27" s="189" t="s">
        <v>11</v>
      </c>
      <c r="N27" s="190">
        <f>IF(M27="ADECUADO",15,IF(M27="INADECUADO",0,""))</f>
        <v>15</v>
      </c>
      <c r="O27" s="238"/>
      <c r="P27" s="226"/>
      <c r="Q27" s="226"/>
      <c r="R27" s="226"/>
      <c r="S27" s="227"/>
      <c r="T27" s="227"/>
      <c r="U27" s="226"/>
      <c r="V27" s="226"/>
      <c r="W27" s="226"/>
      <c r="X27" s="226"/>
      <c r="Y27" s="226"/>
      <c r="Z27" s="226"/>
      <c r="AA27" s="226"/>
      <c r="AB27" s="226"/>
      <c r="AC27" s="226"/>
      <c r="AD27" s="226"/>
      <c r="AE27" s="226"/>
      <c r="AF27" s="226"/>
      <c r="AG27" s="226"/>
      <c r="AH27" s="172" t="s">
        <v>96</v>
      </c>
      <c r="AI27" s="172" t="s">
        <v>114</v>
      </c>
      <c r="AJ27" s="172"/>
      <c r="AK27" s="172"/>
      <c r="AL27" s="172" t="s">
        <v>18</v>
      </c>
      <c r="AM27" s="172"/>
      <c r="AN27" s="172" t="s">
        <v>115</v>
      </c>
      <c r="AO27" s="172" t="s">
        <v>116</v>
      </c>
    </row>
    <row r="28" spans="1:41" ht="69.75" customHeight="1" x14ac:dyDescent="0.2">
      <c r="A28" s="226"/>
      <c r="B28" s="226"/>
      <c r="C28" s="226"/>
      <c r="D28" s="226"/>
      <c r="E28" s="226"/>
      <c r="F28" s="226"/>
      <c r="G28" s="226"/>
      <c r="H28" s="226"/>
      <c r="I28" s="184"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MODERADO</v>
      </c>
      <c r="J28" s="226"/>
      <c r="K28" s="226"/>
      <c r="L28" s="191" t="s">
        <v>117</v>
      </c>
      <c r="M28" s="189" t="s">
        <v>16</v>
      </c>
      <c r="N28" s="190">
        <f>IF(M28="OPORTUNA",15,IF(M28="INOPORTUNA",0,""))</f>
        <v>15</v>
      </c>
      <c r="O28" s="238"/>
      <c r="P28" s="226"/>
      <c r="Q28" s="227"/>
      <c r="R28" s="226"/>
      <c r="S28" s="192" t="s">
        <v>118</v>
      </c>
      <c r="T28" s="192" t="s">
        <v>119</v>
      </c>
      <c r="U28" s="226"/>
      <c r="V28" s="226"/>
      <c r="W28" s="226"/>
      <c r="X28" s="226"/>
      <c r="Y28" s="226"/>
      <c r="Z28" s="226"/>
      <c r="AA28" s="226"/>
      <c r="AB28" s="226"/>
      <c r="AC28" s="226"/>
      <c r="AD28" s="226"/>
      <c r="AE28" s="226"/>
      <c r="AF28" s="227"/>
      <c r="AG28" s="226"/>
      <c r="AH28" s="172" t="s">
        <v>120</v>
      </c>
      <c r="AI28" s="172" t="s">
        <v>98</v>
      </c>
      <c r="AJ28" s="172" t="s">
        <v>121</v>
      </c>
      <c r="AK28" s="172" t="s">
        <v>122</v>
      </c>
      <c r="AL28" s="172" t="s">
        <v>24</v>
      </c>
      <c r="AM28" s="172"/>
      <c r="AN28" s="172"/>
      <c r="AO28" s="172" t="s">
        <v>123</v>
      </c>
    </row>
    <row r="29" spans="1:41" ht="84" customHeight="1" x14ac:dyDescent="0.2">
      <c r="A29" s="226"/>
      <c r="B29" s="226"/>
      <c r="C29" s="226"/>
      <c r="D29" s="226"/>
      <c r="E29" s="193" t="s">
        <v>124</v>
      </c>
      <c r="F29" s="226"/>
      <c r="G29" s="226"/>
      <c r="H29" s="226"/>
      <c r="I29" s="184"/>
      <c r="J29" s="226"/>
      <c r="K29" s="226"/>
      <c r="L29" s="188" t="s">
        <v>125</v>
      </c>
      <c r="M29" s="189" t="s">
        <v>126</v>
      </c>
      <c r="N29" s="190">
        <f>IF(M29="PREVENIR",15,IF(M29="DETECTAR",10,IF(M29="NO ES UN CONTROL",0,"")))</f>
        <v>15</v>
      </c>
      <c r="O29" s="237" t="str">
        <f>IF(O26&lt;86,"DÉBIL",IF(O26&lt;96,"MODERADO",IF(O26&lt;101,"FUERTE","")))</f>
        <v>DÉBIL</v>
      </c>
      <c r="P29" s="226"/>
      <c r="Q29" s="239" t="str">
        <f>IF(AND(O29="FUERTE",P26="FUERTE (SIEMPRE SE EJECUTA)"),"FUERTE",IF(OR(O29="DÉBIL",P26="DÉBIL (NO SE EJECUTA)"),"DÉBIL",IF(OR(O29="MODERADO",P26="MODERADO (ALGUNAS VECES)"),"MODERADO")))</f>
        <v>DÉBIL</v>
      </c>
      <c r="R29" s="240" t="str">
        <f>IF(AND(O29="FUERTE",P26="FUERTE (SIEMPRE SE EJECUTA)"),"NO","SÍ")</f>
        <v>SÍ</v>
      </c>
      <c r="S29" s="241"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9" s="241"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9" s="226"/>
      <c r="V29" s="226"/>
      <c r="W29" s="226"/>
      <c r="X29" s="226"/>
      <c r="Y29" s="226"/>
      <c r="Z29" s="227"/>
      <c r="AA29" s="226"/>
      <c r="AB29" s="226"/>
      <c r="AC29" s="226"/>
      <c r="AD29" s="226"/>
      <c r="AE29" s="226"/>
      <c r="AF29" s="235" t="s">
        <v>780</v>
      </c>
      <c r="AG29" s="226"/>
      <c r="AH29" s="172" t="s">
        <v>96</v>
      </c>
      <c r="AI29" s="172"/>
      <c r="AJ29" s="172"/>
      <c r="AK29" s="172"/>
      <c r="AL29" s="172"/>
      <c r="AM29" s="172"/>
      <c r="AN29" s="172"/>
      <c r="AO29" s="172" t="s">
        <v>128</v>
      </c>
    </row>
    <row r="30" spans="1:41" ht="55.5" customHeight="1" x14ac:dyDescent="0.2">
      <c r="A30" s="226"/>
      <c r="B30" s="226"/>
      <c r="C30" s="226"/>
      <c r="D30" s="226"/>
      <c r="E30" s="225" t="s">
        <v>781</v>
      </c>
      <c r="F30" s="226"/>
      <c r="G30" s="226"/>
      <c r="H30" s="226"/>
      <c r="I30" s="184"/>
      <c r="J30" s="226"/>
      <c r="K30" s="226"/>
      <c r="L30" s="188" t="s">
        <v>130</v>
      </c>
      <c r="M30" s="189" t="s">
        <v>34</v>
      </c>
      <c r="N30" s="190">
        <f>IF(M30="CONFIABLE",15,IF(M30="NO CONFIABLE",0,""))</f>
        <v>15</v>
      </c>
      <c r="O30" s="238"/>
      <c r="P30" s="226"/>
      <c r="Q30" s="226"/>
      <c r="R30" s="226"/>
      <c r="S30" s="226"/>
      <c r="T30" s="226"/>
      <c r="U30" s="226"/>
      <c r="V30" s="226"/>
      <c r="W30" s="226"/>
      <c r="X30" s="226"/>
      <c r="Y30" s="226"/>
      <c r="Z30" s="193" t="s">
        <v>131</v>
      </c>
      <c r="AA30" s="226"/>
      <c r="AB30" s="226"/>
      <c r="AC30" s="226"/>
      <c r="AD30" s="226"/>
      <c r="AE30" s="226"/>
      <c r="AF30" s="226"/>
      <c r="AG30" s="226"/>
      <c r="AH30" s="172" t="s">
        <v>132</v>
      </c>
      <c r="AI30" s="172"/>
      <c r="AJ30" s="172" t="s">
        <v>21</v>
      </c>
      <c r="AK30" s="172" t="s">
        <v>126</v>
      </c>
      <c r="AL30" s="172" t="s">
        <v>22</v>
      </c>
      <c r="AM30" s="172"/>
      <c r="AN30" s="172"/>
      <c r="AO30" s="172" t="s">
        <v>133</v>
      </c>
    </row>
    <row r="31" spans="1:41" ht="66.75" customHeight="1" x14ac:dyDescent="0.2">
      <c r="A31" s="226"/>
      <c r="B31" s="226"/>
      <c r="C31" s="226"/>
      <c r="D31" s="226"/>
      <c r="E31" s="226"/>
      <c r="F31" s="226"/>
      <c r="G31" s="226"/>
      <c r="H31" s="226"/>
      <c r="I31" s="184"/>
      <c r="J31" s="226"/>
      <c r="K31" s="226"/>
      <c r="L31" s="188" t="s">
        <v>134</v>
      </c>
      <c r="M31" s="189" t="s">
        <v>43</v>
      </c>
      <c r="N31" s="190">
        <f>IF(M31="SE INVESTIGAN Y SE RESUELVEN OPORTUNAMENTE",15,IF(M31="NO SE INVESTIGAN Y SE RESUELVEN OPORTUNAMENTE",0,""))</f>
        <v>0</v>
      </c>
      <c r="O31" s="238"/>
      <c r="P31" s="226"/>
      <c r="Q31" s="226"/>
      <c r="R31" s="226"/>
      <c r="S31" s="226"/>
      <c r="T31" s="226"/>
      <c r="U31" s="226"/>
      <c r="V31" s="226"/>
      <c r="W31" s="226"/>
      <c r="X31" s="226"/>
      <c r="Y31" s="226"/>
      <c r="Z31" s="235" t="s">
        <v>758</v>
      </c>
      <c r="AA31" s="226"/>
      <c r="AB31" s="226"/>
      <c r="AC31" s="226"/>
      <c r="AD31" s="226"/>
      <c r="AE31" s="226"/>
      <c r="AF31" s="226"/>
      <c r="AG31" s="226"/>
      <c r="AH31" s="172" t="s">
        <v>114</v>
      </c>
      <c r="AI31" s="172"/>
      <c r="AJ31" s="172"/>
      <c r="AK31" s="172"/>
      <c r="AL31" s="172"/>
      <c r="AM31" s="172"/>
      <c r="AN31" s="172"/>
      <c r="AO31" s="172" t="s">
        <v>136</v>
      </c>
    </row>
    <row r="32" spans="1:41" ht="60.75" customHeight="1" x14ac:dyDescent="0.2">
      <c r="A32" s="227"/>
      <c r="B32" s="227"/>
      <c r="C32" s="227"/>
      <c r="D32" s="227"/>
      <c r="E32" s="227"/>
      <c r="F32" s="227"/>
      <c r="G32" s="227"/>
      <c r="H32" s="227"/>
      <c r="I32" s="184"/>
      <c r="J32" s="226"/>
      <c r="K32" s="227"/>
      <c r="L32" s="194" t="s">
        <v>137</v>
      </c>
      <c r="M32" s="195" t="s">
        <v>53</v>
      </c>
      <c r="N32" s="196">
        <f>IF(M32="COMPLETA",10,IF(M32="INCOMPLETA",5,IF(M32="NO EXISTE",0,"")))</f>
        <v>10</v>
      </c>
      <c r="O32" s="238"/>
      <c r="P32" s="227"/>
      <c r="Q32" s="226"/>
      <c r="R32" s="227"/>
      <c r="S32" s="226"/>
      <c r="T32" s="226"/>
      <c r="U32" s="227"/>
      <c r="V32" s="226"/>
      <c r="W32" s="227"/>
      <c r="X32" s="227"/>
      <c r="Y32" s="227"/>
      <c r="Z32" s="227"/>
      <c r="AA32" s="227"/>
      <c r="AB32" s="227"/>
      <c r="AC32" s="227"/>
      <c r="AD32" s="227"/>
      <c r="AE32" s="227"/>
      <c r="AF32" s="227"/>
      <c r="AG32" s="227"/>
      <c r="AH32" s="172"/>
      <c r="AI32" s="172"/>
      <c r="AJ32" s="172"/>
      <c r="AK32" s="172"/>
      <c r="AL32" s="172"/>
      <c r="AM32" s="172"/>
      <c r="AN32" s="172"/>
      <c r="AO32" s="172" t="s">
        <v>97</v>
      </c>
    </row>
    <row r="33" spans="1:41" ht="37.5" customHeight="1" x14ac:dyDescent="0.2">
      <c r="A33" s="253" t="s">
        <v>742</v>
      </c>
      <c r="B33" s="246" t="s">
        <v>743</v>
      </c>
      <c r="C33" s="235" t="s">
        <v>782</v>
      </c>
      <c r="D33" s="254" t="s">
        <v>10</v>
      </c>
      <c r="E33" s="235" t="s">
        <v>783</v>
      </c>
      <c r="F33" s="235" t="s">
        <v>784</v>
      </c>
      <c r="G33" s="242" t="s">
        <v>9</v>
      </c>
      <c r="H33" s="242" t="s">
        <v>13</v>
      </c>
      <c r="I33" s="184" t="str">
        <f>CONCATENATE(G33,H33)</f>
        <v>IMPROBABLEMODERADO</v>
      </c>
      <c r="J33" s="248" t="str">
        <f>I34</f>
        <v>2. MODERADO</v>
      </c>
      <c r="K33" s="235" t="s">
        <v>785</v>
      </c>
      <c r="L33" s="185" t="s">
        <v>95</v>
      </c>
      <c r="M33" s="186" t="s">
        <v>3</v>
      </c>
      <c r="N33" s="187">
        <f>IF(M33="ASIGNADO",15,IF(M33="NO ASIGNADO",0,""))</f>
        <v>15</v>
      </c>
      <c r="O33" s="249">
        <f>SUM(N33:N39)</f>
        <v>85</v>
      </c>
      <c r="P33" s="250" t="s">
        <v>72</v>
      </c>
      <c r="Q33" s="251">
        <f>IF(Q36="DÉBIL",0,IF(Q36="MODERADO",50,IF(Q36="FUERTE",100,"")))</f>
        <v>0</v>
      </c>
      <c r="R33" s="252"/>
      <c r="S33" s="246" t="s">
        <v>96</v>
      </c>
      <c r="T33" s="246" t="s">
        <v>96</v>
      </c>
      <c r="U33" s="247" t="s">
        <v>136</v>
      </c>
      <c r="V33" s="242" t="s">
        <v>98</v>
      </c>
      <c r="W33" s="235" t="s">
        <v>748</v>
      </c>
      <c r="X33" s="235" t="s">
        <v>786</v>
      </c>
      <c r="Y33" s="235" t="s">
        <v>787</v>
      </c>
      <c r="Z33" s="228">
        <v>2020</v>
      </c>
      <c r="AA33" s="243" t="s">
        <v>103</v>
      </c>
      <c r="AB33" s="235" t="s">
        <v>788</v>
      </c>
      <c r="AC33" s="244">
        <v>44073</v>
      </c>
      <c r="AD33" s="245" t="s">
        <v>789</v>
      </c>
      <c r="AE33" s="235" t="s">
        <v>753</v>
      </c>
      <c r="AF33" s="235" t="s">
        <v>766</v>
      </c>
      <c r="AG33" s="236" t="s">
        <v>790</v>
      </c>
      <c r="AH33" s="172" t="s">
        <v>110</v>
      </c>
      <c r="AI33" s="172" t="s">
        <v>111</v>
      </c>
      <c r="AJ33" s="172" t="s">
        <v>13</v>
      </c>
      <c r="AK33" s="172" t="s">
        <v>76</v>
      </c>
      <c r="AL33" s="172" t="s">
        <v>13</v>
      </c>
      <c r="AM33" s="172"/>
      <c r="AN33" s="172" t="s">
        <v>103</v>
      </c>
      <c r="AO33" s="172" t="s">
        <v>112</v>
      </c>
    </row>
    <row r="34" spans="1:41" ht="51.75" customHeight="1" x14ac:dyDescent="0.2">
      <c r="A34" s="226"/>
      <c r="B34" s="226"/>
      <c r="C34" s="226"/>
      <c r="D34" s="226"/>
      <c r="E34" s="226"/>
      <c r="F34" s="226"/>
      <c r="G34" s="226"/>
      <c r="H34" s="226"/>
      <c r="I34" s="184"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MODERADO</v>
      </c>
      <c r="J34" s="226"/>
      <c r="K34" s="226"/>
      <c r="L34" s="188" t="s">
        <v>113</v>
      </c>
      <c r="M34" s="189" t="s">
        <v>11</v>
      </c>
      <c r="N34" s="190">
        <f>IF(M34="ADECUADO",15,IF(M34="INADECUADO",0,""))</f>
        <v>15</v>
      </c>
      <c r="O34" s="238"/>
      <c r="P34" s="226"/>
      <c r="Q34" s="226"/>
      <c r="R34" s="226"/>
      <c r="S34" s="227"/>
      <c r="T34" s="227"/>
      <c r="U34" s="226"/>
      <c r="V34" s="226"/>
      <c r="W34" s="226"/>
      <c r="X34" s="226"/>
      <c r="Y34" s="226"/>
      <c r="Z34" s="226"/>
      <c r="AA34" s="226"/>
      <c r="AB34" s="226"/>
      <c r="AC34" s="226"/>
      <c r="AD34" s="226"/>
      <c r="AE34" s="226"/>
      <c r="AF34" s="226"/>
      <c r="AG34" s="226"/>
      <c r="AH34" s="172" t="s">
        <v>96</v>
      </c>
      <c r="AI34" s="172" t="s">
        <v>114</v>
      </c>
      <c r="AJ34" s="172"/>
      <c r="AK34" s="172"/>
      <c r="AL34" s="172" t="s">
        <v>18</v>
      </c>
      <c r="AM34" s="172"/>
      <c r="AN34" s="172" t="s">
        <v>115</v>
      </c>
      <c r="AO34" s="172" t="s">
        <v>116</v>
      </c>
    </row>
    <row r="35" spans="1:41" ht="88.5" customHeight="1" x14ac:dyDescent="0.2">
      <c r="A35" s="226"/>
      <c r="B35" s="226"/>
      <c r="C35" s="226"/>
      <c r="D35" s="226"/>
      <c r="E35" s="226"/>
      <c r="F35" s="226"/>
      <c r="G35" s="226"/>
      <c r="H35" s="226"/>
      <c r="I35" s="184"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MODERADO</v>
      </c>
      <c r="J35" s="226"/>
      <c r="K35" s="226"/>
      <c r="L35" s="191" t="s">
        <v>117</v>
      </c>
      <c r="M35" s="189" t="s">
        <v>16</v>
      </c>
      <c r="N35" s="190">
        <f>IF(M35="OPORTUNA",15,IF(M35="INOPORTUNA",0,""))</f>
        <v>15</v>
      </c>
      <c r="O35" s="238"/>
      <c r="P35" s="226"/>
      <c r="Q35" s="227"/>
      <c r="R35" s="226"/>
      <c r="S35" s="192" t="s">
        <v>118</v>
      </c>
      <c r="T35" s="192" t="s">
        <v>119</v>
      </c>
      <c r="U35" s="226"/>
      <c r="V35" s="226"/>
      <c r="W35" s="226"/>
      <c r="X35" s="226"/>
      <c r="Y35" s="226"/>
      <c r="Z35" s="226"/>
      <c r="AA35" s="226"/>
      <c r="AB35" s="226"/>
      <c r="AC35" s="226"/>
      <c r="AD35" s="226"/>
      <c r="AE35" s="226"/>
      <c r="AF35" s="227"/>
      <c r="AG35" s="226"/>
      <c r="AH35" s="172" t="s">
        <v>120</v>
      </c>
      <c r="AI35" s="172" t="s">
        <v>98</v>
      </c>
      <c r="AJ35" s="172" t="s">
        <v>121</v>
      </c>
      <c r="AK35" s="172" t="s">
        <v>122</v>
      </c>
      <c r="AL35" s="172" t="s">
        <v>24</v>
      </c>
      <c r="AM35" s="172"/>
      <c r="AN35" s="172"/>
      <c r="AO35" s="172" t="s">
        <v>123</v>
      </c>
    </row>
    <row r="36" spans="1:41" ht="84" customHeight="1" x14ac:dyDescent="0.2">
      <c r="A36" s="226"/>
      <c r="B36" s="226"/>
      <c r="C36" s="226"/>
      <c r="D36" s="226"/>
      <c r="E36" s="193" t="s">
        <v>124</v>
      </c>
      <c r="F36" s="226"/>
      <c r="G36" s="226"/>
      <c r="H36" s="226"/>
      <c r="I36" s="184"/>
      <c r="J36" s="226"/>
      <c r="K36" s="226"/>
      <c r="L36" s="188" t="s">
        <v>125</v>
      </c>
      <c r="M36" s="189" t="s">
        <v>126</v>
      </c>
      <c r="N36" s="190">
        <f>IF(M36="PREVENIR",15,IF(M36="DETECTAR",10,IF(M36="NO ES UN CONTROL",0,"")))</f>
        <v>15</v>
      </c>
      <c r="O36" s="237" t="str">
        <f>IF(O33&lt;86,"DÉBIL",IF(O33&lt;96,"MODERADO",IF(O33&lt;101,"FUERTE","")))</f>
        <v>DÉBIL</v>
      </c>
      <c r="P36" s="226"/>
      <c r="Q36" s="239" t="str">
        <f>IF(AND(O36="FUERTE",P33="FUERTE (SIEMPRE SE EJECUTA)"),"FUERTE",IF(OR(O36="DÉBIL",P33="DÉBIL (NO SE EJECUTA)"),"DÉBIL",IF(OR(O36="MODERADO",P33="MODERADO (ALGUNAS VECES)"),"MODERADO")))</f>
        <v>DÉBIL</v>
      </c>
      <c r="R36" s="240" t="str">
        <f>IF(AND(O36="FUERTE",P33="FUERTE (SIEMPRE SE EJECUTA)"),"NO","SÍ")</f>
        <v>SÍ</v>
      </c>
      <c r="S36" s="241"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36" s="241"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36" s="226"/>
      <c r="V36" s="226"/>
      <c r="W36" s="226"/>
      <c r="X36" s="226"/>
      <c r="Y36" s="226"/>
      <c r="Z36" s="227"/>
      <c r="AA36" s="226"/>
      <c r="AB36" s="226"/>
      <c r="AC36" s="226"/>
      <c r="AD36" s="226"/>
      <c r="AE36" s="226"/>
      <c r="AF36" s="242" t="s">
        <v>791</v>
      </c>
      <c r="AG36" s="226"/>
      <c r="AH36" s="172" t="s">
        <v>96</v>
      </c>
      <c r="AI36" s="172"/>
      <c r="AJ36" s="172"/>
      <c r="AK36" s="172"/>
      <c r="AL36" s="172"/>
      <c r="AM36" s="172"/>
      <c r="AN36" s="172"/>
      <c r="AO36" s="172" t="s">
        <v>128</v>
      </c>
    </row>
    <row r="37" spans="1:41" ht="55.5" customHeight="1" x14ac:dyDescent="0.2">
      <c r="A37" s="226"/>
      <c r="B37" s="226"/>
      <c r="C37" s="226"/>
      <c r="D37" s="226"/>
      <c r="E37" s="225" t="s">
        <v>792</v>
      </c>
      <c r="F37" s="226"/>
      <c r="G37" s="226"/>
      <c r="H37" s="226"/>
      <c r="I37" s="184"/>
      <c r="J37" s="226"/>
      <c r="K37" s="226"/>
      <c r="L37" s="188" t="s">
        <v>130</v>
      </c>
      <c r="M37" s="189" t="s">
        <v>34</v>
      </c>
      <c r="N37" s="190">
        <f>IF(M37="CONFIABLE",15,IF(M37="NO CONFIABLE",0,""))</f>
        <v>15</v>
      </c>
      <c r="O37" s="238"/>
      <c r="P37" s="226"/>
      <c r="Q37" s="226"/>
      <c r="R37" s="226"/>
      <c r="S37" s="226"/>
      <c r="T37" s="226"/>
      <c r="U37" s="226"/>
      <c r="V37" s="226"/>
      <c r="W37" s="226"/>
      <c r="X37" s="226"/>
      <c r="Y37" s="226"/>
      <c r="Z37" s="193" t="s">
        <v>131</v>
      </c>
      <c r="AA37" s="226"/>
      <c r="AB37" s="226"/>
      <c r="AC37" s="226"/>
      <c r="AD37" s="226"/>
      <c r="AE37" s="226"/>
      <c r="AF37" s="226"/>
      <c r="AG37" s="226"/>
      <c r="AH37" s="172" t="s">
        <v>132</v>
      </c>
      <c r="AI37" s="172"/>
      <c r="AJ37" s="172" t="s">
        <v>21</v>
      </c>
      <c r="AK37" s="172" t="s">
        <v>126</v>
      </c>
      <c r="AL37" s="172" t="s">
        <v>22</v>
      </c>
      <c r="AM37" s="172"/>
      <c r="AN37" s="172"/>
      <c r="AO37" s="172" t="s">
        <v>133</v>
      </c>
    </row>
    <row r="38" spans="1:41" ht="66.75" customHeight="1" x14ac:dyDescent="0.2">
      <c r="A38" s="226"/>
      <c r="B38" s="226"/>
      <c r="C38" s="226"/>
      <c r="D38" s="226"/>
      <c r="E38" s="226"/>
      <c r="F38" s="226"/>
      <c r="G38" s="226"/>
      <c r="H38" s="226"/>
      <c r="I38" s="184"/>
      <c r="J38" s="226"/>
      <c r="K38" s="226"/>
      <c r="L38" s="188" t="s">
        <v>134</v>
      </c>
      <c r="M38" s="189" t="s">
        <v>43</v>
      </c>
      <c r="N38" s="190">
        <f>IF(M38="SE INVESTIGAN Y SE RESUELVEN OPORTUNAMENTE",15,IF(M38="NO SE INVESTIGAN Y SE RESUELVEN OPORTUNAMENTE",0,""))</f>
        <v>0</v>
      </c>
      <c r="O38" s="238"/>
      <c r="P38" s="226"/>
      <c r="Q38" s="226"/>
      <c r="R38" s="226"/>
      <c r="S38" s="226"/>
      <c r="T38" s="226"/>
      <c r="U38" s="226"/>
      <c r="V38" s="226"/>
      <c r="W38" s="226"/>
      <c r="X38" s="226"/>
      <c r="Y38" s="226"/>
      <c r="Z38" s="228" t="s">
        <v>793</v>
      </c>
      <c r="AA38" s="226"/>
      <c r="AB38" s="226"/>
      <c r="AC38" s="226"/>
      <c r="AD38" s="226"/>
      <c r="AE38" s="226"/>
      <c r="AF38" s="226"/>
      <c r="AG38" s="226"/>
      <c r="AH38" s="172" t="s">
        <v>114</v>
      </c>
      <c r="AI38" s="172"/>
      <c r="AJ38" s="172"/>
      <c r="AK38" s="172"/>
      <c r="AL38" s="172"/>
      <c r="AM38" s="172"/>
      <c r="AN38" s="172"/>
      <c r="AO38" s="172" t="s">
        <v>136</v>
      </c>
    </row>
    <row r="39" spans="1:41" ht="60.75" customHeight="1" x14ac:dyDescent="0.2">
      <c r="A39" s="227"/>
      <c r="B39" s="227"/>
      <c r="C39" s="227"/>
      <c r="D39" s="227"/>
      <c r="E39" s="227"/>
      <c r="F39" s="227"/>
      <c r="G39" s="227"/>
      <c r="H39" s="227"/>
      <c r="I39" s="184"/>
      <c r="J39" s="226"/>
      <c r="K39" s="227"/>
      <c r="L39" s="194" t="s">
        <v>137</v>
      </c>
      <c r="M39" s="195" t="s">
        <v>53</v>
      </c>
      <c r="N39" s="196">
        <f>IF(M39="COMPLETA",10,IF(M39="INCOMPLETA",5,IF(M39="NO EXISTE",0,"")))</f>
        <v>10</v>
      </c>
      <c r="O39" s="238"/>
      <c r="P39" s="227"/>
      <c r="Q39" s="226"/>
      <c r="R39" s="227"/>
      <c r="S39" s="226"/>
      <c r="T39" s="226"/>
      <c r="U39" s="227"/>
      <c r="V39" s="226"/>
      <c r="W39" s="227"/>
      <c r="X39" s="227"/>
      <c r="Y39" s="227"/>
      <c r="Z39" s="229"/>
      <c r="AA39" s="227"/>
      <c r="AB39" s="227"/>
      <c r="AC39" s="227"/>
      <c r="AD39" s="227"/>
      <c r="AE39" s="227"/>
      <c r="AF39" s="227"/>
      <c r="AG39" s="227"/>
      <c r="AH39" s="172"/>
      <c r="AI39" s="172"/>
      <c r="AJ39" s="172"/>
      <c r="AK39" s="172"/>
      <c r="AL39" s="172"/>
      <c r="AM39" s="172"/>
      <c r="AN39" s="172"/>
      <c r="AO39" s="172" t="s">
        <v>97</v>
      </c>
    </row>
    <row r="40" spans="1:41" ht="27.75" customHeight="1" x14ac:dyDescent="0.2">
      <c r="A40" s="230" t="s">
        <v>166</v>
      </c>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7"/>
      <c r="AH40" s="172"/>
      <c r="AI40" s="172"/>
      <c r="AJ40" s="172"/>
      <c r="AK40" s="172"/>
      <c r="AL40" s="172"/>
      <c r="AM40" s="172"/>
      <c r="AN40" s="172"/>
      <c r="AO40" s="172" t="s">
        <v>167</v>
      </c>
    </row>
    <row r="41" spans="1:41" ht="21.75" customHeight="1" x14ac:dyDescent="0.2">
      <c r="A41" s="231" t="s">
        <v>168</v>
      </c>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7"/>
      <c r="AH41" s="172"/>
      <c r="AI41" s="172"/>
      <c r="AJ41" s="172"/>
      <c r="AK41" s="172"/>
      <c r="AL41" s="172"/>
      <c r="AM41" s="172"/>
      <c r="AN41" s="172"/>
      <c r="AO41" s="172" t="s">
        <v>169</v>
      </c>
    </row>
    <row r="42" spans="1:41" ht="27.75" customHeight="1" x14ac:dyDescent="0.2">
      <c r="A42" s="232" t="s">
        <v>170</v>
      </c>
      <c r="B42" s="220"/>
      <c r="C42" s="232" t="s">
        <v>171</v>
      </c>
      <c r="D42" s="219"/>
      <c r="E42" s="219"/>
      <c r="F42" s="219"/>
      <c r="G42" s="219"/>
      <c r="H42" s="219"/>
      <c r="I42" s="219"/>
      <c r="J42" s="219"/>
      <c r="K42" s="219"/>
      <c r="L42" s="219"/>
      <c r="M42" s="219"/>
      <c r="N42" s="219"/>
      <c r="O42" s="219"/>
      <c r="P42" s="219"/>
      <c r="Q42" s="219"/>
      <c r="R42" s="219"/>
      <c r="S42" s="219"/>
      <c r="T42" s="219"/>
      <c r="U42" s="219"/>
      <c r="V42" s="219"/>
      <c r="W42" s="219"/>
      <c r="X42" s="219"/>
      <c r="Y42" s="220"/>
      <c r="Z42" s="233" t="s">
        <v>172</v>
      </c>
      <c r="AA42" s="219"/>
      <c r="AB42" s="219"/>
      <c r="AC42" s="220"/>
      <c r="AD42" s="234" t="s">
        <v>173</v>
      </c>
      <c r="AE42" s="206"/>
      <c r="AF42" s="206"/>
      <c r="AG42" s="207"/>
      <c r="AH42" s="172"/>
      <c r="AI42" s="172"/>
      <c r="AJ42" s="172"/>
      <c r="AK42" s="172"/>
      <c r="AL42" s="172"/>
      <c r="AM42" s="172"/>
      <c r="AN42" s="172"/>
      <c r="AO42" s="172" t="s">
        <v>174</v>
      </c>
    </row>
    <row r="43" spans="1:41" ht="27.75" customHeight="1" x14ac:dyDescent="0.2">
      <c r="A43" s="214" t="s">
        <v>575</v>
      </c>
      <c r="B43" s="207"/>
      <c r="C43" s="214" t="s">
        <v>170</v>
      </c>
      <c r="D43" s="206"/>
      <c r="E43" s="206"/>
      <c r="F43" s="206"/>
      <c r="G43" s="206"/>
      <c r="H43" s="206"/>
      <c r="I43" s="206"/>
      <c r="J43" s="206"/>
      <c r="K43" s="206"/>
      <c r="L43" s="206"/>
      <c r="M43" s="206"/>
      <c r="N43" s="206"/>
      <c r="O43" s="206"/>
      <c r="P43" s="206"/>
      <c r="Q43" s="206"/>
      <c r="R43" s="206"/>
      <c r="S43" s="206"/>
      <c r="T43" s="206"/>
      <c r="U43" s="206"/>
      <c r="V43" s="206"/>
      <c r="W43" s="206"/>
      <c r="X43" s="206"/>
      <c r="Y43" s="207"/>
      <c r="Z43" s="215">
        <v>43889</v>
      </c>
      <c r="AA43" s="206"/>
      <c r="AB43" s="206"/>
      <c r="AC43" s="207"/>
      <c r="AD43" s="223" t="s">
        <v>580</v>
      </c>
      <c r="AE43" s="224"/>
      <c r="AF43" s="224"/>
      <c r="AG43" s="224"/>
      <c r="AH43" s="172"/>
      <c r="AI43" s="172"/>
      <c r="AJ43" s="172"/>
      <c r="AK43" s="172"/>
      <c r="AL43" s="172"/>
      <c r="AM43" s="172"/>
      <c r="AN43" s="172"/>
      <c r="AO43" s="172" t="s">
        <v>156</v>
      </c>
    </row>
    <row r="44" spans="1:41" ht="27.75" customHeight="1" x14ac:dyDescent="0.2">
      <c r="A44" s="214" t="s">
        <v>578</v>
      </c>
      <c r="B44" s="207"/>
      <c r="C44" s="214" t="s">
        <v>579</v>
      </c>
      <c r="D44" s="206"/>
      <c r="E44" s="206"/>
      <c r="F44" s="206"/>
      <c r="G44" s="206"/>
      <c r="H44" s="206"/>
      <c r="I44" s="206"/>
      <c r="J44" s="206"/>
      <c r="K44" s="206"/>
      <c r="L44" s="206"/>
      <c r="M44" s="206"/>
      <c r="N44" s="206"/>
      <c r="O44" s="206"/>
      <c r="P44" s="206"/>
      <c r="Q44" s="206"/>
      <c r="R44" s="206"/>
      <c r="S44" s="206"/>
      <c r="T44" s="206"/>
      <c r="U44" s="206"/>
      <c r="V44" s="206"/>
      <c r="W44" s="206"/>
      <c r="X44" s="206"/>
      <c r="Y44" s="207"/>
      <c r="Z44" s="215">
        <v>43956</v>
      </c>
      <c r="AA44" s="206"/>
      <c r="AB44" s="206"/>
      <c r="AC44" s="207"/>
      <c r="AD44" s="216" t="s">
        <v>577</v>
      </c>
      <c r="AE44" s="206"/>
      <c r="AF44" s="206"/>
      <c r="AG44" s="207"/>
      <c r="AH44" s="172"/>
      <c r="AI44" s="172"/>
      <c r="AJ44" s="172"/>
      <c r="AK44" s="172"/>
      <c r="AL44" s="172"/>
      <c r="AM44" s="172"/>
      <c r="AN44" s="172"/>
      <c r="AO44" s="172" t="s">
        <v>178</v>
      </c>
    </row>
    <row r="45" spans="1:41" ht="27.75" customHeight="1" x14ac:dyDescent="0.2">
      <c r="A45" s="214" t="s">
        <v>794</v>
      </c>
      <c r="B45" s="207"/>
      <c r="C45" s="214" t="s">
        <v>795</v>
      </c>
      <c r="D45" s="206"/>
      <c r="E45" s="206"/>
      <c r="F45" s="206"/>
      <c r="G45" s="206"/>
      <c r="H45" s="206"/>
      <c r="I45" s="206"/>
      <c r="J45" s="206"/>
      <c r="K45" s="206"/>
      <c r="L45" s="206"/>
      <c r="M45" s="206"/>
      <c r="N45" s="206"/>
      <c r="O45" s="206"/>
      <c r="P45" s="206"/>
      <c r="Q45" s="206"/>
      <c r="R45" s="206"/>
      <c r="S45" s="206"/>
      <c r="T45" s="206"/>
      <c r="U45" s="206"/>
      <c r="V45" s="206"/>
      <c r="W45" s="206"/>
      <c r="X45" s="206"/>
      <c r="Y45" s="207"/>
      <c r="Z45" s="215">
        <v>44073</v>
      </c>
      <c r="AA45" s="206"/>
      <c r="AB45" s="206"/>
      <c r="AC45" s="207"/>
      <c r="AD45" s="216" t="s">
        <v>577</v>
      </c>
      <c r="AE45" s="206"/>
      <c r="AF45" s="206"/>
      <c r="AG45" s="207"/>
      <c r="AH45" s="172"/>
      <c r="AI45" s="172"/>
      <c r="AJ45" s="172"/>
      <c r="AK45" s="172"/>
      <c r="AL45" s="172"/>
      <c r="AM45" s="172"/>
      <c r="AN45" s="172"/>
      <c r="AO45" s="172" t="s">
        <v>179</v>
      </c>
    </row>
    <row r="46" spans="1:41" ht="15" customHeight="1" x14ac:dyDescent="0.2">
      <c r="A46" s="217" t="s">
        <v>180</v>
      </c>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7"/>
      <c r="AH46" s="172"/>
      <c r="AI46" s="172"/>
      <c r="AJ46" s="172"/>
      <c r="AK46" s="172"/>
      <c r="AL46" s="172"/>
      <c r="AM46" s="172"/>
      <c r="AN46" s="172"/>
      <c r="AO46" s="172" t="s">
        <v>181</v>
      </c>
    </row>
    <row r="47" spans="1:41" ht="30.75" customHeight="1" x14ac:dyDescent="0.25">
      <c r="A47" s="218" t="s">
        <v>173</v>
      </c>
      <c r="B47" s="219"/>
      <c r="C47" s="219"/>
      <c r="D47" s="219"/>
      <c r="E47" s="219"/>
      <c r="F47" s="220"/>
      <c r="G47" s="218" t="s">
        <v>182</v>
      </c>
      <c r="H47" s="219"/>
      <c r="I47" s="219"/>
      <c r="J47" s="219"/>
      <c r="K47" s="219"/>
      <c r="L47" s="220"/>
      <c r="M47" s="221" t="s">
        <v>183</v>
      </c>
      <c r="N47" s="206"/>
      <c r="O47" s="206"/>
      <c r="P47" s="206"/>
      <c r="Q47" s="206"/>
      <c r="R47" s="206"/>
      <c r="S47" s="206"/>
      <c r="T47" s="206"/>
      <c r="U47" s="206"/>
      <c r="V47" s="207"/>
      <c r="W47" s="221" t="s">
        <v>184</v>
      </c>
      <c r="X47" s="206"/>
      <c r="Y47" s="206"/>
      <c r="Z47" s="206"/>
      <c r="AA47" s="207"/>
      <c r="AB47" s="222" t="str">
        <f>IF(X7="X","APOYO OFICINA ASESORA DE PLANEACIÓN","APOYO OFICINA DE CONTROL INTERNO")</f>
        <v>APOYO OFICINA DE CONTROL INTERNO</v>
      </c>
      <c r="AC47" s="206"/>
      <c r="AD47" s="206"/>
      <c r="AE47" s="206"/>
      <c r="AF47" s="206"/>
      <c r="AG47" s="207"/>
      <c r="AH47" s="147"/>
      <c r="AI47" s="197"/>
      <c r="AJ47" s="197"/>
      <c r="AK47" s="197"/>
      <c r="AL47" s="197"/>
      <c r="AM47" s="197"/>
      <c r="AN47" s="197"/>
      <c r="AO47" s="172" t="s">
        <v>185</v>
      </c>
    </row>
    <row r="48" spans="1:41" ht="33.75" customHeight="1" x14ac:dyDescent="0.25">
      <c r="A48" s="198" t="s">
        <v>186</v>
      </c>
      <c r="B48" s="205" t="s">
        <v>580</v>
      </c>
      <c r="C48" s="206"/>
      <c r="D48" s="206"/>
      <c r="E48" s="206"/>
      <c r="F48" s="207"/>
      <c r="G48" s="199" t="s">
        <v>186</v>
      </c>
      <c r="H48" s="205" t="s">
        <v>577</v>
      </c>
      <c r="I48" s="206"/>
      <c r="J48" s="206"/>
      <c r="K48" s="206"/>
      <c r="L48" s="207"/>
      <c r="M48" s="199" t="s">
        <v>186</v>
      </c>
      <c r="N48" s="200"/>
      <c r="O48" s="208" t="s">
        <v>581</v>
      </c>
      <c r="P48" s="209"/>
      <c r="Q48" s="209"/>
      <c r="R48" s="209"/>
      <c r="S48" s="209"/>
      <c r="T48" s="209"/>
      <c r="U48" s="209"/>
      <c r="V48" s="210"/>
      <c r="W48" s="201" t="s">
        <v>186</v>
      </c>
      <c r="X48" s="205" t="s">
        <v>188</v>
      </c>
      <c r="Y48" s="206"/>
      <c r="Z48" s="206"/>
      <c r="AA48" s="207"/>
      <c r="AB48" s="201" t="s">
        <v>186</v>
      </c>
      <c r="AC48" s="211" t="s">
        <v>796</v>
      </c>
      <c r="AD48" s="212"/>
      <c r="AE48" s="212"/>
      <c r="AF48" s="212"/>
      <c r="AG48" s="213"/>
      <c r="AH48" s="197"/>
      <c r="AI48" s="197"/>
      <c r="AJ48" s="197"/>
      <c r="AK48" s="197"/>
      <c r="AL48" s="197"/>
      <c r="AM48" s="197"/>
      <c r="AN48" s="197"/>
      <c r="AO48" s="172" t="s">
        <v>191</v>
      </c>
    </row>
    <row r="49" spans="1:41" ht="32.25" customHeight="1" x14ac:dyDescent="0.25">
      <c r="A49" s="198" t="s">
        <v>192</v>
      </c>
      <c r="B49" s="205" t="s">
        <v>583</v>
      </c>
      <c r="C49" s="206"/>
      <c r="D49" s="206"/>
      <c r="E49" s="206"/>
      <c r="F49" s="207"/>
      <c r="G49" s="198" t="s">
        <v>192</v>
      </c>
      <c r="H49" s="205" t="s">
        <v>582</v>
      </c>
      <c r="I49" s="206"/>
      <c r="J49" s="206"/>
      <c r="K49" s="206"/>
      <c r="L49" s="207"/>
      <c r="M49" s="199" t="s">
        <v>192</v>
      </c>
      <c r="N49" s="202"/>
      <c r="O49" s="205" t="s">
        <v>584</v>
      </c>
      <c r="P49" s="206"/>
      <c r="Q49" s="206"/>
      <c r="R49" s="206"/>
      <c r="S49" s="206"/>
      <c r="T49" s="206"/>
      <c r="U49" s="206"/>
      <c r="V49" s="207"/>
      <c r="W49" s="198" t="s">
        <v>192</v>
      </c>
      <c r="X49" s="205" t="s">
        <v>585</v>
      </c>
      <c r="Y49" s="206"/>
      <c r="Z49" s="206"/>
      <c r="AA49" s="207"/>
      <c r="AB49" s="198" t="s">
        <v>192</v>
      </c>
      <c r="AC49" s="211" t="s">
        <v>197</v>
      </c>
      <c r="AD49" s="212"/>
      <c r="AE49" s="212"/>
      <c r="AF49" s="212"/>
      <c r="AG49" s="213"/>
      <c r="AH49" s="197"/>
      <c r="AI49" s="197"/>
      <c r="AJ49" s="197"/>
      <c r="AK49" s="197"/>
      <c r="AL49" s="197"/>
      <c r="AM49" s="197"/>
      <c r="AN49" s="197"/>
      <c r="AO49" s="172" t="s">
        <v>198</v>
      </c>
    </row>
    <row r="50" spans="1:41" ht="12.75" customHeight="1" x14ac:dyDescent="0.2">
      <c r="A50" s="172"/>
      <c r="B50" s="172"/>
      <c r="C50" s="172"/>
      <c r="D50" s="203"/>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204"/>
      <c r="AE50" s="172"/>
      <c r="AF50" s="172"/>
      <c r="AG50" s="172"/>
      <c r="AH50" s="172"/>
      <c r="AI50" s="172"/>
      <c r="AJ50" s="172"/>
      <c r="AK50" s="172"/>
      <c r="AL50" s="172"/>
      <c r="AM50" s="172"/>
      <c r="AN50" s="172"/>
      <c r="AO50" s="172" t="s">
        <v>199</v>
      </c>
    </row>
    <row r="51" spans="1:41" ht="12.75" customHeight="1" x14ac:dyDescent="0.2">
      <c r="A51" s="172"/>
      <c r="B51" s="172"/>
      <c r="C51" s="172"/>
      <c r="D51" s="203"/>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204"/>
      <c r="AE51" s="172"/>
      <c r="AF51" s="172"/>
      <c r="AG51" s="172"/>
      <c r="AH51" s="172"/>
      <c r="AI51" s="172"/>
      <c r="AJ51" s="172"/>
      <c r="AK51" s="172"/>
      <c r="AL51" s="172"/>
      <c r="AM51" s="172"/>
      <c r="AN51" s="172"/>
      <c r="AO51" s="172" t="s">
        <v>200</v>
      </c>
    </row>
    <row r="52" spans="1:41" ht="12.75" customHeight="1" x14ac:dyDescent="0.2">
      <c r="A52" s="172"/>
      <c r="B52" s="172"/>
      <c r="C52" s="172"/>
      <c r="D52" s="203"/>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204"/>
      <c r="AE52" s="172"/>
      <c r="AF52" s="172"/>
      <c r="AG52" s="172"/>
      <c r="AH52" s="172"/>
      <c r="AI52" s="172"/>
      <c r="AJ52" s="172"/>
      <c r="AK52" s="172"/>
      <c r="AL52" s="172"/>
      <c r="AM52" s="172"/>
      <c r="AN52" s="172"/>
      <c r="AO52" s="172" t="s">
        <v>201</v>
      </c>
    </row>
    <row r="53" spans="1:41" ht="12.75" customHeight="1" x14ac:dyDescent="0.2">
      <c r="A53" s="172"/>
      <c r="B53" s="172"/>
      <c r="C53" s="172"/>
      <c r="D53" s="203"/>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204"/>
      <c r="AE53" s="172"/>
      <c r="AF53" s="172"/>
      <c r="AG53" s="172"/>
      <c r="AH53" s="172"/>
      <c r="AI53" s="172"/>
      <c r="AJ53" s="172"/>
      <c r="AK53" s="172"/>
      <c r="AL53" s="172"/>
      <c r="AM53" s="172"/>
      <c r="AN53" s="172"/>
      <c r="AO53" s="172" t="s">
        <v>202</v>
      </c>
    </row>
    <row r="54" spans="1:41" ht="12.75" customHeight="1" x14ac:dyDescent="0.2">
      <c r="A54" s="172"/>
      <c r="B54" s="172"/>
      <c r="C54" s="172"/>
      <c r="D54" s="203"/>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204"/>
      <c r="AE54" s="172"/>
      <c r="AF54" s="172"/>
      <c r="AG54" s="172"/>
      <c r="AH54" s="172"/>
      <c r="AI54" s="172"/>
      <c r="AJ54" s="172"/>
      <c r="AK54" s="172"/>
      <c r="AL54" s="172"/>
      <c r="AM54" s="172"/>
      <c r="AN54" s="172"/>
      <c r="AO54" s="172" t="s">
        <v>203</v>
      </c>
    </row>
    <row r="55" spans="1:41" ht="12.75" customHeight="1" x14ac:dyDescent="0.2">
      <c r="A55" s="172"/>
      <c r="B55" s="172"/>
      <c r="C55" s="172"/>
      <c r="D55" s="203"/>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204"/>
      <c r="AE55" s="172"/>
      <c r="AF55" s="172"/>
      <c r="AG55" s="172"/>
      <c r="AH55" s="172"/>
      <c r="AI55" s="172"/>
      <c r="AJ55" s="172"/>
      <c r="AK55" s="172"/>
      <c r="AL55" s="172"/>
      <c r="AM55" s="172"/>
      <c r="AN55" s="172"/>
      <c r="AO55" s="172" t="s">
        <v>204</v>
      </c>
    </row>
    <row r="56" spans="1:41" ht="12.75" customHeight="1" x14ac:dyDescent="0.2">
      <c r="A56" s="172"/>
      <c r="B56" s="172"/>
      <c r="C56" s="172"/>
      <c r="D56" s="203"/>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204"/>
      <c r="AE56" s="172"/>
      <c r="AF56" s="172"/>
      <c r="AG56" s="172"/>
      <c r="AH56" s="172"/>
      <c r="AI56" s="172"/>
      <c r="AJ56" s="172"/>
      <c r="AK56" s="172"/>
      <c r="AL56" s="172"/>
      <c r="AM56" s="172"/>
      <c r="AN56" s="172"/>
      <c r="AO56" s="172"/>
    </row>
    <row r="57" spans="1:41" ht="12.75" customHeight="1" x14ac:dyDescent="0.2">
      <c r="A57" s="172"/>
      <c r="B57" s="172"/>
      <c r="C57" s="172"/>
      <c r="D57" s="203"/>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204"/>
      <c r="AE57" s="172"/>
      <c r="AF57" s="172"/>
      <c r="AG57" s="172"/>
      <c r="AH57" s="172"/>
      <c r="AI57" s="172"/>
      <c r="AJ57" s="172"/>
      <c r="AK57" s="172"/>
      <c r="AL57" s="172"/>
      <c r="AM57" s="172"/>
      <c r="AN57" s="172"/>
      <c r="AO57" s="172"/>
    </row>
    <row r="58" spans="1:41" ht="12.75" customHeight="1" x14ac:dyDescent="0.2">
      <c r="A58" s="172"/>
      <c r="B58" s="172"/>
      <c r="C58" s="172"/>
      <c r="D58" s="203"/>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204"/>
      <c r="AE58" s="172"/>
      <c r="AF58" s="172"/>
      <c r="AG58" s="172"/>
      <c r="AH58" s="172"/>
      <c r="AI58" s="172"/>
      <c r="AJ58" s="172"/>
      <c r="AK58" s="172"/>
      <c r="AL58" s="172"/>
      <c r="AM58" s="172"/>
      <c r="AN58" s="172"/>
      <c r="AO58" s="172"/>
    </row>
    <row r="59" spans="1:41" ht="12.75" customHeight="1" x14ac:dyDescent="0.2">
      <c r="A59" s="172"/>
      <c r="B59" s="172"/>
      <c r="C59" s="172"/>
      <c r="D59" s="203"/>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204"/>
      <c r="AE59" s="172"/>
      <c r="AF59" s="172"/>
      <c r="AG59" s="172"/>
      <c r="AH59" s="172"/>
      <c r="AI59" s="172"/>
      <c r="AJ59" s="172"/>
      <c r="AK59" s="172"/>
      <c r="AL59" s="172"/>
      <c r="AM59" s="172"/>
      <c r="AN59" s="172"/>
      <c r="AO59" s="172"/>
    </row>
    <row r="60" spans="1:41" ht="12.75" customHeight="1" x14ac:dyDescent="0.2">
      <c r="A60" s="172"/>
      <c r="B60" s="172"/>
      <c r="C60" s="172"/>
      <c r="D60" s="203"/>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204"/>
      <c r="AE60" s="172"/>
      <c r="AF60" s="172"/>
      <c r="AG60" s="172"/>
      <c r="AH60" s="172"/>
      <c r="AI60" s="172"/>
      <c r="AJ60" s="172"/>
      <c r="AK60" s="172"/>
      <c r="AL60" s="172"/>
      <c r="AM60" s="172"/>
      <c r="AN60" s="172"/>
      <c r="AO60" s="172"/>
    </row>
    <row r="61" spans="1:41" ht="12.75" customHeight="1" x14ac:dyDescent="0.2">
      <c r="A61" s="172"/>
      <c r="B61" s="172"/>
      <c r="C61" s="172"/>
      <c r="D61" s="203"/>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204"/>
      <c r="AE61" s="172"/>
      <c r="AF61" s="172"/>
      <c r="AG61" s="172"/>
      <c r="AH61" s="172"/>
      <c r="AI61" s="172"/>
      <c r="AJ61" s="172"/>
      <c r="AK61" s="172"/>
      <c r="AL61" s="172"/>
      <c r="AM61" s="172"/>
      <c r="AN61" s="172"/>
      <c r="AO61" s="172"/>
    </row>
    <row r="62" spans="1:41" ht="12.75" customHeight="1" x14ac:dyDescent="0.2">
      <c r="A62" s="172"/>
      <c r="B62" s="172"/>
      <c r="C62" s="172"/>
      <c r="D62" s="203"/>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204"/>
      <c r="AE62" s="172"/>
      <c r="AF62" s="172"/>
      <c r="AG62" s="172"/>
      <c r="AH62" s="172"/>
      <c r="AI62" s="172"/>
      <c r="AJ62" s="172"/>
      <c r="AK62" s="172"/>
      <c r="AL62" s="172"/>
      <c r="AM62" s="172"/>
      <c r="AN62" s="172"/>
      <c r="AO62" s="172"/>
    </row>
    <row r="63" spans="1:41" ht="12.75" customHeight="1" x14ac:dyDescent="0.2">
      <c r="A63" s="172"/>
      <c r="B63" s="172"/>
      <c r="C63" s="172"/>
      <c r="D63" s="203"/>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204"/>
      <c r="AE63" s="172"/>
      <c r="AF63" s="172"/>
      <c r="AG63" s="172"/>
      <c r="AH63" s="172"/>
      <c r="AI63" s="172"/>
      <c r="AJ63" s="172"/>
      <c r="AK63" s="172"/>
      <c r="AL63" s="172"/>
      <c r="AM63" s="172"/>
      <c r="AN63" s="172"/>
      <c r="AO63" s="172"/>
    </row>
    <row r="64" spans="1:41" ht="12.75" customHeight="1" x14ac:dyDescent="0.2">
      <c r="A64" s="172"/>
      <c r="B64" s="172"/>
      <c r="C64" s="172"/>
      <c r="D64" s="203"/>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204"/>
      <c r="AE64" s="172"/>
      <c r="AF64" s="172"/>
      <c r="AG64" s="172"/>
      <c r="AH64" s="172"/>
      <c r="AI64" s="172"/>
      <c r="AJ64" s="172"/>
      <c r="AK64" s="172"/>
      <c r="AL64" s="172"/>
      <c r="AM64" s="172"/>
      <c r="AN64" s="172"/>
      <c r="AO64" s="172"/>
    </row>
    <row r="65" spans="1:41" ht="12.75" customHeight="1" x14ac:dyDescent="0.2">
      <c r="A65" s="172"/>
      <c r="B65" s="172"/>
      <c r="C65" s="172"/>
      <c r="D65" s="203"/>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204"/>
      <c r="AE65" s="172"/>
      <c r="AF65" s="172"/>
      <c r="AG65" s="172"/>
      <c r="AH65" s="172"/>
      <c r="AI65" s="172"/>
      <c r="AJ65" s="172"/>
      <c r="AK65" s="172"/>
      <c r="AL65" s="172"/>
      <c r="AM65" s="172"/>
      <c r="AN65" s="172"/>
      <c r="AO65" s="172"/>
    </row>
    <row r="66" spans="1:41" ht="12.75" customHeight="1" x14ac:dyDescent="0.2">
      <c r="A66" s="172"/>
      <c r="B66" s="172"/>
      <c r="C66" s="172"/>
      <c r="D66" s="203"/>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204"/>
      <c r="AE66" s="172"/>
      <c r="AF66" s="172"/>
      <c r="AG66" s="172"/>
      <c r="AH66" s="172"/>
      <c r="AI66" s="172"/>
      <c r="AJ66" s="172"/>
      <c r="AK66" s="172"/>
      <c r="AL66" s="172"/>
      <c r="AM66" s="172"/>
      <c r="AN66" s="172"/>
      <c r="AO66" s="172"/>
    </row>
    <row r="67" spans="1:41" ht="12.75" customHeight="1" x14ac:dyDescent="0.2">
      <c r="A67" s="172"/>
      <c r="B67" s="172"/>
      <c r="C67" s="172"/>
      <c r="D67" s="203"/>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204"/>
      <c r="AE67" s="172"/>
      <c r="AF67" s="172"/>
      <c r="AG67" s="172"/>
      <c r="AH67" s="172"/>
      <c r="AI67" s="172"/>
      <c r="AJ67" s="172"/>
      <c r="AK67" s="172"/>
      <c r="AL67" s="172"/>
      <c r="AM67" s="172"/>
      <c r="AN67" s="172"/>
      <c r="AO67" s="172"/>
    </row>
    <row r="68" spans="1:41" ht="12.75" customHeight="1" x14ac:dyDescent="0.2">
      <c r="A68" s="172"/>
      <c r="B68" s="172"/>
      <c r="C68" s="172"/>
      <c r="D68" s="203"/>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204"/>
      <c r="AE68" s="172"/>
      <c r="AF68" s="172"/>
      <c r="AG68" s="172"/>
      <c r="AH68" s="172"/>
      <c r="AI68" s="172"/>
      <c r="AJ68" s="172"/>
      <c r="AK68" s="172"/>
      <c r="AL68" s="172"/>
      <c r="AM68" s="172"/>
      <c r="AN68" s="172"/>
      <c r="AO68" s="172"/>
    </row>
    <row r="69" spans="1:41" ht="12.75" customHeight="1" x14ac:dyDescent="0.2">
      <c r="A69" s="172"/>
      <c r="B69" s="172"/>
      <c r="C69" s="172"/>
      <c r="D69" s="203"/>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204"/>
      <c r="AE69" s="172"/>
      <c r="AF69" s="172"/>
      <c r="AG69" s="172"/>
      <c r="AH69" s="172"/>
      <c r="AI69" s="172"/>
      <c r="AJ69" s="172"/>
      <c r="AK69" s="172"/>
      <c r="AL69" s="172"/>
      <c r="AM69" s="172"/>
      <c r="AN69" s="172"/>
      <c r="AO69" s="172"/>
    </row>
    <row r="70" spans="1:41" ht="12.75" customHeight="1" x14ac:dyDescent="0.2">
      <c r="A70" s="172"/>
      <c r="B70" s="172"/>
      <c r="C70" s="172"/>
      <c r="D70" s="203"/>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204"/>
      <c r="AE70" s="172"/>
      <c r="AF70" s="172"/>
      <c r="AG70" s="172"/>
      <c r="AH70" s="172"/>
      <c r="AI70" s="172"/>
      <c r="AJ70" s="172"/>
      <c r="AK70" s="172"/>
      <c r="AL70" s="172"/>
      <c r="AM70" s="172"/>
      <c r="AN70" s="172"/>
      <c r="AO70" s="172"/>
    </row>
    <row r="71" spans="1:41" ht="12.75" customHeight="1" x14ac:dyDescent="0.2">
      <c r="A71" s="172"/>
      <c r="B71" s="172"/>
      <c r="C71" s="172"/>
      <c r="D71" s="203"/>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204"/>
      <c r="AE71" s="172"/>
      <c r="AF71" s="172"/>
      <c r="AG71" s="172"/>
      <c r="AH71" s="172"/>
      <c r="AI71" s="172"/>
      <c r="AJ71" s="172"/>
      <c r="AK71" s="172"/>
      <c r="AL71" s="172"/>
      <c r="AM71" s="172"/>
      <c r="AN71" s="172"/>
      <c r="AO71" s="172"/>
    </row>
    <row r="72" spans="1:41" ht="12.75" customHeight="1" x14ac:dyDescent="0.2">
      <c r="A72" s="172"/>
      <c r="B72" s="172"/>
      <c r="C72" s="172"/>
      <c r="D72" s="203"/>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204"/>
      <c r="AE72" s="172"/>
      <c r="AF72" s="172"/>
      <c r="AG72" s="172"/>
      <c r="AH72" s="172"/>
      <c r="AI72" s="172"/>
      <c r="AJ72" s="172"/>
      <c r="AK72" s="172"/>
      <c r="AL72" s="172"/>
      <c r="AM72" s="172"/>
      <c r="AN72" s="172"/>
      <c r="AO72" s="172"/>
    </row>
    <row r="73" spans="1:41" ht="12.75" customHeight="1" x14ac:dyDescent="0.2">
      <c r="A73" s="172"/>
      <c r="B73" s="172"/>
      <c r="C73" s="172"/>
      <c r="D73" s="203"/>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204"/>
      <c r="AE73" s="172"/>
      <c r="AF73" s="172"/>
      <c r="AG73" s="172"/>
      <c r="AH73" s="172"/>
      <c r="AI73" s="172"/>
      <c r="AJ73" s="172"/>
      <c r="AK73" s="172"/>
      <c r="AL73" s="172"/>
      <c r="AM73" s="172"/>
      <c r="AN73" s="172"/>
      <c r="AO73" s="172"/>
    </row>
    <row r="74" spans="1:41" ht="12.75" customHeight="1" x14ac:dyDescent="0.2">
      <c r="A74" s="172"/>
      <c r="B74" s="172"/>
      <c r="C74" s="172"/>
      <c r="D74" s="203"/>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204"/>
      <c r="AE74" s="172"/>
      <c r="AF74" s="172"/>
      <c r="AG74" s="172"/>
      <c r="AH74" s="172"/>
      <c r="AI74" s="172"/>
      <c r="AJ74" s="172"/>
      <c r="AK74" s="172"/>
      <c r="AL74" s="172"/>
      <c r="AM74" s="172"/>
      <c r="AN74" s="172"/>
      <c r="AO74" s="172"/>
    </row>
    <row r="75" spans="1:41" ht="12.75" customHeight="1" x14ac:dyDescent="0.2">
      <c r="A75" s="172"/>
      <c r="B75" s="172"/>
      <c r="C75" s="172"/>
      <c r="D75" s="203"/>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204"/>
      <c r="AE75" s="172"/>
      <c r="AF75" s="172"/>
      <c r="AG75" s="172"/>
      <c r="AH75" s="172"/>
      <c r="AI75" s="172"/>
      <c r="AJ75" s="172"/>
      <c r="AK75" s="172"/>
      <c r="AL75" s="172"/>
      <c r="AM75" s="172"/>
      <c r="AN75" s="172"/>
      <c r="AO75" s="172"/>
    </row>
    <row r="76" spans="1:41" ht="12.75" customHeight="1" x14ac:dyDescent="0.2">
      <c r="A76" s="172"/>
      <c r="B76" s="172"/>
      <c r="C76" s="172"/>
      <c r="D76" s="203"/>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204"/>
      <c r="AE76" s="172"/>
      <c r="AF76" s="172"/>
      <c r="AG76" s="172"/>
      <c r="AH76" s="172"/>
      <c r="AI76" s="172"/>
      <c r="AJ76" s="172"/>
      <c r="AK76" s="172"/>
      <c r="AL76" s="172"/>
      <c r="AM76" s="172"/>
      <c r="AN76" s="172"/>
      <c r="AO76" s="172"/>
    </row>
    <row r="77" spans="1:41" ht="12.75" customHeight="1" x14ac:dyDescent="0.2">
      <c r="A77" s="172"/>
      <c r="B77" s="172"/>
      <c r="C77" s="172"/>
      <c r="D77" s="203"/>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204"/>
      <c r="AE77" s="172"/>
      <c r="AF77" s="172"/>
      <c r="AG77" s="172"/>
      <c r="AH77" s="172"/>
      <c r="AI77" s="172"/>
      <c r="AJ77" s="172"/>
      <c r="AK77" s="172"/>
      <c r="AL77" s="172"/>
      <c r="AM77" s="172"/>
      <c r="AN77" s="172"/>
      <c r="AO77" s="172"/>
    </row>
    <row r="78" spans="1:41" ht="12.75" customHeight="1" x14ac:dyDescent="0.2">
      <c r="A78" s="172"/>
      <c r="B78" s="172"/>
      <c r="C78" s="172"/>
      <c r="D78" s="203"/>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204"/>
      <c r="AE78" s="172"/>
      <c r="AF78" s="172"/>
      <c r="AG78" s="172"/>
      <c r="AH78" s="172"/>
      <c r="AI78" s="172"/>
      <c r="AJ78" s="172"/>
      <c r="AK78" s="172"/>
      <c r="AL78" s="172"/>
      <c r="AM78" s="172"/>
      <c r="AN78" s="172"/>
      <c r="AO78" s="172"/>
    </row>
    <row r="79" spans="1:41" ht="12.75" customHeight="1" x14ac:dyDescent="0.2">
      <c r="A79" s="172"/>
      <c r="B79" s="172"/>
      <c r="C79" s="172"/>
      <c r="D79" s="203"/>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204"/>
      <c r="AE79" s="172"/>
      <c r="AF79" s="172"/>
      <c r="AG79" s="172"/>
      <c r="AH79" s="172"/>
      <c r="AI79" s="172"/>
      <c r="AJ79" s="172"/>
      <c r="AK79" s="172"/>
      <c r="AL79" s="172"/>
      <c r="AM79" s="172"/>
      <c r="AN79" s="172"/>
      <c r="AO79" s="172"/>
    </row>
    <row r="80" spans="1:41" ht="12.75" customHeight="1" x14ac:dyDescent="0.2">
      <c r="A80" s="172"/>
      <c r="B80" s="172"/>
      <c r="C80" s="172"/>
      <c r="D80" s="203"/>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204"/>
      <c r="AE80" s="172"/>
      <c r="AF80" s="172"/>
      <c r="AG80" s="172"/>
      <c r="AH80" s="172"/>
      <c r="AI80" s="172"/>
      <c r="AJ80" s="172"/>
      <c r="AK80" s="172"/>
      <c r="AL80" s="172"/>
      <c r="AM80" s="172"/>
      <c r="AN80" s="172"/>
      <c r="AO80" s="172"/>
    </row>
    <row r="81" spans="1:41" ht="12.75" customHeight="1" x14ac:dyDescent="0.2">
      <c r="A81" s="172"/>
      <c r="B81" s="172"/>
      <c r="C81" s="172"/>
      <c r="D81" s="203"/>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204"/>
      <c r="AE81" s="172"/>
      <c r="AF81" s="172"/>
      <c r="AG81" s="172"/>
      <c r="AH81" s="172"/>
      <c r="AI81" s="172"/>
      <c r="AJ81" s="172"/>
      <c r="AK81" s="172"/>
      <c r="AL81" s="172"/>
      <c r="AM81" s="172"/>
      <c r="AN81" s="172"/>
      <c r="AO81" s="172"/>
    </row>
    <row r="82" spans="1:41" ht="12.75" customHeight="1" x14ac:dyDescent="0.2">
      <c r="A82" s="172"/>
      <c r="B82" s="172"/>
      <c r="C82" s="172"/>
      <c r="D82" s="203"/>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204"/>
      <c r="AE82" s="172"/>
      <c r="AF82" s="172"/>
      <c r="AG82" s="172"/>
      <c r="AH82" s="172"/>
      <c r="AI82" s="172"/>
      <c r="AJ82" s="172"/>
      <c r="AK82" s="172"/>
      <c r="AL82" s="172"/>
      <c r="AM82" s="172"/>
      <c r="AN82" s="172"/>
      <c r="AO82" s="172"/>
    </row>
    <row r="83" spans="1:41" ht="12.75" customHeight="1" x14ac:dyDescent="0.2">
      <c r="A83" s="172"/>
      <c r="B83" s="172"/>
      <c r="C83" s="172"/>
      <c r="D83" s="203"/>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204"/>
      <c r="AE83" s="172"/>
      <c r="AF83" s="172"/>
      <c r="AG83" s="172"/>
      <c r="AH83" s="172"/>
      <c r="AI83" s="172"/>
      <c r="AJ83" s="172"/>
      <c r="AK83" s="172"/>
      <c r="AL83" s="172"/>
      <c r="AM83" s="172"/>
      <c r="AN83" s="172"/>
      <c r="AO83" s="172"/>
    </row>
    <row r="84" spans="1:41" ht="12.75" customHeight="1" x14ac:dyDescent="0.2">
      <c r="A84" s="172"/>
      <c r="B84" s="172"/>
      <c r="C84" s="172"/>
      <c r="D84" s="203"/>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204"/>
      <c r="AE84" s="172"/>
      <c r="AF84" s="172"/>
      <c r="AG84" s="172"/>
      <c r="AH84" s="172"/>
      <c r="AI84" s="172"/>
      <c r="AJ84" s="172"/>
      <c r="AK84" s="172"/>
      <c r="AL84" s="172"/>
      <c r="AM84" s="172"/>
      <c r="AN84" s="172"/>
      <c r="AO84" s="172"/>
    </row>
    <row r="85" spans="1:41" ht="12.75" customHeight="1" x14ac:dyDescent="0.2">
      <c r="A85" s="172"/>
      <c r="B85" s="172"/>
      <c r="C85" s="172"/>
      <c r="D85" s="203"/>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204"/>
      <c r="AE85" s="172"/>
      <c r="AF85" s="172"/>
      <c r="AG85" s="172"/>
      <c r="AH85" s="172"/>
      <c r="AI85" s="172"/>
      <c r="AJ85" s="172"/>
      <c r="AK85" s="172"/>
      <c r="AL85" s="172"/>
      <c r="AM85" s="172"/>
      <c r="AN85" s="172"/>
      <c r="AO85" s="172"/>
    </row>
    <row r="86" spans="1:41" ht="12.75" customHeight="1" x14ac:dyDescent="0.2">
      <c r="A86" s="172"/>
      <c r="B86" s="172"/>
      <c r="C86" s="172"/>
      <c r="D86" s="203"/>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204"/>
      <c r="AE86" s="172"/>
      <c r="AF86" s="172"/>
      <c r="AG86" s="172"/>
      <c r="AH86" s="172"/>
      <c r="AI86" s="172"/>
      <c r="AJ86" s="172"/>
      <c r="AK86" s="172"/>
      <c r="AL86" s="172"/>
      <c r="AM86" s="172"/>
      <c r="AN86" s="172"/>
      <c r="AO86" s="172"/>
    </row>
    <row r="87" spans="1:41" ht="12.75" customHeight="1" x14ac:dyDescent="0.2">
      <c r="A87" s="172"/>
      <c r="B87" s="172"/>
      <c r="C87" s="172"/>
      <c r="D87" s="203"/>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204"/>
      <c r="AE87" s="172"/>
      <c r="AF87" s="172"/>
      <c r="AG87" s="172"/>
      <c r="AH87" s="172"/>
      <c r="AI87" s="172"/>
      <c r="AJ87" s="172"/>
      <c r="AK87" s="172"/>
      <c r="AL87" s="172"/>
      <c r="AM87" s="172"/>
      <c r="AN87" s="172"/>
      <c r="AO87" s="172"/>
    </row>
    <row r="88" spans="1:41" ht="12.75" customHeight="1" x14ac:dyDescent="0.2">
      <c r="A88" s="172"/>
      <c r="B88" s="172"/>
      <c r="C88" s="172"/>
      <c r="D88" s="203"/>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204"/>
      <c r="AE88" s="172"/>
      <c r="AF88" s="172"/>
      <c r="AG88" s="172"/>
      <c r="AH88" s="172"/>
      <c r="AI88" s="172"/>
      <c r="AJ88" s="172"/>
      <c r="AK88" s="172"/>
      <c r="AL88" s="172"/>
      <c r="AM88" s="172"/>
      <c r="AN88" s="172"/>
      <c r="AO88" s="172"/>
    </row>
    <row r="89" spans="1:41" ht="12.75" customHeight="1" x14ac:dyDescent="0.2">
      <c r="A89" s="172"/>
      <c r="B89" s="172"/>
      <c r="C89" s="172"/>
      <c r="D89" s="203"/>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204"/>
      <c r="AE89" s="172"/>
      <c r="AF89" s="172"/>
      <c r="AG89" s="172"/>
      <c r="AH89" s="172"/>
      <c r="AI89" s="172"/>
      <c r="AJ89" s="172"/>
      <c r="AK89" s="172"/>
      <c r="AL89" s="172"/>
      <c r="AM89" s="172"/>
      <c r="AN89" s="172"/>
      <c r="AO89" s="172"/>
    </row>
    <row r="90" spans="1:41" ht="12.75" customHeight="1" x14ac:dyDescent="0.2">
      <c r="A90" s="172"/>
      <c r="B90" s="172"/>
      <c r="C90" s="172"/>
      <c r="D90" s="203"/>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204"/>
      <c r="AE90" s="172"/>
      <c r="AF90" s="172"/>
      <c r="AG90" s="172"/>
      <c r="AH90" s="172"/>
      <c r="AI90" s="172"/>
      <c r="AJ90" s="172"/>
      <c r="AK90" s="172"/>
      <c r="AL90" s="172"/>
      <c r="AM90" s="172"/>
      <c r="AN90" s="172"/>
      <c r="AO90" s="172"/>
    </row>
    <row r="91" spans="1:41" ht="12.75" customHeight="1" x14ac:dyDescent="0.2">
      <c r="A91" s="172"/>
      <c r="B91" s="172"/>
      <c r="C91" s="172"/>
      <c r="D91" s="203"/>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204"/>
      <c r="AE91" s="172"/>
      <c r="AF91" s="172"/>
      <c r="AG91" s="172"/>
      <c r="AH91" s="172"/>
      <c r="AI91" s="172"/>
      <c r="AJ91" s="172"/>
      <c r="AK91" s="172"/>
      <c r="AL91" s="172"/>
      <c r="AM91" s="172"/>
      <c r="AN91" s="172"/>
      <c r="AO91" s="172"/>
    </row>
    <row r="92" spans="1:41" ht="12.75" customHeight="1" x14ac:dyDescent="0.2">
      <c r="A92" s="172"/>
      <c r="B92" s="172"/>
      <c r="C92" s="172"/>
      <c r="D92" s="203"/>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204"/>
      <c r="AE92" s="172"/>
      <c r="AF92" s="172"/>
      <c r="AG92" s="172"/>
      <c r="AH92" s="172"/>
      <c r="AI92" s="172"/>
      <c r="AJ92" s="172"/>
      <c r="AK92" s="172"/>
      <c r="AL92" s="172"/>
      <c r="AM92" s="172"/>
      <c r="AN92" s="172"/>
      <c r="AO92" s="172"/>
    </row>
    <row r="93" spans="1:41" ht="12.75" customHeight="1" x14ac:dyDescent="0.2">
      <c r="A93" s="172"/>
      <c r="B93" s="172"/>
      <c r="C93" s="172"/>
      <c r="D93" s="203"/>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204"/>
      <c r="AE93" s="172"/>
      <c r="AF93" s="172"/>
      <c r="AG93" s="172"/>
      <c r="AH93" s="172"/>
      <c r="AI93" s="172"/>
      <c r="AJ93" s="172"/>
      <c r="AK93" s="172"/>
      <c r="AL93" s="172"/>
      <c r="AM93" s="172"/>
      <c r="AN93" s="172"/>
      <c r="AO93" s="172"/>
    </row>
    <row r="94" spans="1:41" ht="12.75" customHeight="1" x14ac:dyDescent="0.2">
      <c r="A94" s="172"/>
      <c r="B94" s="172"/>
      <c r="C94" s="172"/>
      <c r="D94" s="203"/>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204"/>
      <c r="AE94" s="172"/>
      <c r="AF94" s="172"/>
      <c r="AG94" s="172"/>
      <c r="AH94" s="172"/>
      <c r="AI94" s="172"/>
      <c r="AJ94" s="172"/>
      <c r="AK94" s="172"/>
      <c r="AL94" s="172"/>
      <c r="AM94" s="172"/>
      <c r="AN94" s="172"/>
      <c r="AO94" s="172"/>
    </row>
    <row r="95" spans="1:41" ht="12.75" customHeight="1" x14ac:dyDescent="0.2">
      <c r="A95" s="172"/>
      <c r="B95" s="172"/>
      <c r="C95" s="172"/>
      <c r="D95" s="203"/>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204"/>
      <c r="AE95" s="172"/>
      <c r="AF95" s="172"/>
      <c r="AG95" s="172"/>
      <c r="AH95" s="172"/>
      <c r="AI95" s="172"/>
      <c r="AJ95" s="172"/>
      <c r="AK95" s="172"/>
      <c r="AL95" s="172"/>
      <c r="AM95" s="172"/>
      <c r="AN95" s="172"/>
      <c r="AO95" s="172"/>
    </row>
    <row r="96" spans="1:41" ht="12.75" customHeight="1" x14ac:dyDescent="0.2">
      <c r="A96" s="172"/>
      <c r="B96" s="172"/>
      <c r="C96" s="172"/>
      <c r="D96" s="203"/>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204"/>
      <c r="AE96" s="172"/>
      <c r="AF96" s="172"/>
      <c r="AG96" s="172"/>
      <c r="AH96" s="172"/>
      <c r="AI96" s="172"/>
      <c r="AJ96" s="172"/>
      <c r="AK96" s="172"/>
      <c r="AL96" s="172"/>
      <c r="AM96" s="172"/>
      <c r="AN96" s="172"/>
      <c r="AO96" s="172"/>
    </row>
    <row r="97" spans="1:41" ht="12.75" customHeight="1" x14ac:dyDescent="0.2">
      <c r="A97" s="172"/>
      <c r="B97" s="172"/>
      <c r="C97" s="172"/>
      <c r="D97" s="203"/>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204"/>
      <c r="AE97" s="172"/>
      <c r="AF97" s="172"/>
      <c r="AG97" s="172"/>
      <c r="AH97" s="172"/>
      <c r="AI97" s="172"/>
      <c r="AJ97" s="172"/>
      <c r="AK97" s="172"/>
      <c r="AL97" s="172"/>
      <c r="AM97" s="172"/>
      <c r="AN97" s="172"/>
      <c r="AO97" s="172"/>
    </row>
    <row r="98" spans="1:41" ht="12.75" customHeight="1" x14ac:dyDescent="0.2">
      <c r="A98" s="172"/>
      <c r="B98" s="172"/>
      <c r="C98" s="172"/>
      <c r="D98" s="203"/>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204"/>
      <c r="AE98" s="172"/>
      <c r="AF98" s="172"/>
      <c r="AG98" s="172"/>
      <c r="AH98" s="172"/>
      <c r="AI98" s="172"/>
      <c r="AJ98" s="172"/>
      <c r="AK98" s="172"/>
      <c r="AL98" s="172"/>
      <c r="AM98" s="172"/>
      <c r="AN98" s="172"/>
      <c r="AO98" s="172"/>
    </row>
    <row r="99" spans="1:41" ht="12.75" customHeight="1" x14ac:dyDescent="0.2">
      <c r="A99" s="172"/>
      <c r="B99" s="172"/>
      <c r="C99" s="172"/>
      <c r="D99" s="203"/>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204"/>
      <c r="AE99" s="172"/>
      <c r="AF99" s="172"/>
      <c r="AG99" s="172"/>
      <c r="AH99" s="172"/>
      <c r="AI99" s="172"/>
      <c r="AJ99" s="172"/>
      <c r="AK99" s="172"/>
      <c r="AL99" s="172"/>
      <c r="AM99" s="172"/>
      <c r="AN99" s="172"/>
      <c r="AO99" s="172"/>
    </row>
    <row r="100" spans="1:41" ht="12.75" customHeight="1" x14ac:dyDescent="0.2">
      <c r="A100" s="172"/>
      <c r="B100" s="172"/>
      <c r="C100" s="172"/>
      <c r="D100" s="203"/>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204"/>
      <c r="AE100" s="172"/>
      <c r="AF100" s="172"/>
      <c r="AG100" s="172"/>
      <c r="AH100" s="172"/>
      <c r="AI100" s="172"/>
      <c r="AJ100" s="172"/>
      <c r="AK100" s="172"/>
      <c r="AL100" s="172"/>
      <c r="AM100" s="172"/>
      <c r="AN100" s="172"/>
      <c r="AO100" s="172"/>
    </row>
    <row r="101" spans="1:41" ht="12.75" customHeight="1" x14ac:dyDescent="0.2">
      <c r="A101" s="172"/>
      <c r="B101" s="172"/>
      <c r="C101" s="172"/>
      <c r="D101" s="203"/>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204"/>
      <c r="AE101" s="172"/>
      <c r="AF101" s="172"/>
      <c r="AG101" s="172"/>
      <c r="AH101" s="172"/>
      <c r="AI101" s="172"/>
      <c r="AJ101" s="172"/>
      <c r="AK101" s="172"/>
      <c r="AL101" s="172"/>
      <c r="AM101" s="172"/>
      <c r="AN101" s="172"/>
      <c r="AO101" s="172"/>
    </row>
    <row r="102" spans="1:41" ht="12.75" customHeight="1" x14ac:dyDescent="0.2">
      <c r="A102" s="172"/>
      <c r="B102" s="172"/>
      <c r="C102" s="172"/>
      <c r="D102" s="203"/>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204"/>
      <c r="AE102" s="172"/>
      <c r="AF102" s="172"/>
      <c r="AG102" s="172"/>
      <c r="AH102" s="172"/>
      <c r="AI102" s="172"/>
      <c r="AJ102" s="172"/>
      <c r="AK102" s="172"/>
      <c r="AL102" s="172"/>
      <c r="AM102" s="172"/>
      <c r="AN102" s="172"/>
      <c r="AO102" s="172"/>
    </row>
    <row r="103" spans="1:41" ht="12.75" customHeight="1" x14ac:dyDescent="0.2">
      <c r="A103" s="172"/>
      <c r="B103" s="172"/>
      <c r="C103" s="172"/>
      <c r="D103" s="203"/>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204"/>
      <c r="AE103" s="172"/>
      <c r="AF103" s="172"/>
      <c r="AG103" s="172"/>
      <c r="AH103" s="172"/>
      <c r="AI103" s="172"/>
      <c r="AJ103" s="172"/>
      <c r="AK103" s="172"/>
      <c r="AL103" s="172"/>
      <c r="AM103" s="172"/>
      <c r="AN103" s="172"/>
      <c r="AO103" s="172"/>
    </row>
    <row r="104" spans="1:41" ht="12.75" customHeight="1" x14ac:dyDescent="0.2">
      <c r="A104" s="172"/>
      <c r="B104" s="172"/>
      <c r="C104" s="172"/>
      <c r="D104" s="203"/>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204"/>
      <c r="AE104" s="172"/>
      <c r="AF104" s="172"/>
      <c r="AG104" s="172"/>
      <c r="AH104" s="172"/>
      <c r="AI104" s="172"/>
      <c r="AJ104" s="172"/>
      <c r="AK104" s="172"/>
      <c r="AL104" s="172"/>
      <c r="AM104" s="172"/>
      <c r="AN104" s="172"/>
      <c r="AO104" s="172"/>
    </row>
    <row r="105" spans="1:41" ht="12.75" customHeight="1" x14ac:dyDescent="0.2">
      <c r="A105" s="172"/>
      <c r="B105" s="172"/>
      <c r="C105" s="172"/>
      <c r="D105" s="203"/>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204"/>
      <c r="AE105" s="172"/>
      <c r="AF105" s="172"/>
      <c r="AG105" s="172"/>
      <c r="AH105" s="172"/>
      <c r="AI105" s="172"/>
      <c r="AJ105" s="172"/>
      <c r="AK105" s="172"/>
      <c r="AL105" s="172"/>
      <c r="AM105" s="172"/>
      <c r="AN105" s="172"/>
      <c r="AO105" s="172"/>
    </row>
    <row r="106" spans="1:41" ht="12.75" customHeight="1" x14ac:dyDescent="0.2">
      <c r="A106" s="172"/>
      <c r="B106" s="172"/>
      <c r="C106" s="172"/>
      <c r="D106" s="203"/>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204"/>
      <c r="AE106" s="172"/>
      <c r="AF106" s="172"/>
      <c r="AG106" s="172"/>
      <c r="AH106" s="172"/>
      <c r="AI106" s="172"/>
      <c r="AJ106" s="172"/>
      <c r="AK106" s="172"/>
      <c r="AL106" s="172"/>
      <c r="AM106" s="172"/>
      <c r="AN106" s="172"/>
      <c r="AO106" s="172"/>
    </row>
    <row r="107" spans="1:41" ht="12.75" customHeight="1" x14ac:dyDescent="0.2">
      <c r="A107" s="172"/>
      <c r="B107" s="172"/>
      <c r="C107" s="172"/>
      <c r="D107" s="203"/>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c r="AC107" s="172"/>
      <c r="AD107" s="204"/>
      <c r="AE107" s="172"/>
      <c r="AF107" s="172"/>
      <c r="AG107" s="172"/>
      <c r="AH107" s="172"/>
      <c r="AI107" s="172"/>
      <c r="AJ107" s="172"/>
      <c r="AK107" s="172"/>
      <c r="AL107" s="172"/>
      <c r="AM107" s="172"/>
      <c r="AN107" s="172"/>
      <c r="AO107" s="172"/>
    </row>
    <row r="108" spans="1:41" ht="12.75" customHeight="1" x14ac:dyDescent="0.2">
      <c r="A108" s="172"/>
      <c r="B108" s="172"/>
      <c r="C108" s="172"/>
      <c r="D108" s="203"/>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204"/>
      <c r="AE108" s="172"/>
      <c r="AF108" s="172"/>
      <c r="AG108" s="172"/>
      <c r="AH108" s="172"/>
      <c r="AI108" s="172"/>
      <c r="AJ108" s="172"/>
      <c r="AK108" s="172"/>
      <c r="AL108" s="172"/>
      <c r="AM108" s="172"/>
      <c r="AN108" s="172"/>
      <c r="AO108" s="172"/>
    </row>
    <row r="109" spans="1:41" ht="12.75" customHeight="1" x14ac:dyDescent="0.2">
      <c r="A109" s="172"/>
      <c r="B109" s="172"/>
      <c r="C109" s="172"/>
      <c r="D109" s="203"/>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204"/>
      <c r="AE109" s="172"/>
      <c r="AF109" s="172"/>
      <c r="AG109" s="172"/>
      <c r="AH109" s="172"/>
      <c r="AI109" s="172"/>
      <c r="AJ109" s="172"/>
      <c r="AK109" s="172"/>
      <c r="AL109" s="172"/>
      <c r="AM109" s="172"/>
      <c r="AN109" s="172"/>
      <c r="AO109" s="172"/>
    </row>
    <row r="110" spans="1:41" ht="12.75" customHeight="1" x14ac:dyDescent="0.2">
      <c r="A110" s="172"/>
      <c r="B110" s="172"/>
      <c r="C110" s="172"/>
      <c r="D110" s="203"/>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204"/>
      <c r="AE110" s="172"/>
      <c r="AF110" s="172"/>
      <c r="AG110" s="172"/>
      <c r="AH110" s="172"/>
      <c r="AI110" s="172"/>
      <c r="AJ110" s="172"/>
      <c r="AK110" s="172"/>
      <c r="AL110" s="172"/>
      <c r="AM110" s="172"/>
      <c r="AN110" s="172"/>
      <c r="AO110" s="172"/>
    </row>
    <row r="111" spans="1:41" ht="12.75" customHeight="1" x14ac:dyDescent="0.2">
      <c r="A111" s="172"/>
      <c r="B111" s="172"/>
      <c r="C111" s="172"/>
      <c r="D111" s="203"/>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204"/>
      <c r="AE111" s="172"/>
      <c r="AF111" s="172"/>
      <c r="AG111" s="172"/>
      <c r="AH111" s="172"/>
      <c r="AI111" s="172"/>
      <c r="AJ111" s="172"/>
      <c r="AK111" s="172"/>
      <c r="AL111" s="172"/>
      <c r="AM111" s="172"/>
      <c r="AN111" s="172"/>
      <c r="AO111" s="172"/>
    </row>
    <row r="112" spans="1:41" ht="12.75" customHeight="1" x14ac:dyDescent="0.2">
      <c r="A112" s="172"/>
      <c r="B112" s="172"/>
      <c r="C112" s="172"/>
      <c r="D112" s="203"/>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204"/>
      <c r="AE112" s="172"/>
      <c r="AF112" s="172"/>
      <c r="AG112" s="172"/>
      <c r="AH112" s="172"/>
      <c r="AI112" s="172"/>
      <c r="AJ112" s="172"/>
      <c r="AK112" s="172"/>
      <c r="AL112" s="172"/>
      <c r="AM112" s="172"/>
      <c r="AN112" s="172"/>
      <c r="AO112" s="172"/>
    </row>
    <row r="113" spans="1:41" ht="12.75" customHeight="1" x14ac:dyDescent="0.2">
      <c r="A113" s="172"/>
      <c r="B113" s="172"/>
      <c r="C113" s="172"/>
      <c r="D113" s="203"/>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204"/>
      <c r="AE113" s="172"/>
      <c r="AF113" s="172"/>
      <c r="AG113" s="172"/>
      <c r="AH113" s="172"/>
      <c r="AI113" s="172"/>
      <c r="AJ113" s="172"/>
      <c r="AK113" s="172"/>
      <c r="AL113" s="172"/>
      <c r="AM113" s="172"/>
      <c r="AN113" s="172"/>
      <c r="AO113" s="172"/>
    </row>
    <row r="114" spans="1:41" ht="12.75" customHeight="1" x14ac:dyDescent="0.2">
      <c r="A114" s="172"/>
      <c r="B114" s="172"/>
      <c r="C114" s="172"/>
      <c r="D114" s="203"/>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204"/>
      <c r="AE114" s="172"/>
      <c r="AF114" s="172"/>
      <c r="AG114" s="172"/>
      <c r="AH114" s="172"/>
      <c r="AI114" s="172"/>
      <c r="AJ114" s="172"/>
      <c r="AK114" s="172"/>
      <c r="AL114" s="172"/>
      <c r="AM114" s="172"/>
      <c r="AN114" s="172"/>
      <c r="AO114" s="172"/>
    </row>
    <row r="115" spans="1:41" ht="12.75" customHeight="1" x14ac:dyDescent="0.2">
      <c r="A115" s="172"/>
      <c r="B115" s="172"/>
      <c r="C115" s="172"/>
      <c r="D115" s="203"/>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204"/>
      <c r="AE115" s="172"/>
      <c r="AF115" s="172"/>
      <c r="AG115" s="172"/>
      <c r="AH115" s="172"/>
      <c r="AI115" s="172"/>
      <c r="AJ115" s="172"/>
      <c r="AK115" s="172"/>
      <c r="AL115" s="172"/>
      <c r="AM115" s="172"/>
      <c r="AN115" s="172"/>
      <c r="AO115" s="172"/>
    </row>
    <row r="116" spans="1:41" ht="12.75" customHeight="1" x14ac:dyDescent="0.2">
      <c r="A116" s="172"/>
      <c r="B116" s="172"/>
      <c r="C116" s="172"/>
      <c r="D116" s="203"/>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204"/>
      <c r="AE116" s="172"/>
      <c r="AF116" s="172"/>
      <c r="AG116" s="172"/>
      <c r="AH116" s="172"/>
      <c r="AI116" s="172"/>
      <c r="AJ116" s="172"/>
      <c r="AK116" s="172"/>
      <c r="AL116" s="172"/>
      <c r="AM116" s="172"/>
      <c r="AN116" s="172"/>
      <c r="AO116" s="172"/>
    </row>
    <row r="117" spans="1:41" ht="12.75" customHeight="1" x14ac:dyDescent="0.2">
      <c r="A117" s="172"/>
      <c r="B117" s="172"/>
      <c r="C117" s="172"/>
      <c r="D117" s="203"/>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204"/>
      <c r="AE117" s="172"/>
      <c r="AF117" s="172"/>
      <c r="AG117" s="172"/>
      <c r="AH117" s="172"/>
      <c r="AI117" s="172"/>
      <c r="AJ117" s="172"/>
      <c r="AK117" s="172"/>
      <c r="AL117" s="172"/>
      <c r="AM117" s="172"/>
      <c r="AN117" s="172"/>
      <c r="AO117" s="172"/>
    </row>
    <row r="118" spans="1:41" ht="12.75" customHeight="1" x14ac:dyDescent="0.2">
      <c r="A118" s="172"/>
      <c r="B118" s="172"/>
      <c r="C118" s="172"/>
      <c r="D118" s="203"/>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204"/>
      <c r="AE118" s="172"/>
      <c r="AF118" s="172"/>
      <c r="AG118" s="172"/>
      <c r="AH118" s="172"/>
      <c r="AI118" s="172"/>
      <c r="AJ118" s="172"/>
      <c r="AK118" s="172"/>
      <c r="AL118" s="172"/>
      <c r="AM118" s="172"/>
      <c r="AN118" s="172"/>
      <c r="AO118" s="172"/>
    </row>
    <row r="119" spans="1:41" ht="12.75" customHeight="1" x14ac:dyDescent="0.2">
      <c r="A119" s="172"/>
      <c r="B119" s="172"/>
      <c r="C119" s="172"/>
      <c r="D119" s="203"/>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204"/>
      <c r="AE119" s="172"/>
      <c r="AF119" s="172"/>
      <c r="AG119" s="172"/>
      <c r="AH119" s="172"/>
      <c r="AI119" s="172"/>
      <c r="AJ119" s="172"/>
      <c r="AK119" s="172"/>
      <c r="AL119" s="172"/>
      <c r="AM119" s="172"/>
      <c r="AN119" s="172"/>
      <c r="AO119" s="172"/>
    </row>
    <row r="120" spans="1:41" ht="12.75" customHeight="1" x14ac:dyDescent="0.2">
      <c r="A120" s="172"/>
      <c r="B120" s="172"/>
      <c r="C120" s="172"/>
      <c r="D120" s="203"/>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204"/>
      <c r="AE120" s="172"/>
      <c r="AF120" s="172"/>
      <c r="AG120" s="172"/>
      <c r="AH120" s="172"/>
      <c r="AI120" s="172"/>
      <c r="AJ120" s="172"/>
      <c r="AK120" s="172"/>
      <c r="AL120" s="172"/>
      <c r="AM120" s="172"/>
      <c r="AN120" s="172"/>
      <c r="AO120" s="172"/>
    </row>
    <row r="121" spans="1:41" ht="12.75" customHeight="1" x14ac:dyDescent="0.2">
      <c r="A121" s="172"/>
      <c r="B121" s="172"/>
      <c r="C121" s="172"/>
      <c r="D121" s="203"/>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204"/>
      <c r="AE121" s="172"/>
      <c r="AF121" s="172"/>
      <c r="AG121" s="172"/>
      <c r="AH121" s="172"/>
      <c r="AI121" s="172"/>
      <c r="AJ121" s="172"/>
      <c r="AK121" s="172"/>
      <c r="AL121" s="172"/>
      <c r="AM121" s="172"/>
      <c r="AN121" s="172"/>
      <c r="AO121" s="172"/>
    </row>
    <row r="122" spans="1:41" ht="12.75" customHeight="1" x14ac:dyDescent="0.2">
      <c r="A122" s="172"/>
      <c r="B122" s="172"/>
      <c r="C122" s="172"/>
      <c r="D122" s="203"/>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204"/>
      <c r="AE122" s="172"/>
      <c r="AF122" s="172"/>
      <c r="AG122" s="172"/>
      <c r="AH122" s="172"/>
      <c r="AI122" s="172"/>
      <c r="AJ122" s="172"/>
      <c r="AK122" s="172"/>
      <c r="AL122" s="172"/>
      <c r="AM122" s="172"/>
      <c r="AN122" s="172"/>
      <c r="AO122" s="172"/>
    </row>
    <row r="123" spans="1:41" ht="12.75" customHeight="1" x14ac:dyDescent="0.2">
      <c r="A123" s="172"/>
      <c r="B123" s="172"/>
      <c r="C123" s="172"/>
      <c r="D123" s="203"/>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204"/>
      <c r="AE123" s="172"/>
      <c r="AF123" s="172"/>
      <c r="AG123" s="172"/>
      <c r="AH123" s="172"/>
      <c r="AI123" s="172"/>
      <c r="AJ123" s="172"/>
      <c r="AK123" s="172"/>
      <c r="AL123" s="172"/>
      <c r="AM123" s="172"/>
      <c r="AN123" s="172"/>
      <c r="AO123" s="172"/>
    </row>
    <row r="124" spans="1:41" ht="12.75" customHeight="1" x14ac:dyDescent="0.2">
      <c r="A124" s="172"/>
      <c r="B124" s="172"/>
      <c r="C124" s="172"/>
      <c r="D124" s="203"/>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204"/>
      <c r="AE124" s="172"/>
      <c r="AF124" s="172"/>
      <c r="AG124" s="172"/>
      <c r="AH124" s="172"/>
      <c r="AI124" s="172"/>
      <c r="AJ124" s="172"/>
      <c r="AK124" s="172"/>
      <c r="AL124" s="172"/>
      <c r="AM124" s="172"/>
      <c r="AN124" s="172"/>
      <c r="AO124" s="172"/>
    </row>
    <row r="125" spans="1:41" ht="12.75" customHeight="1" x14ac:dyDescent="0.2">
      <c r="A125" s="172"/>
      <c r="B125" s="172"/>
      <c r="C125" s="172"/>
      <c r="D125" s="203"/>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204"/>
      <c r="AE125" s="172"/>
      <c r="AF125" s="172"/>
      <c r="AG125" s="172"/>
      <c r="AH125" s="172"/>
      <c r="AI125" s="172"/>
      <c r="AJ125" s="172"/>
      <c r="AK125" s="172"/>
      <c r="AL125" s="172"/>
      <c r="AM125" s="172"/>
      <c r="AN125" s="172"/>
      <c r="AO125" s="172"/>
    </row>
    <row r="126" spans="1:41" ht="12.75" customHeight="1" x14ac:dyDescent="0.2">
      <c r="A126" s="172"/>
      <c r="B126" s="172"/>
      <c r="C126" s="172"/>
      <c r="D126" s="203"/>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204"/>
      <c r="AE126" s="172"/>
      <c r="AF126" s="172"/>
      <c r="AG126" s="172"/>
      <c r="AH126" s="172"/>
      <c r="AI126" s="172"/>
      <c r="AJ126" s="172"/>
      <c r="AK126" s="172"/>
      <c r="AL126" s="172"/>
      <c r="AM126" s="172"/>
      <c r="AN126" s="172"/>
      <c r="AO126" s="172"/>
    </row>
    <row r="127" spans="1:41" ht="12.75" customHeight="1" x14ac:dyDescent="0.2">
      <c r="A127" s="172"/>
      <c r="B127" s="172"/>
      <c r="C127" s="172"/>
      <c r="D127" s="203"/>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204"/>
      <c r="AE127" s="172"/>
      <c r="AF127" s="172"/>
      <c r="AG127" s="172"/>
      <c r="AH127" s="172"/>
      <c r="AI127" s="172"/>
      <c r="AJ127" s="172"/>
      <c r="AK127" s="172"/>
      <c r="AL127" s="172"/>
      <c r="AM127" s="172"/>
      <c r="AN127" s="172"/>
      <c r="AO127" s="172"/>
    </row>
    <row r="128" spans="1:41" ht="12.75" customHeight="1" x14ac:dyDescent="0.2">
      <c r="A128" s="172"/>
      <c r="B128" s="172"/>
      <c r="C128" s="172"/>
      <c r="D128" s="203"/>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204"/>
      <c r="AE128" s="172"/>
      <c r="AF128" s="172"/>
      <c r="AG128" s="172"/>
      <c r="AH128" s="172"/>
      <c r="AI128" s="172"/>
      <c r="AJ128" s="172"/>
      <c r="AK128" s="172"/>
      <c r="AL128" s="172"/>
      <c r="AM128" s="172"/>
      <c r="AN128" s="172"/>
      <c r="AO128" s="172"/>
    </row>
    <row r="129" spans="1:41" ht="12.75" customHeight="1" x14ac:dyDescent="0.2">
      <c r="A129" s="172"/>
      <c r="B129" s="172"/>
      <c r="C129" s="172"/>
      <c r="D129" s="203"/>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c r="AC129" s="172"/>
      <c r="AD129" s="204"/>
      <c r="AE129" s="172"/>
      <c r="AF129" s="172"/>
      <c r="AG129" s="172"/>
      <c r="AH129" s="172"/>
      <c r="AI129" s="172"/>
      <c r="AJ129" s="172"/>
      <c r="AK129" s="172"/>
      <c r="AL129" s="172"/>
      <c r="AM129" s="172"/>
      <c r="AN129" s="172"/>
      <c r="AO129" s="172"/>
    </row>
    <row r="130" spans="1:41" ht="12.75" customHeight="1" x14ac:dyDescent="0.2">
      <c r="A130" s="172"/>
      <c r="B130" s="172"/>
      <c r="C130" s="172"/>
      <c r="D130" s="203"/>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204"/>
      <c r="AE130" s="172"/>
      <c r="AF130" s="172"/>
      <c r="AG130" s="172"/>
      <c r="AH130" s="172"/>
      <c r="AI130" s="172"/>
      <c r="AJ130" s="172"/>
      <c r="AK130" s="172"/>
      <c r="AL130" s="172"/>
      <c r="AM130" s="172"/>
      <c r="AN130" s="172"/>
      <c r="AO130" s="172"/>
    </row>
    <row r="131" spans="1:41" ht="12.75" customHeight="1" x14ac:dyDescent="0.2">
      <c r="A131" s="172"/>
      <c r="B131" s="172"/>
      <c r="C131" s="172"/>
      <c r="D131" s="203"/>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204"/>
      <c r="AE131" s="172"/>
      <c r="AF131" s="172"/>
      <c r="AG131" s="172"/>
      <c r="AH131" s="172"/>
      <c r="AI131" s="172"/>
      <c r="AJ131" s="172"/>
      <c r="AK131" s="172"/>
      <c r="AL131" s="172"/>
      <c r="AM131" s="172"/>
      <c r="AN131" s="172"/>
      <c r="AO131" s="172"/>
    </row>
    <row r="132" spans="1:41" ht="12.75" customHeight="1" x14ac:dyDescent="0.2">
      <c r="A132" s="172"/>
      <c r="B132" s="172"/>
      <c r="C132" s="172"/>
      <c r="D132" s="203"/>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204"/>
      <c r="AE132" s="172"/>
      <c r="AF132" s="172"/>
      <c r="AG132" s="172"/>
      <c r="AH132" s="172"/>
      <c r="AI132" s="172"/>
      <c r="AJ132" s="172"/>
      <c r="AK132" s="172"/>
      <c r="AL132" s="172"/>
      <c r="AM132" s="172"/>
      <c r="AN132" s="172"/>
      <c r="AO132" s="172"/>
    </row>
    <row r="133" spans="1:41" ht="12.75" customHeight="1" x14ac:dyDescent="0.2">
      <c r="A133" s="172"/>
      <c r="B133" s="172"/>
      <c r="C133" s="172"/>
      <c r="D133" s="203"/>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204"/>
      <c r="AE133" s="172"/>
      <c r="AF133" s="172"/>
      <c r="AG133" s="172"/>
      <c r="AH133" s="172"/>
      <c r="AI133" s="172"/>
      <c r="AJ133" s="172"/>
      <c r="AK133" s="172"/>
      <c r="AL133" s="172"/>
      <c r="AM133" s="172"/>
      <c r="AN133" s="172"/>
      <c r="AO133" s="172"/>
    </row>
    <row r="134" spans="1:41" ht="12.75" customHeight="1" x14ac:dyDescent="0.2">
      <c r="A134" s="172"/>
      <c r="B134" s="172"/>
      <c r="C134" s="172"/>
      <c r="D134" s="203"/>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c r="AA134" s="172"/>
      <c r="AB134" s="172"/>
      <c r="AC134" s="172"/>
      <c r="AD134" s="204"/>
      <c r="AE134" s="172"/>
      <c r="AF134" s="172"/>
      <c r="AG134" s="172"/>
      <c r="AH134" s="172"/>
      <c r="AI134" s="172"/>
      <c r="AJ134" s="172"/>
      <c r="AK134" s="172"/>
      <c r="AL134" s="172"/>
      <c r="AM134" s="172"/>
      <c r="AN134" s="172"/>
      <c r="AO134" s="172"/>
    </row>
    <row r="135" spans="1:41" ht="12.75" customHeight="1" x14ac:dyDescent="0.2">
      <c r="A135" s="172"/>
      <c r="B135" s="172"/>
      <c r="C135" s="172"/>
      <c r="D135" s="203"/>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c r="AC135" s="172"/>
      <c r="AD135" s="204"/>
      <c r="AE135" s="172"/>
      <c r="AF135" s="172"/>
      <c r="AG135" s="172"/>
      <c r="AH135" s="172"/>
      <c r="AI135" s="172"/>
      <c r="AJ135" s="172"/>
      <c r="AK135" s="172"/>
      <c r="AL135" s="172"/>
      <c r="AM135" s="172"/>
      <c r="AN135" s="172"/>
      <c r="AO135" s="172"/>
    </row>
    <row r="136" spans="1:41" ht="12.75" customHeight="1" x14ac:dyDescent="0.2">
      <c r="A136" s="172"/>
      <c r="B136" s="172"/>
      <c r="C136" s="172"/>
      <c r="D136" s="203"/>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c r="AC136" s="172"/>
      <c r="AD136" s="204"/>
      <c r="AE136" s="172"/>
      <c r="AF136" s="172"/>
      <c r="AG136" s="172"/>
      <c r="AH136" s="172"/>
      <c r="AI136" s="172"/>
      <c r="AJ136" s="172"/>
      <c r="AK136" s="172"/>
      <c r="AL136" s="172"/>
      <c r="AM136" s="172"/>
      <c r="AN136" s="172"/>
      <c r="AO136" s="172"/>
    </row>
    <row r="137" spans="1:41" ht="12.75" customHeight="1" x14ac:dyDescent="0.2">
      <c r="A137" s="172"/>
      <c r="B137" s="172"/>
      <c r="C137" s="172"/>
      <c r="D137" s="203"/>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204"/>
      <c r="AE137" s="172"/>
      <c r="AF137" s="172"/>
      <c r="AG137" s="172"/>
      <c r="AH137" s="172"/>
      <c r="AI137" s="172"/>
      <c r="AJ137" s="172"/>
      <c r="AK137" s="172"/>
      <c r="AL137" s="172"/>
      <c r="AM137" s="172"/>
      <c r="AN137" s="172"/>
      <c r="AO137" s="172"/>
    </row>
    <row r="138" spans="1:41" ht="12.75" customHeight="1" x14ac:dyDescent="0.2">
      <c r="A138" s="172"/>
      <c r="B138" s="172"/>
      <c r="C138" s="172"/>
      <c r="D138" s="203"/>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204"/>
      <c r="AE138" s="172"/>
      <c r="AF138" s="172"/>
      <c r="AG138" s="172"/>
      <c r="AH138" s="172"/>
      <c r="AI138" s="172"/>
      <c r="AJ138" s="172"/>
      <c r="AK138" s="172"/>
      <c r="AL138" s="172"/>
      <c r="AM138" s="172"/>
      <c r="AN138" s="172"/>
      <c r="AO138" s="172"/>
    </row>
    <row r="139" spans="1:41" ht="12.75" customHeight="1" x14ac:dyDescent="0.2">
      <c r="A139" s="172"/>
      <c r="B139" s="172"/>
      <c r="C139" s="172"/>
      <c r="D139" s="203"/>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204"/>
      <c r="AE139" s="172"/>
      <c r="AF139" s="172"/>
      <c r="AG139" s="172"/>
      <c r="AH139" s="172"/>
      <c r="AI139" s="172"/>
      <c r="AJ139" s="172"/>
      <c r="AK139" s="172"/>
      <c r="AL139" s="172"/>
      <c r="AM139" s="172"/>
      <c r="AN139" s="172"/>
      <c r="AO139" s="172"/>
    </row>
    <row r="140" spans="1:41" ht="12.75" customHeight="1" x14ac:dyDescent="0.2">
      <c r="A140" s="172"/>
      <c r="B140" s="172"/>
      <c r="C140" s="172"/>
      <c r="D140" s="203"/>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204"/>
      <c r="AE140" s="172"/>
      <c r="AF140" s="172"/>
      <c r="AG140" s="172"/>
      <c r="AH140" s="172"/>
      <c r="AI140" s="172"/>
      <c r="AJ140" s="172"/>
      <c r="AK140" s="172"/>
      <c r="AL140" s="172"/>
      <c r="AM140" s="172"/>
      <c r="AN140" s="172"/>
      <c r="AO140" s="172"/>
    </row>
    <row r="141" spans="1:41" ht="12.75" customHeight="1" x14ac:dyDescent="0.2">
      <c r="A141" s="172"/>
      <c r="B141" s="172"/>
      <c r="C141" s="172"/>
      <c r="D141" s="203"/>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204"/>
      <c r="AE141" s="172"/>
      <c r="AF141" s="172"/>
      <c r="AG141" s="172"/>
      <c r="AH141" s="172"/>
      <c r="AI141" s="172"/>
      <c r="AJ141" s="172"/>
      <c r="AK141" s="172"/>
      <c r="AL141" s="172"/>
      <c r="AM141" s="172"/>
      <c r="AN141" s="172"/>
      <c r="AO141" s="172"/>
    </row>
    <row r="142" spans="1:41" ht="12.75" customHeight="1" x14ac:dyDescent="0.2">
      <c r="A142" s="172"/>
      <c r="B142" s="172"/>
      <c r="C142" s="172"/>
      <c r="D142" s="203"/>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204"/>
      <c r="AE142" s="172"/>
      <c r="AF142" s="172"/>
      <c r="AG142" s="172"/>
      <c r="AH142" s="172"/>
      <c r="AI142" s="172"/>
      <c r="AJ142" s="172"/>
      <c r="AK142" s="172"/>
      <c r="AL142" s="172"/>
      <c r="AM142" s="172"/>
      <c r="AN142" s="172"/>
      <c r="AO142" s="172"/>
    </row>
    <row r="143" spans="1:41" ht="12.75" customHeight="1" x14ac:dyDescent="0.2">
      <c r="A143" s="172"/>
      <c r="B143" s="172"/>
      <c r="C143" s="172"/>
      <c r="D143" s="203"/>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204"/>
      <c r="AE143" s="172"/>
      <c r="AF143" s="172"/>
      <c r="AG143" s="172"/>
      <c r="AH143" s="172"/>
      <c r="AI143" s="172"/>
      <c r="AJ143" s="172"/>
      <c r="AK143" s="172"/>
      <c r="AL143" s="172"/>
      <c r="AM143" s="172"/>
      <c r="AN143" s="172"/>
      <c r="AO143" s="172"/>
    </row>
    <row r="144" spans="1:41" ht="12.75" customHeight="1" x14ac:dyDescent="0.2">
      <c r="A144" s="172"/>
      <c r="B144" s="172"/>
      <c r="C144" s="172"/>
      <c r="D144" s="203"/>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204"/>
      <c r="AE144" s="172"/>
      <c r="AF144" s="172"/>
      <c r="AG144" s="172"/>
      <c r="AH144" s="172"/>
      <c r="AI144" s="172"/>
      <c r="AJ144" s="172"/>
      <c r="AK144" s="172"/>
      <c r="AL144" s="172"/>
      <c r="AM144" s="172"/>
      <c r="AN144" s="172"/>
      <c r="AO144" s="172"/>
    </row>
    <row r="145" spans="1:41" ht="12.75" customHeight="1" x14ac:dyDescent="0.2">
      <c r="A145" s="172"/>
      <c r="B145" s="172"/>
      <c r="C145" s="172"/>
      <c r="D145" s="203"/>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204"/>
      <c r="AE145" s="172"/>
      <c r="AF145" s="172"/>
      <c r="AG145" s="172"/>
      <c r="AH145" s="172"/>
      <c r="AI145" s="172"/>
      <c r="AJ145" s="172"/>
      <c r="AK145" s="172"/>
      <c r="AL145" s="172"/>
      <c r="AM145" s="172"/>
      <c r="AN145" s="172"/>
      <c r="AO145" s="172"/>
    </row>
    <row r="146" spans="1:41" ht="12.75" customHeight="1" x14ac:dyDescent="0.2">
      <c r="A146" s="172"/>
      <c r="B146" s="172"/>
      <c r="C146" s="172"/>
      <c r="D146" s="203"/>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204"/>
      <c r="AE146" s="172"/>
      <c r="AF146" s="172"/>
      <c r="AG146" s="172"/>
      <c r="AH146" s="172"/>
      <c r="AI146" s="172"/>
      <c r="AJ146" s="172"/>
      <c r="AK146" s="172"/>
      <c r="AL146" s="172"/>
      <c r="AM146" s="172"/>
      <c r="AN146" s="172"/>
      <c r="AO146" s="172"/>
    </row>
    <row r="147" spans="1:41" ht="12.75" customHeight="1" x14ac:dyDescent="0.2">
      <c r="A147" s="172"/>
      <c r="B147" s="172"/>
      <c r="C147" s="172"/>
      <c r="D147" s="203"/>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204"/>
      <c r="AE147" s="172"/>
      <c r="AF147" s="172"/>
      <c r="AG147" s="172"/>
      <c r="AH147" s="172"/>
      <c r="AI147" s="172"/>
      <c r="AJ147" s="172"/>
      <c r="AK147" s="172"/>
      <c r="AL147" s="172"/>
      <c r="AM147" s="172"/>
      <c r="AN147" s="172"/>
      <c r="AO147" s="172"/>
    </row>
    <row r="148" spans="1:41" ht="12.75" customHeight="1" x14ac:dyDescent="0.2">
      <c r="A148" s="172"/>
      <c r="B148" s="172"/>
      <c r="C148" s="172"/>
      <c r="D148" s="203"/>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204"/>
      <c r="AE148" s="172"/>
      <c r="AF148" s="172"/>
      <c r="AG148" s="172"/>
      <c r="AH148" s="172"/>
      <c r="AI148" s="172"/>
      <c r="AJ148" s="172"/>
      <c r="AK148" s="172"/>
      <c r="AL148" s="172"/>
      <c r="AM148" s="172"/>
      <c r="AN148" s="172"/>
      <c r="AO148" s="172"/>
    </row>
    <row r="149" spans="1:41" ht="12.75" customHeight="1" x14ac:dyDescent="0.2">
      <c r="A149" s="172"/>
      <c r="B149" s="172"/>
      <c r="C149" s="172"/>
      <c r="D149" s="203"/>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204"/>
      <c r="AE149" s="172"/>
      <c r="AF149" s="172"/>
      <c r="AG149" s="172"/>
      <c r="AH149" s="172"/>
      <c r="AI149" s="172"/>
      <c r="AJ149" s="172"/>
      <c r="AK149" s="172"/>
      <c r="AL149" s="172"/>
      <c r="AM149" s="172"/>
      <c r="AN149" s="172"/>
      <c r="AO149" s="172"/>
    </row>
    <row r="150" spans="1:41" ht="12.75" customHeight="1" x14ac:dyDescent="0.2">
      <c r="A150" s="172"/>
      <c r="B150" s="172"/>
      <c r="C150" s="172"/>
      <c r="D150" s="203"/>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204"/>
      <c r="AE150" s="172"/>
      <c r="AF150" s="172"/>
      <c r="AG150" s="172"/>
      <c r="AH150" s="172"/>
      <c r="AI150" s="172"/>
      <c r="AJ150" s="172"/>
      <c r="AK150" s="172"/>
      <c r="AL150" s="172"/>
      <c r="AM150" s="172"/>
      <c r="AN150" s="172"/>
      <c r="AO150" s="172"/>
    </row>
    <row r="151" spans="1:41" ht="12.75" customHeight="1" x14ac:dyDescent="0.2">
      <c r="A151" s="172"/>
      <c r="B151" s="172"/>
      <c r="C151" s="172"/>
      <c r="D151" s="203"/>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204"/>
      <c r="AE151" s="172"/>
      <c r="AF151" s="172"/>
      <c r="AG151" s="172"/>
      <c r="AH151" s="172"/>
      <c r="AI151" s="172"/>
      <c r="AJ151" s="172"/>
      <c r="AK151" s="172"/>
      <c r="AL151" s="172"/>
      <c r="AM151" s="172"/>
      <c r="AN151" s="172"/>
      <c r="AO151" s="172"/>
    </row>
    <row r="152" spans="1:41" ht="12.75" customHeight="1" x14ac:dyDescent="0.2">
      <c r="A152" s="172"/>
      <c r="B152" s="172"/>
      <c r="C152" s="172"/>
      <c r="D152" s="203"/>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204"/>
      <c r="AE152" s="172"/>
      <c r="AF152" s="172"/>
      <c r="AG152" s="172"/>
      <c r="AH152" s="172"/>
      <c r="AI152" s="172"/>
      <c r="AJ152" s="172"/>
      <c r="AK152" s="172"/>
      <c r="AL152" s="172"/>
      <c r="AM152" s="172"/>
      <c r="AN152" s="172"/>
      <c r="AO152" s="172"/>
    </row>
    <row r="153" spans="1:41" ht="12.75" customHeight="1" x14ac:dyDescent="0.2">
      <c r="A153" s="172"/>
      <c r="B153" s="172"/>
      <c r="C153" s="172"/>
      <c r="D153" s="203"/>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204"/>
      <c r="AE153" s="172"/>
      <c r="AF153" s="172"/>
      <c r="AG153" s="172"/>
      <c r="AH153" s="172"/>
      <c r="AI153" s="172"/>
      <c r="AJ153" s="172"/>
      <c r="AK153" s="172"/>
      <c r="AL153" s="172"/>
      <c r="AM153" s="172"/>
      <c r="AN153" s="172"/>
      <c r="AO153" s="172"/>
    </row>
    <row r="154" spans="1:41" ht="12.75" customHeight="1" x14ac:dyDescent="0.2">
      <c r="A154" s="172"/>
      <c r="B154" s="172"/>
      <c r="C154" s="172"/>
      <c r="D154" s="203"/>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204"/>
      <c r="AE154" s="172"/>
      <c r="AF154" s="172"/>
      <c r="AG154" s="172"/>
      <c r="AH154" s="172"/>
      <c r="AI154" s="172"/>
      <c r="AJ154" s="172"/>
      <c r="AK154" s="172"/>
      <c r="AL154" s="172"/>
      <c r="AM154" s="172"/>
      <c r="AN154" s="172"/>
      <c r="AO154" s="172"/>
    </row>
    <row r="155" spans="1:41" ht="12.75" customHeight="1" x14ac:dyDescent="0.2">
      <c r="A155" s="172"/>
      <c r="B155" s="172"/>
      <c r="C155" s="172"/>
      <c r="D155" s="203"/>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204"/>
      <c r="AE155" s="172"/>
      <c r="AF155" s="172"/>
      <c r="AG155" s="172"/>
      <c r="AH155" s="172"/>
      <c r="AI155" s="172"/>
      <c r="AJ155" s="172"/>
      <c r="AK155" s="172"/>
      <c r="AL155" s="172"/>
      <c r="AM155" s="172"/>
      <c r="AN155" s="172"/>
      <c r="AO155" s="172"/>
    </row>
    <row r="156" spans="1:41" ht="12.75" customHeight="1" x14ac:dyDescent="0.2">
      <c r="A156" s="172"/>
      <c r="B156" s="172"/>
      <c r="C156" s="172"/>
      <c r="D156" s="203"/>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204"/>
      <c r="AE156" s="172"/>
      <c r="AF156" s="172"/>
      <c r="AG156" s="172"/>
      <c r="AH156" s="172"/>
      <c r="AI156" s="172"/>
      <c r="AJ156" s="172"/>
      <c r="AK156" s="172"/>
      <c r="AL156" s="172"/>
      <c r="AM156" s="172"/>
      <c r="AN156" s="172"/>
      <c r="AO156" s="172"/>
    </row>
    <row r="157" spans="1:41" ht="12.75" customHeight="1" x14ac:dyDescent="0.2">
      <c r="A157" s="172"/>
      <c r="B157" s="172"/>
      <c r="C157" s="172"/>
      <c r="D157" s="203"/>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204"/>
      <c r="AE157" s="172"/>
      <c r="AF157" s="172"/>
      <c r="AG157" s="172"/>
      <c r="AH157" s="172"/>
      <c r="AI157" s="172"/>
      <c r="AJ157" s="172"/>
      <c r="AK157" s="172"/>
      <c r="AL157" s="172"/>
      <c r="AM157" s="172"/>
      <c r="AN157" s="172"/>
      <c r="AO157" s="172"/>
    </row>
    <row r="158" spans="1:41" ht="12.75" customHeight="1" x14ac:dyDescent="0.2">
      <c r="A158" s="172"/>
      <c r="B158" s="172"/>
      <c r="C158" s="172"/>
      <c r="D158" s="203"/>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204"/>
      <c r="AE158" s="172"/>
      <c r="AF158" s="172"/>
      <c r="AG158" s="172"/>
      <c r="AH158" s="172"/>
      <c r="AI158" s="172"/>
      <c r="AJ158" s="172"/>
      <c r="AK158" s="172"/>
      <c r="AL158" s="172"/>
      <c r="AM158" s="172"/>
      <c r="AN158" s="172"/>
      <c r="AO158" s="172"/>
    </row>
    <row r="159" spans="1:41" ht="12.75" customHeight="1" x14ac:dyDescent="0.2">
      <c r="A159" s="172"/>
      <c r="B159" s="172"/>
      <c r="C159" s="172"/>
      <c r="D159" s="203"/>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204"/>
      <c r="AE159" s="172"/>
      <c r="AF159" s="172"/>
      <c r="AG159" s="172"/>
      <c r="AH159" s="172"/>
      <c r="AI159" s="172"/>
      <c r="AJ159" s="172"/>
      <c r="AK159" s="172"/>
      <c r="AL159" s="172"/>
      <c r="AM159" s="172"/>
      <c r="AN159" s="172"/>
      <c r="AO159" s="172"/>
    </row>
    <row r="160" spans="1:41" ht="12.75" customHeight="1" x14ac:dyDescent="0.2">
      <c r="A160" s="172"/>
      <c r="B160" s="172"/>
      <c r="C160" s="172"/>
      <c r="D160" s="203"/>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204"/>
      <c r="AE160" s="172"/>
      <c r="AF160" s="172"/>
      <c r="AG160" s="172"/>
      <c r="AH160" s="172"/>
      <c r="AI160" s="172"/>
      <c r="AJ160" s="172"/>
      <c r="AK160" s="172"/>
      <c r="AL160" s="172"/>
      <c r="AM160" s="172"/>
      <c r="AN160" s="172"/>
      <c r="AO160" s="172"/>
    </row>
    <row r="161" spans="1:41" ht="12.75" customHeight="1" x14ac:dyDescent="0.2">
      <c r="A161" s="172"/>
      <c r="B161" s="172"/>
      <c r="C161" s="172"/>
      <c r="D161" s="203"/>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204"/>
      <c r="AE161" s="172"/>
      <c r="AF161" s="172"/>
      <c r="AG161" s="172"/>
      <c r="AH161" s="172"/>
      <c r="AI161" s="172"/>
      <c r="AJ161" s="172"/>
      <c r="AK161" s="172"/>
      <c r="AL161" s="172"/>
      <c r="AM161" s="172"/>
      <c r="AN161" s="172"/>
      <c r="AO161" s="172"/>
    </row>
    <row r="162" spans="1:41" ht="12.75" customHeight="1" x14ac:dyDescent="0.2">
      <c r="A162" s="172"/>
      <c r="B162" s="172"/>
      <c r="C162" s="172"/>
      <c r="D162" s="203"/>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204"/>
      <c r="AE162" s="172"/>
      <c r="AF162" s="172"/>
      <c r="AG162" s="172"/>
      <c r="AH162" s="172"/>
      <c r="AI162" s="172"/>
      <c r="AJ162" s="172"/>
      <c r="AK162" s="172"/>
      <c r="AL162" s="172"/>
      <c r="AM162" s="172"/>
      <c r="AN162" s="172"/>
      <c r="AO162" s="172"/>
    </row>
    <row r="163" spans="1:41" ht="12.75" customHeight="1" x14ac:dyDescent="0.2">
      <c r="A163" s="172"/>
      <c r="B163" s="172"/>
      <c r="C163" s="172"/>
      <c r="D163" s="203"/>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204"/>
      <c r="AE163" s="172"/>
      <c r="AF163" s="172"/>
      <c r="AG163" s="172"/>
      <c r="AH163" s="172"/>
      <c r="AI163" s="172"/>
      <c r="AJ163" s="172"/>
      <c r="AK163" s="172"/>
      <c r="AL163" s="172"/>
      <c r="AM163" s="172"/>
      <c r="AN163" s="172"/>
      <c r="AO163" s="172"/>
    </row>
    <row r="164" spans="1:41" ht="12.75" customHeight="1" x14ac:dyDescent="0.2">
      <c r="A164" s="172"/>
      <c r="B164" s="172"/>
      <c r="C164" s="172"/>
      <c r="D164" s="203"/>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204"/>
      <c r="AE164" s="172"/>
      <c r="AF164" s="172"/>
      <c r="AG164" s="172"/>
      <c r="AH164" s="172"/>
      <c r="AI164" s="172"/>
      <c r="AJ164" s="172"/>
      <c r="AK164" s="172"/>
      <c r="AL164" s="172"/>
      <c r="AM164" s="172"/>
      <c r="AN164" s="172"/>
      <c r="AO164" s="172"/>
    </row>
    <row r="165" spans="1:41" ht="12.75" customHeight="1" x14ac:dyDescent="0.2">
      <c r="A165" s="172"/>
      <c r="B165" s="172"/>
      <c r="C165" s="172"/>
      <c r="D165" s="203"/>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204"/>
      <c r="AE165" s="172"/>
      <c r="AF165" s="172"/>
      <c r="AG165" s="172"/>
      <c r="AH165" s="172"/>
      <c r="AI165" s="172"/>
      <c r="AJ165" s="172"/>
      <c r="AK165" s="172"/>
      <c r="AL165" s="172"/>
      <c r="AM165" s="172"/>
      <c r="AN165" s="172"/>
      <c r="AO165" s="172"/>
    </row>
    <row r="166" spans="1:41" ht="12.75" customHeight="1" x14ac:dyDescent="0.2">
      <c r="A166" s="172"/>
      <c r="B166" s="172"/>
      <c r="C166" s="172"/>
      <c r="D166" s="203"/>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204"/>
      <c r="AE166" s="172"/>
      <c r="AF166" s="172"/>
      <c r="AG166" s="172"/>
      <c r="AH166" s="172"/>
      <c r="AI166" s="172"/>
      <c r="AJ166" s="172"/>
      <c r="AK166" s="172"/>
      <c r="AL166" s="172"/>
      <c r="AM166" s="172"/>
      <c r="AN166" s="172"/>
      <c r="AO166" s="172"/>
    </row>
    <row r="167" spans="1:41" ht="12.75" customHeight="1" x14ac:dyDescent="0.2">
      <c r="A167" s="172"/>
      <c r="B167" s="172"/>
      <c r="C167" s="172"/>
      <c r="D167" s="203"/>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204"/>
      <c r="AE167" s="172"/>
      <c r="AF167" s="172"/>
      <c r="AG167" s="172"/>
      <c r="AH167" s="172"/>
      <c r="AI167" s="172"/>
      <c r="AJ167" s="172"/>
      <c r="AK167" s="172"/>
      <c r="AL167" s="172"/>
      <c r="AM167" s="172"/>
      <c r="AN167" s="172"/>
      <c r="AO167" s="172"/>
    </row>
    <row r="168" spans="1:41" ht="12.75" customHeight="1" x14ac:dyDescent="0.2">
      <c r="A168" s="172"/>
      <c r="B168" s="172"/>
      <c r="C168" s="172"/>
      <c r="D168" s="203"/>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204"/>
      <c r="AE168" s="172"/>
      <c r="AF168" s="172"/>
      <c r="AG168" s="172"/>
      <c r="AH168" s="172"/>
      <c r="AI168" s="172"/>
      <c r="AJ168" s="172"/>
      <c r="AK168" s="172"/>
      <c r="AL168" s="172"/>
      <c r="AM168" s="172"/>
      <c r="AN168" s="172"/>
      <c r="AO168" s="172"/>
    </row>
    <row r="169" spans="1:41" ht="12.75" customHeight="1" x14ac:dyDescent="0.2">
      <c r="A169" s="172"/>
      <c r="B169" s="172"/>
      <c r="C169" s="172"/>
      <c r="D169" s="203"/>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204"/>
      <c r="AE169" s="172"/>
      <c r="AF169" s="172"/>
      <c r="AG169" s="172"/>
      <c r="AH169" s="172"/>
      <c r="AI169" s="172"/>
      <c r="AJ169" s="172"/>
      <c r="AK169" s="172"/>
      <c r="AL169" s="172"/>
      <c r="AM169" s="172"/>
      <c r="AN169" s="172"/>
      <c r="AO169" s="172"/>
    </row>
    <row r="170" spans="1:41" ht="12.75" customHeight="1" x14ac:dyDescent="0.2">
      <c r="A170" s="172"/>
      <c r="B170" s="172"/>
      <c r="C170" s="172"/>
      <c r="D170" s="203"/>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204"/>
      <c r="AE170" s="172"/>
      <c r="AF170" s="172"/>
      <c r="AG170" s="172"/>
      <c r="AH170" s="172"/>
      <c r="AI170" s="172"/>
      <c r="AJ170" s="172"/>
      <c r="AK170" s="172"/>
      <c r="AL170" s="172"/>
      <c r="AM170" s="172"/>
      <c r="AN170" s="172"/>
      <c r="AO170" s="172"/>
    </row>
    <row r="171" spans="1:41" ht="12.75" customHeight="1" x14ac:dyDescent="0.2">
      <c r="A171" s="172"/>
      <c r="B171" s="172"/>
      <c r="C171" s="172"/>
      <c r="D171" s="203"/>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204"/>
      <c r="AE171" s="172"/>
      <c r="AF171" s="172"/>
      <c r="AG171" s="172"/>
      <c r="AH171" s="172"/>
      <c r="AI171" s="172"/>
      <c r="AJ171" s="172"/>
      <c r="AK171" s="172"/>
      <c r="AL171" s="172"/>
      <c r="AM171" s="172"/>
      <c r="AN171" s="172"/>
      <c r="AO171" s="172"/>
    </row>
    <row r="172" spans="1:41" ht="12.75" customHeight="1" x14ac:dyDescent="0.2">
      <c r="A172" s="172"/>
      <c r="B172" s="172"/>
      <c r="C172" s="172"/>
      <c r="D172" s="203"/>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204"/>
      <c r="AE172" s="172"/>
      <c r="AF172" s="172"/>
      <c r="AG172" s="172"/>
      <c r="AH172" s="172"/>
      <c r="AI172" s="172"/>
      <c r="AJ172" s="172"/>
      <c r="AK172" s="172"/>
      <c r="AL172" s="172"/>
      <c r="AM172" s="172"/>
      <c r="AN172" s="172"/>
      <c r="AO172" s="172"/>
    </row>
    <row r="173" spans="1:41" ht="12.75" customHeight="1" x14ac:dyDescent="0.2">
      <c r="A173" s="172"/>
      <c r="B173" s="172"/>
      <c r="C173" s="172"/>
      <c r="D173" s="203"/>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204"/>
      <c r="AE173" s="172"/>
      <c r="AF173" s="172"/>
      <c r="AG173" s="172"/>
      <c r="AH173" s="172"/>
      <c r="AI173" s="172"/>
      <c r="AJ173" s="172"/>
      <c r="AK173" s="172"/>
      <c r="AL173" s="172"/>
      <c r="AM173" s="172"/>
      <c r="AN173" s="172"/>
      <c r="AO173" s="172"/>
    </row>
    <row r="174" spans="1:41" ht="12.75" customHeight="1" x14ac:dyDescent="0.2">
      <c r="A174" s="172"/>
      <c r="B174" s="172"/>
      <c r="C174" s="172"/>
      <c r="D174" s="203"/>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204"/>
      <c r="AE174" s="172"/>
      <c r="AF174" s="172"/>
      <c r="AG174" s="172"/>
      <c r="AH174" s="172"/>
      <c r="AI174" s="172"/>
      <c r="AJ174" s="172"/>
      <c r="AK174" s="172"/>
      <c r="AL174" s="172"/>
      <c r="AM174" s="172"/>
      <c r="AN174" s="172"/>
      <c r="AO174" s="172"/>
    </row>
    <row r="175" spans="1:41" ht="12.75" customHeight="1" x14ac:dyDescent="0.2">
      <c r="A175" s="172"/>
      <c r="B175" s="172"/>
      <c r="C175" s="172"/>
      <c r="D175" s="203"/>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204"/>
      <c r="AE175" s="172"/>
      <c r="AF175" s="172"/>
      <c r="AG175" s="172"/>
      <c r="AH175" s="172"/>
      <c r="AI175" s="172"/>
      <c r="AJ175" s="172"/>
      <c r="AK175" s="172"/>
      <c r="AL175" s="172"/>
      <c r="AM175" s="172"/>
      <c r="AN175" s="172"/>
      <c r="AO175" s="172"/>
    </row>
    <row r="176" spans="1:41" ht="12.75" customHeight="1" x14ac:dyDescent="0.2">
      <c r="A176" s="172"/>
      <c r="B176" s="172"/>
      <c r="C176" s="172"/>
      <c r="D176" s="203"/>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204"/>
      <c r="AE176" s="172"/>
      <c r="AF176" s="172"/>
      <c r="AG176" s="172"/>
      <c r="AH176" s="172"/>
      <c r="AI176" s="172"/>
      <c r="AJ176" s="172"/>
      <c r="AK176" s="172"/>
      <c r="AL176" s="172"/>
      <c r="AM176" s="172"/>
      <c r="AN176" s="172"/>
      <c r="AO176" s="172"/>
    </row>
    <row r="177" spans="1:41" ht="12.75" customHeight="1" x14ac:dyDescent="0.2">
      <c r="A177" s="172"/>
      <c r="B177" s="172"/>
      <c r="C177" s="172"/>
      <c r="D177" s="203"/>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204"/>
      <c r="AE177" s="172"/>
      <c r="AF177" s="172"/>
      <c r="AG177" s="172"/>
      <c r="AH177" s="172"/>
      <c r="AI177" s="172"/>
      <c r="AJ177" s="172"/>
      <c r="AK177" s="172"/>
      <c r="AL177" s="172"/>
      <c r="AM177" s="172"/>
      <c r="AN177" s="172"/>
      <c r="AO177" s="172"/>
    </row>
    <row r="178" spans="1:41" ht="12.75" customHeight="1" x14ac:dyDescent="0.2">
      <c r="A178" s="172"/>
      <c r="B178" s="172"/>
      <c r="C178" s="172"/>
      <c r="D178" s="203"/>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204"/>
      <c r="AE178" s="172"/>
      <c r="AF178" s="172"/>
      <c r="AG178" s="172"/>
      <c r="AH178" s="172"/>
      <c r="AI178" s="172"/>
      <c r="AJ178" s="172"/>
      <c r="AK178" s="172"/>
      <c r="AL178" s="172"/>
      <c r="AM178" s="172"/>
      <c r="AN178" s="172"/>
      <c r="AO178" s="172"/>
    </row>
    <row r="179" spans="1:41" ht="12.75" customHeight="1" x14ac:dyDescent="0.2">
      <c r="A179" s="172"/>
      <c r="B179" s="172"/>
      <c r="C179" s="172"/>
      <c r="D179" s="203"/>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204"/>
      <c r="AE179" s="172"/>
      <c r="AF179" s="172"/>
      <c r="AG179" s="172"/>
      <c r="AH179" s="172"/>
      <c r="AI179" s="172"/>
      <c r="AJ179" s="172"/>
      <c r="AK179" s="172"/>
      <c r="AL179" s="172"/>
      <c r="AM179" s="172"/>
      <c r="AN179" s="172"/>
      <c r="AO179" s="172"/>
    </row>
    <row r="180" spans="1:41" ht="12.75" customHeight="1" x14ac:dyDescent="0.2">
      <c r="A180" s="172"/>
      <c r="B180" s="172"/>
      <c r="C180" s="172"/>
      <c r="D180" s="203"/>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204"/>
      <c r="AE180" s="172"/>
      <c r="AF180" s="172"/>
      <c r="AG180" s="172"/>
      <c r="AH180" s="172"/>
      <c r="AI180" s="172"/>
      <c r="AJ180" s="172"/>
      <c r="AK180" s="172"/>
      <c r="AL180" s="172"/>
      <c r="AM180" s="172"/>
      <c r="AN180" s="172"/>
      <c r="AO180" s="172"/>
    </row>
    <row r="181" spans="1:41" ht="12.75" customHeight="1" x14ac:dyDescent="0.2">
      <c r="A181" s="172"/>
      <c r="B181" s="172"/>
      <c r="C181" s="172"/>
      <c r="D181" s="203"/>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204"/>
      <c r="AE181" s="172"/>
      <c r="AF181" s="172"/>
      <c r="AG181" s="172"/>
      <c r="AH181" s="172"/>
      <c r="AI181" s="172"/>
      <c r="AJ181" s="172"/>
      <c r="AK181" s="172"/>
      <c r="AL181" s="172"/>
      <c r="AM181" s="172"/>
      <c r="AN181" s="172"/>
      <c r="AO181" s="172"/>
    </row>
    <row r="182" spans="1:41" ht="12.75" customHeight="1" x14ac:dyDescent="0.2">
      <c r="A182" s="172"/>
      <c r="B182" s="172"/>
      <c r="C182" s="172"/>
      <c r="D182" s="203"/>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204"/>
      <c r="AE182" s="172"/>
      <c r="AF182" s="172"/>
      <c r="AG182" s="172"/>
      <c r="AH182" s="172"/>
      <c r="AI182" s="172"/>
      <c r="AJ182" s="172"/>
      <c r="AK182" s="172"/>
      <c r="AL182" s="172"/>
      <c r="AM182" s="172"/>
      <c r="AN182" s="172"/>
      <c r="AO182" s="172"/>
    </row>
    <row r="183" spans="1:41" ht="12.75" customHeight="1" x14ac:dyDescent="0.2">
      <c r="A183" s="172"/>
      <c r="B183" s="172"/>
      <c r="C183" s="172"/>
      <c r="D183" s="203"/>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204"/>
      <c r="AE183" s="172"/>
      <c r="AF183" s="172"/>
      <c r="AG183" s="172"/>
      <c r="AH183" s="172"/>
      <c r="AI183" s="172"/>
      <c r="AJ183" s="172"/>
      <c r="AK183" s="172"/>
      <c r="AL183" s="172"/>
      <c r="AM183" s="172"/>
      <c r="AN183" s="172"/>
      <c r="AO183" s="172"/>
    </row>
    <row r="184" spans="1:41" ht="12.75" customHeight="1" x14ac:dyDescent="0.2">
      <c r="A184" s="172"/>
      <c r="B184" s="172"/>
      <c r="C184" s="172"/>
      <c r="D184" s="203"/>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c r="AC184" s="172"/>
      <c r="AD184" s="204"/>
      <c r="AE184" s="172"/>
      <c r="AF184" s="172"/>
      <c r="AG184" s="172"/>
      <c r="AH184" s="172"/>
      <c r="AI184" s="172"/>
      <c r="AJ184" s="172"/>
      <c r="AK184" s="172"/>
      <c r="AL184" s="172"/>
      <c r="AM184" s="172"/>
      <c r="AN184" s="172"/>
      <c r="AO184" s="172"/>
    </row>
    <row r="185" spans="1:41" ht="12.75" customHeight="1" x14ac:dyDescent="0.2">
      <c r="A185" s="172"/>
      <c r="B185" s="172"/>
      <c r="C185" s="172"/>
      <c r="D185" s="203"/>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c r="AC185" s="172"/>
      <c r="AD185" s="204"/>
      <c r="AE185" s="172"/>
      <c r="AF185" s="172"/>
      <c r="AG185" s="172"/>
      <c r="AH185" s="172"/>
      <c r="AI185" s="172"/>
      <c r="AJ185" s="172"/>
      <c r="AK185" s="172"/>
      <c r="AL185" s="172"/>
      <c r="AM185" s="172"/>
      <c r="AN185" s="172"/>
      <c r="AO185" s="172"/>
    </row>
    <row r="186" spans="1:41" ht="12.75" customHeight="1" x14ac:dyDescent="0.2">
      <c r="A186" s="172"/>
      <c r="B186" s="172"/>
      <c r="C186" s="172"/>
      <c r="D186" s="203"/>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c r="AB186" s="172"/>
      <c r="AC186" s="172"/>
      <c r="AD186" s="204"/>
      <c r="AE186" s="172"/>
      <c r="AF186" s="172"/>
      <c r="AG186" s="172"/>
      <c r="AH186" s="172"/>
      <c r="AI186" s="172"/>
      <c r="AJ186" s="172"/>
      <c r="AK186" s="172"/>
      <c r="AL186" s="172"/>
      <c r="AM186" s="172"/>
      <c r="AN186" s="172"/>
      <c r="AO186" s="172"/>
    </row>
    <row r="187" spans="1:41" ht="12.75" customHeight="1" x14ac:dyDescent="0.2">
      <c r="A187" s="172"/>
      <c r="B187" s="172"/>
      <c r="C187" s="172"/>
      <c r="D187" s="203"/>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c r="AC187" s="172"/>
      <c r="AD187" s="204"/>
      <c r="AE187" s="172"/>
      <c r="AF187" s="172"/>
      <c r="AG187" s="172"/>
      <c r="AH187" s="172"/>
      <c r="AI187" s="172"/>
      <c r="AJ187" s="172"/>
      <c r="AK187" s="172"/>
      <c r="AL187" s="172"/>
      <c r="AM187" s="172"/>
      <c r="AN187" s="172"/>
      <c r="AO187" s="172"/>
    </row>
    <row r="188" spans="1:41" ht="12.75" customHeight="1" x14ac:dyDescent="0.2">
      <c r="A188" s="172"/>
      <c r="B188" s="172"/>
      <c r="C188" s="172"/>
      <c r="D188" s="203"/>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c r="AC188" s="172"/>
      <c r="AD188" s="204"/>
      <c r="AE188" s="172"/>
      <c r="AF188" s="172"/>
      <c r="AG188" s="172"/>
      <c r="AH188" s="172"/>
      <c r="AI188" s="172"/>
      <c r="AJ188" s="172"/>
      <c r="AK188" s="172"/>
      <c r="AL188" s="172"/>
      <c r="AM188" s="172"/>
      <c r="AN188" s="172"/>
      <c r="AO188" s="172"/>
    </row>
    <row r="189" spans="1:41" ht="12.75" customHeight="1" x14ac:dyDescent="0.2">
      <c r="A189" s="172"/>
      <c r="B189" s="172"/>
      <c r="C189" s="172"/>
      <c r="D189" s="203"/>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c r="AB189" s="172"/>
      <c r="AC189" s="172"/>
      <c r="AD189" s="204"/>
      <c r="AE189" s="172"/>
      <c r="AF189" s="172"/>
      <c r="AG189" s="172"/>
      <c r="AH189" s="172"/>
      <c r="AI189" s="172"/>
      <c r="AJ189" s="172"/>
      <c r="AK189" s="172"/>
      <c r="AL189" s="172"/>
      <c r="AM189" s="172"/>
      <c r="AN189" s="172"/>
      <c r="AO189" s="172"/>
    </row>
    <row r="190" spans="1:41" ht="12.75" customHeight="1" x14ac:dyDescent="0.2">
      <c r="A190" s="172"/>
      <c r="B190" s="172"/>
      <c r="C190" s="172"/>
      <c r="D190" s="203"/>
      <c r="E190" s="172"/>
      <c r="F190" s="172"/>
      <c r="G190" s="172"/>
      <c r="H190" s="172"/>
      <c r="I190" s="172"/>
      <c r="J190" s="172"/>
      <c r="K190" s="172"/>
      <c r="L190" s="172"/>
      <c r="M190" s="172"/>
      <c r="N190" s="172"/>
      <c r="O190" s="172"/>
      <c r="P190" s="172"/>
      <c r="Q190" s="172"/>
      <c r="R190" s="172"/>
      <c r="S190" s="172"/>
      <c r="T190" s="172"/>
      <c r="U190" s="172"/>
      <c r="V190" s="172"/>
      <c r="W190" s="172"/>
      <c r="X190" s="172"/>
      <c r="Y190" s="172"/>
      <c r="Z190" s="172"/>
      <c r="AA190" s="172"/>
      <c r="AB190" s="172"/>
      <c r="AC190" s="172"/>
      <c r="AD190" s="204"/>
      <c r="AE190" s="172"/>
      <c r="AF190" s="172"/>
      <c r="AG190" s="172"/>
      <c r="AH190" s="172"/>
      <c r="AI190" s="172"/>
      <c r="AJ190" s="172"/>
      <c r="AK190" s="172"/>
      <c r="AL190" s="172"/>
      <c r="AM190" s="172"/>
      <c r="AN190" s="172"/>
      <c r="AO190" s="172"/>
    </row>
    <row r="191" spans="1:41" ht="12.75" customHeight="1" x14ac:dyDescent="0.2">
      <c r="A191" s="172"/>
      <c r="B191" s="172"/>
      <c r="C191" s="172"/>
      <c r="D191" s="203"/>
      <c r="E191" s="172"/>
      <c r="F191" s="172"/>
      <c r="G191" s="172"/>
      <c r="H191" s="172"/>
      <c r="I191" s="172"/>
      <c r="J191" s="172"/>
      <c r="K191" s="172"/>
      <c r="L191" s="172"/>
      <c r="M191" s="172"/>
      <c r="N191" s="172"/>
      <c r="O191" s="172"/>
      <c r="P191" s="172"/>
      <c r="Q191" s="172"/>
      <c r="R191" s="172"/>
      <c r="S191" s="172"/>
      <c r="T191" s="172"/>
      <c r="U191" s="172"/>
      <c r="V191" s="172"/>
      <c r="W191" s="172"/>
      <c r="X191" s="172"/>
      <c r="Y191" s="172"/>
      <c r="Z191" s="172"/>
      <c r="AA191" s="172"/>
      <c r="AB191" s="172"/>
      <c r="AC191" s="172"/>
      <c r="AD191" s="204"/>
      <c r="AE191" s="172"/>
      <c r="AF191" s="172"/>
      <c r="AG191" s="172"/>
      <c r="AH191" s="172"/>
      <c r="AI191" s="172"/>
      <c r="AJ191" s="172"/>
      <c r="AK191" s="172"/>
      <c r="AL191" s="172"/>
      <c r="AM191" s="172"/>
      <c r="AN191" s="172"/>
      <c r="AO191" s="172"/>
    </row>
    <row r="192" spans="1:41" ht="12.75" customHeight="1" x14ac:dyDescent="0.2">
      <c r="A192" s="172"/>
      <c r="B192" s="172"/>
      <c r="C192" s="172"/>
      <c r="D192" s="203"/>
      <c r="E192" s="172"/>
      <c r="F192" s="172"/>
      <c r="G192" s="172"/>
      <c r="H192" s="172"/>
      <c r="I192" s="172"/>
      <c r="J192" s="172"/>
      <c r="K192" s="172"/>
      <c r="L192" s="172"/>
      <c r="M192" s="172"/>
      <c r="N192" s="172"/>
      <c r="O192" s="172"/>
      <c r="P192" s="172"/>
      <c r="Q192" s="172"/>
      <c r="R192" s="172"/>
      <c r="S192" s="172"/>
      <c r="T192" s="172"/>
      <c r="U192" s="172"/>
      <c r="V192" s="172"/>
      <c r="W192" s="172"/>
      <c r="X192" s="172"/>
      <c r="Y192" s="172"/>
      <c r="Z192" s="172"/>
      <c r="AA192" s="172"/>
      <c r="AB192" s="172"/>
      <c r="AC192" s="172"/>
      <c r="AD192" s="204"/>
      <c r="AE192" s="172"/>
      <c r="AF192" s="172"/>
      <c r="AG192" s="172"/>
      <c r="AH192" s="172"/>
      <c r="AI192" s="172"/>
      <c r="AJ192" s="172"/>
      <c r="AK192" s="172"/>
      <c r="AL192" s="172"/>
      <c r="AM192" s="172"/>
      <c r="AN192" s="172"/>
      <c r="AO192" s="172"/>
    </row>
    <row r="193" spans="1:41" ht="12.75" customHeight="1" x14ac:dyDescent="0.2">
      <c r="A193" s="172"/>
      <c r="B193" s="172"/>
      <c r="C193" s="172"/>
      <c r="D193" s="203"/>
      <c r="E193" s="172"/>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c r="AC193" s="172"/>
      <c r="AD193" s="204"/>
      <c r="AE193" s="172"/>
      <c r="AF193" s="172"/>
      <c r="AG193" s="172"/>
      <c r="AH193" s="172"/>
      <c r="AI193" s="172"/>
      <c r="AJ193" s="172"/>
      <c r="AK193" s="172"/>
      <c r="AL193" s="172"/>
      <c r="AM193" s="172"/>
      <c r="AN193" s="172"/>
      <c r="AO193" s="172"/>
    </row>
    <row r="194" spans="1:41" ht="12.75" customHeight="1" x14ac:dyDescent="0.2">
      <c r="A194" s="172"/>
      <c r="B194" s="172"/>
      <c r="C194" s="172"/>
      <c r="D194" s="203"/>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c r="AC194" s="172"/>
      <c r="AD194" s="204"/>
      <c r="AE194" s="172"/>
      <c r="AF194" s="172"/>
      <c r="AG194" s="172"/>
      <c r="AH194" s="172"/>
      <c r="AI194" s="172"/>
      <c r="AJ194" s="172"/>
      <c r="AK194" s="172"/>
      <c r="AL194" s="172"/>
      <c r="AM194" s="172"/>
      <c r="AN194" s="172"/>
      <c r="AO194" s="172"/>
    </row>
    <row r="195" spans="1:41" ht="12.75" customHeight="1" x14ac:dyDescent="0.2">
      <c r="A195" s="172"/>
      <c r="B195" s="172"/>
      <c r="C195" s="172"/>
      <c r="D195" s="203"/>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c r="AB195" s="172"/>
      <c r="AC195" s="172"/>
      <c r="AD195" s="204"/>
      <c r="AE195" s="172"/>
      <c r="AF195" s="172"/>
      <c r="AG195" s="172"/>
      <c r="AH195" s="172"/>
      <c r="AI195" s="172"/>
      <c r="AJ195" s="172"/>
      <c r="AK195" s="172"/>
      <c r="AL195" s="172"/>
      <c r="AM195" s="172"/>
      <c r="AN195" s="172"/>
      <c r="AO195" s="172"/>
    </row>
    <row r="196" spans="1:41" ht="12.75" customHeight="1" x14ac:dyDescent="0.2">
      <c r="A196" s="172"/>
      <c r="B196" s="172"/>
      <c r="C196" s="172"/>
      <c r="D196" s="203"/>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c r="AC196" s="172"/>
      <c r="AD196" s="204"/>
      <c r="AE196" s="172"/>
      <c r="AF196" s="172"/>
      <c r="AG196" s="172"/>
      <c r="AH196" s="172"/>
      <c r="AI196" s="172"/>
      <c r="AJ196" s="172"/>
      <c r="AK196" s="172"/>
      <c r="AL196" s="172"/>
      <c r="AM196" s="172"/>
      <c r="AN196" s="172"/>
      <c r="AO196" s="172"/>
    </row>
    <row r="197" spans="1:41" ht="12.75" customHeight="1" x14ac:dyDescent="0.2">
      <c r="A197" s="172"/>
      <c r="B197" s="172"/>
      <c r="C197" s="172"/>
      <c r="D197" s="203"/>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c r="AA197" s="172"/>
      <c r="AB197" s="172"/>
      <c r="AC197" s="172"/>
      <c r="AD197" s="204"/>
      <c r="AE197" s="172"/>
      <c r="AF197" s="172"/>
      <c r="AG197" s="172"/>
      <c r="AH197" s="172"/>
      <c r="AI197" s="172"/>
      <c r="AJ197" s="172"/>
      <c r="AK197" s="172"/>
      <c r="AL197" s="172"/>
      <c r="AM197" s="172"/>
      <c r="AN197" s="172"/>
      <c r="AO197" s="172"/>
    </row>
    <row r="198" spans="1:41" ht="12.75" customHeight="1" x14ac:dyDescent="0.2">
      <c r="A198" s="172"/>
      <c r="B198" s="172"/>
      <c r="C198" s="172"/>
      <c r="D198" s="203"/>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c r="AB198" s="172"/>
      <c r="AC198" s="172"/>
      <c r="AD198" s="204"/>
      <c r="AE198" s="172"/>
      <c r="AF198" s="172"/>
      <c r="AG198" s="172"/>
      <c r="AH198" s="172"/>
      <c r="AI198" s="172"/>
      <c r="AJ198" s="172"/>
      <c r="AK198" s="172"/>
      <c r="AL198" s="172"/>
      <c r="AM198" s="172"/>
      <c r="AN198" s="172"/>
      <c r="AO198" s="172"/>
    </row>
    <row r="199" spans="1:41" ht="12.75" customHeight="1" x14ac:dyDescent="0.2">
      <c r="A199" s="172"/>
      <c r="B199" s="172"/>
      <c r="C199" s="172"/>
      <c r="D199" s="203"/>
      <c r="E199" s="172"/>
      <c r="F199" s="172"/>
      <c r="G199" s="172"/>
      <c r="H199" s="172"/>
      <c r="I199" s="172"/>
      <c r="J199" s="172"/>
      <c r="K199" s="172"/>
      <c r="L199" s="172"/>
      <c r="M199" s="172"/>
      <c r="N199" s="172"/>
      <c r="O199" s="172"/>
      <c r="P199" s="172"/>
      <c r="Q199" s="172"/>
      <c r="R199" s="172"/>
      <c r="S199" s="172"/>
      <c r="T199" s="172"/>
      <c r="U199" s="172"/>
      <c r="V199" s="172"/>
      <c r="W199" s="172"/>
      <c r="X199" s="172"/>
      <c r="Y199" s="172"/>
      <c r="Z199" s="172"/>
      <c r="AA199" s="172"/>
      <c r="AB199" s="172"/>
      <c r="AC199" s="172"/>
      <c r="AD199" s="204"/>
      <c r="AE199" s="172"/>
      <c r="AF199" s="172"/>
      <c r="AG199" s="172"/>
      <c r="AH199" s="172"/>
      <c r="AI199" s="172"/>
      <c r="AJ199" s="172"/>
      <c r="AK199" s="172"/>
      <c r="AL199" s="172"/>
      <c r="AM199" s="172"/>
      <c r="AN199" s="172"/>
      <c r="AO199" s="172"/>
    </row>
    <row r="200" spans="1:41" ht="12.75" customHeight="1" x14ac:dyDescent="0.2">
      <c r="A200" s="172"/>
      <c r="B200" s="172"/>
      <c r="C200" s="172"/>
      <c r="D200" s="203"/>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c r="AB200" s="172"/>
      <c r="AC200" s="172"/>
      <c r="AD200" s="204"/>
      <c r="AE200" s="172"/>
      <c r="AF200" s="172"/>
      <c r="AG200" s="172"/>
      <c r="AH200" s="172"/>
      <c r="AI200" s="172"/>
      <c r="AJ200" s="172"/>
      <c r="AK200" s="172"/>
      <c r="AL200" s="172"/>
      <c r="AM200" s="172"/>
      <c r="AN200" s="172"/>
      <c r="AO200" s="172"/>
    </row>
    <row r="201" spans="1:41" ht="12.75" customHeight="1" x14ac:dyDescent="0.2">
      <c r="A201" s="172"/>
      <c r="B201" s="172"/>
      <c r="C201" s="172"/>
      <c r="D201" s="203"/>
      <c r="E201" s="172"/>
      <c r="F201" s="172"/>
      <c r="G201" s="172"/>
      <c r="H201" s="172"/>
      <c r="I201" s="172"/>
      <c r="J201" s="172"/>
      <c r="K201" s="172"/>
      <c r="L201" s="172"/>
      <c r="M201" s="172"/>
      <c r="N201" s="172"/>
      <c r="O201" s="172"/>
      <c r="P201" s="172"/>
      <c r="Q201" s="172"/>
      <c r="R201" s="172"/>
      <c r="S201" s="172"/>
      <c r="T201" s="172"/>
      <c r="U201" s="172"/>
      <c r="V201" s="172"/>
      <c r="W201" s="172"/>
      <c r="X201" s="172"/>
      <c r="Y201" s="172"/>
      <c r="Z201" s="172"/>
      <c r="AA201" s="172"/>
      <c r="AB201" s="172"/>
      <c r="AC201" s="172"/>
      <c r="AD201" s="204"/>
      <c r="AE201" s="172"/>
      <c r="AF201" s="172"/>
      <c r="AG201" s="172"/>
      <c r="AH201" s="172"/>
      <c r="AI201" s="172"/>
      <c r="AJ201" s="172"/>
      <c r="AK201" s="172"/>
      <c r="AL201" s="172"/>
      <c r="AM201" s="172"/>
      <c r="AN201" s="172"/>
      <c r="AO201" s="172"/>
    </row>
    <row r="202" spans="1:41" ht="12.75" customHeight="1" x14ac:dyDescent="0.2">
      <c r="A202" s="172"/>
      <c r="B202" s="172"/>
      <c r="C202" s="172"/>
      <c r="D202" s="203"/>
      <c r="E202" s="172"/>
      <c r="F202" s="172"/>
      <c r="G202" s="172"/>
      <c r="H202" s="172"/>
      <c r="I202" s="172"/>
      <c r="J202" s="172"/>
      <c r="K202" s="172"/>
      <c r="L202" s="172"/>
      <c r="M202" s="172"/>
      <c r="N202" s="172"/>
      <c r="O202" s="172"/>
      <c r="P202" s="172"/>
      <c r="Q202" s="172"/>
      <c r="R202" s="172"/>
      <c r="S202" s="172"/>
      <c r="T202" s="172"/>
      <c r="U202" s="172"/>
      <c r="V202" s="172"/>
      <c r="W202" s="172"/>
      <c r="X202" s="172"/>
      <c r="Y202" s="172"/>
      <c r="Z202" s="172"/>
      <c r="AA202" s="172"/>
      <c r="AB202" s="172"/>
      <c r="AC202" s="172"/>
      <c r="AD202" s="204"/>
      <c r="AE202" s="172"/>
      <c r="AF202" s="172"/>
      <c r="AG202" s="172"/>
      <c r="AH202" s="172"/>
      <c r="AI202" s="172"/>
      <c r="AJ202" s="172"/>
      <c r="AK202" s="172"/>
      <c r="AL202" s="172"/>
      <c r="AM202" s="172"/>
      <c r="AN202" s="172"/>
      <c r="AO202" s="172"/>
    </row>
    <row r="203" spans="1:41" ht="12.75" customHeight="1" x14ac:dyDescent="0.2">
      <c r="A203" s="172"/>
      <c r="B203" s="172"/>
      <c r="C203" s="172"/>
      <c r="D203" s="203"/>
      <c r="E203" s="172"/>
      <c r="F203" s="172"/>
      <c r="G203" s="172"/>
      <c r="H203" s="172"/>
      <c r="I203" s="172"/>
      <c r="J203" s="172"/>
      <c r="K203" s="172"/>
      <c r="L203" s="172"/>
      <c r="M203" s="172"/>
      <c r="N203" s="172"/>
      <c r="O203" s="172"/>
      <c r="P203" s="172"/>
      <c r="Q203" s="172"/>
      <c r="R203" s="172"/>
      <c r="S203" s="172"/>
      <c r="T203" s="172"/>
      <c r="U203" s="172"/>
      <c r="V203" s="172"/>
      <c r="W203" s="172"/>
      <c r="X203" s="172"/>
      <c r="Y203" s="172"/>
      <c r="Z203" s="172"/>
      <c r="AA203" s="172"/>
      <c r="AB203" s="172"/>
      <c r="AC203" s="172"/>
      <c r="AD203" s="204"/>
      <c r="AE203" s="172"/>
      <c r="AF203" s="172"/>
      <c r="AG203" s="172"/>
      <c r="AH203" s="172"/>
      <c r="AI203" s="172"/>
      <c r="AJ203" s="172"/>
      <c r="AK203" s="172"/>
      <c r="AL203" s="172"/>
      <c r="AM203" s="172"/>
      <c r="AN203" s="172"/>
      <c r="AO203" s="172"/>
    </row>
    <row r="204" spans="1:41" ht="12.75" customHeight="1" x14ac:dyDescent="0.2">
      <c r="A204" s="172"/>
      <c r="B204" s="172"/>
      <c r="C204" s="172"/>
      <c r="D204" s="203"/>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c r="AA204" s="172"/>
      <c r="AB204" s="172"/>
      <c r="AC204" s="172"/>
      <c r="AD204" s="204"/>
      <c r="AE204" s="172"/>
      <c r="AF204" s="172"/>
      <c r="AG204" s="172"/>
      <c r="AH204" s="172"/>
      <c r="AI204" s="172"/>
      <c r="AJ204" s="172"/>
      <c r="AK204" s="172"/>
      <c r="AL204" s="172"/>
      <c r="AM204" s="172"/>
      <c r="AN204" s="172"/>
      <c r="AO204" s="172"/>
    </row>
    <row r="205" spans="1:41" ht="12.75" customHeight="1" x14ac:dyDescent="0.2">
      <c r="A205" s="172"/>
      <c r="B205" s="172"/>
      <c r="C205" s="172"/>
      <c r="D205" s="203"/>
      <c r="E205" s="172"/>
      <c r="F205" s="172"/>
      <c r="G205" s="172"/>
      <c r="H205" s="172"/>
      <c r="I205" s="172"/>
      <c r="J205" s="172"/>
      <c r="K205" s="172"/>
      <c r="L205" s="172"/>
      <c r="M205" s="172"/>
      <c r="N205" s="172"/>
      <c r="O205" s="172"/>
      <c r="P205" s="172"/>
      <c r="Q205" s="172"/>
      <c r="R205" s="172"/>
      <c r="S205" s="172"/>
      <c r="T205" s="172"/>
      <c r="U205" s="172"/>
      <c r="V205" s="172"/>
      <c r="W205" s="172"/>
      <c r="X205" s="172"/>
      <c r="Y205" s="172"/>
      <c r="Z205" s="172"/>
      <c r="AA205" s="172"/>
      <c r="AB205" s="172"/>
      <c r="AC205" s="172"/>
      <c r="AD205" s="204"/>
      <c r="AE205" s="172"/>
      <c r="AF205" s="172"/>
      <c r="AG205" s="172"/>
      <c r="AH205" s="172"/>
      <c r="AI205" s="172"/>
      <c r="AJ205" s="172"/>
      <c r="AK205" s="172"/>
      <c r="AL205" s="172"/>
      <c r="AM205" s="172"/>
      <c r="AN205" s="172"/>
      <c r="AO205" s="172"/>
    </row>
    <row r="206" spans="1:41" ht="12.75" customHeight="1" x14ac:dyDescent="0.2">
      <c r="A206" s="172"/>
      <c r="B206" s="172"/>
      <c r="C206" s="172"/>
      <c r="D206" s="203"/>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2"/>
      <c r="AA206" s="172"/>
      <c r="AB206" s="172"/>
      <c r="AC206" s="172"/>
      <c r="AD206" s="204"/>
      <c r="AE206" s="172"/>
      <c r="AF206" s="172"/>
      <c r="AG206" s="172"/>
      <c r="AH206" s="172"/>
      <c r="AI206" s="172"/>
      <c r="AJ206" s="172"/>
      <c r="AK206" s="172"/>
      <c r="AL206" s="172"/>
      <c r="AM206" s="172"/>
      <c r="AN206" s="172"/>
      <c r="AO206" s="172"/>
    </row>
    <row r="207" spans="1:41" ht="12.75" customHeight="1" x14ac:dyDescent="0.2">
      <c r="A207" s="172"/>
      <c r="B207" s="172"/>
      <c r="C207" s="172"/>
      <c r="D207" s="203"/>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c r="AC207" s="172"/>
      <c r="AD207" s="204"/>
      <c r="AE207" s="172"/>
      <c r="AF207" s="172"/>
      <c r="AG207" s="172"/>
      <c r="AH207" s="172"/>
      <c r="AI207" s="172"/>
      <c r="AJ207" s="172"/>
      <c r="AK207" s="172"/>
      <c r="AL207" s="172"/>
      <c r="AM207" s="172"/>
      <c r="AN207" s="172"/>
      <c r="AO207" s="172"/>
    </row>
    <row r="208" spans="1:41" ht="12.75" customHeight="1" x14ac:dyDescent="0.2">
      <c r="A208" s="172"/>
      <c r="B208" s="172"/>
      <c r="C208" s="172"/>
      <c r="D208" s="203"/>
      <c r="E208" s="172"/>
      <c r="F208" s="172"/>
      <c r="G208" s="172"/>
      <c r="H208" s="172"/>
      <c r="I208" s="172"/>
      <c r="J208" s="172"/>
      <c r="K208" s="172"/>
      <c r="L208" s="172"/>
      <c r="M208" s="172"/>
      <c r="N208" s="172"/>
      <c r="O208" s="172"/>
      <c r="P208" s="172"/>
      <c r="Q208" s="172"/>
      <c r="R208" s="172"/>
      <c r="S208" s="172"/>
      <c r="T208" s="172"/>
      <c r="U208" s="172"/>
      <c r="V208" s="172"/>
      <c r="W208" s="172"/>
      <c r="X208" s="172"/>
      <c r="Y208" s="172"/>
      <c r="Z208" s="172"/>
      <c r="AA208" s="172"/>
      <c r="AB208" s="172"/>
      <c r="AC208" s="172"/>
      <c r="AD208" s="204"/>
      <c r="AE208" s="172"/>
      <c r="AF208" s="172"/>
      <c r="AG208" s="172"/>
      <c r="AH208" s="172"/>
      <c r="AI208" s="172"/>
      <c r="AJ208" s="172"/>
      <c r="AK208" s="172"/>
      <c r="AL208" s="172"/>
      <c r="AM208" s="172"/>
      <c r="AN208" s="172"/>
      <c r="AO208" s="172"/>
    </row>
    <row r="209" spans="1:41" ht="12.75" customHeight="1" x14ac:dyDescent="0.2">
      <c r="A209" s="172"/>
      <c r="B209" s="172"/>
      <c r="C209" s="172"/>
      <c r="D209" s="203"/>
      <c r="E209" s="172"/>
      <c r="F209" s="172"/>
      <c r="G209" s="172"/>
      <c r="H209" s="172"/>
      <c r="I209" s="172"/>
      <c r="J209" s="172"/>
      <c r="K209" s="172"/>
      <c r="L209" s="172"/>
      <c r="M209" s="172"/>
      <c r="N209" s="172"/>
      <c r="O209" s="172"/>
      <c r="P209" s="172"/>
      <c r="Q209" s="172"/>
      <c r="R209" s="172"/>
      <c r="S209" s="172"/>
      <c r="T209" s="172"/>
      <c r="U209" s="172"/>
      <c r="V209" s="172"/>
      <c r="W209" s="172"/>
      <c r="X209" s="172"/>
      <c r="Y209" s="172"/>
      <c r="Z209" s="172"/>
      <c r="AA209" s="172"/>
      <c r="AB209" s="172"/>
      <c r="AC209" s="172"/>
      <c r="AD209" s="204"/>
      <c r="AE209" s="172"/>
      <c r="AF209" s="172"/>
      <c r="AG209" s="172"/>
      <c r="AH209" s="172"/>
      <c r="AI209" s="172"/>
      <c r="AJ209" s="172"/>
      <c r="AK209" s="172"/>
      <c r="AL209" s="172"/>
      <c r="AM209" s="172"/>
      <c r="AN209" s="172"/>
      <c r="AO209" s="172"/>
    </row>
    <row r="210" spans="1:41" ht="12.75" customHeight="1" x14ac:dyDescent="0.2">
      <c r="A210" s="172"/>
      <c r="B210" s="172"/>
      <c r="C210" s="172"/>
      <c r="D210" s="203"/>
      <c r="E210" s="172"/>
      <c r="F210" s="172"/>
      <c r="G210" s="172"/>
      <c r="H210" s="172"/>
      <c r="I210" s="172"/>
      <c r="J210" s="172"/>
      <c r="K210" s="172"/>
      <c r="L210" s="172"/>
      <c r="M210" s="172"/>
      <c r="N210" s="172"/>
      <c r="O210" s="172"/>
      <c r="P210" s="172"/>
      <c r="Q210" s="172"/>
      <c r="R210" s="172"/>
      <c r="S210" s="172"/>
      <c r="T210" s="172"/>
      <c r="U210" s="172"/>
      <c r="V210" s="172"/>
      <c r="W210" s="172"/>
      <c r="X210" s="172"/>
      <c r="Y210" s="172"/>
      <c r="Z210" s="172"/>
      <c r="AA210" s="172"/>
      <c r="AB210" s="172"/>
      <c r="AC210" s="172"/>
      <c r="AD210" s="204"/>
      <c r="AE210" s="172"/>
      <c r="AF210" s="172"/>
      <c r="AG210" s="172"/>
      <c r="AH210" s="172"/>
      <c r="AI210" s="172"/>
      <c r="AJ210" s="172"/>
      <c r="AK210" s="172"/>
      <c r="AL210" s="172"/>
      <c r="AM210" s="172"/>
      <c r="AN210" s="172"/>
      <c r="AO210" s="172"/>
    </row>
    <row r="211" spans="1:41" ht="12.75" customHeight="1" x14ac:dyDescent="0.2">
      <c r="A211" s="172"/>
      <c r="B211" s="172"/>
      <c r="C211" s="172"/>
      <c r="D211" s="203"/>
      <c r="E211" s="172"/>
      <c r="F211" s="172"/>
      <c r="G211" s="172"/>
      <c r="H211" s="172"/>
      <c r="I211" s="172"/>
      <c r="J211" s="172"/>
      <c r="K211" s="172"/>
      <c r="L211" s="172"/>
      <c r="M211" s="172"/>
      <c r="N211" s="172"/>
      <c r="O211" s="172"/>
      <c r="P211" s="172"/>
      <c r="Q211" s="172"/>
      <c r="R211" s="172"/>
      <c r="S211" s="172"/>
      <c r="T211" s="172"/>
      <c r="U211" s="172"/>
      <c r="V211" s="172"/>
      <c r="W211" s="172"/>
      <c r="X211" s="172"/>
      <c r="Y211" s="172"/>
      <c r="Z211" s="172"/>
      <c r="AA211" s="172"/>
      <c r="AB211" s="172"/>
      <c r="AC211" s="172"/>
      <c r="AD211" s="204"/>
      <c r="AE211" s="172"/>
      <c r="AF211" s="172"/>
      <c r="AG211" s="172"/>
      <c r="AH211" s="172"/>
      <c r="AI211" s="172"/>
      <c r="AJ211" s="172"/>
      <c r="AK211" s="172"/>
      <c r="AL211" s="172"/>
      <c r="AM211" s="172"/>
      <c r="AN211" s="172"/>
      <c r="AO211" s="172"/>
    </row>
    <row r="212" spans="1:41" ht="12.75" customHeight="1" x14ac:dyDescent="0.2">
      <c r="A212" s="172"/>
      <c r="B212" s="172"/>
      <c r="C212" s="172"/>
      <c r="D212" s="203"/>
      <c r="E212" s="172"/>
      <c r="F212" s="172"/>
      <c r="G212" s="172"/>
      <c r="H212" s="172"/>
      <c r="I212" s="172"/>
      <c r="J212" s="172"/>
      <c r="K212" s="172"/>
      <c r="L212" s="172"/>
      <c r="M212" s="172"/>
      <c r="N212" s="172"/>
      <c r="O212" s="172"/>
      <c r="P212" s="172"/>
      <c r="Q212" s="172"/>
      <c r="R212" s="172"/>
      <c r="S212" s="172"/>
      <c r="T212" s="172"/>
      <c r="U212" s="172"/>
      <c r="V212" s="172"/>
      <c r="W212" s="172"/>
      <c r="X212" s="172"/>
      <c r="Y212" s="172"/>
      <c r="Z212" s="172"/>
      <c r="AA212" s="172"/>
      <c r="AB212" s="172"/>
      <c r="AC212" s="172"/>
      <c r="AD212" s="204"/>
      <c r="AE212" s="172"/>
      <c r="AF212" s="172"/>
      <c r="AG212" s="172"/>
      <c r="AH212" s="172"/>
      <c r="AI212" s="172"/>
      <c r="AJ212" s="172"/>
      <c r="AK212" s="172"/>
      <c r="AL212" s="172"/>
      <c r="AM212" s="172"/>
      <c r="AN212" s="172"/>
      <c r="AO212" s="172"/>
    </row>
    <row r="213" spans="1:41" ht="12.75" customHeight="1" x14ac:dyDescent="0.2">
      <c r="A213" s="172"/>
      <c r="B213" s="172"/>
      <c r="C213" s="172"/>
      <c r="D213" s="203"/>
      <c r="E213" s="172"/>
      <c r="F213" s="172"/>
      <c r="G213" s="172"/>
      <c r="H213" s="172"/>
      <c r="I213" s="172"/>
      <c r="J213" s="172"/>
      <c r="K213" s="172"/>
      <c r="L213" s="172"/>
      <c r="M213" s="172"/>
      <c r="N213" s="172"/>
      <c r="O213" s="172"/>
      <c r="P213" s="172"/>
      <c r="Q213" s="172"/>
      <c r="R213" s="172"/>
      <c r="S213" s="172"/>
      <c r="T213" s="172"/>
      <c r="U213" s="172"/>
      <c r="V213" s="172"/>
      <c r="W213" s="172"/>
      <c r="X213" s="172"/>
      <c r="Y213" s="172"/>
      <c r="Z213" s="172"/>
      <c r="AA213" s="172"/>
      <c r="AB213" s="172"/>
      <c r="AC213" s="172"/>
      <c r="AD213" s="204"/>
      <c r="AE213" s="172"/>
      <c r="AF213" s="172"/>
      <c r="AG213" s="172"/>
      <c r="AH213" s="172"/>
      <c r="AI213" s="172"/>
      <c r="AJ213" s="172"/>
      <c r="AK213" s="172"/>
      <c r="AL213" s="172"/>
      <c r="AM213" s="172"/>
      <c r="AN213" s="172"/>
      <c r="AO213" s="172"/>
    </row>
    <row r="214" spans="1:41" ht="12.75" customHeight="1" x14ac:dyDescent="0.2">
      <c r="A214" s="172"/>
      <c r="B214" s="172"/>
      <c r="C214" s="172"/>
      <c r="D214" s="203"/>
      <c r="E214" s="172"/>
      <c r="F214" s="172"/>
      <c r="G214" s="172"/>
      <c r="H214" s="172"/>
      <c r="I214" s="172"/>
      <c r="J214" s="172"/>
      <c r="K214" s="172"/>
      <c r="L214" s="172"/>
      <c r="M214" s="172"/>
      <c r="N214" s="172"/>
      <c r="O214" s="172"/>
      <c r="P214" s="172"/>
      <c r="Q214" s="172"/>
      <c r="R214" s="172"/>
      <c r="S214" s="172"/>
      <c r="T214" s="172"/>
      <c r="U214" s="172"/>
      <c r="V214" s="172"/>
      <c r="W214" s="172"/>
      <c r="X214" s="172"/>
      <c r="Y214" s="172"/>
      <c r="Z214" s="172"/>
      <c r="AA214" s="172"/>
      <c r="AB214" s="172"/>
      <c r="AC214" s="172"/>
      <c r="AD214" s="204"/>
      <c r="AE214" s="172"/>
      <c r="AF214" s="172"/>
      <c r="AG214" s="172"/>
      <c r="AH214" s="172"/>
      <c r="AI214" s="172"/>
      <c r="AJ214" s="172"/>
      <c r="AK214" s="172"/>
      <c r="AL214" s="172"/>
      <c r="AM214" s="172"/>
      <c r="AN214" s="172"/>
      <c r="AO214" s="172"/>
    </row>
    <row r="215" spans="1:41" ht="12.75" customHeight="1" x14ac:dyDescent="0.2">
      <c r="A215" s="172"/>
      <c r="B215" s="172"/>
      <c r="C215" s="172"/>
      <c r="D215" s="203"/>
      <c r="E215" s="172"/>
      <c r="F215" s="172"/>
      <c r="G215" s="172"/>
      <c r="H215" s="172"/>
      <c r="I215" s="172"/>
      <c r="J215" s="172"/>
      <c r="K215" s="172"/>
      <c r="L215" s="172"/>
      <c r="M215" s="172"/>
      <c r="N215" s="172"/>
      <c r="O215" s="172"/>
      <c r="P215" s="172"/>
      <c r="Q215" s="172"/>
      <c r="R215" s="172"/>
      <c r="S215" s="172"/>
      <c r="T215" s="172"/>
      <c r="U215" s="172"/>
      <c r="V215" s="172"/>
      <c r="W215" s="172"/>
      <c r="X215" s="172"/>
      <c r="Y215" s="172"/>
      <c r="Z215" s="172"/>
      <c r="AA215" s="172"/>
      <c r="AB215" s="172"/>
      <c r="AC215" s="172"/>
      <c r="AD215" s="204"/>
      <c r="AE215" s="172"/>
      <c r="AF215" s="172"/>
      <c r="AG215" s="172"/>
      <c r="AH215" s="172"/>
      <c r="AI215" s="172"/>
      <c r="AJ215" s="172"/>
      <c r="AK215" s="172"/>
      <c r="AL215" s="172"/>
      <c r="AM215" s="172"/>
      <c r="AN215" s="172"/>
      <c r="AO215" s="172"/>
    </row>
    <row r="216" spans="1:41" ht="12.75" customHeight="1" x14ac:dyDescent="0.2">
      <c r="A216" s="172"/>
      <c r="B216" s="172"/>
      <c r="C216" s="172"/>
      <c r="D216" s="203"/>
      <c r="E216" s="172"/>
      <c r="F216" s="172"/>
      <c r="G216" s="172"/>
      <c r="H216" s="172"/>
      <c r="I216" s="172"/>
      <c r="J216" s="172"/>
      <c r="K216" s="172"/>
      <c r="L216" s="172"/>
      <c r="M216" s="172"/>
      <c r="N216" s="172"/>
      <c r="O216" s="172"/>
      <c r="P216" s="172"/>
      <c r="Q216" s="172"/>
      <c r="R216" s="172"/>
      <c r="S216" s="172"/>
      <c r="T216" s="172"/>
      <c r="U216" s="172"/>
      <c r="V216" s="172"/>
      <c r="W216" s="172"/>
      <c r="X216" s="172"/>
      <c r="Y216" s="172"/>
      <c r="Z216" s="172"/>
      <c r="AA216" s="172"/>
      <c r="AB216" s="172"/>
      <c r="AC216" s="172"/>
      <c r="AD216" s="204"/>
      <c r="AE216" s="172"/>
      <c r="AF216" s="172"/>
      <c r="AG216" s="172"/>
      <c r="AH216" s="172"/>
      <c r="AI216" s="172"/>
      <c r="AJ216" s="172"/>
      <c r="AK216" s="172"/>
      <c r="AL216" s="172"/>
      <c r="AM216" s="172"/>
      <c r="AN216" s="172"/>
      <c r="AO216" s="172"/>
    </row>
    <row r="217" spans="1:41" ht="12.75" customHeight="1" x14ac:dyDescent="0.2">
      <c r="A217" s="172"/>
      <c r="B217" s="172"/>
      <c r="C217" s="172"/>
      <c r="D217" s="203"/>
      <c r="E217" s="172"/>
      <c r="F217" s="172"/>
      <c r="G217" s="172"/>
      <c r="H217" s="172"/>
      <c r="I217" s="172"/>
      <c r="J217" s="172"/>
      <c r="K217" s="172"/>
      <c r="L217" s="172"/>
      <c r="M217" s="172"/>
      <c r="N217" s="172"/>
      <c r="O217" s="172"/>
      <c r="P217" s="172"/>
      <c r="Q217" s="172"/>
      <c r="R217" s="172"/>
      <c r="S217" s="172"/>
      <c r="T217" s="172"/>
      <c r="U217" s="172"/>
      <c r="V217" s="172"/>
      <c r="W217" s="172"/>
      <c r="X217" s="172"/>
      <c r="Y217" s="172"/>
      <c r="Z217" s="172"/>
      <c r="AA217" s="172"/>
      <c r="AB217" s="172"/>
      <c r="AC217" s="172"/>
      <c r="AD217" s="204"/>
      <c r="AE217" s="172"/>
      <c r="AF217" s="172"/>
      <c r="AG217" s="172"/>
      <c r="AH217" s="172"/>
      <c r="AI217" s="172"/>
      <c r="AJ217" s="172"/>
      <c r="AK217" s="172"/>
      <c r="AL217" s="172"/>
      <c r="AM217" s="172"/>
      <c r="AN217" s="172"/>
      <c r="AO217" s="172"/>
    </row>
    <row r="218" spans="1:41" ht="12.75" customHeight="1" x14ac:dyDescent="0.2">
      <c r="A218" s="172"/>
      <c r="B218" s="172"/>
      <c r="C218" s="172"/>
      <c r="D218" s="203"/>
      <c r="E218" s="172"/>
      <c r="F218" s="172"/>
      <c r="G218" s="172"/>
      <c r="H218" s="172"/>
      <c r="I218" s="172"/>
      <c r="J218" s="172"/>
      <c r="K218" s="172"/>
      <c r="L218" s="172"/>
      <c r="M218" s="172"/>
      <c r="N218" s="172"/>
      <c r="O218" s="172"/>
      <c r="P218" s="172"/>
      <c r="Q218" s="172"/>
      <c r="R218" s="172"/>
      <c r="S218" s="172"/>
      <c r="T218" s="172"/>
      <c r="U218" s="172"/>
      <c r="V218" s="172"/>
      <c r="W218" s="172"/>
      <c r="X218" s="172"/>
      <c r="Y218" s="172"/>
      <c r="Z218" s="172"/>
      <c r="AA218" s="172"/>
      <c r="AB218" s="172"/>
      <c r="AC218" s="172"/>
      <c r="AD218" s="204"/>
      <c r="AE218" s="172"/>
      <c r="AF218" s="172"/>
      <c r="AG218" s="172"/>
      <c r="AH218" s="172"/>
      <c r="AI218" s="172"/>
      <c r="AJ218" s="172"/>
      <c r="AK218" s="172"/>
      <c r="AL218" s="172"/>
      <c r="AM218" s="172"/>
      <c r="AN218" s="172"/>
      <c r="AO218" s="172"/>
    </row>
    <row r="219" spans="1:41" ht="12.75" customHeight="1" x14ac:dyDescent="0.2">
      <c r="A219" s="172"/>
      <c r="B219" s="172"/>
      <c r="C219" s="172"/>
      <c r="D219" s="203"/>
      <c r="E219" s="172"/>
      <c r="F219" s="172"/>
      <c r="G219" s="172"/>
      <c r="H219" s="172"/>
      <c r="I219" s="172"/>
      <c r="J219" s="172"/>
      <c r="K219" s="172"/>
      <c r="L219" s="172"/>
      <c r="M219" s="172"/>
      <c r="N219" s="172"/>
      <c r="O219" s="172"/>
      <c r="P219" s="172"/>
      <c r="Q219" s="172"/>
      <c r="R219" s="172"/>
      <c r="S219" s="172"/>
      <c r="T219" s="172"/>
      <c r="U219" s="172"/>
      <c r="V219" s="172"/>
      <c r="W219" s="172"/>
      <c r="X219" s="172"/>
      <c r="Y219" s="172"/>
      <c r="Z219" s="172"/>
      <c r="AA219" s="172"/>
      <c r="AB219" s="172"/>
      <c r="AC219" s="172"/>
      <c r="AD219" s="204"/>
      <c r="AE219" s="172"/>
      <c r="AF219" s="172"/>
      <c r="AG219" s="172"/>
      <c r="AH219" s="172"/>
      <c r="AI219" s="172"/>
      <c r="AJ219" s="172"/>
      <c r="AK219" s="172"/>
      <c r="AL219" s="172"/>
      <c r="AM219" s="172"/>
      <c r="AN219" s="172"/>
      <c r="AO219" s="172"/>
    </row>
    <row r="220" spans="1:41" ht="12.75" customHeight="1" x14ac:dyDescent="0.2">
      <c r="A220" s="172"/>
      <c r="B220" s="172"/>
      <c r="C220" s="172"/>
      <c r="D220" s="203"/>
      <c r="E220" s="172"/>
      <c r="F220" s="172"/>
      <c r="G220" s="172"/>
      <c r="H220" s="172"/>
      <c r="I220" s="172"/>
      <c r="J220" s="172"/>
      <c r="K220" s="172"/>
      <c r="L220" s="172"/>
      <c r="M220" s="172"/>
      <c r="N220" s="172"/>
      <c r="O220" s="172"/>
      <c r="P220" s="172"/>
      <c r="Q220" s="172"/>
      <c r="R220" s="172"/>
      <c r="S220" s="172"/>
      <c r="T220" s="172"/>
      <c r="U220" s="172"/>
      <c r="V220" s="172"/>
      <c r="W220" s="172"/>
      <c r="X220" s="172"/>
      <c r="Y220" s="172"/>
      <c r="Z220" s="172"/>
      <c r="AA220" s="172"/>
      <c r="AB220" s="172"/>
      <c r="AC220" s="172"/>
      <c r="AD220" s="204"/>
      <c r="AE220" s="172"/>
      <c r="AF220" s="172"/>
      <c r="AG220" s="172"/>
      <c r="AH220" s="172"/>
      <c r="AI220" s="172"/>
      <c r="AJ220" s="172"/>
      <c r="AK220" s="172"/>
      <c r="AL220" s="172"/>
      <c r="AM220" s="172"/>
      <c r="AN220" s="172"/>
      <c r="AO220" s="172"/>
    </row>
    <row r="221" spans="1:41" ht="12.75" customHeight="1" x14ac:dyDescent="0.2">
      <c r="A221" s="172"/>
      <c r="B221" s="172"/>
      <c r="C221" s="172"/>
      <c r="D221" s="203"/>
      <c r="E221" s="172"/>
      <c r="F221" s="172"/>
      <c r="G221" s="172"/>
      <c r="H221" s="172"/>
      <c r="I221" s="172"/>
      <c r="J221" s="172"/>
      <c r="K221" s="172"/>
      <c r="L221" s="172"/>
      <c r="M221" s="172"/>
      <c r="N221" s="172"/>
      <c r="O221" s="172"/>
      <c r="P221" s="172"/>
      <c r="Q221" s="172"/>
      <c r="R221" s="172"/>
      <c r="S221" s="172"/>
      <c r="T221" s="172"/>
      <c r="U221" s="172"/>
      <c r="V221" s="172"/>
      <c r="W221" s="172"/>
      <c r="X221" s="172"/>
      <c r="Y221" s="172"/>
      <c r="Z221" s="172"/>
      <c r="AA221" s="172"/>
      <c r="AB221" s="172"/>
      <c r="AC221" s="172"/>
      <c r="AD221" s="204"/>
      <c r="AE221" s="172"/>
      <c r="AF221" s="172"/>
      <c r="AG221" s="172"/>
      <c r="AH221" s="172"/>
      <c r="AI221" s="172"/>
      <c r="AJ221" s="172"/>
      <c r="AK221" s="172"/>
      <c r="AL221" s="172"/>
      <c r="AM221" s="172"/>
      <c r="AN221" s="172"/>
      <c r="AO221" s="172"/>
    </row>
    <row r="222" spans="1:41" ht="12.75" customHeight="1" x14ac:dyDescent="0.2">
      <c r="A222" s="172"/>
      <c r="B222" s="172"/>
      <c r="C222" s="172"/>
      <c r="D222" s="203"/>
      <c r="E222" s="172"/>
      <c r="F222" s="172"/>
      <c r="G222" s="172"/>
      <c r="H222" s="172"/>
      <c r="I222" s="172"/>
      <c r="J222" s="172"/>
      <c r="K222" s="172"/>
      <c r="L222" s="172"/>
      <c r="M222" s="172"/>
      <c r="N222" s="172"/>
      <c r="O222" s="172"/>
      <c r="P222" s="172"/>
      <c r="Q222" s="172"/>
      <c r="R222" s="172"/>
      <c r="S222" s="172"/>
      <c r="T222" s="172"/>
      <c r="U222" s="172"/>
      <c r="V222" s="172"/>
      <c r="W222" s="172"/>
      <c r="X222" s="172"/>
      <c r="Y222" s="172"/>
      <c r="Z222" s="172"/>
      <c r="AA222" s="172"/>
      <c r="AB222" s="172"/>
      <c r="AC222" s="172"/>
      <c r="AD222" s="204"/>
      <c r="AE222" s="172"/>
      <c r="AF222" s="172"/>
      <c r="AG222" s="172"/>
      <c r="AH222" s="172"/>
      <c r="AI222" s="172"/>
      <c r="AJ222" s="172"/>
      <c r="AK222" s="172"/>
      <c r="AL222" s="172"/>
      <c r="AM222" s="172"/>
      <c r="AN222" s="172"/>
      <c r="AO222" s="172"/>
    </row>
    <row r="223" spans="1:41" ht="12.75" customHeight="1" x14ac:dyDescent="0.2">
      <c r="A223" s="172"/>
      <c r="B223" s="172"/>
      <c r="C223" s="172"/>
      <c r="D223" s="203"/>
      <c r="E223" s="172"/>
      <c r="F223" s="172"/>
      <c r="G223" s="172"/>
      <c r="H223" s="172"/>
      <c r="I223" s="172"/>
      <c r="J223" s="172"/>
      <c r="K223" s="172"/>
      <c r="L223" s="172"/>
      <c r="M223" s="172"/>
      <c r="N223" s="172"/>
      <c r="O223" s="172"/>
      <c r="P223" s="172"/>
      <c r="Q223" s="172"/>
      <c r="R223" s="172"/>
      <c r="S223" s="172"/>
      <c r="T223" s="172"/>
      <c r="U223" s="172"/>
      <c r="V223" s="172"/>
      <c r="W223" s="172"/>
      <c r="X223" s="172"/>
      <c r="Y223" s="172"/>
      <c r="Z223" s="172"/>
      <c r="AA223" s="172"/>
      <c r="AB223" s="172"/>
      <c r="AC223" s="172"/>
      <c r="AD223" s="204"/>
      <c r="AE223" s="172"/>
      <c r="AF223" s="172"/>
      <c r="AG223" s="172"/>
      <c r="AH223" s="172"/>
      <c r="AI223" s="172"/>
      <c r="AJ223" s="172"/>
      <c r="AK223" s="172"/>
      <c r="AL223" s="172"/>
      <c r="AM223" s="172"/>
      <c r="AN223" s="172"/>
      <c r="AO223" s="172"/>
    </row>
    <row r="224" spans="1:41" ht="12.75" customHeight="1" x14ac:dyDescent="0.2">
      <c r="A224" s="172"/>
      <c r="B224" s="172"/>
      <c r="C224" s="172"/>
      <c r="D224" s="203"/>
      <c r="E224" s="172"/>
      <c r="F224" s="172"/>
      <c r="G224" s="172"/>
      <c r="H224" s="172"/>
      <c r="I224" s="172"/>
      <c r="J224" s="172"/>
      <c r="K224" s="172"/>
      <c r="L224" s="172"/>
      <c r="M224" s="172"/>
      <c r="N224" s="172"/>
      <c r="O224" s="172"/>
      <c r="P224" s="172"/>
      <c r="Q224" s="172"/>
      <c r="R224" s="172"/>
      <c r="S224" s="172"/>
      <c r="T224" s="172"/>
      <c r="U224" s="172"/>
      <c r="V224" s="172"/>
      <c r="W224" s="172"/>
      <c r="X224" s="172"/>
      <c r="Y224" s="172"/>
      <c r="Z224" s="172"/>
      <c r="AA224" s="172"/>
      <c r="AB224" s="172"/>
      <c r="AC224" s="172"/>
      <c r="AD224" s="204"/>
      <c r="AE224" s="172"/>
      <c r="AF224" s="172"/>
      <c r="AG224" s="172"/>
      <c r="AH224" s="172"/>
      <c r="AI224" s="172"/>
      <c r="AJ224" s="172"/>
      <c r="AK224" s="172"/>
      <c r="AL224" s="172"/>
      <c r="AM224" s="172"/>
      <c r="AN224" s="172"/>
      <c r="AO224" s="172"/>
    </row>
    <row r="225" spans="1:41" ht="12.75" customHeight="1" x14ac:dyDescent="0.2">
      <c r="A225" s="172"/>
      <c r="B225" s="172"/>
      <c r="C225" s="172"/>
      <c r="D225" s="203"/>
      <c r="E225" s="172"/>
      <c r="F225" s="172"/>
      <c r="G225" s="172"/>
      <c r="H225" s="172"/>
      <c r="I225" s="172"/>
      <c r="J225" s="172"/>
      <c r="K225" s="172"/>
      <c r="L225" s="172"/>
      <c r="M225" s="172"/>
      <c r="N225" s="172"/>
      <c r="O225" s="172"/>
      <c r="P225" s="172"/>
      <c r="Q225" s="172"/>
      <c r="R225" s="172"/>
      <c r="S225" s="172"/>
      <c r="T225" s="172"/>
      <c r="U225" s="172"/>
      <c r="V225" s="172"/>
      <c r="W225" s="172"/>
      <c r="X225" s="172"/>
      <c r="Y225" s="172"/>
      <c r="Z225" s="172"/>
      <c r="AA225" s="172"/>
      <c r="AB225" s="172"/>
      <c r="AC225" s="172"/>
      <c r="AD225" s="204"/>
      <c r="AE225" s="172"/>
      <c r="AF225" s="172"/>
      <c r="AG225" s="172"/>
      <c r="AH225" s="172"/>
      <c r="AI225" s="172"/>
      <c r="AJ225" s="172"/>
      <c r="AK225" s="172"/>
      <c r="AL225" s="172"/>
      <c r="AM225" s="172"/>
      <c r="AN225" s="172"/>
      <c r="AO225" s="172"/>
    </row>
    <row r="226" spans="1:41" ht="12.75" customHeight="1" x14ac:dyDescent="0.2">
      <c r="A226" s="172"/>
      <c r="B226" s="172"/>
      <c r="C226" s="172"/>
      <c r="D226" s="203"/>
      <c r="E226" s="172"/>
      <c r="F226" s="172"/>
      <c r="G226" s="172"/>
      <c r="H226" s="172"/>
      <c r="I226" s="172"/>
      <c r="J226" s="172"/>
      <c r="K226" s="172"/>
      <c r="L226" s="172"/>
      <c r="M226" s="172"/>
      <c r="N226" s="172"/>
      <c r="O226" s="172"/>
      <c r="P226" s="172"/>
      <c r="Q226" s="172"/>
      <c r="R226" s="172"/>
      <c r="S226" s="172"/>
      <c r="T226" s="172"/>
      <c r="U226" s="172"/>
      <c r="V226" s="172"/>
      <c r="W226" s="172"/>
      <c r="X226" s="172"/>
      <c r="Y226" s="172"/>
      <c r="Z226" s="172"/>
      <c r="AA226" s="172"/>
      <c r="AB226" s="172"/>
      <c r="AC226" s="172"/>
      <c r="AD226" s="204"/>
      <c r="AE226" s="172"/>
      <c r="AF226" s="172"/>
      <c r="AG226" s="172"/>
      <c r="AH226" s="172"/>
      <c r="AI226" s="172"/>
      <c r="AJ226" s="172"/>
      <c r="AK226" s="172"/>
      <c r="AL226" s="172"/>
      <c r="AM226" s="172"/>
      <c r="AN226" s="172"/>
      <c r="AO226" s="172"/>
    </row>
    <row r="227" spans="1:41" ht="12.75" customHeight="1" x14ac:dyDescent="0.2">
      <c r="A227" s="172"/>
      <c r="B227" s="172"/>
      <c r="C227" s="172"/>
      <c r="D227" s="203"/>
      <c r="E227" s="172"/>
      <c r="F227" s="172"/>
      <c r="G227" s="172"/>
      <c r="H227" s="172"/>
      <c r="I227" s="172"/>
      <c r="J227" s="172"/>
      <c r="K227" s="172"/>
      <c r="L227" s="172"/>
      <c r="M227" s="172"/>
      <c r="N227" s="172"/>
      <c r="O227" s="172"/>
      <c r="P227" s="172"/>
      <c r="Q227" s="172"/>
      <c r="R227" s="172"/>
      <c r="S227" s="172"/>
      <c r="T227" s="172"/>
      <c r="U227" s="172"/>
      <c r="V227" s="172"/>
      <c r="W227" s="172"/>
      <c r="X227" s="172"/>
      <c r="Y227" s="172"/>
      <c r="Z227" s="172"/>
      <c r="AA227" s="172"/>
      <c r="AB227" s="172"/>
      <c r="AC227" s="172"/>
      <c r="AD227" s="204"/>
      <c r="AE227" s="172"/>
      <c r="AF227" s="172"/>
      <c r="AG227" s="172"/>
      <c r="AH227" s="172"/>
      <c r="AI227" s="172"/>
      <c r="AJ227" s="172"/>
      <c r="AK227" s="172"/>
      <c r="AL227" s="172"/>
      <c r="AM227" s="172"/>
      <c r="AN227" s="172"/>
      <c r="AO227" s="172"/>
    </row>
    <row r="228" spans="1:41" ht="12.75" customHeight="1" x14ac:dyDescent="0.2">
      <c r="A228" s="172"/>
      <c r="B228" s="172"/>
      <c r="C228" s="172"/>
      <c r="D228" s="203"/>
      <c r="E228" s="172"/>
      <c r="F228" s="172"/>
      <c r="G228" s="172"/>
      <c r="H228" s="172"/>
      <c r="I228" s="172"/>
      <c r="J228" s="172"/>
      <c r="K228" s="172"/>
      <c r="L228" s="172"/>
      <c r="M228" s="172"/>
      <c r="N228" s="172"/>
      <c r="O228" s="172"/>
      <c r="P228" s="172"/>
      <c r="Q228" s="172"/>
      <c r="R228" s="172"/>
      <c r="S228" s="172"/>
      <c r="T228" s="172"/>
      <c r="U228" s="172"/>
      <c r="V228" s="172"/>
      <c r="W228" s="172"/>
      <c r="X228" s="172"/>
      <c r="Y228" s="172"/>
      <c r="Z228" s="172"/>
      <c r="AA228" s="172"/>
      <c r="AB228" s="172"/>
      <c r="AC228" s="172"/>
      <c r="AD228" s="204"/>
      <c r="AE228" s="172"/>
      <c r="AF228" s="172"/>
      <c r="AG228" s="172"/>
      <c r="AH228" s="172"/>
      <c r="AI228" s="172"/>
      <c r="AJ228" s="172"/>
      <c r="AK228" s="172"/>
      <c r="AL228" s="172"/>
      <c r="AM228" s="172"/>
      <c r="AN228" s="172"/>
      <c r="AO228" s="172"/>
    </row>
    <row r="229" spans="1:41" ht="12.75" customHeight="1" x14ac:dyDescent="0.2">
      <c r="A229" s="172"/>
      <c r="B229" s="172"/>
      <c r="C229" s="172"/>
      <c r="D229" s="203"/>
      <c r="E229" s="172"/>
      <c r="F229" s="172"/>
      <c r="G229" s="172"/>
      <c r="H229" s="172"/>
      <c r="I229" s="172"/>
      <c r="J229" s="172"/>
      <c r="K229" s="172"/>
      <c r="L229" s="172"/>
      <c r="M229" s="172"/>
      <c r="N229" s="172"/>
      <c r="O229" s="172"/>
      <c r="P229" s="172"/>
      <c r="Q229" s="172"/>
      <c r="R229" s="172"/>
      <c r="S229" s="172"/>
      <c r="T229" s="172"/>
      <c r="U229" s="172"/>
      <c r="V229" s="172"/>
      <c r="W229" s="172"/>
      <c r="X229" s="172"/>
      <c r="Y229" s="172"/>
      <c r="Z229" s="172"/>
      <c r="AA229" s="172"/>
      <c r="AB229" s="172"/>
      <c r="AC229" s="172"/>
      <c r="AD229" s="204"/>
      <c r="AE229" s="172"/>
      <c r="AF229" s="172"/>
      <c r="AG229" s="172"/>
      <c r="AH229" s="172"/>
      <c r="AI229" s="172"/>
      <c r="AJ229" s="172"/>
      <c r="AK229" s="172"/>
      <c r="AL229" s="172"/>
      <c r="AM229" s="172"/>
      <c r="AN229" s="172"/>
      <c r="AO229" s="172"/>
    </row>
    <row r="230" spans="1:41" ht="12.75" customHeight="1" x14ac:dyDescent="0.2">
      <c r="A230" s="172"/>
      <c r="B230" s="172"/>
      <c r="C230" s="172"/>
      <c r="D230" s="203"/>
      <c r="E230" s="172"/>
      <c r="F230" s="172"/>
      <c r="G230" s="172"/>
      <c r="H230" s="172"/>
      <c r="I230" s="172"/>
      <c r="J230" s="172"/>
      <c r="K230" s="172"/>
      <c r="L230" s="172"/>
      <c r="M230" s="172"/>
      <c r="N230" s="172"/>
      <c r="O230" s="172"/>
      <c r="P230" s="172"/>
      <c r="Q230" s="172"/>
      <c r="R230" s="172"/>
      <c r="S230" s="172"/>
      <c r="T230" s="172"/>
      <c r="U230" s="172"/>
      <c r="V230" s="172"/>
      <c r="W230" s="172"/>
      <c r="X230" s="172"/>
      <c r="Y230" s="172"/>
      <c r="Z230" s="172"/>
      <c r="AA230" s="172"/>
      <c r="AB230" s="172"/>
      <c r="AC230" s="172"/>
      <c r="AD230" s="204"/>
      <c r="AE230" s="172"/>
      <c r="AF230" s="172"/>
      <c r="AG230" s="172"/>
      <c r="AH230" s="172"/>
      <c r="AI230" s="172"/>
      <c r="AJ230" s="172"/>
      <c r="AK230" s="172"/>
      <c r="AL230" s="172"/>
      <c r="AM230" s="172"/>
      <c r="AN230" s="172"/>
      <c r="AO230" s="172"/>
    </row>
    <row r="231" spans="1:41" ht="12.75" customHeight="1" x14ac:dyDescent="0.2">
      <c r="A231" s="172"/>
      <c r="B231" s="172"/>
      <c r="C231" s="172"/>
      <c r="D231" s="203"/>
      <c r="E231" s="172"/>
      <c r="F231" s="172"/>
      <c r="G231" s="172"/>
      <c r="H231" s="172"/>
      <c r="I231" s="172"/>
      <c r="J231" s="172"/>
      <c r="K231" s="172"/>
      <c r="L231" s="172"/>
      <c r="M231" s="172"/>
      <c r="N231" s="172"/>
      <c r="O231" s="172"/>
      <c r="P231" s="172"/>
      <c r="Q231" s="172"/>
      <c r="R231" s="172"/>
      <c r="S231" s="172"/>
      <c r="T231" s="172"/>
      <c r="U231" s="172"/>
      <c r="V231" s="172"/>
      <c r="W231" s="172"/>
      <c r="X231" s="172"/>
      <c r="Y231" s="172"/>
      <c r="Z231" s="172"/>
      <c r="AA231" s="172"/>
      <c r="AB231" s="172"/>
      <c r="AC231" s="172"/>
      <c r="AD231" s="204"/>
      <c r="AE231" s="172"/>
      <c r="AF231" s="172"/>
      <c r="AG231" s="172"/>
      <c r="AH231" s="172"/>
      <c r="AI231" s="172"/>
      <c r="AJ231" s="172"/>
      <c r="AK231" s="172"/>
      <c r="AL231" s="172"/>
      <c r="AM231" s="172"/>
      <c r="AN231" s="172"/>
      <c r="AO231" s="172"/>
    </row>
    <row r="232" spans="1:41" ht="12.75" customHeight="1" x14ac:dyDescent="0.2">
      <c r="A232" s="172"/>
      <c r="B232" s="172"/>
      <c r="C232" s="172"/>
      <c r="D232" s="203"/>
      <c r="E232" s="172"/>
      <c r="F232" s="172"/>
      <c r="G232" s="172"/>
      <c r="H232" s="172"/>
      <c r="I232" s="172"/>
      <c r="J232" s="172"/>
      <c r="K232" s="172"/>
      <c r="L232" s="172"/>
      <c r="M232" s="172"/>
      <c r="N232" s="172"/>
      <c r="O232" s="172"/>
      <c r="P232" s="172"/>
      <c r="Q232" s="172"/>
      <c r="R232" s="172"/>
      <c r="S232" s="172"/>
      <c r="T232" s="172"/>
      <c r="U232" s="172"/>
      <c r="V232" s="172"/>
      <c r="W232" s="172"/>
      <c r="X232" s="172"/>
      <c r="Y232" s="172"/>
      <c r="Z232" s="172"/>
      <c r="AA232" s="172"/>
      <c r="AB232" s="172"/>
      <c r="AC232" s="172"/>
      <c r="AD232" s="204"/>
      <c r="AE232" s="172"/>
      <c r="AF232" s="172"/>
      <c r="AG232" s="172"/>
      <c r="AH232" s="172"/>
      <c r="AI232" s="172"/>
      <c r="AJ232" s="172"/>
      <c r="AK232" s="172"/>
      <c r="AL232" s="172"/>
      <c r="AM232" s="172"/>
      <c r="AN232" s="172"/>
      <c r="AO232" s="172"/>
    </row>
    <row r="233" spans="1:41" ht="12.75" customHeight="1" x14ac:dyDescent="0.2">
      <c r="A233" s="172"/>
      <c r="B233" s="172"/>
      <c r="C233" s="172"/>
      <c r="D233" s="203"/>
      <c r="E233" s="172"/>
      <c r="F233" s="172"/>
      <c r="G233" s="172"/>
      <c r="H233" s="172"/>
      <c r="I233" s="172"/>
      <c r="J233" s="172"/>
      <c r="K233" s="172"/>
      <c r="L233" s="172"/>
      <c r="M233" s="172"/>
      <c r="N233" s="172"/>
      <c r="O233" s="172"/>
      <c r="P233" s="172"/>
      <c r="Q233" s="172"/>
      <c r="R233" s="172"/>
      <c r="S233" s="172"/>
      <c r="T233" s="172"/>
      <c r="U233" s="172"/>
      <c r="V233" s="172"/>
      <c r="W233" s="172"/>
      <c r="X233" s="172"/>
      <c r="Y233" s="172"/>
      <c r="Z233" s="172"/>
      <c r="AA233" s="172"/>
      <c r="AB233" s="172"/>
      <c r="AC233" s="172"/>
      <c r="AD233" s="204"/>
      <c r="AE233" s="172"/>
      <c r="AF233" s="172"/>
      <c r="AG233" s="172"/>
      <c r="AH233" s="172"/>
      <c r="AI233" s="172"/>
      <c r="AJ233" s="172"/>
      <c r="AK233" s="172"/>
      <c r="AL233" s="172"/>
      <c r="AM233" s="172"/>
      <c r="AN233" s="172"/>
      <c r="AO233" s="172"/>
    </row>
    <row r="234" spans="1:41" ht="12.75" customHeight="1" x14ac:dyDescent="0.2">
      <c r="A234" s="172"/>
      <c r="B234" s="172"/>
      <c r="C234" s="172"/>
      <c r="D234" s="203"/>
      <c r="E234" s="172"/>
      <c r="F234" s="172"/>
      <c r="G234" s="172"/>
      <c r="H234" s="172"/>
      <c r="I234" s="172"/>
      <c r="J234" s="172"/>
      <c r="K234" s="172"/>
      <c r="L234" s="172"/>
      <c r="M234" s="172"/>
      <c r="N234" s="172"/>
      <c r="O234" s="172"/>
      <c r="P234" s="172"/>
      <c r="Q234" s="172"/>
      <c r="R234" s="172"/>
      <c r="S234" s="172"/>
      <c r="T234" s="172"/>
      <c r="U234" s="172"/>
      <c r="V234" s="172"/>
      <c r="W234" s="172"/>
      <c r="X234" s="172"/>
      <c r="Y234" s="172"/>
      <c r="Z234" s="172"/>
      <c r="AA234" s="172"/>
      <c r="AB234" s="172"/>
      <c r="AC234" s="172"/>
      <c r="AD234" s="204"/>
      <c r="AE234" s="172"/>
      <c r="AF234" s="172"/>
      <c r="AG234" s="172"/>
      <c r="AH234" s="172"/>
      <c r="AI234" s="172"/>
      <c r="AJ234" s="172"/>
      <c r="AK234" s="172"/>
      <c r="AL234" s="172"/>
      <c r="AM234" s="172"/>
      <c r="AN234" s="172"/>
      <c r="AO234" s="172"/>
    </row>
    <row r="235" spans="1:41" ht="12.75" customHeight="1" x14ac:dyDescent="0.2">
      <c r="A235" s="172"/>
      <c r="B235" s="172"/>
      <c r="C235" s="172"/>
      <c r="D235" s="203"/>
      <c r="E235" s="172"/>
      <c r="F235" s="172"/>
      <c r="G235" s="172"/>
      <c r="H235" s="172"/>
      <c r="I235" s="172"/>
      <c r="J235" s="172"/>
      <c r="K235" s="172"/>
      <c r="L235" s="172"/>
      <c r="M235" s="172"/>
      <c r="N235" s="172"/>
      <c r="O235" s="172"/>
      <c r="P235" s="172"/>
      <c r="Q235" s="172"/>
      <c r="R235" s="172"/>
      <c r="S235" s="172"/>
      <c r="T235" s="172"/>
      <c r="U235" s="172"/>
      <c r="V235" s="172"/>
      <c r="W235" s="172"/>
      <c r="X235" s="172"/>
      <c r="Y235" s="172"/>
      <c r="Z235" s="172"/>
      <c r="AA235" s="172"/>
      <c r="AB235" s="172"/>
      <c r="AC235" s="172"/>
      <c r="AD235" s="204"/>
      <c r="AE235" s="172"/>
      <c r="AF235" s="172"/>
      <c r="AG235" s="172"/>
      <c r="AH235" s="172"/>
      <c r="AI235" s="172"/>
      <c r="AJ235" s="172"/>
      <c r="AK235" s="172"/>
      <c r="AL235" s="172"/>
      <c r="AM235" s="172"/>
      <c r="AN235" s="172"/>
      <c r="AO235" s="172"/>
    </row>
    <row r="236" spans="1:41" ht="12.75" customHeight="1" x14ac:dyDescent="0.2">
      <c r="A236" s="172"/>
      <c r="B236" s="172"/>
      <c r="C236" s="172"/>
      <c r="D236" s="203"/>
      <c r="E236" s="172"/>
      <c r="F236" s="172"/>
      <c r="G236" s="172"/>
      <c r="H236" s="172"/>
      <c r="I236" s="172"/>
      <c r="J236" s="172"/>
      <c r="K236" s="172"/>
      <c r="L236" s="172"/>
      <c r="M236" s="172"/>
      <c r="N236" s="172"/>
      <c r="O236" s="172"/>
      <c r="P236" s="172"/>
      <c r="Q236" s="172"/>
      <c r="R236" s="172"/>
      <c r="S236" s="172"/>
      <c r="T236" s="172"/>
      <c r="U236" s="172"/>
      <c r="V236" s="172"/>
      <c r="W236" s="172"/>
      <c r="X236" s="172"/>
      <c r="Y236" s="172"/>
      <c r="Z236" s="172"/>
      <c r="AA236" s="172"/>
      <c r="AB236" s="172"/>
      <c r="AC236" s="172"/>
      <c r="AD236" s="204"/>
      <c r="AE236" s="172"/>
      <c r="AF236" s="172"/>
      <c r="AG236" s="172"/>
      <c r="AH236" s="172"/>
      <c r="AI236" s="172"/>
      <c r="AJ236" s="172"/>
      <c r="AK236" s="172"/>
      <c r="AL236" s="172"/>
      <c r="AM236" s="172"/>
      <c r="AN236" s="172"/>
      <c r="AO236" s="172"/>
    </row>
    <row r="237" spans="1:41" ht="12.75" customHeight="1" x14ac:dyDescent="0.2">
      <c r="A237" s="172"/>
      <c r="B237" s="172"/>
      <c r="C237" s="172"/>
      <c r="D237" s="203"/>
      <c r="E237" s="172"/>
      <c r="F237" s="172"/>
      <c r="G237" s="172"/>
      <c r="H237" s="172"/>
      <c r="I237" s="172"/>
      <c r="J237" s="172"/>
      <c r="K237" s="172"/>
      <c r="L237" s="172"/>
      <c r="M237" s="172"/>
      <c r="N237" s="172"/>
      <c r="O237" s="172"/>
      <c r="P237" s="172"/>
      <c r="Q237" s="172"/>
      <c r="R237" s="172"/>
      <c r="S237" s="172"/>
      <c r="T237" s="172"/>
      <c r="U237" s="172"/>
      <c r="V237" s="172"/>
      <c r="W237" s="172"/>
      <c r="X237" s="172"/>
      <c r="Y237" s="172"/>
      <c r="Z237" s="172"/>
      <c r="AA237" s="172"/>
      <c r="AB237" s="172"/>
      <c r="AC237" s="172"/>
      <c r="AD237" s="204"/>
      <c r="AE237" s="172"/>
      <c r="AF237" s="172"/>
      <c r="AG237" s="172"/>
      <c r="AH237" s="172"/>
      <c r="AI237" s="172"/>
      <c r="AJ237" s="172"/>
      <c r="AK237" s="172"/>
      <c r="AL237" s="172"/>
      <c r="AM237" s="172"/>
      <c r="AN237" s="172"/>
      <c r="AO237" s="172"/>
    </row>
    <row r="238" spans="1:41" ht="12.75" customHeight="1" x14ac:dyDescent="0.2">
      <c r="A238" s="172"/>
      <c r="B238" s="172"/>
      <c r="C238" s="172"/>
      <c r="D238" s="203"/>
      <c r="E238" s="172"/>
      <c r="F238" s="172"/>
      <c r="G238" s="172"/>
      <c r="H238" s="172"/>
      <c r="I238" s="172"/>
      <c r="J238" s="172"/>
      <c r="K238" s="172"/>
      <c r="L238" s="172"/>
      <c r="M238" s="172"/>
      <c r="N238" s="172"/>
      <c r="O238" s="172"/>
      <c r="P238" s="172"/>
      <c r="Q238" s="172"/>
      <c r="R238" s="172"/>
      <c r="S238" s="172"/>
      <c r="T238" s="172"/>
      <c r="U238" s="172"/>
      <c r="V238" s="172"/>
      <c r="W238" s="172"/>
      <c r="X238" s="172"/>
      <c r="Y238" s="172"/>
      <c r="Z238" s="172"/>
      <c r="AA238" s="172"/>
      <c r="AB238" s="172"/>
      <c r="AC238" s="172"/>
      <c r="AD238" s="204"/>
      <c r="AE238" s="172"/>
      <c r="AF238" s="172"/>
      <c r="AG238" s="172"/>
      <c r="AH238" s="172"/>
      <c r="AI238" s="172"/>
      <c r="AJ238" s="172"/>
      <c r="AK238" s="172"/>
      <c r="AL238" s="172"/>
      <c r="AM238" s="172"/>
      <c r="AN238" s="172"/>
      <c r="AO238" s="172"/>
    </row>
    <row r="239" spans="1:41" ht="12.75" customHeight="1" x14ac:dyDescent="0.2">
      <c r="A239" s="172"/>
      <c r="B239" s="172"/>
      <c r="C239" s="172"/>
      <c r="D239" s="203"/>
      <c r="E239" s="172"/>
      <c r="F239" s="172"/>
      <c r="G239" s="172"/>
      <c r="H239" s="172"/>
      <c r="I239" s="172"/>
      <c r="J239" s="172"/>
      <c r="K239" s="172"/>
      <c r="L239" s="172"/>
      <c r="M239" s="172"/>
      <c r="N239" s="172"/>
      <c r="O239" s="172"/>
      <c r="P239" s="172"/>
      <c r="Q239" s="172"/>
      <c r="R239" s="172"/>
      <c r="S239" s="172"/>
      <c r="T239" s="172"/>
      <c r="U239" s="172"/>
      <c r="V239" s="172"/>
      <c r="W239" s="172"/>
      <c r="X239" s="172"/>
      <c r="Y239" s="172"/>
      <c r="Z239" s="172"/>
      <c r="AA239" s="172"/>
      <c r="AB239" s="172"/>
      <c r="AC239" s="172"/>
      <c r="AD239" s="204"/>
      <c r="AE239" s="172"/>
      <c r="AF239" s="172"/>
      <c r="AG239" s="172"/>
      <c r="AH239" s="172"/>
      <c r="AI239" s="172"/>
      <c r="AJ239" s="172"/>
      <c r="AK239" s="172"/>
      <c r="AL239" s="172"/>
      <c r="AM239" s="172"/>
      <c r="AN239" s="172"/>
      <c r="AO239" s="172"/>
    </row>
    <row r="240" spans="1:41" ht="12.75" customHeight="1" x14ac:dyDescent="0.2">
      <c r="A240" s="172"/>
      <c r="B240" s="172"/>
      <c r="C240" s="172"/>
      <c r="D240" s="203"/>
      <c r="E240" s="172"/>
      <c r="F240" s="172"/>
      <c r="G240" s="172"/>
      <c r="H240" s="172"/>
      <c r="I240" s="172"/>
      <c r="J240" s="172"/>
      <c r="K240" s="172"/>
      <c r="L240" s="172"/>
      <c r="M240" s="172"/>
      <c r="N240" s="172"/>
      <c r="O240" s="172"/>
      <c r="P240" s="172"/>
      <c r="Q240" s="172"/>
      <c r="R240" s="172"/>
      <c r="S240" s="172"/>
      <c r="T240" s="172"/>
      <c r="U240" s="172"/>
      <c r="V240" s="172"/>
      <c r="W240" s="172"/>
      <c r="X240" s="172"/>
      <c r="Y240" s="172"/>
      <c r="Z240" s="172"/>
      <c r="AA240" s="172"/>
      <c r="AB240" s="172"/>
      <c r="AC240" s="172"/>
      <c r="AD240" s="204"/>
      <c r="AE240" s="172"/>
      <c r="AF240" s="172"/>
      <c r="AG240" s="172"/>
      <c r="AH240" s="172"/>
      <c r="AI240" s="172"/>
      <c r="AJ240" s="172"/>
      <c r="AK240" s="172"/>
      <c r="AL240" s="172"/>
      <c r="AM240" s="172"/>
      <c r="AN240" s="172"/>
      <c r="AO240" s="172"/>
    </row>
    <row r="241" spans="1:41" ht="12.75" customHeight="1" x14ac:dyDescent="0.2">
      <c r="A241" s="172"/>
      <c r="B241" s="172"/>
      <c r="C241" s="172"/>
      <c r="D241" s="203"/>
      <c r="E241" s="172"/>
      <c r="F241" s="172"/>
      <c r="G241" s="172"/>
      <c r="H241" s="172"/>
      <c r="I241" s="172"/>
      <c r="J241" s="172"/>
      <c r="K241" s="172"/>
      <c r="L241" s="172"/>
      <c r="M241" s="172"/>
      <c r="N241" s="172"/>
      <c r="O241" s="172"/>
      <c r="P241" s="172"/>
      <c r="Q241" s="172"/>
      <c r="R241" s="172"/>
      <c r="S241" s="172"/>
      <c r="T241" s="172"/>
      <c r="U241" s="172"/>
      <c r="V241" s="172"/>
      <c r="W241" s="172"/>
      <c r="X241" s="172"/>
      <c r="Y241" s="172"/>
      <c r="Z241" s="172"/>
      <c r="AA241" s="172"/>
      <c r="AB241" s="172"/>
      <c r="AC241" s="172"/>
      <c r="AD241" s="204"/>
      <c r="AE241" s="172"/>
      <c r="AF241" s="172"/>
      <c r="AG241" s="172"/>
      <c r="AH241" s="172"/>
      <c r="AI241" s="172"/>
      <c r="AJ241" s="172"/>
      <c r="AK241" s="172"/>
      <c r="AL241" s="172"/>
      <c r="AM241" s="172"/>
      <c r="AN241" s="172"/>
      <c r="AO241" s="172"/>
    </row>
    <row r="242" spans="1:41" ht="12.75" customHeight="1" x14ac:dyDescent="0.2">
      <c r="A242" s="172"/>
      <c r="B242" s="172"/>
      <c r="C242" s="172"/>
      <c r="D242" s="203"/>
      <c r="E242" s="172"/>
      <c r="F242" s="172"/>
      <c r="G242" s="172"/>
      <c r="H242" s="172"/>
      <c r="I242" s="172"/>
      <c r="J242" s="172"/>
      <c r="K242" s="172"/>
      <c r="L242" s="172"/>
      <c r="M242" s="172"/>
      <c r="N242" s="172"/>
      <c r="O242" s="172"/>
      <c r="P242" s="172"/>
      <c r="Q242" s="172"/>
      <c r="R242" s="172"/>
      <c r="S242" s="172"/>
      <c r="T242" s="172"/>
      <c r="U242" s="172"/>
      <c r="V242" s="172"/>
      <c r="W242" s="172"/>
      <c r="X242" s="172"/>
      <c r="Y242" s="172"/>
      <c r="Z242" s="172"/>
      <c r="AA242" s="172"/>
      <c r="AB242" s="172"/>
      <c r="AC242" s="172"/>
      <c r="AD242" s="204"/>
      <c r="AE242" s="172"/>
      <c r="AF242" s="172"/>
      <c r="AG242" s="172"/>
      <c r="AH242" s="172"/>
      <c r="AI242" s="172"/>
      <c r="AJ242" s="172"/>
      <c r="AK242" s="172"/>
      <c r="AL242" s="172"/>
      <c r="AM242" s="172"/>
      <c r="AN242" s="172"/>
      <c r="AO242" s="172"/>
    </row>
    <row r="243" spans="1:41" ht="12.75" customHeight="1" x14ac:dyDescent="0.2">
      <c r="A243" s="172"/>
      <c r="B243" s="172"/>
      <c r="C243" s="172"/>
      <c r="D243" s="203"/>
      <c r="E243" s="172"/>
      <c r="F243" s="172"/>
      <c r="G243" s="172"/>
      <c r="H243" s="172"/>
      <c r="I243" s="172"/>
      <c r="J243" s="172"/>
      <c r="K243" s="172"/>
      <c r="L243" s="172"/>
      <c r="M243" s="172"/>
      <c r="N243" s="172"/>
      <c r="O243" s="172"/>
      <c r="P243" s="172"/>
      <c r="Q243" s="172"/>
      <c r="R243" s="172"/>
      <c r="S243" s="172"/>
      <c r="T243" s="172"/>
      <c r="U243" s="172"/>
      <c r="V243" s="172"/>
      <c r="W243" s="172"/>
      <c r="X243" s="172"/>
      <c r="Y243" s="172"/>
      <c r="Z243" s="172"/>
      <c r="AA243" s="172"/>
      <c r="AB243" s="172"/>
      <c r="AC243" s="172"/>
      <c r="AD243" s="204"/>
      <c r="AE243" s="172"/>
      <c r="AF243" s="172"/>
      <c r="AG243" s="172"/>
      <c r="AH243" s="172"/>
      <c r="AI243" s="172"/>
      <c r="AJ243" s="172"/>
      <c r="AK243" s="172"/>
      <c r="AL243" s="172"/>
      <c r="AM243" s="172"/>
      <c r="AN243" s="172"/>
      <c r="AO243" s="172"/>
    </row>
    <row r="244" spans="1:41" ht="12.75" customHeight="1" x14ac:dyDescent="0.2">
      <c r="A244" s="172"/>
      <c r="B244" s="172"/>
      <c r="C244" s="172"/>
      <c r="D244" s="203"/>
      <c r="E244" s="172"/>
      <c r="F244" s="172"/>
      <c r="G244" s="172"/>
      <c r="H244" s="172"/>
      <c r="I244" s="172"/>
      <c r="J244" s="172"/>
      <c r="K244" s="172"/>
      <c r="L244" s="172"/>
      <c r="M244" s="172"/>
      <c r="N244" s="172"/>
      <c r="O244" s="172"/>
      <c r="P244" s="172"/>
      <c r="Q244" s="172"/>
      <c r="R244" s="172"/>
      <c r="S244" s="172"/>
      <c r="T244" s="172"/>
      <c r="U244" s="172"/>
      <c r="V244" s="172"/>
      <c r="W244" s="172"/>
      <c r="X244" s="172"/>
      <c r="Y244" s="172"/>
      <c r="Z244" s="172"/>
      <c r="AA244" s="172"/>
      <c r="AB244" s="172"/>
      <c r="AC244" s="172"/>
      <c r="AD244" s="204"/>
      <c r="AE244" s="172"/>
      <c r="AF244" s="172"/>
      <c r="AG244" s="172"/>
      <c r="AH244" s="172"/>
      <c r="AI244" s="172"/>
      <c r="AJ244" s="172"/>
      <c r="AK244" s="172"/>
      <c r="AL244" s="172"/>
      <c r="AM244" s="172"/>
      <c r="AN244" s="172"/>
      <c r="AO244" s="172"/>
    </row>
    <row r="245" spans="1:41" ht="12.75" customHeight="1" x14ac:dyDescent="0.2">
      <c r="A245" s="172"/>
      <c r="B245" s="172"/>
      <c r="C245" s="172"/>
      <c r="D245" s="203"/>
      <c r="E245" s="172"/>
      <c r="F245" s="172"/>
      <c r="G245" s="172"/>
      <c r="H245" s="172"/>
      <c r="I245" s="172"/>
      <c r="J245" s="172"/>
      <c r="K245" s="172"/>
      <c r="L245" s="172"/>
      <c r="M245" s="172"/>
      <c r="N245" s="172"/>
      <c r="O245" s="172"/>
      <c r="P245" s="172"/>
      <c r="Q245" s="172"/>
      <c r="R245" s="172"/>
      <c r="S245" s="172"/>
      <c r="T245" s="172"/>
      <c r="U245" s="172"/>
      <c r="V245" s="172"/>
      <c r="W245" s="172"/>
      <c r="X245" s="172"/>
      <c r="Y245" s="172"/>
      <c r="Z245" s="172"/>
      <c r="AA245" s="172"/>
      <c r="AB245" s="172"/>
      <c r="AC245" s="172"/>
      <c r="AD245" s="204"/>
      <c r="AE245" s="172"/>
      <c r="AF245" s="172"/>
      <c r="AG245" s="172"/>
      <c r="AH245" s="172"/>
      <c r="AI245" s="172"/>
      <c r="AJ245" s="172"/>
      <c r="AK245" s="172"/>
      <c r="AL245" s="172"/>
      <c r="AM245" s="172"/>
      <c r="AN245" s="172"/>
      <c r="AO245" s="172"/>
    </row>
    <row r="246" spans="1:41" ht="12.75" customHeight="1" x14ac:dyDescent="0.2">
      <c r="A246" s="172"/>
      <c r="B246" s="172"/>
      <c r="C246" s="172"/>
      <c r="D246" s="203"/>
      <c r="E246" s="172"/>
      <c r="F246" s="172"/>
      <c r="G246" s="172"/>
      <c r="H246" s="172"/>
      <c r="I246" s="172"/>
      <c r="J246" s="172"/>
      <c r="K246" s="172"/>
      <c r="L246" s="172"/>
      <c r="M246" s="172"/>
      <c r="N246" s="172"/>
      <c r="O246" s="172"/>
      <c r="P246" s="172"/>
      <c r="Q246" s="172"/>
      <c r="R246" s="172"/>
      <c r="S246" s="172"/>
      <c r="T246" s="172"/>
      <c r="U246" s="172"/>
      <c r="V246" s="172"/>
      <c r="W246" s="172"/>
      <c r="X246" s="172"/>
      <c r="Y246" s="172"/>
      <c r="Z246" s="172"/>
      <c r="AA246" s="172"/>
      <c r="AB246" s="172"/>
      <c r="AC246" s="172"/>
      <c r="AD246" s="204"/>
      <c r="AE246" s="172"/>
      <c r="AF246" s="172"/>
      <c r="AG246" s="172"/>
      <c r="AH246" s="172"/>
      <c r="AI246" s="172"/>
      <c r="AJ246" s="172"/>
      <c r="AK246" s="172"/>
      <c r="AL246" s="172"/>
      <c r="AM246" s="172"/>
      <c r="AN246" s="172"/>
      <c r="AO246" s="172"/>
    </row>
    <row r="247" spans="1:41" ht="12.75" customHeight="1" x14ac:dyDescent="0.2">
      <c r="A247" s="172"/>
      <c r="B247" s="172"/>
      <c r="C247" s="172"/>
      <c r="D247" s="203"/>
      <c r="E247" s="172"/>
      <c r="F247" s="172"/>
      <c r="G247" s="172"/>
      <c r="H247" s="172"/>
      <c r="I247" s="172"/>
      <c r="J247" s="172"/>
      <c r="K247" s="172"/>
      <c r="L247" s="172"/>
      <c r="M247" s="172"/>
      <c r="N247" s="172"/>
      <c r="O247" s="172"/>
      <c r="P247" s="172"/>
      <c r="Q247" s="172"/>
      <c r="R247" s="172"/>
      <c r="S247" s="172"/>
      <c r="T247" s="172"/>
      <c r="U247" s="172"/>
      <c r="V247" s="172"/>
      <c r="W247" s="172"/>
      <c r="X247" s="172"/>
      <c r="Y247" s="172"/>
      <c r="Z247" s="172"/>
      <c r="AA247" s="172"/>
      <c r="AB247" s="172"/>
      <c r="AC247" s="172"/>
      <c r="AD247" s="204"/>
      <c r="AE247" s="172"/>
      <c r="AF247" s="172"/>
      <c r="AG247" s="172"/>
      <c r="AH247" s="172"/>
      <c r="AI247" s="172"/>
      <c r="AJ247" s="172"/>
      <c r="AK247" s="172"/>
      <c r="AL247" s="172"/>
      <c r="AM247" s="172"/>
      <c r="AN247" s="172"/>
      <c r="AO247" s="172"/>
    </row>
    <row r="248" spans="1:41" ht="12.75" customHeight="1" x14ac:dyDescent="0.2">
      <c r="A248" s="172"/>
      <c r="B248" s="172"/>
      <c r="C248" s="172"/>
      <c r="D248" s="203"/>
      <c r="E248" s="172"/>
      <c r="F248" s="172"/>
      <c r="G248" s="172"/>
      <c r="H248" s="172"/>
      <c r="I248" s="172"/>
      <c r="J248" s="172"/>
      <c r="K248" s="172"/>
      <c r="L248" s="172"/>
      <c r="M248" s="172"/>
      <c r="N248" s="172"/>
      <c r="O248" s="172"/>
      <c r="P248" s="172"/>
      <c r="Q248" s="172"/>
      <c r="R248" s="172"/>
      <c r="S248" s="172"/>
      <c r="T248" s="172"/>
      <c r="U248" s="172"/>
      <c r="V248" s="172"/>
      <c r="W248" s="172"/>
      <c r="X248" s="172"/>
      <c r="Y248" s="172"/>
      <c r="Z248" s="172"/>
      <c r="AA248" s="172"/>
      <c r="AB248" s="172"/>
      <c r="AC248" s="172"/>
      <c r="AD248" s="204"/>
      <c r="AE248" s="172"/>
      <c r="AF248" s="172"/>
      <c r="AG248" s="172"/>
      <c r="AH248" s="172"/>
      <c r="AI248" s="172"/>
      <c r="AJ248" s="172"/>
      <c r="AK248" s="172"/>
      <c r="AL248" s="172"/>
      <c r="AM248" s="172"/>
      <c r="AN248" s="172"/>
      <c r="AO248" s="172"/>
    </row>
    <row r="249" spans="1:41" ht="12.75" customHeight="1" x14ac:dyDescent="0.2">
      <c r="A249" s="172"/>
      <c r="B249" s="172"/>
      <c r="C249" s="172"/>
      <c r="D249" s="203"/>
      <c r="E249" s="172"/>
      <c r="F249" s="172"/>
      <c r="G249" s="172"/>
      <c r="H249" s="172"/>
      <c r="I249" s="172"/>
      <c r="J249" s="172"/>
      <c r="K249" s="172"/>
      <c r="L249" s="172"/>
      <c r="M249" s="172"/>
      <c r="N249" s="172"/>
      <c r="O249" s="172"/>
      <c r="P249" s="172"/>
      <c r="Q249" s="172"/>
      <c r="R249" s="172"/>
      <c r="S249" s="172"/>
      <c r="T249" s="172"/>
      <c r="U249" s="172"/>
      <c r="V249" s="172"/>
      <c r="W249" s="172"/>
      <c r="X249" s="172"/>
      <c r="Y249" s="172"/>
      <c r="Z249" s="172"/>
      <c r="AA249" s="172"/>
      <c r="AB249" s="172"/>
      <c r="AC249" s="172"/>
      <c r="AD249" s="204"/>
      <c r="AE249" s="172"/>
      <c r="AF249" s="172"/>
      <c r="AG249" s="172"/>
      <c r="AH249" s="172"/>
      <c r="AI249" s="172"/>
      <c r="AJ249" s="172"/>
      <c r="AK249" s="172"/>
      <c r="AL249" s="172"/>
      <c r="AM249" s="172"/>
      <c r="AN249" s="172"/>
      <c r="AO249" s="172"/>
    </row>
    <row r="250" spans="1:41" ht="12.75" customHeight="1" x14ac:dyDescent="0.2">
      <c r="A250" s="172"/>
      <c r="B250" s="172"/>
      <c r="C250" s="172"/>
      <c r="D250" s="203"/>
      <c r="E250" s="172"/>
      <c r="F250" s="172"/>
      <c r="G250" s="172"/>
      <c r="H250" s="172"/>
      <c r="I250" s="172"/>
      <c r="J250" s="172"/>
      <c r="K250" s="172"/>
      <c r="L250" s="172"/>
      <c r="M250" s="172"/>
      <c r="N250" s="172"/>
      <c r="O250" s="172"/>
      <c r="P250" s="172"/>
      <c r="Q250" s="172"/>
      <c r="R250" s="172"/>
      <c r="S250" s="172"/>
      <c r="T250" s="172"/>
      <c r="U250" s="172"/>
      <c r="V250" s="172"/>
      <c r="W250" s="172"/>
      <c r="X250" s="172"/>
      <c r="Y250" s="172"/>
      <c r="Z250" s="172"/>
      <c r="AA250" s="172"/>
      <c r="AB250" s="172"/>
      <c r="AC250" s="172"/>
      <c r="AD250" s="204"/>
      <c r="AE250" s="172"/>
      <c r="AF250" s="172"/>
      <c r="AG250" s="172"/>
      <c r="AH250" s="172"/>
      <c r="AI250" s="172"/>
      <c r="AJ250" s="172"/>
      <c r="AK250" s="172"/>
      <c r="AL250" s="172"/>
      <c r="AM250" s="172"/>
      <c r="AN250" s="172"/>
      <c r="AO250" s="172"/>
    </row>
    <row r="251" spans="1:41" ht="12.75" customHeight="1" x14ac:dyDescent="0.2">
      <c r="A251" s="172"/>
      <c r="B251" s="172"/>
      <c r="C251" s="172"/>
      <c r="D251" s="203"/>
      <c r="E251" s="172"/>
      <c r="F251" s="172"/>
      <c r="G251" s="172"/>
      <c r="H251" s="172"/>
      <c r="I251" s="172"/>
      <c r="J251" s="172"/>
      <c r="K251" s="172"/>
      <c r="L251" s="172"/>
      <c r="M251" s="172"/>
      <c r="N251" s="172"/>
      <c r="O251" s="172"/>
      <c r="P251" s="172"/>
      <c r="Q251" s="172"/>
      <c r="R251" s="172"/>
      <c r="S251" s="172"/>
      <c r="T251" s="172"/>
      <c r="U251" s="172"/>
      <c r="V251" s="172"/>
      <c r="W251" s="172"/>
      <c r="X251" s="172"/>
      <c r="Y251" s="172"/>
      <c r="Z251" s="172"/>
      <c r="AA251" s="172"/>
      <c r="AB251" s="172"/>
      <c r="AC251" s="172"/>
      <c r="AD251" s="204"/>
      <c r="AE251" s="172"/>
      <c r="AF251" s="172"/>
      <c r="AG251" s="172"/>
      <c r="AH251" s="172"/>
      <c r="AI251" s="172"/>
      <c r="AJ251" s="172"/>
      <c r="AK251" s="172"/>
      <c r="AL251" s="172"/>
      <c r="AM251" s="172"/>
      <c r="AN251" s="172"/>
      <c r="AO251" s="172"/>
    </row>
    <row r="252" spans="1:41" ht="12.75" customHeight="1" x14ac:dyDescent="0.2">
      <c r="A252" s="172"/>
      <c r="B252" s="172"/>
      <c r="C252" s="172"/>
      <c r="D252" s="203"/>
      <c r="E252" s="172"/>
      <c r="F252" s="172"/>
      <c r="G252" s="172"/>
      <c r="H252" s="172"/>
      <c r="I252" s="172"/>
      <c r="J252" s="172"/>
      <c r="K252" s="172"/>
      <c r="L252" s="172"/>
      <c r="M252" s="172"/>
      <c r="N252" s="172"/>
      <c r="O252" s="172"/>
      <c r="P252" s="172"/>
      <c r="Q252" s="172"/>
      <c r="R252" s="172"/>
      <c r="S252" s="172"/>
      <c r="T252" s="172"/>
      <c r="U252" s="172"/>
      <c r="V252" s="172"/>
      <c r="W252" s="172"/>
      <c r="X252" s="172"/>
      <c r="Y252" s="172"/>
      <c r="Z252" s="172"/>
      <c r="AA252" s="172"/>
      <c r="AB252" s="172"/>
      <c r="AC252" s="172"/>
      <c r="AD252" s="204"/>
      <c r="AE252" s="172"/>
      <c r="AF252" s="172"/>
      <c r="AG252" s="172"/>
      <c r="AH252" s="172"/>
      <c r="AI252" s="172"/>
      <c r="AJ252" s="172"/>
      <c r="AK252" s="172"/>
      <c r="AL252" s="172"/>
      <c r="AM252" s="172"/>
      <c r="AN252" s="172"/>
      <c r="AO252" s="172"/>
    </row>
    <row r="253" spans="1:41" ht="12.75" customHeight="1" x14ac:dyDescent="0.2">
      <c r="A253" s="172"/>
      <c r="B253" s="172"/>
      <c r="C253" s="172"/>
      <c r="D253" s="203"/>
      <c r="E253" s="172"/>
      <c r="F253" s="172"/>
      <c r="G253" s="172"/>
      <c r="H253" s="172"/>
      <c r="I253" s="172"/>
      <c r="J253" s="172"/>
      <c r="K253" s="172"/>
      <c r="L253" s="172"/>
      <c r="M253" s="172"/>
      <c r="N253" s="172"/>
      <c r="O253" s="172"/>
      <c r="P253" s="172"/>
      <c r="Q253" s="172"/>
      <c r="R253" s="172"/>
      <c r="S253" s="172"/>
      <c r="T253" s="172"/>
      <c r="U253" s="172"/>
      <c r="V253" s="172"/>
      <c r="W253" s="172"/>
      <c r="X253" s="172"/>
      <c r="Y253" s="172"/>
      <c r="Z253" s="172"/>
      <c r="AA253" s="172"/>
      <c r="AB253" s="172"/>
      <c r="AC253" s="172"/>
      <c r="AD253" s="204"/>
      <c r="AE253" s="172"/>
      <c r="AF253" s="172"/>
      <c r="AG253" s="172"/>
      <c r="AH253" s="172"/>
      <c r="AI253" s="172"/>
      <c r="AJ253" s="172"/>
      <c r="AK253" s="172"/>
      <c r="AL253" s="172"/>
      <c r="AM253" s="172"/>
      <c r="AN253" s="172"/>
      <c r="AO253" s="172"/>
    </row>
    <row r="254" spans="1:41" ht="12.75" customHeight="1" x14ac:dyDescent="0.2">
      <c r="A254" s="172"/>
      <c r="B254" s="172"/>
      <c r="C254" s="172"/>
      <c r="D254" s="203"/>
      <c r="E254" s="172"/>
      <c r="F254" s="172"/>
      <c r="G254" s="172"/>
      <c r="H254" s="172"/>
      <c r="I254" s="172"/>
      <c r="J254" s="172"/>
      <c r="K254" s="172"/>
      <c r="L254" s="172"/>
      <c r="M254" s="172"/>
      <c r="N254" s="172"/>
      <c r="O254" s="172"/>
      <c r="P254" s="172"/>
      <c r="Q254" s="172"/>
      <c r="R254" s="172"/>
      <c r="S254" s="172"/>
      <c r="T254" s="172"/>
      <c r="U254" s="172"/>
      <c r="V254" s="172"/>
      <c r="W254" s="172"/>
      <c r="X254" s="172"/>
      <c r="Y254" s="172"/>
      <c r="Z254" s="172"/>
      <c r="AA254" s="172"/>
      <c r="AB254" s="172"/>
      <c r="AC254" s="172"/>
      <c r="AD254" s="204"/>
      <c r="AE254" s="172"/>
      <c r="AF254" s="172"/>
      <c r="AG254" s="172"/>
      <c r="AH254" s="172"/>
      <c r="AI254" s="172"/>
      <c r="AJ254" s="172"/>
      <c r="AK254" s="172"/>
      <c r="AL254" s="172"/>
      <c r="AM254" s="172"/>
      <c r="AN254" s="172"/>
      <c r="AO254" s="172"/>
    </row>
    <row r="255" spans="1:41" ht="12.75" customHeight="1" x14ac:dyDescent="0.2">
      <c r="A255" s="172"/>
      <c r="B255" s="172"/>
      <c r="C255" s="172"/>
      <c r="D255" s="203"/>
      <c r="E255" s="172"/>
      <c r="F255" s="172"/>
      <c r="G255" s="172"/>
      <c r="H255" s="172"/>
      <c r="I255" s="172"/>
      <c r="J255" s="172"/>
      <c r="K255" s="172"/>
      <c r="L255" s="172"/>
      <c r="M255" s="172"/>
      <c r="N255" s="172"/>
      <c r="O255" s="172"/>
      <c r="P255" s="172"/>
      <c r="Q255" s="172"/>
      <c r="R255" s="172"/>
      <c r="S255" s="172"/>
      <c r="T255" s="172"/>
      <c r="U255" s="172"/>
      <c r="V255" s="172"/>
      <c r="W255" s="172"/>
      <c r="X255" s="172"/>
      <c r="Y255" s="172"/>
      <c r="Z255" s="172"/>
      <c r="AA255" s="172"/>
      <c r="AB255" s="172"/>
      <c r="AC255" s="172"/>
      <c r="AD255" s="204"/>
      <c r="AE255" s="172"/>
      <c r="AF255" s="172"/>
      <c r="AG255" s="172"/>
      <c r="AH255" s="172"/>
      <c r="AI255" s="172"/>
      <c r="AJ255" s="172"/>
      <c r="AK255" s="172"/>
      <c r="AL255" s="172"/>
      <c r="AM255" s="172"/>
      <c r="AN255" s="172"/>
      <c r="AO255" s="172"/>
    </row>
    <row r="256" spans="1:41"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1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E23:E25"/>
    <mergeCell ref="Z24:Z25"/>
    <mergeCell ref="A26:A32"/>
    <mergeCell ref="B26:B32"/>
    <mergeCell ref="C26:C32"/>
    <mergeCell ref="D26:D32"/>
    <mergeCell ref="E26:E28"/>
    <mergeCell ref="F26:F32"/>
    <mergeCell ref="G26:G32"/>
    <mergeCell ref="H26:H32"/>
    <mergeCell ref="J19:J25"/>
    <mergeCell ref="K19:K25"/>
    <mergeCell ref="R19:R21"/>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J26:J32"/>
    <mergeCell ref="K26:K32"/>
    <mergeCell ref="R26:R28"/>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A43:B43"/>
    <mergeCell ref="C43:Y43"/>
    <mergeCell ref="Z43:AC43"/>
    <mergeCell ref="AD43:AG43"/>
    <mergeCell ref="A44:B44"/>
    <mergeCell ref="C44:Y44"/>
    <mergeCell ref="Z44:AC44"/>
    <mergeCell ref="AD44:AG44"/>
    <mergeCell ref="E37:E39"/>
    <mergeCell ref="Z38:Z39"/>
    <mergeCell ref="A40:AG40"/>
    <mergeCell ref="A41:AG41"/>
    <mergeCell ref="A42:B42"/>
    <mergeCell ref="C42:Y42"/>
    <mergeCell ref="Z42:AC42"/>
    <mergeCell ref="AD42:AG42"/>
    <mergeCell ref="AE33:AE39"/>
    <mergeCell ref="AF33:AF35"/>
    <mergeCell ref="AG33:AG39"/>
    <mergeCell ref="O36:O39"/>
    <mergeCell ref="Q36:Q39"/>
    <mergeCell ref="R36:R39"/>
    <mergeCell ref="S36:S39"/>
    <mergeCell ref="T36:T39"/>
    <mergeCell ref="A45:B45"/>
    <mergeCell ref="C45:Y45"/>
    <mergeCell ref="Z45:AC45"/>
    <mergeCell ref="AD45:AG45"/>
    <mergeCell ref="A46:AG46"/>
    <mergeCell ref="A47:F47"/>
    <mergeCell ref="G47:L47"/>
    <mergeCell ref="M47:V47"/>
    <mergeCell ref="W47:AA47"/>
    <mergeCell ref="AB47:AG47"/>
    <mergeCell ref="B48:F48"/>
    <mergeCell ref="H48:L48"/>
    <mergeCell ref="O48:V48"/>
    <mergeCell ref="X48:AA48"/>
    <mergeCell ref="AC48:AG48"/>
    <mergeCell ref="B49:F49"/>
    <mergeCell ref="H49:L49"/>
    <mergeCell ref="O49:V49"/>
    <mergeCell ref="X49:AA49"/>
    <mergeCell ref="AC49:AG49"/>
  </mergeCells>
  <conditionalFormatting sqref="J12:J18">
    <cfRule type="containsText" dxfId="263" priority="1" operator="containsText" text="EXTREMO">
      <formula>NOT(ISERROR(SEARCH(("EXTREMO"),(J12))))</formula>
    </cfRule>
  </conditionalFormatting>
  <conditionalFormatting sqref="J12:J18">
    <cfRule type="containsText" dxfId="262" priority="2" operator="containsText" text="ALTO">
      <formula>NOT(ISERROR(SEARCH(("ALTO"),(J12))))</formula>
    </cfRule>
  </conditionalFormatting>
  <conditionalFormatting sqref="J12:J18">
    <cfRule type="containsText" dxfId="261" priority="3" operator="containsText" text="MODERADO">
      <formula>NOT(ISERROR(SEARCH(("MODERADO"),(J12))))</formula>
    </cfRule>
  </conditionalFormatting>
  <conditionalFormatting sqref="J12:J18">
    <cfRule type="containsText" dxfId="260" priority="4" operator="containsText" text="BAJO">
      <formula>NOT(ISERROR(SEARCH(("BAJO"),(J12))))</formula>
    </cfRule>
  </conditionalFormatting>
  <conditionalFormatting sqref="U12:U18">
    <cfRule type="containsText" dxfId="259" priority="5" operator="containsText" text="EXTREMO">
      <formula>NOT(ISERROR(SEARCH(("EXTREMO"),(U12))))</formula>
    </cfRule>
  </conditionalFormatting>
  <conditionalFormatting sqref="U12:U18">
    <cfRule type="containsText" dxfId="258" priority="6" operator="containsText" text="MODERADO">
      <formula>NOT(ISERROR(SEARCH(("MODERADO"),(U12))))</formula>
    </cfRule>
  </conditionalFormatting>
  <conditionalFormatting sqref="U12:U18">
    <cfRule type="containsText" dxfId="257" priority="7" operator="containsText" text="ALTO">
      <formula>NOT(ISERROR(SEARCH(("ALTO"),(U12))))</formula>
    </cfRule>
  </conditionalFormatting>
  <conditionalFormatting sqref="U12:U18">
    <cfRule type="containsText" dxfId="256" priority="8" operator="containsText" text="BAJO">
      <formula>NOT(ISERROR(SEARCH(("BAJO"),(U12))))</formula>
    </cfRule>
  </conditionalFormatting>
  <conditionalFormatting sqref="J19:J25">
    <cfRule type="containsText" dxfId="255" priority="9" operator="containsText" text="EXTREMO">
      <formula>NOT(ISERROR(SEARCH(("EXTREMO"),(J19))))</formula>
    </cfRule>
  </conditionalFormatting>
  <conditionalFormatting sqref="J19:J25">
    <cfRule type="containsText" dxfId="254" priority="10" operator="containsText" text="ALTO">
      <formula>NOT(ISERROR(SEARCH(("ALTO"),(J19))))</formula>
    </cfRule>
  </conditionalFormatting>
  <conditionalFormatting sqref="J19:J25">
    <cfRule type="containsText" dxfId="253" priority="11" operator="containsText" text="MODERADO">
      <formula>NOT(ISERROR(SEARCH(("MODERADO"),(J19))))</formula>
    </cfRule>
  </conditionalFormatting>
  <conditionalFormatting sqref="J19:J25">
    <cfRule type="containsText" dxfId="252" priority="12" operator="containsText" text="BAJO">
      <formula>NOT(ISERROR(SEARCH(("BAJO"),(J19))))</formula>
    </cfRule>
  </conditionalFormatting>
  <conditionalFormatting sqref="U19:U25">
    <cfRule type="containsText" dxfId="251" priority="13" operator="containsText" text="EXTREMO">
      <formula>NOT(ISERROR(SEARCH(("EXTREMO"),(U19))))</formula>
    </cfRule>
  </conditionalFormatting>
  <conditionalFormatting sqref="U19:U25">
    <cfRule type="containsText" dxfId="250" priority="14" operator="containsText" text="MODERADO">
      <formula>NOT(ISERROR(SEARCH(("MODERADO"),(U19))))</formula>
    </cfRule>
  </conditionalFormatting>
  <conditionalFormatting sqref="U19:U25">
    <cfRule type="containsText" dxfId="249" priority="15" operator="containsText" text="ALTO">
      <formula>NOT(ISERROR(SEARCH(("ALTO"),(U19))))</formula>
    </cfRule>
  </conditionalFormatting>
  <conditionalFormatting sqref="U19:U25">
    <cfRule type="containsText" dxfId="248" priority="16" operator="containsText" text="BAJO">
      <formula>NOT(ISERROR(SEARCH(("BAJO"),(U19))))</formula>
    </cfRule>
  </conditionalFormatting>
  <conditionalFormatting sqref="J26:J32">
    <cfRule type="containsText" dxfId="247" priority="17" operator="containsText" text="EXTREMO">
      <formula>NOT(ISERROR(SEARCH(("EXTREMO"),(J26))))</formula>
    </cfRule>
  </conditionalFormatting>
  <conditionalFormatting sqref="J26:J32">
    <cfRule type="containsText" dxfId="246" priority="18" operator="containsText" text="ALTO">
      <formula>NOT(ISERROR(SEARCH(("ALTO"),(J26))))</formula>
    </cfRule>
  </conditionalFormatting>
  <conditionalFormatting sqref="J26:J32">
    <cfRule type="containsText" dxfId="245" priority="19" operator="containsText" text="MODERADO">
      <formula>NOT(ISERROR(SEARCH(("MODERADO"),(J26))))</formula>
    </cfRule>
  </conditionalFormatting>
  <conditionalFormatting sqref="J26:J32">
    <cfRule type="containsText" dxfId="244" priority="20" operator="containsText" text="BAJO">
      <formula>NOT(ISERROR(SEARCH(("BAJO"),(J26))))</formula>
    </cfRule>
  </conditionalFormatting>
  <conditionalFormatting sqref="U26:U32">
    <cfRule type="containsText" dxfId="243" priority="21" operator="containsText" text="EXTREMO">
      <formula>NOT(ISERROR(SEARCH(("EXTREMO"),(U26))))</formula>
    </cfRule>
  </conditionalFormatting>
  <conditionalFormatting sqref="U26:U32">
    <cfRule type="containsText" dxfId="242" priority="22" operator="containsText" text="MODERADO">
      <formula>NOT(ISERROR(SEARCH(("MODERADO"),(U26))))</formula>
    </cfRule>
  </conditionalFormatting>
  <conditionalFormatting sqref="U26:U32">
    <cfRule type="containsText" dxfId="241" priority="23" operator="containsText" text="ALTO">
      <formula>NOT(ISERROR(SEARCH(("ALTO"),(U26))))</formula>
    </cfRule>
  </conditionalFormatting>
  <conditionalFormatting sqref="U26:U32">
    <cfRule type="containsText" dxfId="240" priority="24" operator="containsText" text="BAJO">
      <formula>NOT(ISERROR(SEARCH(("BAJO"),(U26))))</formula>
    </cfRule>
  </conditionalFormatting>
  <conditionalFormatting sqref="J33:J39">
    <cfRule type="containsText" dxfId="239" priority="25" operator="containsText" text="EXTREMO">
      <formula>NOT(ISERROR(SEARCH(("EXTREMO"),(J33))))</formula>
    </cfRule>
  </conditionalFormatting>
  <conditionalFormatting sqref="J33:J39">
    <cfRule type="containsText" dxfId="238" priority="26" operator="containsText" text="ALTO">
      <formula>NOT(ISERROR(SEARCH(("ALTO"),(J33))))</formula>
    </cfRule>
  </conditionalFormatting>
  <conditionalFormatting sqref="J33:J39">
    <cfRule type="containsText" dxfId="237" priority="27" operator="containsText" text="MODERADO">
      <formula>NOT(ISERROR(SEARCH(("MODERADO"),(J33))))</formula>
    </cfRule>
  </conditionalFormatting>
  <conditionalFormatting sqref="J33:J39">
    <cfRule type="containsText" dxfId="236" priority="28" operator="containsText" text="BAJO">
      <formula>NOT(ISERROR(SEARCH(("BAJO"),(J33))))</formula>
    </cfRule>
  </conditionalFormatting>
  <conditionalFormatting sqref="U33:U39">
    <cfRule type="containsText" dxfId="235" priority="29" operator="containsText" text="EXTREMO">
      <formula>NOT(ISERROR(SEARCH(("EXTREMO"),(U33))))</formula>
    </cfRule>
  </conditionalFormatting>
  <conditionalFormatting sqref="U33:U39">
    <cfRule type="containsText" dxfId="234" priority="30" operator="containsText" text="MODERADO">
      <formula>NOT(ISERROR(SEARCH(("MODERADO"),(U33))))</formula>
    </cfRule>
  </conditionalFormatting>
  <conditionalFormatting sqref="U33:U39">
    <cfRule type="containsText" dxfId="233" priority="31" operator="containsText" text="ALTO">
      <formula>NOT(ISERROR(SEARCH(("ALTO"),(U33))))</formula>
    </cfRule>
  </conditionalFormatting>
  <conditionalFormatting sqref="U33:U39">
    <cfRule type="containsText" dxfId="232" priority="32" operator="containsText" text="BAJO">
      <formula>NOT(ISERROR(SEARCH(("BAJO"),(U33))))</formula>
    </cfRule>
  </conditionalFormatting>
  <dataValidations count="15">
    <dataValidation type="list" allowBlank="1" showErrorMessage="1" sqref="D12 D19 D26 D33" xr:uid="{1E57FD4D-330C-466D-B386-579115CE74AA}">
      <formula1>$AN$2:$AN$8</formula1>
    </dataValidation>
    <dataValidation type="list" allowBlank="1" showErrorMessage="1" sqref="S12:T12 S19:T19 S26:T26 S33:T33" xr:uid="{1B38EA61-82E3-445F-952B-4795045BC8AC}">
      <formula1>$AH$15:$AH$17</formula1>
    </dataValidation>
    <dataValidation type="list" allowBlank="1" showErrorMessage="1" sqref="P12 P19 P26 P33" xr:uid="{195B1A8E-145A-4455-AF9D-0A3A620EE90F}">
      <formula1>$AH$10:$AJ$10</formula1>
    </dataValidation>
    <dataValidation type="list" allowBlank="1" showErrorMessage="1" sqref="U12 U19 U26 U33" xr:uid="{6C33AC73-2ACE-447C-B21F-639FF3D40B4E}">
      <formula1>$AO$10:$AO$55</formula1>
    </dataValidation>
    <dataValidation type="list" allowBlank="1" showErrorMessage="1" sqref="G12 G19 G26 G33" xr:uid="{0DDDEC0D-639E-44AE-ABD3-D22772F118D2}">
      <formula1>$AL$2:$AL$6</formula1>
    </dataValidation>
    <dataValidation type="list" allowBlank="1" showErrorMessage="1" sqref="M12 M19 M26 M33" xr:uid="{6AD00E06-CBD7-407A-A898-6EEAF5C939F5}">
      <formula1>$AH$2:$AH$3</formula1>
    </dataValidation>
    <dataValidation type="list" allowBlank="1" showErrorMessage="1" sqref="M13 M20 M27 M34" xr:uid="{2D5BBC66-0A87-49F1-8DB3-7DB13A5B9A31}">
      <formula1>$AH$4:$AI$4</formula1>
    </dataValidation>
    <dataValidation type="list" allowBlank="1" showErrorMessage="1" sqref="M17 M24 M31 M38" xr:uid="{909FF553-41E2-466F-ABAB-D958C434707E}">
      <formula1>$AH$8:$AI$8</formula1>
    </dataValidation>
    <dataValidation type="list" allowBlank="1" showErrorMessage="1" sqref="M15 M22 M29 M36" xr:uid="{9D09C1C6-8275-4294-9BEC-12CF45C68B6A}">
      <formula1>$AJ$16:$AL$16</formula1>
    </dataValidation>
    <dataValidation type="list" allowBlank="1" showErrorMessage="1" sqref="H12 H19 H26 H33" xr:uid="{759B4BE0-DBBE-46B0-B755-CE8C51B1682C}">
      <formula1>$AL$10:$AL$14</formula1>
    </dataValidation>
    <dataValidation type="list" allowBlank="1" showErrorMessage="1" sqref="M14 M21 M28 M35" xr:uid="{46EE0F8F-04D6-4845-AC61-7A76597B060B}">
      <formula1>$AH$5:$AI$5</formula1>
    </dataValidation>
    <dataValidation type="list" allowBlank="1" showErrorMessage="1" sqref="M18 M25 M32 M39" xr:uid="{5054C34B-8E74-4140-8BDC-54AB7CE52482}">
      <formula1>$AH$9:$AJ$9</formula1>
    </dataValidation>
    <dataValidation type="list" allowBlank="1" showErrorMessage="1" sqref="M16 M23 M30 M37" xr:uid="{B75CFECD-BD46-4354-BB24-9D59CDAFF411}">
      <formula1>$AH$7:$AI$7</formula1>
    </dataValidation>
    <dataValidation type="list" allowBlank="1" showErrorMessage="1" sqref="AA12 AA19 AA26 AA33" xr:uid="{10D4C666-861C-43A4-9400-78CD7A698F8C}">
      <formula1>$AN$12:$AN$13</formula1>
    </dataValidation>
    <dataValidation type="list" allowBlank="1" showErrorMessage="1" sqref="V12 V19 V26 V33" xr:uid="{E6BDD889-92F6-443D-9D7F-442D2D646141}">
      <formula1>$AH$14:$AK$14</formula1>
    </dataValidation>
  </dataValidations>
  <printOptions horizontalCentered="1"/>
  <pageMargins left="0" right="0" top="0.39370078740157483" bottom="0.51181102362204722" header="0" footer="0"/>
  <pageSetup scale="2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B21E9-FE28-427B-B696-92C3032A4C23}">
  <dimension ref="A1:AP33"/>
  <sheetViews>
    <sheetView view="pageBreakPreview" topLeftCell="A4" zoomScale="40" zoomScaleNormal="40" zoomScaleSheetLayoutView="40" workbookViewId="0">
      <selection activeCell="D36" sqref="D36"/>
    </sheetView>
  </sheetViews>
  <sheetFormatPr baseColWidth="10" defaultRowHeight="12.75" x14ac:dyDescent="0.2"/>
  <cols>
    <col min="1" max="2" width="22.5703125" style="3" customWidth="1"/>
    <col min="3" max="3" width="15.42578125" style="3" customWidth="1"/>
    <col min="4" max="4" width="27.42578125" style="39"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487" t="s">
        <v>27</v>
      </c>
      <c r="B7" s="487"/>
      <c r="C7" s="489" t="s">
        <v>240</v>
      </c>
      <c r="D7" s="489"/>
      <c r="E7" s="489"/>
      <c r="F7" s="489"/>
      <c r="G7" s="490"/>
      <c r="H7" s="491"/>
      <c r="I7" s="491"/>
      <c r="J7" s="491"/>
      <c r="K7" s="491"/>
      <c r="L7" s="492"/>
      <c r="M7" s="493" t="s">
        <v>28</v>
      </c>
      <c r="N7" s="494"/>
      <c r="O7" s="494"/>
      <c r="P7" s="494"/>
      <c r="Q7" s="494"/>
      <c r="R7" s="494"/>
      <c r="S7" s="494"/>
      <c r="T7" s="494"/>
      <c r="U7" s="494"/>
      <c r="V7" s="495"/>
      <c r="W7" s="4" t="s">
        <v>29</v>
      </c>
      <c r="X7" s="5"/>
      <c r="Y7" s="6" t="s">
        <v>31</v>
      </c>
      <c r="Z7" s="496"/>
      <c r="AA7" s="497"/>
      <c r="AB7" s="4" t="s">
        <v>32</v>
      </c>
      <c r="AC7" s="5" t="s">
        <v>30</v>
      </c>
      <c r="AD7" s="7" t="s">
        <v>33</v>
      </c>
      <c r="AE7" s="8"/>
      <c r="AF7" s="498"/>
      <c r="AG7" s="498"/>
      <c r="AH7" s="3" t="s">
        <v>34</v>
      </c>
      <c r="AI7" s="3" t="s">
        <v>35</v>
      </c>
      <c r="AJ7" s="3" t="s">
        <v>36</v>
      </c>
      <c r="AN7" s="3" t="s">
        <v>37</v>
      </c>
    </row>
    <row r="8" spans="1:41" x14ac:dyDescent="0.2">
      <c r="A8" s="472" t="s">
        <v>38</v>
      </c>
      <c r="B8" s="472"/>
      <c r="C8" s="472"/>
      <c r="D8" s="472"/>
      <c r="E8" s="472"/>
      <c r="F8" s="472"/>
      <c r="G8" s="473" t="s">
        <v>39</v>
      </c>
      <c r="H8" s="474"/>
      <c r="I8" s="474"/>
      <c r="J8" s="474"/>
      <c r="K8" s="474"/>
      <c r="L8" s="474"/>
      <c r="M8" s="474"/>
      <c r="N8" s="474"/>
      <c r="O8" s="474"/>
      <c r="P8" s="474"/>
      <c r="Q8" s="474"/>
      <c r="R8" s="474"/>
      <c r="S8" s="474"/>
      <c r="T8" s="474"/>
      <c r="U8" s="474"/>
      <c r="V8" s="474"/>
      <c r="W8" s="474"/>
      <c r="X8" s="481"/>
      <c r="Y8" s="474"/>
      <c r="Z8" s="474"/>
      <c r="AA8" s="474"/>
      <c r="AB8" s="475"/>
      <c r="AC8" s="478" t="s">
        <v>40</v>
      </c>
      <c r="AD8" s="483" t="s">
        <v>41</v>
      </c>
      <c r="AE8" s="484"/>
      <c r="AF8" s="484"/>
      <c r="AG8" s="484"/>
      <c r="AH8" s="3" t="s">
        <v>42</v>
      </c>
      <c r="AI8" s="3" t="s">
        <v>43</v>
      </c>
      <c r="AN8" s="3" t="s">
        <v>44</v>
      </c>
    </row>
    <row r="9" spans="1:41" s="9" customFormat="1" ht="14.25" customHeight="1" x14ac:dyDescent="0.2">
      <c r="A9" s="467" t="s">
        <v>45</v>
      </c>
      <c r="B9" s="465" t="s">
        <v>46</v>
      </c>
      <c r="C9" s="467" t="s">
        <v>47</v>
      </c>
      <c r="D9" s="467" t="s">
        <v>2</v>
      </c>
      <c r="E9" s="467" t="s">
        <v>48</v>
      </c>
      <c r="F9" s="477" t="s">
        <v>49</v>
      </c>
      <c r="G9" s="472" t="s">
        <v>50</v>
      </c>
      <c r="H9" s="472"/>
      <c r="I9" s="472"/>
      <c r="J9" s="472"/>
      <c r="K9" s="473" t="s">
        <v>51</v>
      </c>
      <c r="L9" s="474"/>
      <c r="M9" s="474"/>
      <c r="N9" s="474"/>
      <c r="O9" s="474"/>
      <c r="P9" s="474"/>
      <c r="Q9" s="474"/>
      <c r="R9" s="474"/>
      <c r="S9" s="474"/>
      <c r="T9" s="475"/>
      <c r="U9" s="473" t="s">
        <v>52</v>
      </c>
      <c r="V9" s="474"/>
      <c r="W9" s="474"/>
      <c r="X9" s="474"/>
      <c r="Y9" s="474"/>
      <c r="Z9" s="474"/>
      <c r="AA9" s="474"/>
      <c r="AB9" s="475"/>
      <c r="AC9" s="482"/>
      <c r="AD9" s="483"/>
      <c r="AE9" s="484"/>
      <c r="AF9" s="484"/>
      <c r="AG9" s="484"/>
      <c r="AH9" s="3" t="s">
        <v>53</v>
      </c>
      <c r="AI9" s="3" t="s">
        <v>54</v>
      </c>
      <c r="AJ9" s="3" t="s">
        <v>55</v>
      </c>
    </row>
    <row r="10" spans="1:41" s="9" customFormat="1" ht="20.25" customHeight="1" x14ac:dyDescent="0.2">
      <c r="A10" s="467"/>
      <c r="B10" s="480"/>
      <c r="C10" s="467"/>
      <c r="D10" s="467"/>
      <c r="E10" s="467"/>
      <c r="F10" s="477"/>
      <c r="G10" s="476" t="s">
        <v>56</v>
      </c>
      <c r="H10" s="476"/>
      <c r="I10" s="476"/>
      <c r="J10" s="476"/>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9" t="s">
        <v>72</v>
      </c>
      <c r="AI10" s="9" t="s">
        <v>73</v>
      </c>
      <c r="AJ10" s="9" t="s">
        <v>74</v>
      </c>
      <c r="AL10" s="9" t="s">
        <v>75</v>
      </c>
      <c r="AO10" s="3" t="s">
        <v>76</v>
      </c>
    </row>
    <row r="11" spans="1:41" s="9" customFormat="1" ht="57.75" customHeight="1" x14ac:dyDescent="0.2">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13" t="s">
        <v>78</v>
      </c>
      <c r="Z11" s="13" t="s">
        <v>79</v>
      </c>
      <c r="AA11" s="14" t="s">
        <v>80</v>
      </c>
      <c r="AB11" s="14" t="s">
        <v>81</v>
      </c>
      <c r="AC11" s="479"/>
      <c r="AD11" s="15" t="s">
        <v>82</v>
      </c>
      <c r="AE11" s="15" t="s">
        <v>83</v>
      </c>
      <c r="AF11" s="15" t="s">
        <v>84</v>
      </c>
      <c r="AG11" s="13" t="s">
        <v>85</v>
      </c>
      <c r="AH11" s="9" t="s">
        <v>86</v>
      </c>
      <c r="AI11" s="9" t="s">
        <v>8</v>
      </c>
      <c r="AL11" s="9" t="s">
        <v>87</v>
      </c>
      <c r="AO11" s="3" t="s">
        <v>88</v>
      </c>
    </row>
    <row r="12" spans="1:41" ht="37.5" customHeight="1" x14ac:dyDescent="0.2">
      <c r="A12" s="525" t="s">
        <v>241</v>
      </c>
      <c r="B12" s="543" t="s">
        <v>242</v>
      </c>
      <c r="C12" s="525" t="s">
        <v>243</v>
      </c>
      <c r="D12" s="404" t="s">
        <v>20</v>
      </c>
      <c r="E12" s="328" t="s">
        <v>244</v>
      </c>
      <c r="F12" s="315" t="s">
        <v>245</v>
      </c>
      <c r="G12" s="373" t="s">
        <v>25</v>
      </c>
      <c r="H12" s="373" t="s">
        <v>13</v>
      </c>
      <c r="I12" s="16" t="str">
        <f>CONCATENATE(G12,H12)</f>
        <v>CASI SEGUROMODERADO</v>
      </c>
      <c r="J12" s="391" t="str">
        <f>I13</f>
        <v>7. EXTREMO</v>
      </c>
      <c r="K12" s="312" t="s">
        <v>246</v>
      </c>
      <c r="L12" s="17" t="s">
        <v>95</v>
      </c>
      <c r="M12" s="18" t="s">
        <v>3</v>
      </c>
      <c r="N12" s="19">
        <f>IF(M12="ASIGNADO",15,IF(M12="NO ASIGNADO",0,""))</f>
        <v>15</v>
      </c>
      <c r="O12" s="395">
        <f>SUM(N12:N18)</f>
        <v>100</v>
      </c>
      <c r="P12" s="396" t="s">
        <v>72</v>
      </c>
      <c r="Q12" s="360">
        <f>IF(Q15="DÉBIL",0,IF(Q15="MODERADO",50,IF(Q15="FUERTE",100,"")))</f>
        <v>100</v>
      </c>
      <c r="R12" s="397"/>
      <c r="S12" s="342" t="s">
        <v>96</v>
      </c>
      <c r="T12" s="342" t="s">
        <v>96</v>
      </c>
      <c r="U12" s="344" t="s">
        <v>128</v>
      </c>
      <c r="V12" s="387" t="s">
        <v>120</v>
      </c>
      <c r="W12" s="897">
        <v>43791</v>
      </c>
      <c r="X12" s="525" t="s">
        <v>247</v>
      </c>
      <c r="Y12" s="435"/>
      <c r="Z12" s="315"/>
      <c r="AA12" s="411" t="s">
        <v>115</v>
      </c>
      <c r="AB12" s="525"/>
      <c r="AC12" s="312" t="s">
        <v>248</v>
      </c>
      <c r="AD12" s="525" t="s">
        <v>249</v>
      </c>
      <c r="AE12" s="312" t="s">
        <v>250</v>
      </c>
      <c r="AF12" s="315" t="s">
        <v>251</v>
      </c>
      <c r="AG12" s="315" t="s">
        <v>252</v>
      </c>
      <c r="AH12" s="3" t="s">
        <v>110</v>
      </c>
      <c r="AI12" s="3" t="s">
        <v>111</v>
      </c>
      <c r="AJ12" s="3" t="s">
        <v>13</v>
      </c>
      <c r="AK12" s="3" t="s">
        <v>76</v>
      </c>
      <c r="AL12" s="3" t="s">
        <v>13</v>
      </c>
      <c r="AN12" s="3" t="s">
        <v>103</v>
      </c>
      <c r="AO12" s="3" t="s">
        <v>112</v>
      </c>
    </row>
    <row r="13" spans="1:41" ht="51.75" customHeight="1" x14ac:dyDescent="0.2">
      <c r="A13" s="525"/>
      <c r="B13" s="544"/>
      <c r="C13" s="525"/>
      <c r="D13" s="344"/>
      <c r="E13" s="398"/>
      <c r="F13" s="523"/>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7. EXTREMO</v>
      </c>
      <c r="J13" s="352"/>
      <c r="K13" s="312"/>
      <c r="L13" s="20" t="s">
        <v>113</v>
      </c>
      <c r="M13" s="21" t="s">
        <v>11</v>
      </c>
      <c r="N13" s="22">
        <f>IF(M13="ADECUADO",15,IF(M13="INADECUADO",0,""))</f>
        <v>15</v>
      </c>
      <c r="O13" s="356"/>
      <c r="P13" s="357"/>
      <c r="Q13" s="360"/>
      <c r="R13" s="361"/>
      <c r="S13" s="342"/>
      <c r="T13" s="342"/>
      <c r="U13" s="344"/>
      <c r="V13" s="346"/>
      <c r="W13" s="315"/>
      <c r="X13" s="525"/>
      <c r="Y13" s="443"/>
      <c r="Z13" s="315"/>
      <c r="AA13" s="332"/>
      <c r="AB13" s="525"/>
      <c r="AC13" s="312"/>
      <c r="AD13" s="525"/>
      <c r="AE13" s="312"/>
      <c r="AF13" s="315"/>
      <c r="AG13" s="315"/>
      <c r="AH13" s="3" t="s">
        <v>96</v>
      </c>
      <c r="AI13" s="3" t="s">
        <v>114</v>
      </c>
      <c r="AL13" s="3" t="s">
        <v>18</v>
      </c>
      <c r="AN13" s="3" t="s">
        <v>115</v>
      </c>
      <c r="AO13" s="3" t="s">
        <v>116</v>
      </c>
    </row>
    <row r="14" spans="1:41" ht="91.5" customHeight="1" x14ac:dyDescent="0.2">
      <c r="A14" s="525"/>
      <c r="B14" s="544"/>
      <c r="C14" s="525"/>
      <c r="D14" s="344"/>
      <c r="E14" s="398"/>
      <c r="F14" s="523"/>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352"/>
      <c r="K14" s="312"/>
      <c r="L14" s="23" t="s">
        <v>117</v>
      </c>
      <c r="M14" s="21" t="s">
        <v>16</v>
      </c>
      <c r="N14" s="22">
        <f>IF(M14="OPORTUNA",15,IF(M14="INOPORTUNA",0,""))</f>
        <v>15</v>
      </c>
      <c r="O14" s="356"/>
      <c r="P14" s="357"/>
      <c r="Q14" s="360"/>
      <c r="R14" s="361"/>
      <c r="S14" s="24" t="s">
        <v>118</v>
      </c>
      <c r="T14" s="24" t="s">
        <v>119</v>
      </c>
      <c r="U14" s="344"/>
      <c r="V14" s="346"/>
      <c r="W14" s="315"/>
      <c r="X14" s="525"/>
      <c r="Y14" s="443"/>
      <c r="Z14" s="315"/>
      <c r="AA14" s="332"/>
      <c r="AB14" s="525"/>
      <c r="AC14" s="312"/>
      <c r="AD14" s="525"/>
      <c r="AE14" s="312"/>
      <c r="AF14" s="315"/>
      <c r="AG14" s="315"/>
      <c r="AH14" s="3" t="s">
        <v>120</v>
      </c>
      <c r="AI14" s="3" t="s">
        <v>98</v>
      </c>
      <c r="AJ14" s="3" t="s">
        <v>121</v>
      </c>
      <c r="AK14" s="3" t="s">
        <v>122</v>
      </c>
      <c r="AL14" s="3" t="s">
        <v>24</v>
      </c>
      <c r="AO14" s="3" t="s">
        <v>123</v>
      </c>
    </row>
    <row r="15" spans="1:41" ht="84" customHeight="1" x14ac:dyDescent="0.2">
      <c r="A15" s="525"/>
      <c r="B15" s="544"/>
      <c r="C15" s="525"/>
      <c r="D15" s="344"/>
      <c r="E15" s="25" t="s">
        <v>124</v>
      </c>
      <c r="F15" s="523"/>
      <c r="G15" s="373"/>
      <c r="H15" s="373"/>
      <c r="I15" s="16"/>
      <c r="J15" s="352"/>
      <c r="K15" s="312"/>
      <c r="L15" s="20" t="s">
        <v>125</v>
      </c>
      <c r="M15" s="21" t="s">
        <v>126</v>
      </c>
      <c r="N15" s="22">
        <f>IF(M15="PREVENIR",15,IF(M15="DETECTAR",10,IF(M15="NO ES UN CONTROL",0,"")))</f>
        <v>15</v>
      </c>
      <c r="O15" s="318" t="str">
        <f>IF(O12&lt;86,"DÉBIL",IF(O12&lt;96,"MODERADO",IF(O12&lt;101,"FUERTE","")))</f>
        <v>FUERTE</v>
      </c>
      <c r="P15" s="357"/>
      <c r="Q15" s="320" t="str">
        <f>IF(AND(O15="FUERTE",P12="FUERTE (SIEMPRE SE EJECUTA)"),"FUERTE",IF(OR(O15="DÉBIL",P12="DÉBIL (NO SE EJECUTA)"),"DÉBIL",IF(OR(O15="MODERADO",P12="MODERADO (ALGUNAS VECES)"),"MODERADO")))</f>
        <v>FUERTE</v>
      </c>
      <c r="R15" s="322" t="str">
        <f>IF(AND(O15="FUERTE",P12="FUERTE (SIEMPRE SE EJECUTA)"),"NO","SÍ")</f>
        <v>NO</v>
      </c>
      <c r="S15"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344"/>
      <c r="V15" s="346"/>
      <c r="W15" s="315"/>
      <c r="X15" s="525"/>
      <c r="Y15" s="443"/>
      <c r="Z15" s="315"/>
      <c r="AA15" s="332"/>
      <c r="AB15" s="525"/>
      <c r="AC15" s="312"/>
      <c r="AD15" s="525"/>
      <c r="AE15" s="312"/>
      <c r="AF15" s="327" t="s">
        <v>253</v>
      </c>
      <c r="AG15" s="315"/>
      <c r="AH15" s="3" t="s">
        <v>96</v>
      </c>
      <c r="AO15" s="3" t="s">
        <v>128</v>
      </c>
    </row>
    <row r="16" spans="1:41" ht="55.5" customHeight="1" x14ac:dyDescent="0.2">
      <c r="A16" s="525"/>
      <c r="B16" s="544"/>
      <c r="C16" s="525"/>
      <c r="D16" s="344"/>
      <c r="E16" s="398" t="s">
        <v>254</v>
      </c>
      <c r="F16" s="523"/>
      <c r="G16" s="373"/>
      <c r="H16" s="373"/>
      <c r="I16" s="16"/>
      <c r="J16" s="352"/>
      <c r="K16" s="312"/>
      <c r="L16" s="20" t="s">
        <v>130</v>
      </c>
      <c r="M16" s="21" t="s">
        <v>34</v>
      </c>
      <c r="N16" s="22">
        <f>IF(M16="CONFIABLE",15,IF(M16="NO CONFIABLE",0,""))</f>
        <v>15</v>
      </c>
      <c r="O16" s="319"/>
      <c r="P16" s="357"/>
      <c r="Q16" s="320"/>
      <c r="R16" s="322"/>
      <c r="S16" s="324"/>
      <c r="T16" s="326"/>
      <c r="U16" s="344"/>
      <c r="V16" s="346"/>
      <c r="W16" s="315"/>
      <c r="X16" s="525"/>
      <c r="Y16" s="443"/>
      <c r="Z16" s="25" t="s">
        <v>131</v>
      </c>
      <c r="AA16" s="332"/>
      <c r="AB16" s="525"/>
      <c r="AC16" s="312"/>
      <c r="AD16" s="525"/>
      <c r="AE16" s="312"/>
      <c r="AF16" s="315"/>
      <c r="AG16" s="315"/>
      <c r="AH16" s="3" t="s">
        <v>132</v>
      </c>
      <c r="AJ16" s="3" t="s">
        <v>21</v>
      </c>
      <c r="AK16" s="3" t="s">
        <v>126</v>
      </c>
      <c r="AL16" s="3" t="s">
        <v>22</v>
      </c>
      <c r="AO16" s="3" t="s">
        <v>133</v>
      </c>
    </row>
    <row r="17" spans="1:41" ht="66.75" customHeight="1" x14ac:dyDescent="0.2">
      <c r="A17" s="525"/>
      <c r="B17" s="544"/>
      <c r="C17" s="525"/>
      <c r="D17" s="344"/>
      <c r="E17" s="398"/>
      <c r="F17" s="523"/>
      <c r="G17" s="373"/>
      <c r="H17" s="373"/>
      <c r="I17" s="16"/>
      <c r="J17" s="352"/>
      <c r="K17" s="312"/>
      <c r="L17" s="20" t="s">
        <v>134</v>
      </c>
      <c r="M17" s="21" t="s">
        <v>42</v>
      </c>
      <c r="N17" s="22">
        <f>IF(M17="SE INVESTIGAN Y SE RESUELVEN OPORTUNAMENTE",15,IF(M17="NO SE INVESTIGAN Y SE RESUELVEN OPORTUNAMENTE",0,""))</f>
        <v>15</v>
      </c>
      <c r="O17" s="319"/>
      <c r="P17" s="357"/>
      <c r="Q17" s="320"/>
      <c r="R17" s="322"/>
      <c r="S17" s="324"/>
      <c r="T17" s="326"/>
      <c r="U17" s="344"/>
      <c r="V17" s="346"/>
      <c r="W17" s="315"/>
      <c r="X17" s="525"/>
      <c r="Y17" s="443"/>
      <c r="Z17" s="328" t="s">
        <v>255</v>
      </c>
      <c r="AA17" s="332"/>
      <c r="AB17" s="525"/>
      <c r="AC17" s="312"/>
      <c r="AD17" s="525"/>
      <c r="AE17" s="312"/>
      <c r="AF17" s="315"/>
      <c r="AG17" s="315"/>
      <c r="AH17" s="3" t="s">
        <v>114</v>
      </c>
      <c r="AO17" s="3" t="s">
        <v>136</v>
      </c>
    </row>
    <row r="18" spans="1:41" ht="60.75" customHeight="1" x14ac:dyDescent="0.2">
      <c r="A18" s="526"/>
      <c r="B18" s="544"/>
      <c r="C18" s="526"/>
      <c r="D18" s="345"/>
      <c r="E18" s="314"/>
      <c r="F18" s="432"/>
      <c r="G18" s="374"/>
      <c r="H18" s="374"/>
      <c r="I18" s="16"/>
      <c r="J18" s="352"/>
      <c r="K18" s="313"/>
      <c r="L18" s="27" t="s">
        <v>137</v>
      </c>
      <c r="M18" s="28" t="s">
        <v>53</v>
      </c>
      <c r="N18" s="29">
        <f>IF(M18="COMPLETA",10,IF(M18="INCOMPLETA",5,IF(M18="NO EXISTE",0,"")))</f>
        <v>10</v>
      </c>
      <c r="O18" s="319"/>
      <c r="P18" s="358"/>
      <c r="Q18" s="321"/>
      <c r="R18" s="323"/>
      <c r="S18" s="325"/>
      <c r="T18" s="326"/>
      <c r="U18" s="345"/>
      <c r="V18" s="346"/>
      <c r="W18" s="328"/>
      <c r="X18" s="526"/>
      <c r="Y18" s="444"/>
      <c r="Z18" s="314"/>
      <c r="AA18" s="333"/>
      <c r="AB18" s="526"/>
      <c r="AC18" s="313"/>
      <c r="AD18" s="526"/>
      <c r="AE18" s="313"/>
      <c r="AF18" s="328"/>
      <c r="AG18" s="328"/>
      <c r="AO18" s="3" t="s">
        <v>97</v>
      </c>
    </row>
    <row r="19" spans="1:41" ht="27.75" customHeight="1" x14ac:dyDescent="0.2">
      <c r="A19" s="307" t="s">
        <v>256</v>
      </c>
      <c r="B19" s="307"/>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O19" s="3" t="s">
        <v>167</v>
      </c>
    </row>
    <row r="20" spans="1:41" ht="21.75" customHeight="1" x14ac:dyDescent="0.2">
      <c r="A20" s="308" t="s">
        <v>168</v>
      </c>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O20" s="3" t="s">
        <v>169</v>
      </c>
    </row>
    <row r="21" spans="1:41" ht="27.75" customHeight="1" x14ac:dyDescent="0.2">
      <c r="A21" s="309" t="s">
        <v>170</v>
      </c>
      <c r="B21" s="309"/>
      <c r="C21" s="309" t="s">
        <v>171</v>
      </c>
      <c r="D21" s="309"/>
      <c r="E21" s="309"/>
      <c r="F21" s="309"/>
      <c r="G21" s="309"/>
      <c r="H21" s="309"/>
      <c r="I21" s="309"/>
      <c r="J21" s="309"/>
      <c r="K21" s="309"/>
      <c r="L21" s="309"/>
      <c r="M21" s="309"/>
      <c r="N21" s="309"/>
      <c r="O21" s="309"/>
      <c r="P21" s="309"/>
      <c r="Q21" s="309"/>
      <c r="R21" s="309"/>
      <c r="S21" s="309"/>
      <c r="T21" s="309"/>
      <c r="U21" s="309"/>
      <c r="V21" s="309"/>
      <c r="W21" s="309"/>
      <c r="X21" s="309"/>
      <c r="Y21" s="309"/>
      <c r="Z21" s="310" t="s">
        <v>172</v>
      </c>
      <c r="AA21" s="310"/>
      <c r="AB21" s="310"/>
      <c r="AC21" s="310"/>
      <c r="AD21" s="311" t="s">
        <v>173</v>
      </c>
      <c r="AE21" s="311"/>
      <c r="AF21" s="311"/>
      <c r="AG21" s="311"/>
      <c r="AO21" s="3" t="s">
        <v>174</v>
      </c>
    </row>
    <row r="22" spans="1:41" s="31" customFormat="1" ht="71.25" customHeight="1" x14ac:dyDescent="0.2">
      <c r="A22" s="284">
        <v>1</v>
      </c>
      <c r="B22" s="285"/>
      <c r="C22" s="525" t="s">
        <v>222</v>
      </c>
      <c r="D22" s="525"/>
      <c r="E22" s="525"/>
      <c r="F22" s="525"/>
      <c r="G22" s="525"/>
      <c r="H22" s="525"/>
      <c r="I22" s="525"/>
      <c r="J22" s="525"/>
      <c r="K22" s="525"/>
      <c r="L22" s="525"/>
      <c r="M22" s="525"/>
      <c r="N22" s="525"/>
      <c r="O22" s="525"/>
      <c r="P22" s="525"/>
      <c r="Q22" s="525"/>
      <c r="R22" s="525"/>
      <c r="S22" s="525"/>
      <c r="T22" s="525"/>
      <c r="U22" s="525"/>
      <c r="V22" s="525"/>
      <c r="W22" s="525"/>
      <c r="X22" s="525"/>
      <c r="Y22" s="525"/>
      <c r="Z22" s="896">
        <v>43850</v>
      </c>
      <c r="AA22" s="817"/>
      <c r="AB22" s="817"/>
      <c r="AC22" s="818"/>
      <c r="AD22" s="815" t="s">
        <v>257</v>
      </c>
      <c r="AE22" s="817"/>
      <c r="AF22" s="817"/>
      <c r="AG22" s="817"/>
      <c r="AO22" s="3" t="s">
        <v>156</v>
      </c>
    </row>
    <row r="23" spans="1:41" s="31" customFormat="1" ht="27.75" customHeight="1" x14ac:dyDescent="0.2">
      <c r="A23" s="284" t="s">
        <v>258</v>
      </c>
      <c r="B23" s="285"/>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7"/>
      <c r="AA23" s="288"/>
      <c r="AB23" s="288"/>
      <c r="AC23" s="289"/>
      <c r="AD23" s="290"/>
      <c r="AE23" s="290"/>
      <c r="AF23" s="290"/>
      <c r="AG23" s="290"/>
      <c r="AO23" s="3" t="s">
        <v>179</v>
      </c>
    </row>
    <row r="24" spans="1:41" ht="15" customHeight="1" x14ac:dyDescent="0.2">
      <c r="A24" s="291" t="s">
        <v>180</v>
      </c>
      <c r="B24" s="291"/>
      <c r="C24" s="291"/>
      <c r="D24" s="291"/>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O24" s="3" t="s">
        <v>181</v>
      </c>
    </row>
    <row r="25" spans="1:41" customFormat="1" ht="30.75" customHeight="1" x14ac:dyDescent="0.25">
      <c r="A25" s="292" t="s">
        <v>173</v>
      </c>
      <c r="B25" s="292"/>
      <c r="C25" s="292"/>
      <c r="D25" s="292"/>
      <c r="E25" s="292"/>
      <c r="F25" s="292"/>
      <c r="G25" s="292" t="s">
        <v>182</v>
      </c>
      <c r="H25" s="292"/>
      <c r="I25" s="292"/>
      <c r="J25" s="292"/>
      <c r="K25" s="292"/>
      <c r="L25" s="292"/>
      <c r="M25" s="293" t="s">
        <v>183</v>
      </c>
      <c r="N25" s="294"/>
      <c r="O25" s="294"/>
      <c r="P25" s="294"/>
      <c r="Q25" s="294"/>
      <c r="R25" s="294"/>
      <c r="S25" s="294"/>
      <c r="T25" s="294"/>
      <c r="U25" s="294"/>
      <c r="V25" s="295"/>
      <c r="W25" s="293" t="s">
        <v>184</v>
      </c>
      <c r="X25" s="294"/>
      <c r="Y25" s="294"/>
      <c r="Z25" s="294"/>
      <c r="AA25" s="295"/>
      <c r="AB25" s="296" t="s">
        <v>259</v>
      </c>
      <c r="AC25" s="296"/>
      <c r="AD25" s="296"/>
      <c r="AE25" s="296"/>
      <c r="AF25" s="296"/>
      <c r="AG25" s="296"/>
      <c r="AH25" s="32"/>
      <c r="AO25" s="3" t="s">
        <v>185</v>
      </c>
    </row>
    <row r="26" spans="1:41" s="37" customFormat="1" ht="33.75" customHeight="1" x14ac:dyDescent="0.25">
      <c r="A26" s="33" t="s">
        <v>186</v>
      </c>
      <c r="B26" s="276" t="s">
        <v>260</v>
      </c>
      <c r="C26" s="277"/>
      <c r="D26" s="277"/>
      <c r="E26" s="277"/>
      <c r="F26" s="278"/>
      <c r="G26" s="34" t="s">
        <v>186</v>
      </c>
      <c r="H26" s="276" t="s">
        <v>261</v>
      </c>
      <c r="I26" s="277"/>
      <c r="J26" s="277"/>
      <c r="K26" s="277"/>
      <c r="L26" s="278"/>
      <c r="M26" s="34" t="s">
        <v>186</v>
      </c>
      <c r="N26" s="35"/>
      <c r="O26" s="277" t="s">
        <v>262</v>
      </c>
      <c r="P26" s="277"/>
      <c r="Q26" s="277"/>
      <c r="R26" s="277"/>
      <c r="S26" s="277"/>
      <c r="T26" s="277"/>
      <c r="U26" s="277"/>
      <c r="V26" s="278"/>
      <c r="W26" s="36" t="s">
        <v>186</v>
      </c>
      <c r="X26" s="276" t="s">
        <v>263</v>
      </c>
      <c r="Y26" s="277"/>
      <c r="Z26" s="277"/>
      <c r="AA26" s="278"/>
      <c r="AB26" s="36" t="s">
        <v>186</v>
      </c>
      <c r="AC26" s="553" t="s">
        <v>264</v>
      </c>
      <c r="AD26" s="553"/>
      <c r="AE26" s="553"/>
      <c r="AF26" s="553"/>
      <c r="AG26" s="553"/>
      <c r="AO26" s="3" t="s">
        <v>191</v>
      </c>
    </row>
    <row r="27" spans="1:41" s="37" customFormat="1" ht="32.25" customHeight="1" x14ac:dyDescent="0.25">
      <c r="A27" s="33" t="s">
        <v>192</v>
      </c>
      <c r="B27" s="276" t="s">
        <v>265</v>
      </c>
      <c r="C27" s="277"/>
      <c r="D27" s="277"/>
      <c r="E27" s="277"/>
      <c r="F27" s="278"/>
      <c r="G27" s="33" t="s">
        <v>192</v>
      </c>
      <c r="H27" s="276" t="s">
        <v>266</v>
      </c>
      <c r="I27" s="277"/>
      <c r="J27" s="277"/>
      <c r="K27" s="277"/>
      <c r="L27" s="278"/>
      <c r="M27" s="34" t="s">
        <v>192</v>
      </c>
      <c r="N27" s="38"/>
      <c r="O27" s="276" t="s">
        <v>267</v>
      </c>
      <c r="P27" s="277"/>
      <c r="Q27" s="277"/>
      <c r="R27" s="277"/>
      <c r="S27" s="277"/>
      <c r="T27" s="277"/>
      <c r="U27" s="277"/>
      <c r="V27" s="278"/>
      <c r="W27" s="33" t="s">
        <v>192</v>
      </c>
      <c r="X27" s="276" t="s">
        <v>268</v>
      </c>
      <c r="Y27" s="277"/>
      <c r="Z27" s="277"/>
      <c r="AA27" s="278"/>
      <c r="AB27" s="33" t="s">
        <v>192</v>
      </c>
      <c r="AC27" s="553" t="s">
        <v>269</v>
      </c>
      <c r="AD27" s="553"/>
      <c r="AE27" s="553"/>
      <c r="AF27" s="553"/>
      <c r="AG27" s="553"/>
      <c r="AO27" s="3" t="s">
        <v>198</v>
      </c>
    </row>
    <row r="28" spans="1:41" s="31" customFormat="1" x14ac:dyDescent="0.2">
      <c r="D28" s="39"/>
      <c r="AO28" s="3" t="s">
        <v>199</v>
      </c>
    </row>
    <row r="29" spans="1:41" x14ac:dyDescent="0.2">
      <c r="AO29" s="3" t="s">
        <v>200</v>
      </c>
    </row>
    <row r="30" spans="1:41" x14ac:dyDescent="0.2">
      <c r="AO30" s="3" t="s">
        <v>201</v>
      </c>
    </row>
    <row r="31" spans="1:41" x14ac:dyDescent="0.2">
      <c r="AO31" s="3" t="s">
        <v>202</v>
      </c>
    </row>
    <row r="32" spans="1:41" x14ac:dyDescent="0.2">
      <c r="AO32" s="3" t="s">
        <v>203</v>
      </c>
    </row>
    <row r="33" spans="41:41" x14ac:dyDescent="0.2">
      <c r="AO33" s="3" t="s">
        <v>204</v>
      </c>
    </row>
  </sheetData>
  <sheetProtection selectLockedCells="1"/>
  <dataConsolidate/>
  <mergeCells count="102">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R12:R14"/>
    <mergeCell ref="S12:S13"/>
    <mergeCell ref="T12:T13"/>
    <mergeCell ref="U12:U18"/>
    <mergeCell ref="V12:V18"/>
    <mergeCell ref="W12:W18"/>
    <mergeCell ref="H12:H18"/>
    <mergeCell ref="J12:J18"/>
    <mergeCell ref="K12:K18"/>
    <mergeCell ref="O12:O14"/>
    <mergeCell ref="P12:P18"/>
    <mergeCell ref="Q12:Q14"/>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A24:AG24"/>
    <mergeCell ref="A25:F25"/>
    <mergeCell ref="G25:L25"/>
    <mergeCell ref="M25:V25"/>
    <mergeCell ref="W25:AA25"/>
    <mergeCell ref="AB25:AG25"/>
    <mergeCell ref="A22:B22"/>
    <mergeCell ref="C22:Y22"/>
    <mergeCell ref="Z22:AC22"/>
    <mergeCell ref="AD22:AG22"/>
    <mergeCell ref="A23:B23"/>
    <mergeCell ref="C23:Y23"/>
    <mergeCell ref="Z23:AC23"/>
    <mergeCell ref="AD23:AG23"/>
    <mergeCell ref="B26:F26"/>
    <mergeCell ref="H26:L26"/>
    <mergeCell ref="O26:V26"/>
    <mergeCell ref="X26:AA26"/>
    <mergeCell ref="AC26:AG26"/>
    <mergeCell ref="B27:F27"/>
    <mergeCell ref="H27:L27"/>
    <mergeCell ref="O27:V27"/>
    <mergeCell ref="X27:AA27"/>
    <mergeCell ref="AC27:AG27"/>
  </mergeCells>
  <conditionalFormatting sqref="J12:J18">
    <cfRule type="containsText" dxfId="47" priority="5" operator="containsText" text="EXTREMO">
      <formula>NOT(ISERROR(SEARCH("EXTREMO",J12)))</formula>
    </cfRule>
    <cfRule type="containsText" dxfId="46" priority="6" operator="containsText" text="ALTO">
      <formula>NOT(ISERROR(SEARCH("ALTO",J12)))</formula>
    </cfRule>
    <cfRule type="containsText" dxfId="45" priority="7" operator="containsText" text="MODERADO">
      <formula>NOT(ISERROR(SEARCH("MODERADO",J12)))</formula>
    </cfRule>
    <cfRule type="containsText" dxfId="44" priority="8" operator="containsText" text="BAJO">
      <formula>NOT(ISERROR(SEARCH("BAJO",J12)))</formula>
    </cfRule>
  </conditionalFormatting>
  <conditionalFormatting sqref="U12:U18">
    <cfRule type="containsText" dxfId="43" priority="1" operator="containsText" text="EXTREMO">
      <formula>NOT(ISERROR(SEARCH("EXTREMO",U12)))</formula>
    </cfRule>
    <cfRule type="containsText" dxfId="42" priority="2" operator="containsText" text="MODERADO">
      <formula>NOT(ISERROR(SEARCH("MODERADO",U12)))</formula>
    </cfRule>
    <cfRule type="containsText" dxfId="41" priority="3" operator="containsText" text="ALTO">
      <formula>NOT(ISERROR(SEARCH("ALTO",U12)))</formula>
    </cfRule>
    <cfRule type="containsText" dxfId="40" priority="4" operator="containsText" text="BAJO">
      <formula>NOT(ISERROR(SEARCH("BAJO",U12)))</formula>
    </cfRule>
  </conditionalFormatting>
  <dataValidations count="15">
    <dataValidation type="list" allowBlank="1" showInputMessage="1" showErrorMessage="1" sqref="U12:U18" xr:uid="{F0F70EF2-F81B-4570-A2DB-3CEBB6C234B4}">
      <formula1>$AO$10:$AO$33</formula1>
    </dataValidation>
    <dataValidation type="list" allowBlank="1" showInputMessage="1" showErrorMessage="1" sqref="M15" xr:uid="{C1F91255-B012-4A5C-A13B-7E444C0CE662}">
      <formula1>$AJ$16:$AL$16</formula1>
    </dataValidation>
    <dataValidation type="list" allowBlank="1" showInputMessage="1" showErrorMessage="1" sqref="AA12:AA18" xr:uid="{711F132B-4DF1-4DB4-AC48-96B38090AC4E}">
      <formula1>$AN$12:$AN$13</formula1>
    </dataValidation>
    <dataValidation type="list" allowBlank="1" showInputMessage="1" showErrorMessage="1" sqref="T12 S12:S13" xr:uid="{B1E095CA-D0F8-4CC3-9BFF-7829C5C19F83}">
      <formula1>$AH$15:$AH$17</formula1>
    </dataValidation>
    <dataValidation type="list" allowBlank="1" showInputMessage="1" showErrorMessage="1" sqref="D12:D18" xr:uid="{509A0407-71BB-454B-B2E9-FF4DE3722947}">
      <formula1>$AN$2:$AN$8</formula1>
    </dataValidation>
    <dataValidation type="list" allowBlank="1" showInputMessage="1" showErrorMessage="1" sqref="V12:V18" xr:uid="{5D02F3AE-39EA-48FD-86DC-509EAC8CFC33}">
      <formula1>$AH$14:$AK$14</formula1>
    </dataValidation>
    <dataValidation type="list" allowBlank="1" showInputMessage="1" showErrorMessage="1" sqref="P12" xr:uid="{E763EC1D-9A64-4FFC-9C31-740755D2BD37}">
      <formula1>$AH$10:$AJ$10</formula1>
    </dataValidation>
    <dataValidation type="list" allowBlank="1" showInputMessage="1" showErrorMessage="1" sqref="M17" xr:uid="{D5237B76-E221-4992-B491-5B75402C2B16}">
      <formula1>$AH$8:$AI$8</formula1>
    </dataValidation>
    <dataValidation type="list" allowBlank="1" showInputMessage="1" showErrorMessage="1" sqref="M16" xr:uid="{820C885E-8EA6-41E6-AF03-4A402989B978}">
      <formula1>$AH$7:$AI$7</formula1>
    </dataValidation>
    <dataValidation type="list" allowBlank="1" showInputMessage="1" showErrorMessage="1" sqref="M14" xr:uid="{B99D2BAD-3CF8-47A8-882E-D8EC4847C357}">
      <formula1>$AH$5:$AI$5</formula1>
    </dataValidation>
    <dataValidation type="list" allowBlank="1" showInputMessage="1" showErrorMessage="1" sqref="M13" xr:uid="{E9E9D94D-86CC-4FD5-A7DF-BC7A0FB352A0}">
      <formula1>$AH$4:$AI$4</formula1>
    </dataValidation>
    <dataValidation type="list" allowBlank="1" showInputMessage="1" showErrorMessage="1" sqref="M12" xr:uid="{37E87406-C86A-47AB-98D4-73493AB4F1FA}">
      <formula1>$AH$2:$AH$3</formula1>
    </dataValidation>
    <dataValidation type="list" allowBlank="1" showInputMessage="1" showErrorMessage="1" sqref="G12:G18" xr:uid="{BB630123-FC23-4721-8A96-2E005E8740A5}">
      <formula1>$AL$2:$AL$6</formula1>
    </dataValidation>
    <dataValidation type="list" allowBlank="1" showInputMessage="1" showErrorMessage="1" sqref="M18" xr:uid="{459BB1F8-8896-4804-B56B-99FD4ECC98C1}">
      <formula1>$AH$9:$AJ$9</formula1>
    </dataValidation>
    <dataValidation type="list" allowBlank="1" showInputMessage="1" showErrorMessage="1" sqref="H12:H18" xr:uid="{3A75DD47-A21C-4A7F-9EBD-A99A312287AC}">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C093-4605-4CDE-AB2E-782E6ED799A1}">
  <dimension ref="A1:AO35"/>
  <sheetViews>
    <sheetView view="pageBreakPreview" topLeftCell="Q1" zoomScale="70" zoomScaleNormal="40" zoomScaleSheetLayoutView="70" workbookViewId="0">
      <selection activeCell="V12" sqref="V12:V18"/>
    </sheetView>
  </sheetViews>
  <sheetFormatPr baseColWidth="10" defaultColWidth="11.42578125" defaultRowHeight="12.75" x14ac:dyDescent="0.25"/>
  <cols>
    <col min="1" max="1" width="22.42578125" style="39" customWidth="1"/>
    <col min="2" max="2" width="13.28515625" style="39" customWidth="1"/>
    <col min="3" max="3" width="15.42578125" style="39" customWidth="1"/>
    <col min="4" max="4" width="16.140625" style="39" customWidth="1"/>
    <col min="5" max="5" width="24" style="39" customWidth="1"/>
    <col min="6" max="6" width="17.140625" style="39" customWidth="1"/>
    <col min="7" max="7" width="14.7109375" style="39" customWidth="1"/>
    <col min="8" max="8" width="14.28515625" style="39" customWidth="1"/>
    <col min="9" max="9" width="25.28515625" style="39" hidden="1" customWidth="1"/>
    <col min="10" max="10" width="16.85546875" style="39" customWidth="1"/>
    <col min="11" max="11" width="24.140625" style="39" customWidth="1"/>
    <col min="12" max="12" width="27.42578125" style="39" customWidth="1"/>
    <col min="13" max="13" width="17.42578125" style="39" customWidth="1"/>
    <col min="14" max="14" width="7.7109375" style="39" hidden="1" customWidth="1"/>
    <col min="15" max="15" width="21.140625" style="39" customWidth="1"/>
    <col min="16" max="16" width="16.7109375" style="39" customWidth="1"/>
    <col min="17" max="17" width="19.140625" style="39" customWidth="1"/>
    <col min="18" max="18" width="22.140625" style="39" customWidth="1"/>
    <col min="19" max="19" width="24.140625" style="39" customWidth="1"/>
    <col min="20" max="20" width="26.85546875" style="39" customWidth="1"/>
    <col min="21" max="21" width="23.42578125" style="39" customWidth="1"/>
    <col min="22" max="22" width="21" style="39" customWidth="1"/>
    <col min="23" max="23" width="14.28515625" style="39" customWidth="1"/>
    <col min="24" max="24" width="14" style="39" customWidth="1"/>
    <col min="25" max="25" width="22.85546875" style="39" customWidth="1"/>
    <col min="26" max="26" width="23.7109375" style="39" customWidth="1"/>
    <col min="27" max="27" width="18" style="39" customWidth="1"/>
    <col min="28" max="28" width="14" style="39" customWidth="1"/>
    <col min="29" max="29" width="10.42578125" style="39" customWidth="1"/>
    <col min="30" max="30" width="20.28515625" style="39" customWidth="1"/>
    <col min="31" max="31" width="19.140625" style="39" customWidth="1"/>
    <col min="32" max="32" width="23.42578125" style="39" customWidth="1"/>
    <col min="33" max="33" width="41.28515625" style="39" customWidth="1"/>
    <col min="34" max="34" width="17.28515625" style="39" hidden="1" customWidth="1"/>
    <col min="35" max="41" width="11.42578125" style="39" hidden="1" customWidth="1"/>
    <col min="42" max="42" width="15.28515625" style="39" customWidth="1"/>
    <col min="43" max="16384" width="11.42578125" style="39"/>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9" t="s">
        <v>0</v>
      </c>
      <c r="AL1" s="39" t="s">
        <v>1</v>
      </c>
      <c r="AN1" s="39"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9" t="s">
        <v>3</v>
      </c>
      <c r="AI2" s="39" t="s">
        <v>4</v>
      </c>
      <c r="AL2" s="39" t="s">
        <v>5</v>
      </c>
      <c r="AN2" s="39"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9" t="s">
        <v>7</v>
      </c>
      <c r="AI3" s="39" t="s">
        <v>8</v>
      </c>
      <c r="AL3" s="39" t="s">
        <v>9</v>
      </c>
      <c r="AN3" s="39"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9" t="s">
        <v>11</v>
      </c>
      <c r="AI4" s="39" t="s">
        <v>12</v>
      </c>
      <c r="AK4" s="39" t="s">
        <v>13</v>
      </c>
      <c r="AL4" s="39" t="s">
        <v>14</v>
      </c>
      <c r="AN4" s="39"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9" t="s">
        <v>16</v>
      </c>
      <c r="AI5" s="39" t="s">
        <v>17</v>
      </c>
      <c r="AK5" s="39" t="s">
        <v>18</v>
      </c>
      <c r="AL5" s="39" t="s">
        <v>19</v>
      </c>
      <c r="AN5" s="39"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9" t="s">
        <v>21</v>
      </c>
      <c r="AI6" s="39" t="s">
        <v>22</v>
      </c>
      <c r="AJ6" s="39" t="s">
        <v>23</v>
      </c>
      <c r="AK6" s="39" t="s">
        <v>24</v>
      </c>
      <c r="AL6" s="39" t="s">
        <v>25</v>
      </c>
      <c r="AN6" s="39" t="s">
        <v>26</v>
      </c>
    </row>
    <row r="7" spans="1:41" ht="24.75" customHeight="1" x14ac:dyDescent="0.25">
      <c r="A7" s="487" t="s">
        <v>27</v>
      </c>
      <c r="B7" s="487"/>
      <c r="C7" s="488">
        <v>43853</v>
      </c>
      <c r="D7" s="489"/>
      <c r="E7" s="489"/>
      <c r="F7" s="489"/>
      <c r="G7" s="549"/>
      <c r="H7" s="550"/>
      <c r="I7" s="550"/>
      <c r="J7" s="550"/>
      <c r="K7" s="550"/>
      <c r="L7" s="551"/>
      <c r="M7" s="493" t="s">
        <v>28</v>
      </c>
      <c r="N7" s="494"/>
      <c r="O7" s="494"/>
      <c r="P7" s="494"/>
      <c r="Q7" s="494"/>
      <c r="R7" s="494"/>
      <c r="S7" s="494"/>
      <c r="T7" s="494"/>
      <c r="U7" s="494"/>
      <c r="V7" s="495"/>
      <c r="W7" s="42" t="s">
        <v>29</v>
      </c>
      <c r="X7" s="43"/>
      <c r="Y7" s="44" t="s">
        <v>31</v>
      </c>
      <c r="Z7" s="496" t="s">
        <v>30</v>
      </c>
      <c r="AA7" s="497"/>
      <c r="AB7" s="42" t="s">
        <v>32</v>
      </c>
      <c r="AC7" s="5"/>
      <c r="AD7" s="45" t="s">
        <v>33</v>
      </c>
      <c r="AE7" s="46"/>
      <c r="AF7" s="552"/>
      <c r="AG7" s="552"/>
      <c r="AH7" s="39" t="s">
        <v>34</v>
      </c>
      <c r="AI7" s="39" t="s">
        <v>35</v>
      </c>
      <c r="AJ7" s="39" t="s">
        <v>36</v>
      </c>
      <c r="AN7" s="39" t="s">
        <v>37</v>
      </c>
    </row>
    <row r="8" spans="1:41" x14ac:dyDescent="0.25">
      <c r="A8" s="477" t="s">
        <v>38</v>
      </c>
      <c r="B8" s="477"/>
      <c r="C8" s="477"/>
      <c r="D8" s="477"/>
      <c r="E8" s="477"/>
      <c r="F8" s="477"/>
      <c r="G8" s="546" t="s">
        <v>39</v>
      </c>
      <c r="H8" s="547"/>
      <c r="I8" s="547"/>
      <c r="J8" s="547"/>
      <c r="K8" s="547"/>
      <c r="L8" s="547"/>
      <c r="M8" s="547"/>
      <c r="N8" s="547"/>
      <c r="O8" s="547"/>
      <c r="P8" s="547"/>
      <c r="Q8" s="547"/>
      <c r="R8" s="547"/>
      <c r="S8" s="547"/>
      <c r="T8" s="547"/>
      <c r="U8" s="547"/>
      <c r="V8" s="547"/>
      <c r="W8" s="547"/>
      <c r="X8" s="486"/>
      <c r="Y8" s="547"/>
      <c r="Z8" s="547"/>
      <c r="AA8" s="547"/>
      <c r="AB8" s="548"/>
      <c r="AC8" s="465" t="s">
        <v>40</v>
      </c>
      <c r="AD8" s="483" t="s">
        <v>41</v>
      </c>
      <c r="AE8" s="484"/>
      <c r="AF8" s="484"/>
      <c r="AG8" s="484"/>
      <c r="AH8" s="39" t="s">
        <v>42</v>
      </c>
      <c r="AI8" s="39" t="s">
        <v>43</v>
      </c>
      <c r="AN8" s="39" t="s">
        <v>44</v>
      </c>
    </row>
    <row r="9" spans="1:41" s="47" customFormat="1" ht="14.25" customHeight="1" x14ac:dyDescent="0.25">
      <c r="A9" s="467" t="s">
        <v>45</v>
      </c>
      <c r="B9" s="465" t="s">
        <v>46</v>
      </c>
      <c r="C9" s="467" t="s">
        <v>47</v>
      </c>
      <c r="D9" s="467" t="s">
        <v>2</v>
      </c>
      <c r="E9" s="467" t="s">
        <v>48</v>
      </c>
      <c r="F9" s="477" t="s">
        <v>49</v>
      </c>
      <c r="G9" s="477" t="s">
        <v>50</v>
      </c>
      <c r="H9" s="477"/>
      <c r="I9" s="477"/>
      <c r="J9" s="477"/>
      <c r="K9" s="546" t="s">
        <v>51</v>
      </c>
      <c r="L9" s="547"/>
      <c r="M9" s="547"/>
      <c r="N9" s="547"/>
      <c r="O9" s="547"/>
      <c r="P9" s="547"/>
      <c r="Q9" s="547"/>
      <c r="R9" s="547"/>
      <c r="S9" s="547"/>
      <c r="T9" s="548"/>
      <c r="U9" s="546" t="s">
        <v>52</v>
      </c>
      <c r="V9" s="547"/>
      <c r="W9" s="547"/>
      <c r="X9" s="547"/>
      <c r="Y9" s="547"/>
      <c r="Z9" s="547"/>
      <c r="AA9" s="547"/>
      <c r="AB9" s="548"/>
      <c r="AC9" s="480"/>
      <c r="AD9" s="483"/>
      <c r="AE9" s="484"/>
      <c r="AF9" s="484"/>
      <c r="AG9" s="484"/>
      <c r="AH9" s="39" t="s">
        <v>53</v>
      </c>
      <c r="AI9" s="39" t="s">
        <v>54</v>
      </c>
      <c r="AJ9" s="39" t="s">
        <v>55</v>
      </c>
    </row>
    <row r="10" spans="1:41" s="47" customFormat="1" ht="20.25" customHeight="1" x14ac:dyDescent="0.25">
      <c r="A10" s="467"/>
      <c r="B10" s="480"/>
      <c r="C10" s="467"/>
      <c r="D10" s="467"/>
      <c r="E10" s="467"/>
      <c r="F10" s="477"/>
      <c r="G10" s="479" t="s">
        <v>56</v>
      </c>
      <c r="H10" s="479"/>
      <c r="I10" s="479"/>
      <c r="J10" s="479"/>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0"/>
      <c r="AD10" s="485"/>
      <c r="AE10" s="486"/>
      <c r="AF10" s="486"/>
      <c r="AG10" s="486"/>
      <c r="AH10" s="47" t="s">
        <v>72</v>
      </c>
      <c r="AI10" s="47" t="s">
        <v>73</v>
      </c>
      <c r="AJ10" s="47" t="s">
        <v>74</v>
      </c>
      <c r="AL10" s="47" t="s">
        <v>75</v>
      </c>
      <c r="AO10" s="39" t="s">
        <v>76</v>
      </c>
    </row>
    <row r="11" spans="1:41" s="47" customFormat="1" ht="57.75" customHeight="1" x14ac:dyDescent="0.25">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13" t="s">
        <v>78</v>
      </c>
      <c r="Z11" s="13" t="s">
        <v>79</v>
      </c>
      <c r="AA11" s="14" t="s">
        <v>80</v>
      </c>
      <c r="AB11" s="14" t="s">
        <v>81</v>
      </c>
      <c r="AC11" s="466"/>
      <c r="AD11" s="12" t="s">
        <v>82</v>
      </c>
      <c r="AE11" s="15" t="s">
        <v>83</v>
      </c>
      <c r="AF11" s="15" t="s">
        <v>84</v>
      </c>
      <c r="AG11" s="13" t="s">
        <v>85</v>
      </c>
      <c r="AH11" s="47" t="s">
        <v>86</v>
      </c>
      <c r="AI11" s="47" t="s">
        <v>8</v>
      </c>
      <c r="AL11" s="47" t="s">
        <v>87</v>
      </c>
      <c r="AO11" s="39" t="s">
        <v>88</v>
      </c>
    </row>
    <row r="12" spans="1:41" ht="31.5" customHeight="1" x14ac:dyDescent="0.25">
      <c r="A12" s="525" t="s">
        <v>205</v>
      </c>
      <c r="B12" s="327" t="s">
        <v>206</v>
      </c>
      <c r="C12" s="525" t="s">
        <v>207</v>
      </c>
      <c r="D12" s="404" t="s">
        <v>44</v>
      </c>
      <c r="E12" s="525" t="s">
        <v>208</v>
      </c>
      <c r="F12" s="526" t="s">
        <v>209</v>
      </c>
      <c r="G12" s="373" t="s">
        <v>25</v>
      </c>
      <c r="H12" s="373" t="s">
        <v>13</v>
      </c>
      <c r="I12" s="16" t="str">
        <f>CONCATENATE(G12,H12)</f>
        <v>CASI SEGUROMODERADO</v>
      </c>
      <c r="J12" s="391" t="str">
        <f>I13</f>
        <v>7. EXTREMO</v>
      </c>
      <c r="K12" s="525" t="s">
        <v>210</v>
      </c>
      <c r="L12" s="48" t="s">
        <v>95</v>
      </c>
      <c r="M12" s="18" t="s">
        <v>3</v>
      </c>
      <c r="N12" s="19">
        <f>IF(M12="ASIGNADO",15,IF(M12="NO ASIGNADO",0,""))</f>
        <v>15</v>
      </c>
      <c r="O12" s="395">
        <f>SUM(N12:N18)</f>
        <v>90</v>
      </c>
      <c r="P12" s="396" t="s">
        <v>72</v>
      </c>
      <c r="Q12" s="360">
        <f>IF(Q15="DÉBIL",0,IF(Q15="MODERADO",50,IF(Q15="FUERTE",100,"")))</f>
        <v>50</v>
      </c>
      <c r="R12" s="529"/>
      <c r="S12" s="342" t="s">
        <v>96</v>
      </c>
      <c r="T12" s="342" t="s">
        <v>114</v>
      </c>
      <c r="U12" s="344" t="s">
        <v>179</v>
      </c>
      <c r="V12" s="387" t="s">
        <v>121</v>
      </c>
      <c r="W12" s="413">
        <v>43769</v>
      </c>
      <c r="X12" s="526" t="s">
        <v>211</v>
      </c>
      <c r="Y12" s="899" t="s">
        <v>212</v>
      </c>
      <c r="Z12" s="413" t="s">
        <v>213</v>
      </c>
      <c r="AA12" s="411" t="s">
        <v>115</v>
      </c>
      <c r="AB12" s="899" t="s">
        <v>214</v>
      </c>
      <c r="AC12" s="524">
        <v>44074</v>
      </c>
      <c r="AD12" s="899" t="s">
        <v>215</v>
      </c>
      <c r="AE12" s="373" t="s">
        <v>216</v>
      </c>
      <c r="AF12" s="315" t="s">
        <v>217</v>
      </c>
      <c r="AG12" s="315"/>
      <c r="AH12" s="39" t="s">
        <v>110</v>
      </c>
      <c r="AI12" s="39" t="s">
        <v>111</v>
      </c>
      <c r="AJ12" s="39" t="s">
        <v>13</v>
      </c>
      <c r="AK12" s="39" t="s">
        <v>76</v>
      </c>
      <c r="AL12" s="39" t="s">
        <v>13</v>
      </c>
      <c r="AN12" s="39" t="s">
        <v>103</v>
      </c>
      <c r="AO12" s="39" t="s">
        <v>112</v>
      </c>
    </row>
    <row r="13" spans="1:41" ht="51.75" customHeight="1" x14ac:dyDescent="0.25">
      <c r="A13" s="525"/>
      <c r="B13" s="327"/>
      <c r="C13" s="525"/>
      <c r="D13" s="344"/>
      <c r="E13" s="525"/>
      <c r="F13" s="536"/>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7. EXTREMO</v>
      </c>
      <c r="J13" s="352"/>
      <c r="K13" s="525"/>
      <c r="L13" s="49" t="s">
        <v>113</v>
      </c>
      <c r="M13" s="21" t="s">
        <v>11</v>
      </c>
      <c r="N13" s="22">
        <f>IF(M13="ADECUADO",15,IF(M13="INADECUADO",0,""))</f>
        <v>15</v>
      </c>
      <c r="O13" s="356"/>
      <c r="P13" s="357"/>
      <c r="Q13" s="360"/>
      <c r="R13" s="530"/>
      <c r="S13" s="342"/>
      <c r="T13" s="342"/>
      <c r="U13" s="344"/>
      <c r="V13" s="346"/>
      <c r="W13" s="901"/>
      <c r="X13" s="536"/>
      <c r="Y13" s="900"/>
      <c r="Z13" s="414"/>
      <c r="AA13" s="332"/>
      <c r="AB13" s="900"/>
      <c r="AC13" s="523"/>
      <c r="AD13" s="900"/>
      <c r="AE13" s="373"/>
      <c r="AF13" s="315"/>
      <c r="AG13" s="315"/>
      <c r="AH13" s="39" t="s">
        <v>96</v>
      </c>
      <c r="AI13" s="39" t="s">
        <v>114</v>
      </c>
      <c r="AL13" s="39" t="s">
        <v>18</v>
      </c>
      <c r="AN13" s="39" t="s">
        <v>115</v>
      </c>
      <c r="AO13" s="39" t="s">
        <v>116</v>
      </c>
    </row>
    <row r="14" spans="1:41" ht="69.75" customHeight="1" x14ac:dyDescent="0.25">
      <c r="A14" s="525"/>
      <c r="B14" s="327"/>
      <c r="C14" s="525"/>
      <c r="D14" s="344"/>
      <c r="E14" s="525"/>
      <c r="F14" s="536"/>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352"/>
      <c r="K14" s="525"/>
      <c r="L14" s="50" t="s">
        <v>117</v>
      </c>
      <c r="M14" s="21" t="s">
        <v>16</v>
      </c>
      <c r="N14" s="22">
        <f>IF(M14="OPORTUNA",15,IF(M14="INOPORTUNA",0,""))</f>
        <v>15</v>
      </c>
      <c r="O14" s="356"/>
      <c r="P14" s="357"/>
      <c r="Q14" s="360"/>
      <c r="R14" s="530"/>
      <c r="S14" s="24" t="s">
        <v>118</v>
      </c>
      <c r="T14" s="24" t="s">
        <v>119</v>
      </c>
      <c r="U14" s="344"/>
      <c r="V14" s="346"/>
      <c r="W14" s="901"/>
      <c r="X14" s="536"/>
      <c r="Y14" s="900"/>
      <c r="Z14" s="414"/>
      <c r="AA14" s="332"/>
      <c r="AB14" s="900"/>
      <c r="AC14" s="523"/>
      <c r="AD14" s="900"/>
      <c r="AE14" s="373"/>
      <c r="AF14" s="315"/>
      <c r="AG14" s="315"/>
      <c r="AH14" s="39" t="s">
        <v>120</v>
      </c>
      <c r="AI14" s="39" t="s">
        <v>98</v>
      </c>
      <c r="AJ14" s="39" t="s">
        <v>121</v>
      </c>
      <c r="AK14" s="39" t="s">
        <v>122</v>
      </c>
      <c r="AL14" s="39" t="s">
        <v>24</v>
      </c>
      <c r="AO14" s="39" t="s">
        <v>123</v>
      </c>
    </row>
    <row r="15" spans="1:41" ht="84" customHeight="1" x14ac:dyDescent="0.25">
      <c r="A15" s="525"/>
      <c r="B15" s="327"/>
      <c r="C15" s="525"/>
      <c r="D15" s="344"/>
      <c r="E15" s="25" t="s">
        <v>124</v>
      </c>
      <c r="F15" s="536"/>
      <c r="G15" s="373"/>
      <c r="H15" s="373"/>
      <c r="I15" s="16"/>
      <c r="J15" s="352"/>
      <c r="K15" s="525"/>
      <c r="L15" s="49" t="s">
        <v>218</v>
      </c>
      <c r="M15" s="21" t="s">
        <v>21</v>
      </c>
      <c r="N15" s="22">
        <f>IF(M15="PREVENIR",15,IF(M15="DETECTAR",10,IF(M15="NO ES UN CONTROL",0,"")))</f>
        <v>10</v>
      </c>
      <c r="O15" s="318" t="str">
        <f>IF(O12&lt;86,"DÉBIL",IF(O12&lt;96,"MODERADO",IF(O12&lt;101,"FUERTE","")))</f>
        <v>MODERADO</v>
      </c>
      <c r="P15" s="357"/>
      <c r="Q15" s="320" t="str">
        <f>IF(AND(O15="FUERTE",P12="FUERTE (SIEMPRE SE EJECUTA)"),"FUERTE",IF(OR(O15="DÉBIL",P12="DÉBIL (NO SE EJECUTA)"),"DÉBIL",IF(OR(O15="MODERADO",P12="MODERADO (ALGUNAS VECES)"),"MODERADO")))</f>
        <v>MODERADO</v>
      </c>
      <c r="R15" s="519" t="str">
        <f>IF(AND(O15="FUERTE",P12="FUERTE (SIEMPRE SE EJECUTA)"),"NO","SÍ")</f>
        <v>SÍ</v>
      </c>
      <c r="S15"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15" s="344"/>
      <c r="V15" s="346"/>
      <c r="W15" s="901"/>
      <c r="X15" s="536"/>
      <c r="Y15" s="900"/>
      <c r="Z15" s="415"/>
      <c r="AA15" s="332"/>
      <c r="AB15" s="900"/>
      <c r="AC15" s="523"/>
      <c r="AD15" s="900"/>
      <c r="AE15" s="373"/>
      <c r="AF15" s="315" t="s">
        <v>219</v>
      </c>
      <c r="AG15" s="315"/>
      <c r="AH15" s="39" t="s">
        <v>96</v>
      </c>
      <c r="AO15" s="39" t="s">
        <v>128</v>
      </c>
    </row>
    <row r="16" spans="1:41" ht="55.5" customHeight="1" x14ac:dyDescent="0.25">
      <c r="A16" s="525"/>
      <c r="B16" s="327"/>
      <c r="C16" s="525"/>
      <c r="D16" s="344"/>
      <c r="E16" s="525" t="s">
        <v>220</v>
      </c>
      <c r="F16" s="536"/>
      <c r="G16" s="373"/>
      <c r="H16" s="373"/>
      <c r="I16" s="16"/>
      <c r="J16" s="352"/>
      <c r="K16" s="525"/>
      <c r="L16" s="49" t="s">
        <v>130</v>
      </c>
      <c r="M16" s="21" t="s">
        <v>34</v>
      </c>
      <c r="N16" s="22">
        <f>IF(M16="CONFIABLE",15,IF(M16="NO CONFIABLE",0,""))</f>
        <v>15</v>
      </c>
      <c r="O16" s="319"/>
      <c r="P16" s="357"/>
      <c r="Q16" s="320"/>
      <c r="R16" s="519"/>
      <c r="S16" s="324"/>
      <c r="T16" s="326"/>
      <c r="U16" s="344"/>
      <c r="V16" s="346"/>
      <c r="W16" s="901"/>
      <c r="X16" s="536"/>
      <c r="Y16" s="900"/>
      <c r="Z16" s="25" t="s">
        <v>131</v>
      </c>
      <c r="AA16" s="332"/>
      <c r="AB16" s="900"/>
      <c r="AC16" s="523"/>
      <c r="AD16" s="900"/>
      <c r="AE16" s="373"/>
      <c r="AF16" s="315"/>
      <c r="AG16" s="315"/>
      <c r="AH16" s="39" t="s">
        <v>132</v>
      </c>
      <c r="AJ16" s="39" t="s">
        <v>21</v>
      </c>
      <c r="AK16" s="39" t="s">
        <v>126</v>
      </c>
      <c r="AL16" s="39" t="s">
        <v>22</v>
      </c>
      <c r="AO16" s="39" t="s">
        <v>133</v>
      </c>
    </row>
    <row r="17" spans="1:41" ht="134.1" customHeight="1" x14ac:dyDescent="0.25">
      <c r="A17" s="525"/>
      <c r="B17" s="327"/>
      <c r="C17" s="525"/>
      <c r="D17" s="344"/>
      <c r="E17" s="525"/>
      <c r="F17" s="536"/>
      <c r="G17" s="373"/>
      <c r="H17" s="373"/>
      <c r="I17" s="16"/>
      <c r="J17" s="352"/>
      <c r="K17" s="525"/>
      <c r="L17" s="49" t="s">
        <v>134</v>
      </c>
      <c r="M17" s="21" t="s">
        <v>42</v>
      </c>
      <c r="N17" s="22">
        <f>IF(M17="SE INVESTIGAN Y SE RESUELVEN OPORTUNAMENTE",15,IF(M17="NO SE INVESTIGAN Y SE RESUELVEN OPORTUNAMENTE",0,""))</f>
        <v>15</v>
      </c>
      <c r="O17" s="319"/>
      <c r="P17" s="357"/>
      <c r="Q17" s="320"/>
      <c r="R17" s="519"/>
      <c r="S17" s="324"/>
      <c r="T17" s="326"/>
      <c r="U17" s="344"/>
      <c r="V17" s="346"/>
      <c r="W17" s="901"/>
      <c r="X17" s="536"/>
      <c r="Y17" s="900"/>
      <c r="Z17" s="432" t="s">
        <v>221</v>
      </c>
      <c r="AA17" s="332"/>
      <c r="AB17" s="900"/>
      <c r="AC17" s="523"/>
      <c r="AD17" s="900"/>
      <c r="AE17" s="373"/>
      <c r="AF17" s="315"/>
      <c r="AG17" s="315"/>
      <c r="AH17" s="39" t="s">
        <v>114</v>
      </c>
      <c r="AO17" s="39" t="s">
        <v>136</v>
      </c>
    </row>
    <row r="18" spans="1:41" ht="60.75" customHeight="1" x14ac:dyDescent="0.25">
      <c r="A18" s="526"/>
      <c r="B18" s="543"/>
      <c r="C18" s="526"/>
      <c r="D18" s="345"/>
      <c r="E18" s="525"/>
      <c r="F18" s="822"/>
      <c r="G18" s="374"/>
      <c r="H18" s="374"/>
      <c r="I18" s="16"/>
      <c r="J18" s="352"/>
      <c r="K18" s="526"/>
      <c r="L18" s="51" t="s">
        <v>137</v>
      </c>
      <c r="M18" s="28" t="s">
        <v>54</v>
      </c>
      <c r="N18" s="29">
        <f>IF(M18="COMPLETA",10,IF(M18="INCOMPLETA",5,IF(M18="NO EXISTE",0,"")))</f>
        <v>5</v>
      </c>
      <c r="O18" s="319"/>
      <c r="P18" s="358"/>
      <c r="Q18" s="321"/>
      <c r="R18" s="520"/>
      <c r="S18" s="325"/>
      <c r="T18" s="326"/>
      <c r="U18" s="345"/>
      <c r="V18" s="346"/>
      <c r="W18" s="902"/>
      <c r="X18" s="822"/>
      <c r="Y18" s="900"/>
      <c r="Z18" s="415"/>
      <c r="AA18" s="333"/>
      <c r="AB18" s="900"/>
      <c r="AC18" s="432"/>
      <c r="AD18" s="900"/>
      <c r="AE18" s="374"/>
      <c r="AF18" s="328"/>
      <c r="AG18" s="328"/>
      <c r="AO18" s="39" t="s">
        <v>97</v>
      </c>
    </row>
    <row r="19" spans="1:41" ht="27.75" customHeight="1" x14ac:dyDescent="0.25">
      <c r="A19" s="315" t="s">
        <v>166</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O19" s="39" t="s">
        <v>167</v>
      </c>
    </row>
    <row r="20" spans="1:41" ht="21.75" customHeight="1" x14ac:dyDescent="0.25">
      <c r="A20" s="308" t="s">
        <v>168</v>
      </c>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O20" s="39" t="s">
        <v>169</v>
      </c>
    </row>
    <row r="21" spans="1:41" x14ac:dyDescent="0.25">
      <c r="A21" s="309" t="s">
        <v>170</v>
      </c>
      <c r="B21" s="309"/>
      <c r="C21" s="309" t="s">
        <v>171</v>
      </c>
      <c r="D21" s="309"/>
      <c r="E21" s="309"/>
      <c r="F21" s="309"/>
      <c r="G21" s="309"/>
      <c r="H21" s="309"/>
      <c r="I21" s="309"/>
      <c r="J21" s="309"/>
      <c r="K21" s="309"/>
      <c r="L21" s="309"/>
      <c r="M21" s="309"/>
      <c r="N21" s="309"/>
      <c r="O21" s="309"/>
      <c r="P21" s="309"/>
      <c r="Q21" s="309"/>
      <c r="R21" s="309"/>
      <c r="S21" s="309"/>
      <c r="T21" s="309"/>
      <c r="U21" s="309"/>
      <c r="V21" s="309"/>
      <c r="W21" s="309"/>
      <c r="X21" s="309"/>
      <c r="Y21" s="309"/>
      <c r="Z21" s="310" t="s">
        <v>172</v>
      </c>
      <c r="AA21" s="310"/>
      <c r="AB21" s="310"/>
      <c r="AC21" s="310"/>
      <c r="AD21" s="311" t="s">
        <v>173</v>
      </c>
      <c r="AE21" s="311"/>
      <c r="AF21" s="311"/>
      <c r="AG21" s="311"/>
      <c r="AO21" s="39" t="s">
        <v>174</v>
      </c>
    </row>
    <row r="22" spans="1:41" s="52" customFormat="1" ht="72.75" customHeight="1" x14ac:dyDescent="0.25">
      <c r="A22" s="808">
        <v>1</v>
      </c>
      <c r="B22" s="809"/>
      <c r="C22" s="525" t="s">
        <v>222</v>
      </c>
      <c r="D22" s="525"/>
      <c r="E22" s="525"/>
      <c r="F22" s="525"/>
      <c r="G22" s="525"/>
      <c r="H22" s="525"/>
      <c r="I22" s="525"/>
      <c r="J22" s="525"/>
      <c r="K22" s="525"/>
      <c r="L22" s="525"/>
      <c r="M22" s="525"/>
      <c r="N22" s="525"/>
      <c r="O22" s="525"/>
      <c r="P22" s="525"/>
      <c r="Q22" s="525"/>
      <c r="R22" s="525"/>
      <c r="S22" s="525"/>
      <c r="T22" s="525"/>
      <c r="U22" s="525"/>
      <c r="V22" s="525"/>
      <c r="W22" s="525"/>
      <c r="X22" s="525"/>
      <c r="Y22" s="525"/>
      <c r="Z22" s="896">
        <v>43485</v>
      </c>
      <c r="AA22" s="817"/>
      <c r="AB22" s="817"/>
      <c r="AC22" s="818"/>
      <c r="AD22" s="560" t="s">
        <v>223</v>
      </c>
      <c r="AE22" s="898"/>
      <c r="AF22" s="898"/>
      <c r="AG22" s="898"/>
      <c r="AO22" s="39" t="s">
        <v>156</v>
      </c>
    </row>
    <row r="23" spans="1:41" s="52" customFormat="1" ht="72.75" customHeight="1" x14ac:dyDescent="0.25">
      <c r="A23" s="808">
        <v>2</v>
      </c>
      <c r="B23" s="809"/>
      <c r="C23" s="525" t="s">
        <v>224</v>
      </c>
      <c r="D23" s="525"/>
      <c r="E23" s="525"/>
      <c r="F23" s="525"/>
      <c r="G23" s="525"/>
      <c r="H23" s="525"/>
      <c r="I23" s="525"/>
      <c r="J23" s="525"/>
      <c r="K23" s="525"/>
      <c r="L23" s="525"/>
      <c r="M23" s="525"/>
      <c r="N23" s="525"/>
      <c r="O23" s="525"/>
      <c r="P23" s="525"/>
      <c r="Q23" s="525"/>
      <c r="R23" s="525"/>
      <c r="S23" s="525"/>
      <c r="T23" s="525"/>
      <c r="U23" s="525"/>
      <c r="V23" s="525"/>
      <c r="W23" s="525"/>
      <c r="X23" s="525"/>
      <c r="Y23" s="525"/>
      <c r="Z23" s="896">
        <v>43853</v>
      </c>
      <c r="AA23" s="817"/>
      <c r="AB23" s="817"/>
      <c r="AC23" s="818"/>
      <c r="AD23" s="560" t="s">
        <v>223</v>
      </c>
      <c r="AE23" s="898"/>
      <c r="AF23" s="898"/>
      <c r="AG23" s="898"/>
      <c r="AO23" s="39" t="s">
        <v>178</v>
      </c>
    </row>
    <row r="24" spans="1:41" s="52" customFormat="1" ht="27.75" customHeight="1" x14ac:dyDescent="0.25">
      <c r="A24" s="808">
        <v>3</v>
      </c>
      <c r="B24" s="809"/>
      <c r="C24" s="525" t="s">
        <v>225</v>
      </c>
      <c r="D24" s="525"/>
      <c r="E24" s="525"/>
      <c r="F24" s="525"/>
      <c r="G24" s="525"/>
      <c r="H24" s="525"/>
      <c r="I24" s="525"/>
      <c r="J24" s="525"/>
      <c r="K24" s="525"/>
      <c r="L24" s="525"/>
      <c r="M24" s="525"/>
      <c r="N24" s="525"/>
      <c r="O24" s="525"/>
      <c r="P24" s="525"/>
      <c r="Q24" s="525"/>
      <c r="R24" s="525"/>
      <c r="S24" s="525"/>
      <c r="T24" s="525"/>
      <c r="U24" s="525"/>
      <c r="V24" s="525"/>
      <c r="W24" s="525"/>
      <c r="X24" s="525"/>
      <c r="Y24" s="525"/>
      <c r="Z24" s="821"/>
      <c r="AA24" s="813"/>
      <c r="AB24" s="813"/>
      <c r="AC24" s="814"/>
      <c r="AD24" s="315" t="s">
        <v>226</v>
      </c>
      <c r="AE24" s="523"/>
      <c r="AF24" s="523"/>
      <c r="AG24" s="523"/>
      <c r="AO24" s="39" t="s">
        <v>179</v>
      </c>
    </row>
    <row r="25" spans="1:41" s="52" customFormat="1" ht="161.1" customHeight="1" x14ac:dyDescent="0.25">
      <c r="A25" s="808">
        <v>4</v>
      </c>
      <c r="B25" s="809"/>
      <c r="C25" s="525" t="s">
        <v>227</v>
      </c>
      <c r="D25" s="525"/>
      <c r="E25" s="525"/>
      <c r="F25" s="525"/>
      <c r="G25" s="525"/>
      <c r="H25" s="525"/>
      <c r="I25" s="525"/>
      <c r="J25" s="525"/>
      <c r="K25" s="525"/>
      <c r="L25" s="525"/>
      <c r="M25" s="525"/>
      <c r="N25" s="525"/>
      <c r="O25" s="525"/>
      <c r="P25" s="525"/>
      <c r="Q25" s="525"/>
      <c r="R25" s="525"/>
      <c r="S25" s="525"/>
      <c r="T25" s="525"/>
      <c r="U25" s="525"/>
      <c r="V25" s="525"/>
      <c r="W25" s="525"/>
      <c r="X25" s="525"/>
      <c r="Y25" s="525"/>
      <c r="Z25" s="896" t="s">
        <v>228</v>
      </c>
      <c r="AA25" s="817"/>
      <c r="AB25" s="817"/>
      <c r="AC25" s="818"/>
      <c r="AD25" s="560" t="s">
        <v>229</v>
      </c>
      <c r="AE25" s="898"/>
      <c r="AF25" s="898"/>
      <c r="AG25" s="898"/>
      <c r="AO25" s="39"/>
    </row>
    <row r="26" spans="1:41" ht="15" customHeight="1" x14ac:dyDescent="0.25">
      <c r="A26" s="308">
        <v>2</v>
      </c>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O26" s="39" t="s">
        <v>181</v>
      </c>
    </row>
    <row r="27" spans="1:41" s="53" customFormat="1" ht="30.75" customHeight="1" x14ac:dyDescent="0.25">
      <c r="A27" s="868" t="s">
        <v>173</v>
      </c>
      <c r="B27" s="868"/>
      <c r="C27" s="868"/>
      <c r="D27" s="868"/>
      <c r="E27" s="868"/>
      <c r="F27" s="868"/>
      <c r="G27" s="868" t="s">
        <v>182</v>
      </c>
      <c r="H27" s="868"/>
      <c r="I27" s="868"/>
      <c r="J27" s="868"/>
      <c r="K27" s="868"/>
      <c r="L27" s="868"/>
      <c r="M27" s="869" t="s">
        <v>183</v>
      </c>
      <c r="N27" s="870"/>
      <c r="O27" s="870"/>
      <c r="P27" s="870"/>
      <c r="Q27" s="870"/>
      <c r="R27" s="870"/>
      <c r="S27" s="870"/>
      <c r="T27" s="870"/>
      <c r="U27" s="870"/>
      <c r="V27" s="871"/>
      <c r="W27" s="869" t="s">
        <v>184</v>
      </c>
      <c r="X27" s="870"/>
      <c r="Y27" s="870"/>
      <c r="Z27" s="870"/>
      <c r="AA27" s="871"/>
      <c r="AB27" s="296" t="str">
        <f>IF(X7="X","APOYO OFICINA ASESORA DE PLANEACIÓN","APOYO OFICINA DE CONTROL INTERNO")</f>
        <v>APOYO OFICINA DE CONTROL INTERNO</v>
      </c>
      <c r="AC27" s="296"/>
      <c r="AD27" s="296"/>
      <c r="AE27" s="296"/>
      <c r="AF27" s="296"/>
      <c r="AG27" s="296"/>
      <c r="AH27" s="32"/>
      <c r="AO27" s="39" t="s">
        <v>185</v>
      </c>
    </row>
    <row r="28" spans="1:41" s="58" customFormat="1" ht="33.75" customHeight="1" x14ac:dyDescent="0.25">
      <c r="A28" s="54" t="s">
        <v>186</v>
      </c>
      <c r="B28" s="859" t="s">
        <v>230</v>
      </c>
      <c r="C28" s="860"/>
      <c r="D28" s="860"/>
      <c r="E28" s="860"/>
      <c r="F28" s="861"/>
      <c r="G28" s="55" t="s">
        <v>186</v>
      </c>
      <c r="H28" s="859" t="s">
        <v>231</v>
      </c>
      <c r="I28" s="860"/>
      <c r="J28" s="860"/>
      <c r="K28" s="860"/>
      <c r="L28" s="861"/>
      <c r="M28" s="55" t="s">
        <v>186</v>
      </c>
      <c r="N28" s="56"/>
      <c r="O28" s="862" t="s">
        <v>232</v>
      </c>
      <c r="P28" s="862"/>
      <c r="Q28" s="862"/>
      <c r="R28" s="862"/>
      <c r="S28" s="862"/>
      <c r="T28" s="862"/>
      <c r="U28" s="862"/>
      <c r="V28" s="863"/>
      <c r="W28" s="57" t="s">
        <v>186</v>
      </c>
      <c r="X28" s="859" t="s">
        <v>233</v>
      </c>
      <c r="Y28" s="860"/>
      <c r="Z28" s="860"/>
      <c r="AA28" s="861"/>
      <c r="AB28" s="57" t="s">
        <v>186</v>
      </c>
      <c r="AC28" s="533" t="s">
        <v>234</v>
      </c>
      <c r="AD28" s="533"/>
      <c r="AE28" s="533"/>
      <c r="AF28" s="533"/>
      <c r="AG28" s="533"/>
      <c r="AO28" s="39" t="s">
        <v>191</v>
      </c>
    </row>
    <row r="29" spans="1:41" s="58" customFormat="1" ht="32.25" customHeight="1" x14ac:dyDescent="0.25">
      <c r="A29" s="54" t="s">
        <v>192</v>
      </c>
      <c r="B29" s="859" t="s">
        <v>235</v>
      </c>
      <c r="C29" s="860"/>
      <c r="D29" s="860"/>
      <c r="E29" s="860"/>
      <c r="F29" s="861"/>
      <c r="G29" s="54" t="s">
        <v>192</v>
      </c>
      <c r="H29" s="864" t="s">
        <v>236</v>
      </c>
      <c r="I29" s="864"/>
      <c r="J29" s="864"/>
      <c r="K29" s="864"/>
      <c r="L29" s="864"/>
      <c r="M29" s="55" t="s">
        <v>192</v>
      </c>
      <c r="N29" s="59"/>
      <c r="O29" s="864" t="s">
        <v>237</v>
      </c>
      <c r="P29" s="864"/>
      <c r="Q29" s="864"/>
      <c r="R29" s="864"/>
      <c r="S29" s="864"/>
      <c r="T29" s="864"/>
      <c r="U29" s="864"/>
      <c r="V29" s="864"/>
      <c r="W29" s="54" t="s">
        <v>192</v>
      </c>
      <c r="X29" s="859" t="s">
        <v>238</v>
      </c>
      <c r="Y29" s="860"/>
      <c r="Z29" s="860"/>
      <c r="AA29" s="861"/>
      <c r="AB29" s="54" t="s">
        <v>192</v>
      </c>
      <c r="AC29" s="533" t="s">
        <v>239</v>
      </c>
      <c r="AD29" s="533"/>
      <c r="AE29" s="533"/>
      <c r="AF29" s="533"/>
      <c r="AG29" s="533"/>
      <c r="AO29" s="39" t="s">
        <v>198</v>
      </c>
    </row>
    <row r="30" spans="1:41" s="52" customFormat="1" x14ac:dyDescent="0.25">
      <c r="D30" s="39"/>
      <c r="AO30" s="39" t="s">
        <v>199</v>
      </c>
    </row>
    <row r="31" spans="1:41" x14ac:dyDescent="0.25">
      <c r="AO31" s="39" t="s">
        <v>200</v>
      </c>
    </row>
    <row r="32" spans="1:41" x14ac:dyDescent="0.25">
      <c r="AO32" s="39" t="s">
        <v>201</v>
      </c>
    </row>
    <row r="33" spans="41:41" x14ac:dyDescent="0.25">
      <c r="AO33" s="39" t="s">
        <v>202</v>
      </c>
    </row>
    <row r="34" spans="41:41" x14ac:dyDescent="0.25">
      <c r="AO34" s="39" t="s">
        <v>203</v>
      </c>
    </row>
    <row r="35" spans="41:41" x14ac:dyDescent="0.25">
      <c r="AO35" s="39" t="s">
        <v>204</v>
      </c>
    </row>
  </sheetData>
  <sheetProtection selectLockedCells="1"/>
  <dataConsolidate/>
  <mergeCells count="110">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A12:A18"/>
    <mergeCell ref="B12:B18"/>
    <mergeCell ref="C12:C18"/>
    <mergeCell ref="D12:D18"/>
    <mergeCell ref="E12:E14"/>
    <mergeCell ref="F12:F18"/>
    <mergeCell ref="G12:G18"/>
    <mergeCell ref="Q10:Q11"/>
    <mergeCell ref="R10:R11"/>
    <mergeCell ref="H12:H18"/>
    <mergeCell ref="J12:J18"/>
    <mergeCell ref="K12:K18"/>
    <mergeCell ref="O12:O14"/>
    <mergeCell ref="P12:P18"/>
    <mergeCell ref="Q12:Q14"/>
    <mergeCell ref="W10:W11"/>
    <mergeCell ref="X10:X11"/>
    <mergeCell ref="Y10:AB10"/>
    <mergeCell ref="S10:S11"/>
    <mergeCell ref="T10:T11"/>
    <mergeCell ref="U10:U11"/>
    <mergeCell ref="V10:V11"/>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A26:AG26"/>
    <mergeCell ref="A27:F27"/>
    <mergeCell ref="G27:L27"/>
    <mergeCell ref="M27:V27"/>
    <mergeCell ref="W27:AA27"/>
    <mergeCell ref="AB27:AG27"/>
    <mergeCell ref="A24:B24"/>
    <mergeCell ref="C24:Y24"/>
    <mergeCell ref="Z24:AC24"/>
    <mergeCell ref="AD24:AG24"/>
    <mergeCell ref="A25:B25"/>
    <mergeCell ref="C25:Y25"/>
    <mergeCell ref="Z25:AC25"/>
    <mergeCell ref="AD25:AG25"/>
    <mergeCell ref="B28:F28"/>
    <mergeCell ref="H28:L28"/>
    <mergeCell ref="O28:V28"/>
    <mergeCell ref="X28:AA28"/>
    <mergeCell ref="AC28:AG28"/>
    <mergeCell ref="B29:F29"/>
    <mergeCell ref="H29:L29"/>
    <mergeCell ref="O29:V29"/>
    <mergeCell ref="X29:AA29"/>
    <mergeCell ref="AC29:AG29"/>
  </mergeCells>
  <conditionalFormatting sqref="J12:J18">
    <cfRule type="containsText" dxfId="39" priority="5" operator="containsText" text="EXTREMO">
      <formula>NOT(ISERROR(SEARCH("EXTREMO",J12)))</formula>
    </cfRule>
    <cfRule type="containsText" dxfId="38" priority="6" operator="containsText" text="ALTO">
      <formula>NOT(ISERROR(SEARCH("ALTO",J12)))</formula>
    </cfRule>
    <cfRule type="containsText" dxfId="37" priority="7" operator="containsText" text="MODERADO">
      <formula>NOT(ISERROR(SEARCH("MODERADO",J12)))</formula>
    </cfRule>
    <cfRule type="containsText" dxfId="36" priority="8" operator="containsText" text="BAJO">
      <formula>NOT(ISERROR(SEARCH("BAJO",J12)))</formula>
    </cfRule>
  </conditionalFormatting>
  <conditionalFormatting sqref="U12:U18">
    <cfRule type="containsText" dxfId="35" priority="1" operator="containsText" text="EXTREMO">
      <formula>NOT(ISERROR(SEARCH("EXTREMO",U12)))</formula>
    </cfRule>
    <cfRule type="containsText" dxfId="34" priority="2" operator="containsText" text="MODERADO">
      <formula>NOT(ISERROR(SEARCH("MODERADO",U12)))</formula>
    </cfRule>
    <cfRule type="containsText" dxfId="33" priority="3" operator="containsText" text="ALTO">
      <formula>NOT(ISERROR(SEARCH("ALTO",U12)))</formula>
    </cfRule>
    <cfRule type="containsText" dxfId="32" priority="4" operator="containsText" text="BAJO">
      <formula>NOT(ISERROR(SEARCH("BAJO",U12)))</formula>
    </cfRule>
  </conditionalFormatting>
  <dataValidations count="15">
    <dataValidation type="list" allowBlank="1" showInputMessage="1" showErrorMessage="1" sqref="M15" xr:uid="{3C7A453B-9651-4871-AE3C-BCAD83DEEEEC}">
      <formula1>$AJ$16:$AL$16</formula1>
    </dataValidation>
    <dataValidation type="list" allowBlank="1" showInputMessage="1" showErrorMessage="1" sqref="AA12:AA18" xr:uid="{E10C5BF1-49E3-4363-9BA6-9043F86528AA}">
      <formula1>$AN$12:$AN$13</formula1>
    </dataValidation>
    <dataValidation type="list" allowBlank="1" showInputMessage="1" showErrorMessage="1" sqref="T12 S12:S13" xr:uid="{D3EC73BF-5332-4AE9-BEE3-03E9A53439E1}">
      <formula1>$AH$15:$AH$17</formula1>
    </dataValidation>
    <dataValidation type="list" allowBlank="1" showInputMessage="1" showErrorMessage="1" sqref="D12:D18" xr:uid="{9C2431AA-1589-4197-A8FF-F3D4D69485FE}">
      <formula1>$AN$2:$AN$8</formula1>
    </dataValidation>
    <dataValidation type="list" allowBlank="1" showInputMessage="1" showErrorMessage="1" sqref="V12:V18" xr:uid="{1F54F666-C5F7-467C-B0FD-3BAAF0344F1A}">
      <formula1>$AH$14:$AK$14</formula1>
    </dataValidation>
    <dataValidation type="list" allowBlank="1" showInputMessage="1" showErrorMessage="1" sqref="P12" xr:uid="{ABD02769-3D3F-484F-9666-2B83913D419A}">
      <formula1>$AH$10:$AJ$10</formula1>
    </dataValidation>
    <dataValidation type="list" allowBlank="1" showInputMessage="1" showErrorMessage="1" sqref="M17" xr:uid="{D5D482B6-DEE4-4C47-9695-4202F1FAAC33}">
      <formula1>$AH$8:$AI$8</formula1>
    </dataValidation>
    <dataValidation type="list" allowBlank="1" showInputMessage="1" showErrorMessage="1" sqref="M16" xr:uid="{E62D2F81-70A4-4CC9-B8F1-29AD3427C0BC}">
      <formula1>$AH$7:$AI$7</formula1>
    </dataValidation>
    <dataValidation type="list" allowBlank="1" showInputMessage="1" showErrorMessage="1" sqref="M14" xr:uid="{A46AEBF0-C6C2-4C0E-9215-F6BFA45EFED3}">
      <formula1>$AH$5:$AI$5</formula1>
    </dataValidation>
    <dataValidation type="list" allowBlank="1" showInputMessage="1" showErrorMessage="1" sqref="M13" xr:uid="{B79239E7-F6A0-49A6-99AC-C986815CCEE3}">
      <formula1>$AH$4:$AI$4</formula1>
    </dataValidation>
    <dataValidation type="list" allowBlank="1" showInputMessage="1" showErrorMessage="1" sqref="M12" xr:uid="{CA8881BA-F372-47CC-BC37-08F779F744C3}">
      <formula1>$AH$2:$AH$3</formula1>
    </dataValidation>
    <dataValidation type="list" allowBlank="1" showInputMessage="1" showErrorMessage="1" sqref="U12:U18" xr:uid="{EBBF971F-CC66-49D2-AE9A-B289E45E8E2E}">
      <formula1>$AO$10:$AO$35</formula1>
    </dataValidation>
    <dataValidation type="list" allowBlank="1" showInputMessage="1" showErrorMessage="1" sqref="G12:G18" xr:uid="{B735234A-23BE-4755-948C-8F9AF34635CD}">
      <formula1>$AL$2:$AL$6</formula1>
    </dataValidation>
    <dataValidation type="list" allowBlank="1" showInputMessage="1" showErrorMessage="1" sqref="M18" xr:uid="{3E8A045A-A80C-40DA-9B0D-DA14EDD7BDDE}">
      <formula1>$AH$9:$AJ$9</formula1>
    </dataValidation>
    <dataValidation type="list" allowBlank="1" showInputMessage="1" showErrorMessage="1" sqref="H12:H18" xr:uid="{4A06F5B8-A6A8-4F05-8685-9EFA5F681AA1}">
      <formula1>$AL$10:$AL$14</formula1>
    </dataValidation>
  </dataValidations>
  <printOptions horizontalCentered="1"/>
  <pageMargins left="0" right="0" top="0.39370078740157483" bottom="0.51181102362204722" header="0.31496062992125984" footer="0.31496062992125984"/>
  <pageSetup scale="21"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1074-AABE-461C-A339-1DAC1D1CE5AF}">
  <dimension ref="A1:AO34"/>
  <sheetViews>
    <sheetView tabSelected="1" view="pageBreakPreview" topLeftCell="A10" zoomScale="85" zoomScaleSheetLayoutView="85" workbookViewId="0">
      <selection activeCell="H12" sqref="H12:H18"/>
    </sheetView>
  </sheetViews>
  <sheetFormatPr baseColWidth="10" defaultColWidth="10.85546875" defaultRowHeight="12.75" x14ac:dyDescent="0.25"/>
  <cols>
    <col min="1" max="1" width="22.42578125" style="39" customWidth="1"/>
    <col min="2" max="2" width="14.7109375" style="39" customWidth="1"/>
    <col min="3" max="3" width="15.42578125" style="39" customWidth="1"/>
    <col min="4" max="4" width="16.28515625" style="39" customWidth="1"/>
    <col min="5" max="5" width="24.140625" style="39" customWidth="1"/>
    <col min="6" max="6" width="14" style="39" customWidth="1"/>
    <col min="7" max="7" width="15" style="39" customWidth="1"/>
    <col min="8" max="8" width="14.7109375" style="39" customWidth="1"/>
    <col min="9" max="9" width="25.28515625" style="39" hidden="1" customWidth="1"/>
    <col min="10" max="10" width="22.85546875" style="39" customWidth="1"/>
    <col min="11" max="11" width="28.28515625" style="39" customWidth="1"/>
    <col min="12" max="12" width="22.28515625" style="39" customWidth="1"/>
    <col min="13" max="13" width="14.85546875" style="39" customWidth="1"/>
    <col min="14" max="14" width="7.7109375" style="39" hidden="1" customWidth="1"/>
    <col min="15" max="15" width="21.140625" style="39" customWidth="1"/>
    <col min="16" max="16" width="16.7109375" style="39" customWidth="1"/>
    <col min="17" max="17" width="16.42578125" style="39" customWidth="1"/>
    <col min="18" max="18" width="22.140625" style="39" customWidth="1"/>
    <col min="19" max="19" width="24.140625" style="39" customWidth="1"/>
    <col min="20" max="20" width="26.85546875" style="39" customWidth="1"/>
    <col min="21" max="21" width="23.42578125" style="39" customWidth="1"/>
    <col min="22" max="22" width="21" style="39" customWidth="1"/>
    <col min="23" max="23" width="19.85546875" style="39" customWidth="1"/>
    <col min="24" max="24" width="28.140625" style="39" customWidth="1"/>
    <col min="25" max="25" width="22.85546875" style="39" customWidth="1"/>
    <col min="26" max="26" width="22.140625" style="39" customWidth="1"/>
    <col min="27" max="27" width="16" style="39" customWidth="1"/>
    <col min="28" max="28" width="18.5703125" style="39" bestFit="1" customWidth="1"/>
    <col min="29" max="29" width="18" style="39" customWidth="1"/>
    <col min="30" max="30" width="19.42578125" style="39" customWidth="1"/>
    <col min="31" max="31" width="19.140625" style="39" customWidth="1"/>
    <col min="32" max="32" width="23.42578125" style="39" customWidth="1"/>
    <col min="33" max="33" width="44.140625" style="39" customWidth="1"/>
    <col min="34" max="34" width="17.28515625" style="39" hidden="1" customWidth="1"/>
    <col min="35" max="41" width="11.42578125" style="39" hidden="1" customWidth="1"/>
    <col min="42" max="42" width="11.5703125" style="39" customWidth="1"/>
    <col min="43" max="16384" width="10.85546875" style="39"/>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9" t="s">
        <v>0</v>
      </c>
      <c r="AL1" s="39" t="s">
        <v>1</v>
      </c>
      <c r="AN1" s="39"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9" t="s">
        <v>3</v>
      </c>
      <c r="AI2" s="39" t="s">
        <v>4</v>
      </c>
      <c r="AL2" s="39" t="s">
        <v>5</v>
      </c>
      <c r="AN2" s="39"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9" t="s">
        <v>7</v>
      </c>
      <c r="AI3" s="39" t="s">
        <v>8</v>
      </c>
      <c r="AL3" s="39" t="s">
        <v>9</v>
      </c>
      <c r="AN3" s="39"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9" t="s">
        <v>11</v>
      </c>
      <c r="AI4" s="39" t="s">
        <v>12</v>
      </c>
      <c r="AK4" s="39" t="s">
        <v>13</v>
      </c>
      <c r="AL4" s="39" t="s">
        <v>14</v>
      </c>
      <c r="AN4" s="39"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9" t="s">
        <v>16</v>
      </c>
      <c r="AI5" s="39" t="s">
        <v>17</v>
      </c>
      <c r="AK5" s="39" t="s">
        <v>18</v>
      </c>
      <c r="AL5" s="39" t="s">
        <v>19</v>
      </c>
      <c r="AN5" s="39"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9" t="s">
        <v>21</v>
      </c>
      <c r="AI6" s="39" t="s">
        <v>22</v>
      </c>
      <c r="AJ6" s="39" t="s">
        <v>23</v>
      </c>
      <c r="AK6" s="39" t="s">
        <v>24</v>
      </c>
      <c r="AL6" s="39" t="s">
        <v>25</v>
      </c>
      <c r="AN6" s="39" t="s">
        <v>26</v>
      </c>
    </row>
    <row r="7" spans="1:41" ht="24.75" customHeight="1" x14ac:dyDescent="0.25">
      <c r="A7" s="487" t="s">
        <v>27</v>
      </c>
      <c r="B7" s="487"/>
      <c r="C7" s="488">
        <v>43853</v>
      </c>
      <c r="D7" s="489"/>
      <c r="E7" s="489"/>
      <c r="F7" s="489"/>
      <c r="G7" s="549"/>
      <c r="H7" s="550"/>
      <c r="I7" s="550"/>
      <c r="J7" s="550"/>
      <c r="K7" s="550"/>
      <c r="L7" s="551"/>
      <c r="M7" s="493" t="s">
        <v>28</v>
      </c>
      <c r="N7" s="494"/>
      <c r="O7" s="494"/>
      <c r="P7" s="494"/>
      <c r="Q7" s="494"/>
      <c r="R7" s="494"/>
      <c r="S7" s="494"/>
      <c r="T7" s="494"/>
      <c r="U7" s="494"/>
      <c r="V7" s="495"/>
      <c r="W7" s="42" t="s">
        <v>29</v>
      </c>
      <c r="X7" s="927"/>
      <c r="Y7" s="44" t="s">
        <v>31</v>
      </c>
      <c r="Z7" s="928"/>
      <c r="AA7" s="929"/>
      <c r="AB7" s="42" t="s">
        <v>32</v>
      </c>
      <c r="AC7" s="930" t="s">
        <v>30</v>
      </c>
      <c r="AD7" s="45" t="s">
        <v>33</v>
      </c>
      <c r="AE7" s="46"/>
      <c r="AF7" s="552"/>
      <c r="AG7" s="552"/>
      <c r="AH7" s="39" t="s">
        <v>34</v>
      </c>
      <c r="AI7" s="39" t="s">
        <v>35</v>
      </c>
      <c r="AJ7" s="39" t="s">
        <v>36</v>
      </c>
      <c r="AN7" s="39" t="s">
        <v>37</v>
      </c>
    </row>
    <row r="8" spans="1:41" x14ac:dyDescent="0.25">
      <c r="A8" s="477" t="s">
        <v>38</v>
      </c>
      <c r="B8" s="477"/>
      <c r="C8" s="477"/>
      <c r="D8" s="477"/>
      <c r="E8" s="477"/>
      <c r="F8" s="477"/>
      <c r="G8" s="546" t="s">
        <v>39</v>
      </c>
      <c r="H8" s="547"/>
      <c r="I8" s="547"/>
      <c r="J8" s="547"/>
      <c r="K8" s="547"/>
      <c r="L8" s="547"/>
      <c r="M8" s="547"/>
      <c r="N8" s="547"/>
      <c r="O8" s="547"/>
      <c r="P8" s="547"/>
      <c r="Q8" s="547"/>
      <c r="R8" s="547"/>
      <c r="S8" s="547"/>
      <c r="T8" s="547"/>
      <c r="U8" s="547"/>
      <c r="V8" s="547"/>
      <c r="W8" s="547"/>
      <c r="X8" s="486"/>
      <c r="Y8" s="547"/>
      <c r="Z8" s="547"/>
      <c r="AA8" s="547"/>
      <c r="AB8" s="548"/>
      <c r="AC8" s="478" t="s">
        <v>40</v>
      </c>
      <c r="AD8" s="483" t="s">
        <v>41</v>
      </c>
      <c r="AE8" s="484"/>
      <c r="AF8" s="484"/>
      <c r="AG8" s="484"/>
      <c r="AH8" s="39" t="s">
        <v>42</v>
      </c>
      <c r="AI8" s="39" t="s">
        <v>43</v>
      </c>
      <c r="AN8" s="39" t="s">
        <v>44</v>
      </c>
    </row>
    <row r="9" spans="1:41" s="47" customFormat="1" ht="14.25" customHeight="1" x14ac:dyDescent="0.25">
      <c r="A9" s="467" t="s">
        <v>45</v>
      </c>
      <c r="B9" s="465" t="s">
        <v>46</v>
      </c>
      <c r="C9" s="467" t="s">
        <v>47</v>
      </c>
      <c r="D9" s="467" t="s">
        <v>2</v>
      </c>
      <c r="E9" s="467" t="s">
        <v>48</v>
      </c>
      <c r="F9" s="477" t="s">
        <v>49</v>
      </c>
      <c r="G9" s="477" t="s">
        <v>50</v>
      </c>
      <c r="H9" s="477"/>
      <c r="I9" s="477"/>
      <c r="J9" s="477"/>
      <c r="K9" s="546" t="s">
        <v>51</v>
      </c>
      <c r="L9" s="547"/>
      <c r="M9" s="547"/>
      <c r="N9" s="547"/>
      <c r="O9" s="547"/>
      <c r="P9" s="547"/>
      <c r="Q9" s="547"/>
      <c r="R9" s="547"/>
      <c r="S9" s="547"/>
      <c r="T9" s="548"/>
      <c r="U9" s="546" t="s">
        <v>52</v>
      </c>
      <c r="V9" s="547"/>
      <c r="W9" s="547"/>
      <c r="X9" s="547"/>
      <c r="Y9" s="547"/>
      <c r="Z9" s="547"/>
      <c r="AA9" s="547"/>
      <c r="AB9" s="548"/>
      <c r="AC9" s="482"/>
      <c r="AD9" s="483"/>
      <c r="AE9" s="484"/>
      <c r="AF9" s="484"/>
      <c r="AG9" s="484"/>
      <c r="AH9" s="39" t="s">
        <v>53</v>
      </c>
      <c r="AI9" s="39" t="s">
        <v>54</v>
      </c>
      <c r="AJ9" s="39" t="s">
        <v>55</v>
      </c>
    </row>
    <row r="10" spans="1:41" s="47" customFormat="1" ht="20.25" customHeight="1" x14ac:dyDescent="0.25">
      <c r="A10" s="467"/>
      <c r="B10" s="480"/>
      <c r="C10" s="467"/>
      <c r="D10" s="467"/>
      <c r="E10" s="467"/>
      <c r="F10" s="477"/>
      <c r="G10" s="479" t="s">
        <v>56</v>
      </c>
      <c r="H10" s="479"/>
      <c r="I10" s="479"/>
      <c r="J10" s="479"/>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47" t="s">
        <v>72</v>
      </c>
      <c r="AI10" s="47" t="s">
        <v>73</v>
      </c>
      <c r="AJ10" s="47" t="s">
        <v>74</v>
      </c>
      <c r="AL10" s="47" t="s">
        <v>75</v>
      </c>
      <c r="AO10" s="39" t="s">
        <v>76</v>
      </c>
    </row>
    <row r="11" spans="1:41" s="47" customFormat="1" ht="57.75" customHeight="1" x14ac:dyDescent="0.25">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40" t="s">
        <v>78</v>
      </c>
      <c r="Z11" s="40" t="s">
        <v>79</v>
      </c>
      <c r="AA11" s="41" t="s">
        <v>80</v>
      </c>
      <c r="AB11" s="41" t="s">
        <v>81</v>
      </c>
      <c r="AC11" s="479"/>
      <c r="AD11" s="15" t="s">
        <v>82</v>
      </c>
      <c r="AE11" s="15" t="s">
        <v>83</v>
      </c>
      <c r="AF11" s="15" t="s">
        <v>84</v>
      </c>
      <c r="AG11" s="40" t="s">
        <v>85</v>
      </c>
      <c r="AH11" s="47" t="s">
        <v>86</v>
      </c>
      <c r="AI11" s="47" t="s">
        <v>8</v>
      </c>
      <c r="AL11" s="47" t="s">
        <v>87</v>
      </c>
      <c r="AO11" s="39" t="s">
        <v>88</v>
      </c>
    </row>
    <row r="12" spans="1:41" ht="105.75" customHeight="1" x14ac:dyDescent="0.25">
      <c r="A12" s="894" t="s">
        <v>797</v>
      </c>
      <c r="B12" s="895" t="s">
        <v>798</v>
      </c>
      <c r="C12" s="525" t="s">
        <v>799</v>
      </c>
      <c r="D12" s="931" t="s">
        <v>15</v>
      </c>
      <c r="E12" s="526" t="s">
        <v>800</v>
      </c>
      <c r="F12" s="525" t="s">
        <v>801</v>
      </c>
      <c r="G12" s="373" t="s">
        <v>9</v>
      </c>
      <c r="H12" s="373" t="s">
        <v>18</v>
      </c>
      <c r="I12" s="16" t="str">
        <f>CONCATENATE(G12,H12)</f>
        <v>IMPROBABLEMAYOR</v>
      </c>
      <c r="J12" s="391" t="str">
        <f>I13</f>
        <v>2. ALTO</v>
      </c>
      <c r="K12" s="932" t="s">
        <v>802</v>
      </c>
      <c r="L12" s="80" t="s">
        <v>95</v>
      </c>
      <c r="M12" s="18" t="s">
        <v>3</v>
      </c>
      <c r="N12" s="19">
        <f>IF(M12="ASIGNADO",15,IF(M12="NO ASIGNADO",0,""))</f>
        <v>15</v>
      </c>
      <c r="O12" s="395">
        <f>SUM(N12:N18)</f>
        <v>100</v>
      </c>
      <c r="P12" s="396" t="s">
        <v>72</v>
      </c>
      <c r="Q12" s="360">
        <f>IF(Q15="DÉBIL",0,IF(Q15="MODERADO",50,IF(Q15="FUERTE",100,"")))</f>
        <v>100</v>
      </c>
      <c r="R12" s="529"/>
      <c r="S12" s="342" t="s">
        <v>96</v>
      </c>
      <c r="T12" s="342" t="s">
        <v>96</v>
      </c>
      <c r="U12" s="344" t="s">
        <v>133</v>
      </c>
      <c r="V12" s="387" t="s">
        <v>120</v>
      </c>
      <c r="W12" s="933">
        <v>43009</v>
      </c>
      <c r="X12" s="932" t="s">
        <v>803</v>
      </c>
      <c r="Y12" s="932" t="s">
        <v>804</v>
      </c>
      <c r="Z12" s="432" t="s">
        <v>321</v>
      </c>
      <c r="AA12" s="884" t="s">
        <v>103</v>
      </c>
      <c r="AB12" s="525" t="s">
        <v>805</v>
      </c>
      <c r="AC12" s="523"/>
      <c r="AD12" s="328" t="s">
        <v>806</v>
      </c>
      <c r="AE12" s="327" t="s">
        <v>807</v>
      </c>
      <c r="AF12" s="525" t="s">
        <v>808</v>
      </c>
      <c r="AG12" s="328" t="s">
        <v>809</v>
      </c>
      <c r="AH12" s="39" t="s">
        <v>110</v>
      </c>
      <c r="AI12" s="39" t="s">
        <v>111</v>
      </c>
      <c r="AJ12" s="39" t="s">
        <v>13</v>
      </c>
      <c r="AK12" s="39" t="s">
        <v>76</v>
      </c>
      <c r="AL12" s="39" t="s">
        <v>13</v>
      </c>
      <c r="AN12" s="39" t="s">
        <v>103</v>
      </c>
      <c r="AO12" s="39" t="s">
        <v>112</v>
      </c>
    </row>
    <row r="13" spans="1:41" ht="105.75" customHeight="1" x14ac:dyDescent="0.25">
      <c r="A13" s="894"/>
      <c r="B13" s="934"/>
      <c r="C13" s="531"/>
      <c r="D13" s="935"/>
      <c r="E13" s="536"/>
      <c r="F13" s="531"/>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ALTO</v>
      </c>
      <c r="J13" s="352"/>
      <c r="K13" s="936"/>
      <c r="L13" s="82" t="s">
        <v>113</v>
      </c>
      <c r="M13" s="21" t="s">
        <v>11</v>
      </c>
      <c r="N13" s="22">
        <f>IF(M13="ADECUADO",15,IF(M13="INADECUADO",0,""))</f>
        <v>15</v>
      </c>
      <c r="O13" s="356"/>
      <c r="P13" s="357"/>
      <c r="Q13" s="360"/>
      <c r="R13" s="530"/>
      <c r="S13" s="342"/>
      <c r="T13" s="342"/>
      <c r="U13" s="344"/>
      <c r="V13" s="346"/>
      <c r="W13" s="362"/>
      <c r="X13" s="936"/>
      <c r="Y13" s="936"/>
      <c r="Z13" s="414"/>
      <c r="AA13" s="885"/>
      <c r="AB13" s="531"/>
      <c r="AC13" s="523"/>
      <c r="AD13" s="398"/>
      <c r="AE13" s="327"/>
      <c r="AF13" s="525"/>
      <c r="AG13" s="398"/>
      <c r="AH13" s="39" t="s">
        <v>96</v>
      </c>
      <c r="AI13" s="39" t="s">
        <v>114</v>
      </c>
      <c r="AL13" s="39" t="s">
        <v>18</v>
      </c>
      <c r="AN13" s="39" t="s">
        <v>115</v>
      </c>
      <c r="AO13" s="39" t="s">
        <v>116</v>
      </c>
    </row>
    <row r="14" spans="1:41" ht="105.75" customHeight="1" x14ac:dyDescent="0.25">
      <c r="A14" s="894"/>
      <c r="B14" s="934"/>
      <c r="C14" s="531"/>
      <c r="D14" s="935"/>
      <c r="E14" s="536"/>
      <c r="F14" s="531"/>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52"/>
      <c r="K14" s="936"/>
      <c r="L14" s="82" t="s">
        <v>117</v>
      </c>
      <c r="M14" s="21" t="s">
        <v>16</v>
      </c>
      <c r="N14" s="22">
        <f>IF(M14="OPORTUNA",15,IF(M14="INOPORTUNA",0,""))</f>
        <v>15</v>
      </c>
      <c r="O14" s="356"/>
      <c r="P14" s="357"/>
      <c r="Q14" s="360"/>
      <c r="R14" s="530"/>
      <c r="S14" s="24" t="s">
        <v>118</v>
      </c>
      <c r="T14" s="24" t="s">
        <v>119</v>
      </c>
      <c r="U14" s="344"/>
      <c r="V14" s="346"/>
      <c r="W14" s="362"/>
      <c r="X14" s="936"/>
      <c r="Y14" s="936"/>
      <c r="Z14" s="414"/>
      <c r="AA14" s="885"/>
      <c r="AB14" s="531"/>
      <c r="AC14" s="523"/>
      <c r="AD14" s="314"/>
      <c r="AE14" s="327"/>
      <c r="AF14" s="525"/>
      <c r="AG14" s="398"/>
      <c r="AH14" s="39" t="s">
        <v>120</v>
      </c>
      <c r="AI14" s="39" t="s">
        <v>98</v>
      </c>
      <c r="AJ14" s="39" t="s">
        <v>121</v>
      </c>
      <c r="AK14" s="39" t="s">
        <v>122</v>
      </c>
      <c r="AL14" s="39" t="s">
        <v>24</v>
      </c>
      <c r="AO14" s="39" t="s">
        <v>123</v>
      </c>
    </row>
    <row r="15" spans="1:41" ht="84" customHeight="1" x14ac:dyDescent="0.25">
      <c r="A15" s="894"/>
      <c r="B15" s="934"/>
      <c r="C15" s="531"/>
      <c r="D15" s="935"/>
      <c r="E15" s="70" t="s">
        <v>124</v>
      </c>
      <c r="F15" s="531"/>
      <c r="G15" s="373"/>
      <c r="H15" s="373"/>
      <c r="I15" s="16"/>
      <c r="J15" s="352"/>
      <c r="K15" s="936"/>
      <c r="L15" s="82" t="s">
        <v>218</v>
      </c>
      <c r="M15" s="21" t="s">
        <v>126</v>
      </c>
      <c r="N15" s="22">
        <f>IF(M15="PREVENIR",15,IF(M15="DETECTAR",10,IF(M15="NO ES UN CONTROL",0,"")))</f>
        <v>15</v>
      </c>
      <c r="O15" s="318" t="str">
        <f>IF(O12&lt;86,"DÉBIL",IF(O12&lt;96,"MODERADO",IF(O12&lt;101,"FUERTE","")))</f>
        <v>FUERTE</v>
      </c>
      <c r="P15" s="357"/>
      <c r="Q15" s="320" t="str">
        <f>IF(AND(O15="FUERTE",P12="FUERTE (SIEMPRE SE EJECUTA)"),"FUERTE",IF(OR(O15="DÉBIL",P12="DÉBIL (NO SE EJECUTA)"),"DÉBIL",IF(OR(O15="MODERADO",P12="MODERADO (ALGUNAS VECES)"),"MODERADO")))</f>
        <v>FUERTE</v>
      </c>
      <c r="R15" s="519" t="str">
        <f>IF(AND(O15="FUERTE",P12="FUERTE (SIEMPRE SE EJECUTA)"),"NO","SÍ")</f>
        <v>NO</v>
      </c>
      <c r="S15"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344"/>
      <c r="V15" s="346"/>
      <c r="W15" s="362"/>
      <c r="X15" s="936"/>
      <c r="Y15" s="936"/>
      <c r="Z15" s="415"/>
      <c r="AA15" s="885"/>
      <c r="AB15" s="531"/>
      <c r="AC15" s="523"/>
      <c r="AD15" s="328" t="s">
        <v>810</v>
      </c>
      <c r="AE15" s="327"/>
      <c r="AF15" s="937" t="s">
        <v>811</v>
      </c>
      <c r="AG15" s="398"/>
      <c r="AH15" s="39" t="s">
        <v>96</v>
      </c>
      <c r="AO15" s="39" t="s">
        <v>128</v>
      </c>
    </row>
    <row r="16" spans="1:41" ht="55.5" customHeight="1" x14ac:dyDescent="0.25">
      <c r="A16" s="894"/>
      <c r="B16" s="934"/>
      <c r="C16" s="531"/>
      <c r="D16" s="935"/>
      <c r="E16" s="938" t="s">
        <v>812</v>
      </c>
      <c r="F16" s="531"/>
      <c r="G16" s="373"/>
      <c r="H16" s="373"/>
      <c r="I16" s="16"/>
      <c r="J16" s="352"/>
      <c r="K16" s="936"/>
      <c r="L16" s="82" t="s">
        <v>130</v>
      </c>
      <c r="M16" s="21" t="s">
        <v>34</v>
      </c>
      <c r="N16" s="22">
        <f>IF(M16="CONFIABLE",15,IF(M16="NO CONFIABLE",0,""))</f>
        <v>15</v>
      </c>
      <c r="O16" s="319"/>
      <c r="P16" s="357"/>
      <c r="Q16" s="320"/>
      <c r="R16" s="519"/>
      <c r="S16" s="324"/>
      <c r="T16" s="326"/>
      <c r="U16" s="344"/>
      <c r="V16" s="346"/>
      <c r="W16" s="362"/>
      <c r="X16" s="936"/>
      <c r="Y16" s="936"/>
      <c r="Z16" s="25" t="s">
        <v>131</v>
      </c>
      <c r="AA16" s="885"/>
      <c r="AB16" s="531"/>
      <c r="AC16" s="523"/>
      <c r="AD16" s="398"/>
      <c r="AE16" s="327"/>
      <c r="AF16" s="937"/>
      <c r="AG16" s="398"/>
      <c r="AH16" s="39" t="s">
        <v>132</v>
      </c>
      <c r="AJ16" s="39" t="s">
        <v>21</v>
      </c>
      <c r="AK16" s="39" t="s">
        <v>126</v>
      </c>
      <c r="AL16" s="39" t="s">
        <v>22</v>
      </c>
      <c r="AO16" s="39" t="s">
        <v>133</v>
      </c>
    </row>
    <row r="17" spans="1:41" ht="66.75" customHeight="1" x14ac:dyDescent="0.25">
      <c r="A17" s="894"/>
      <c r="B17" s="934"/>
      <c r="C17" s="531"/>
      <c r="D17" s="935"/>
      <c r="E17" s="938"/>
      <c r="F17" s="531"/>
      <c r="G17" s="373"/>
      <c r="H17" s="373"/>
      <c r="I17" s="16"/>
      <c r="J17" s="352"/>
      <c r="K17" s="936"/>
      <c r="L17" s="82" t="s">
        <v>134</v>
      </c>
      <c r="M17" s="21" t="s">
        <v>42</v>
      </c>
      <c r="N17" s="22">
        <f>IF(M17="SE INVESTIGAN Y SE RESUELVEN OPORTUNAMENTE",15,IF(M17="NO SE INVESTIGAN Y SE RESUELVEN OPORTUNAMENTE",0,""))</f>
        <v>15</v>
      </c>
      <c r="O17" s="319"/>
      <c r="P17" s="357"/>
      <c r="Q17" s="320"/>
      <c r="R17" s="519"/>
      <c r="S17" s="324"/>
      <c r="T17" s="326"/>
      <c r="U17" s="344"/>
      <c r="V17" s="346"/>
      <c r="W17" s="362"/>
      <c r="X17" s="936"/>
      <c r="Y17" s="936"/>
      <c r="Z17" s="432" t="s">
        <v>813</v>
      </c>
      <c r="AA17" s="885"/>
      <c r="AB17" s="531"/>
      <c r="AC17" s="523"/>
      <c r="AD17" s="398"/>
      <c r="AE17" s="327"/>
      <c r="AF17" s="937"/>
      <c r="AG17" s="398"/>
      <c r="AH17" s="39" t="s">
        <v>114</v>
      </c>
      <c r="AO17" s="39" t="s">
        <v>136</v>
      </c>
    </row>
    <row r="18" spans="1:41" ht="60.75" customHeight="1" x14ac:dyDescent="0.25">
      <c r="A18" s="895"/>
      <c r="B18" s="934"/>
      <c r="C18" s="532"/>
      <c r="D18" s="939"/>
      <c r="E18" s="940"/>
      <c r="F18" s="532"/>
      <c r="G18" s="374"/>
      <c r="H18" s="374"/>
      <c r="I18" s="16"/>
      <c r="J18" s="352"/>
      <c r="K18" s="941"/>
      <c r="L18" s="86" t="s">
        <v>137</v>
      </c>
      <c r="M18" s="28" t="s">
        <v>53</v>
      </c>
      <c r="N18" s="29">
        <f>IF(M18="COMPLETA",10,IF(M18="INCOMPLETA",5,IF(M18="NO EXISTE",0,"")))</f>
        <v>10</v>
      </c>
      <c r="O18" s="319"/>
      <c r="P18" s="358"/>
      <c r="Q18" s="321"/>
      <c r="R18" s="520"/>
      <c r="S18" s="325"/>
      <c r="T18" s="326"/>
      <c r="U18" s="345"/>
      <c r="V18" s="346"/>
      <c r="W18" s="399"/>
      <c r="X18" s="941"/>
      <c r="Y18" s="941"/>
      <c r="Z18" s="415"/>
      <c r="AA18" s="886"/>
      <c r="AB18" s="532"/>
      <c r="AC18" s="432"/>
      <c r="AD18" s="314"/>
      <c r="AE18" s="543"/>
      <c r="AF18" s="942"/>
      <c r="AG18" s="314"/>
      <c r="AO18" s="39" t="s">
        <v>97</v>
      </c>
    </row>
    <row r="19" spans="1:41" ht="27.75" customHeight="1" x14ac:dyDescent="0.25">
      <c r="A19" s="315" t="s">
        <v>166</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O19" s="39" t="s">
        <v>167</v>
      </c>
    </row>
    <row r="20" spans="1:41" ht="21.75" customHeight="1" x14ac:dyDescent="0.25">
      <c r="A20" s="308" t="s">
        <v>168</v>
      </c>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O20" s="39" t="s">
        <v>169</v>
      </c>
    </row>
    <row r="21" spans="1:41" ht="27.75" customHeight="1" x14ac:dyDescent="0.25">
      <c r="A21" s="831" t="s">
        <v>170</v>
      </c>
      <c r="B21" s="831"/>
      <c r="C21" s="831" t="s">
        <v>171</v>
      </c>
      <c r="D21" s="831"/>
      <c r="E21" s="831"/>
      <c r="F21" s="831"/>
      <c r="G21" s="831"/>
      <c r="H21" s="831"/>
      <c r="I21" s="831"/>
      <c r="J21" s="831"/>
      <c r="K21" s="831"/>
      <c r="L21" s="831"/>
      <c r="M21" s="831"/>
      <c r="N21" s="831"/>
      <c r="O21" s="831"/>
      <c r="P21" s="831"/>
      <c r="Q21" s="831"/>
      <c r="R21" s="831"/>
      <c r="S21" s="831"/>
      <c r="T21" s="831"/>
      <c r="U21" s="831"/>
      <c r="V21" s="831"/>
      <c r="W21" s="831"/>
      <c r="X21" s="831"/>
      <c r="Y21" s="831"/>
      <c r="Z21" s="311" t="s">
        <v>355</v>
      </c>
      <c r="AA21" s="311"/>
      <c r="AB21" s="311"/>
      <c r="AC21" s="311"/>
      <c r="AD21" s="311" t="s">
        <v>173</v>
      </c>
      <c r="AE21" s="311"/>
      <c r="AF21" s="311"/>
      <c r="AG21" s="311"/>
      <c r="AO21" s="39" t="s">
        <v>174</v>
      </c>
    </row>
    <row r="22" spans="1:41" s="52" customFormat="1" ht="27.75" customHeight="1" x14ac:dyDescent="0.25">
      <c r="A22" s="327">
        <v>1</v>
      </c>
      <c r="B22" s="327"/>
      <c r="C22" s="525" t="s">
        <v>222</v>
      </c>
      <c r="D22" s="525"/>
      <c r="E22" s="525"/>
      <c r="F22" s="525"/>
      <c r="G22" s="525"/>
      <c r="H22" s="525"/>
      <c r="I22" s="525"/>
      <c r="J22" s="525"/>
      <c r="K22" s="525"/>
      <c r="L22" s="525"/>
      <c r="M22" s="525"/>
      <c r="N22" s="525"/>
      <c r="O22" s="525"/>
      <c r="P22" s="525"/>
      <c r="Q22" s="525"/>
      <c r="R22" s="525"/>
      <c r="S22" s="525"/>
      <c r="T22" s="525"/>
      <c r="U22" s="525"/>
      <c r="V22" s="525"/>
      <c r="W22" s="525"/>
      <c r="X22" s="525"/>
      <c r="Y22" s="525"/>
      <c r="Z22" s="896">
        <v>43485</v>
      </c>
      <c r="AA22" s="817"/>
      <c r="AB22" s="817"/>
      <c r="AC22" s="818"/>
      <c r="AD22" s="315" t="s">
        <v>814</v>
      </c>
      <c r="AE22" s="523"/>
      <c r="AF22" s="523"/>
      <c r="AG22" s="523"/>
      <c r="AO22" s="39" t="s">
        <v>156</v>
      </c>
    </row>
    <row r="23" spans="1:41" s="52" customFormat="1" ht="27.75" customHeight="1" x14ac:dyDescent="0.25">
      <c r="A23" s="327">
        <v>2</v>
      </c>
      <c r="B23" s="327"/>
      <c r="C23" s="525" t="s">
        <v>224</v>
      </c>
      <c r="D23" s="525"/>
      <c r="E23" s="525"/>
      <c r="F23" s="525"/>
      <c r="G23" s="525"/>
      <c r="H23" s="525"/>
      <c r="I23" s="525"/>
      <c r="J23" s="525"/>
      <c r="K23" s="525"/>
      <c r="L23" s="525"/>
      <c r="M23" s="525"/>
      <c r="N23" s="525"/>
      <c r="O23" s="525"/>
      <c r="P23" s="525"/>
      <c r="Q23" s="525"/>
      <c r="R23" s="525"/>
      <c r="S23" s="525"/>
      <c r="T23" s="525"/>
      <c r="U23" s="525"/>
      <c r="V23" s="525"/>
      <c r="W23" s="525"/>
      <c r="X23" s="525"/>
      <c r="Y23" s="525"/>
      <c r="Z23" s="896">
        <v>43853</v>
      </c>
      <c r="AA23" s="817"/>
      <c r="AB23" s="817"/>
      <c r="AC23" s="818"/>
      <c r="AD23" s="315" t="s">
        <v>814</v>
      </c>
      <c r="AE23" s="523"/>
      <c r="AF23" s="523"/>
      <c r="AG23" s="523"/>
      <c r="AO23" s="39" t="s">
        <v>178</v>
      </c>
    </row>
    <row r="24" spans="1:41" s="52" customFormat="1" ht="27.75" customHeight="1" x14ac:dyDescent="0.25">
      <c r="A24" s="327">
        <v>3</v>
      </c>
      <c r="B24" s="327"/>
      <c r="C24" s="517" t="s">
        <v>815</v>
      </c>
      <c r="D24" s="517"/>
      <c r="E24" s="517"/>
      <c r="F24" s="517"/>
      <c r="G24" s="517"/>
      <c r="H24" s="517"/>
      <c r="I24" s="517"/>
      <c r="J24" s="517"/>
      <c r="K24" s="517"/>
      <c r="L24" s="517"/>
      <c r="M24" s="517"/>
      <c r="N24" s="517"/>
      <c r="O24" s="517"/>
      <c r="P24" s="517"/>
      <c r="Q24" s="517"/>
      <c r="R24" s="517"/>
      <c r="S24" s="517"/>
      <c r="T24" s="517"/>
      <c r="U24" s="517"/>
      <c r="V24" s="517"/>
      <c r="W24" s="517"/>
      <c r="X24" s="517"/>
      <c r="Y24" s="517"/>
      <c r="Z24" s="523"/>
      <c r="AA24" s="523"/>
      <c r="AB24" s="523"/>
      <c r="AC24" s="523"/>
      <c r="AD24" s="523"/>
      <c r="AE24" s="523"/>
      <c r="AF24" s="523"/>
      <c r="AG24" s="523"/>
      <c r="AO24" s="39" t="s">
        <v>179</v>
      </c>
    </row>
    <row r="25" spans="1:41" ht="15" customHeight="1" x14ac:dyDescent="0.25">
      <c r="A25" s="308" t="s">
        <v>180</v>
      </c>
      <c r="B25" s="308"/>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O25" s="39" t="s">
        <v>181</v>
      </c>
    </row>
    <row r="26" spans="1:41" s="53" customFormat="1" ht="30.75" customHeight="1" x14ac:dyDescent="0.25">
      <c r="A26" s="943" t="s">
        <v>173</v>
      </c>
      <c r="B26" s="943"/>
      <c r="C26" s="943"/>
      <c r="D26" s="943"/>
      <c r="E26" s="943"/>
      <c r="F26" s="943"/>
      <c r="G26" s="943" t="s">
        <v>182</v>
      </c>
      <c r="H26" s="943"/>
      <c r="I26" s="943"/>
      <c r="J26" s="943"/>
      <c r="K26" s="943"/>
      <c r="L26" s="943"/>
      <c r="M26" s="943" t="s">
        <v>183</v>
      </c>
      <c r="N26" s="943"/>
      <c r="O26" s="943"/>
      <c r="P26" s="943"/>
      <c r="Q26" s="943"/>
      <c r="R26" s="943"/>
      <c r="S26" s="943"/>
      <c r="T26" s="943"/>
      <c r="U26" s="943"/>
      <c r="V26" s="943"/>
      <c r="W26" s="943" t="s">
        <v>184</v>
      </c>
      <c r="X26" s="943"/>
      <c r="Y26" s="943"/>
      <c r="Z26" s="943"/>
      <c r="AA26" s="943"/>
      <c r="AB26" s="296" t="s">
        <v>816</v>
      </c>
      <c r="AC26" s="296"/>
      <c r="AD26" s="296"/>
      <c r="AE26" s="296"/>
      <c r="AF26" s="296"/>
      <c r="AG26" s="296"/>
      <c r="AH26" s="32"/>
      <c r="AO26" s="39" t="s">
        <v>185</v>
      </c>
    </row>
    <row r="27" spans="1:41" s="58" customFormat="1" ht="33.75" customHeight="1" x14ac:dyDescent="0.25">
      <c r="A27" s="33" t="s">
        <v>186</v>
      </c>
      <c r="B27" s="283" t="s">
        <v>817</v>
      </c>
      <c r="C27" s="283"/>
      <c r="D27" s="283"/>
      <c r="E27" s="283"/>
      <c r="F27" s="283"/>
      <c r="G27" s="34" t="s">
        <v>186</v>
      </c>
      <c r="H27" s="283" t="s">
        <v>818</v>
      </c>
      <c r="I27" s="283"/>
      <c r="J27" s="283"/>
      <c r="K27" s="283"/>
      <c r="L27" s="283"/>
      <c r="M27" s="34" t="s">
        <v>186</v>
      </c>
      <c r="N27" s="34"/>
      <c r="O27" s="283" t="s">
        <v>232</v>
      </c>
      <c r="P27" s="283"/>
      <c r="Q27" s="283"/>
      <c r="R27" s="283"/>
      <c r="S27" s="283"/>
      <c r="T27" s="283"/>
      <c r="U27" s="283"/>
      <c r="V27" s="283"/>
      <c r="W27" s="33" t="s">
        <v>186</v>
      </c>
      <c r="X27" s="283" t="s">
        <v>233</v>
      </c>
      <c r="Y27" s="283"/>
      <c r="Z27" s="283"/>
      <c r="AA27" s="283"/>
      <c r="AB27" s="33" t="s">
        <v>186</v>
      </c>
      <c r="AC27" s="283" t="s">
        <v>264</v>
      </c>
      <c r="AD27" s="283"/>
      <c r="AE27" s="283"/>
      <c r="AF27" s="283"/>
      <c r="AG27" s="283"/>
      <c r="AO27" s="39" t="s">
        <v>191</v>
      </c>
    </row>
    <row r="28" spans="1:41" s="58" customFormat="1" ht="32.25" customHeight="1" x14ac:dyDescent="0.25">
      <c r="A28" s="33" t="s">
        <v>192</v>
      </c>
      <c r="B28" s="283" t="s">
        <v>819</v>
      </c>
      <c r="C28" s="283"/>
      <c r="D28" s="283"/>
      <c r="E28" s="283"/>
      <c r="F28" s="283"/>
      <c r="G28" s="33" t="s">
        <v>192</v>
      </c>
      <c r="H28" s="283" t="s">
        <v>820</v>
      </c>
      <c r="I28" s="283"/>
      <c r="J28" s="283"/>
      <c r="K28" s="283"/>
      <c r="L28" s="283"/>
      <c r="M28" s="34" t="s">
        <v>192</v>
      </c>
      <c r="N28" s="34"/>
      <c r="O28" s="283" t="s">
        <v>821</v>
      </c>
      <c r="P28" s="283"/>
      <c r="Q28" s="283"/>
      <c r="R28" s="283"/>
      <c r="S28" s="283"/>
      <c r="T28" s="283"/>
      <c r="U28" s="283"/>
      <c r="V28" s="283"/>
      <c r="W28" s="33" t="s">
        <v>192</v>
      </c>
      <c r="X28" s="283" t="s">
        <v>238</v>
      </c>
      <c r="Y28" s="283"/>
      <c r="Z28" s="283"/>
      <c r="AA28" s="283"/>
      <c r="AB28" s="33" t="s">
        <v>192</v>
      </c>
      <c r="AC28" s="283" t="s">
        <v>822</v>
      </c>
      <c r="AD28" s="283"/>
      <c r="AE28" s="283"/>
      <c r="AF28" s="283"/>
      <c r="AG28" s="283"/>
      <c r="AO28" s="39" t="s">
        <v>198</v>
      </c>
    </row>
    <row r="29" spans="1:41" s="52" customFormat="1" x14ac:dyDescent="0.25">
      <c r="D29" s="39"/>
      <c r="AO29" s="39" t="s">
        <v>199</v>
      </c>
    </row>
    <row r="30" spans="1:41" x14ac:dyDescent="0.25">
      <c r="AO30" s="39" t="s">
        <v>200</v>
      </c>
    </row>
    <row r="31" spans="1:41" x14ac:dyDescent="0.25">
      <c r="AO31" s="39" t="s">
        <v>201</v>
      </c>
    </row>
    <row r="32" spans="1:41" x14ac:dyDescent="0.25">
      <c r="AO32" s="39" t="s">
        <v>202</v>
      </c>
    </row>
    <row r="33" spans="41:41" x14ac:dyDescent="0.25">
      <c r="AO33" s="39" t="s">
        <v>203</v>
      </c>
    </row>
    <row r="34" spans="41:41" x14ac:dyDescent="0.25">
      <c r="AO34" s="39" t="s">
        <v>204</v>
      </c>
    </row>
  </sheetData>
  <sheetProtection selectLockedCells="1"/>
  <dataConsolidate/>
  <mergeCells count="107">
    <mergeCell ref="B27:F27"/>
    <mergeCell ref="H27:L27"/>
    <mergeCell ref="O27:V27"/>
    <mergeCell ref="X27:AA27"/>
    <mergeCell ref="AC27:AG27"/>
    <mergeCell ref="B28:F28"/>
    <mergeCell ref="H28:L28"/>
    <mergeCell ref="O28:V28"/>
    <mergeCell ref="X28:AA28"/>
    <mergeCell ref="AC28:AG28"/>
    <mergeCell ref="A24:B24"/>
    <mergeCell ref="C24:Y24"/>
    <mergeCell ref="Z24:AC24"/>
    <mergeCell ref="AD24:AG24"/>
    <mergeCell ref="A25:AG25"/>
    <mergeCell ref="A26:F26"/>
    <mergeCell ref="G26:L26"/>
    <mergeCell ref="M26:V26"/>
    <mergeCell ref="W26:AA26"/>
    <mergeCell ref="AB26:AG26"/>
    <mergeCell ref="A22:B22"/>
    <mergeCell ref="C22:Y22"/>
    <mergeCell ref="Z22:AC22"/>
    <mergeCell ref="AD22:AG22"/>
    <mergeCell ref="A23:B23"/>
    <mergeCell ref="C23:Y23"/>
    <mergeCell ref="Z23:AC23"/>
    <mergeCell ref="AD23:AG23"/>
    <mergeCell ref="AF15:AF18"/>
    <mergeCell ref="E16:E18"/>
    <mergeCell ref="Z17:Z18"/>
    <mergeCell ref="A19:AG19"/>
    <mergeCell ref="A20:AG20"/>
    <mergeCell ref="A21:B21"/>
    <mergeCell ref="C21:Y21"/>
    <mergeCell ref="Z21:AC21"/>
    <mergeCell ref="AD21:AG21"/>
    <mergeCell ref="AD12:AD14"/>
    <mergeCell ref="AE12:AE18"/>
    <mergeCell ref="AF12:AF14"/>
    <mergeCell ref="AG12:AG18"/>
    <mergeCell ref="O15:O18"/>
    <mergeCell ref="Q15:Q18"/>
    <mergeCell ref="R15:R18"/>
    <mergeCell ref="S15:S18"/>
    <mergeCell ref="T15:T18"/>
    <mergeCell ref="AD15:AD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7" priority="5" operator="containsText" text="EXTREMO">
      <formula>NOT(ISERROR(SEARCH("EXTREMO",J12)))</formula>
    </cfRule>
    <cfRule type="containsText" dxfId="6" priority="6" operator="containsText" text="ALTO">
      <formula>NOT(ISERROR(SEARCH("ALTO",J12)))</formula>
    </cfRule>
    <cfRule type="containsText" dxfId="5" priority="7" operator="containsText" text="MODERADO">
      <formula>NOT(ISERROR(SEARCH("MODERADO",J12)))</formula>
    </cfRule>
    <cfRule type="containsText" dxfId="4" priority="8" operator="containsText" text="BAJO">
      <formula>NOT(ISERROR(SEARCH("BAJO",J12)))</formula>
    </cfRule>
  </conditionalFormatting>
  <conditionalFormatting sqref="U12:U18">
    <cfRule type="containsText" dxfId="3" priority="1" operator="containsText" text="EXTREMO">
      <formula>NOT(ISERROR(SEARCH("EXTREMO",U12)))</formula>
    </cfRule>
    <cfRule type="containsText" dxfId="2" priority="2" operator="containsText" text="MODERADO">
      <formula>NOT(ISERROR(SEARCH("MODERADO",U12)))</formula>
    </cfRule>
    <cfRule type="containsText" dxfId="1" priority="3" operator="containsText" text="ALTO">
      <formula>NOT(ISERROR(SEARCH("ALTO",U12)))</formula>
    </cfRule>
    <cfRule type="containsText" dxfId="0" priority="4" operator="containsText" text="BAJO">
      <formula>NOT(ISERROR(SEARCH("BAJO",U12)))</formula>
    </cfRule>
  </conditionalFormatting>
  <dataValidations count="15">
    <dataValidation type="list" allowBlank="1" showInputMessage="1" showErrorMessage="1" sqref="M15" xr:uid="{87461473-DD13-4C65-8553-5AEB345E534E}">
      <formula1>$AJ$16:$AL$16</formula1>
    </dataValidation>
    <dataValidation type="list" allowBlank="1" showInputMessage="1" showErrorMessage="1" sqref="AA12:AA18" xr:uid="{950A7EFF-DB2E-4993-9ECB-D185F049148E}">
      <formula1>$AN$12:$AN$13</formula1>
    </dataValidation>
    <dataValidation type="list" allowBlank="1" showInputMessage="1" showErrorMessage="1" sqref="T12 S12:S13" xr:uid="{BF40A1F5-3E01-4F57-A38B-0B66963D472E}">
      <formula1>$AH$15:$AH$17</formula1>
    </dataValidation>
    <dataValidation type="list" allowBlank="1" showInputMessage="1" showErrorMessage="1" sqref="D12:D18" xr:uid="{9A79A9C3-AF0B-40D1-9914-1433076BCFBB}">
      <formula1>$AN$2:$AN$8</formula1>
    </dataValidation>
    <dataValidation type="list" allowBlank="1" showInputMessage="1" showErrorMessage="1" sqref="V12:V18" xr:uid="{6F6BCB86-61B8-45B1-97FA-F8312E53148A}">
      <formula1>$AH$14:$AK$14</formula1>
    </dataValidation>
    <dataValidation type="list" allowBlank="1" showInputMessage="1" showErrorMessage="1" sqref="P12" xr:uid="{40A7DCDB-C210-46B8-B1F8-2DDFB0D1860C}">
      <formula1>$AH$10:$AJ$10</formula1>
    </dataValidation>
    <dataValidation type="list" allowBlank="1" showInputMessage="1" showErrorMessage="1" sqref="M17" xr:uid="{B18699A5-634F-43B0-9F5B-4DB678FBA78A}">
      <formula1>$AH$8:$AI$8</formula1>
    </dataValidation>
    <dataValidation type="list" allowBlank="1" showInputMessage="1" showErrorMessage="1" sqref="M16" xr:uid="{12156728-DFC0-4318-9532-7B964E95BBDF}">
      <formula1>$AH$7:$AI$7</formula1>
    </dataValidation>
    <dataValidation type="list" allowBlank="1" showInputMessage="1" showErrorMessage="1" sqref="M14" xr:uid="{5405D0E0-F77C-4B71-8E47-69A772BC4F88}">
      <formula1>$AH$5:$AI$5</formula1>
    </dataValidation>
    <dataValidation type="list" allowBlank="1" showInputMessage="1" showErrorMessage="1" sqref="M13" xr:uid="{4C67FF11-A0F9-4247-B194-9AADDD6052FE}">
      <formula1>$AH$4:$AI$4</formula1>
    </dataValidation>
    <dataValidation type="list" allowBlank="1" showInputMessage="1" showErrorMessage="1" sqref="M12" xr:uid="{11DB6655-A1AB-48A5-A1A0-677D8694D6F3}">
      <formula1>$AH$2:$AH$3</formula1>
    </dataValidation>
    <dataValidation type="list" allowBlank="1" showInputMessage="1" showErrorMessage="1" sqref="U12:U18" xr:uid="{025130F2-1C34-4C46-A4C6-341D5F4ADC62}">
      <formula1>$AO$10:$AO$34</formula1>
    </dataValidation>
    <dataValidation type="list" allowBlank="1" showInputMessage="1" showErrorMessage="1" sqref="G12:G18" xr:uid="{CD936E14-DF5E-4746-9AD8-33817445EA19}">
      <formula1>$AL$2:$AL$6</formula1>
    </dataValidation>
    <dataValidation type="list" allowBlank="1" showInputMessage="1" showErrorMessage="1" sqref="M18" xr:uid="{1BB6309C-5A06-46EA-B772-8111CE2AF58C}">
      <formula1>$AH$9:$AJ$9</formula1>
    </dataValidation>
    <dataValidation type="list" allowBlank="1" showInputMessage="1" showErrorMessage="1" sqref="H12:H18" xr:uid="{1586651C-2002-447C-B3F5-62E996C96C9A}">
      <formula1>$AL$10:$AL$14</formula1>
    </dataValidation>
  </dataValidations>
  <printOptions horizontalCentered="1"/>
  <pageMargins left="0" right="0" top="0.39370078740157483" bottom="0.51181102362204722" header="0.31496062992125984" footer="0.31496062992125984"/>
  <pageSetup scale="25"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A6D9-2491-408C-948F-A98CEDE4A82B}">
  <dimension ref="A1:AP48"/>
  <sheetViews>
    <sheetView view="pageBreakPreview" topLeftCell="A8" zoomScale="40" zoomScaleNormal="40" zoomScaleSheetLayoutView="40" workbookViewId="0">
      <selection activeCell="D26" sqref="D26:D32"/>
    </sheetView>
  </sheetViews>
  <sheetFormatPr baseColWidth="10" defaultRowHeight="12.75" x14ac:dyDescent="0.2"/>
  <cols>
    <col min="1" max="2" width="22.5703125" style="3" customWidth="1"/>
    <col min="3" max="3" width="15.42578125" style="3" customWidth="1"/>
    <col min="4" max="4" width="27.42578125" style="39"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487" t="s">
        <v>27</v>
      </c>
      <c r="B7" s="487"/>
      <c r="C7" s="488">
        <v>43840</v>
      </c>
      <c r="D7" s="489"/>
      <c r="E7" s="489"/>
      <c r="F7" s="489"/>
      <c r="G7" s="490"/>
      <c r="H7" s="491"/>
      <c r="I7" s="491"/>
      <c r="J7" s="491"/>
      <c r="K7" s="491"/>
      <c r="L7" s="492"/>
      <c r="M7" s="493" t="s">
        <v>28</v>
      </c>
      <c r="N7" s="494"/>
      <c r="O7" s="494"/>
      <c r="P7" s="494"/>
      <c r="Q7" s="494"/>
      <c r="R7" s="494"/>
      <c r="S7" s="494"/>
      <c r="T7" s="494"/>
      <c r="U7" s="494"/>
      <c r="V7" s="495"/>
      <c r="W7" s="4" t="s">
        <v>29</v>
      </c>
      <c r="X7" s="5" t="s">
        <v>30</v>
      </c>
      <c r="Y7" s="6" t="s">
        <v>31</v>
      </c>
      <c r="Z7" s="496"/>
      <c r="AA7" s="497"/>
      <c r="AB7" s="4" t="s">
        <v>32</v>
      </c>
      <c r="AC7" s="5"/>
      <c r="AD7" s="7" t="s">
        <v>33</v>
      </c>
      <c r="AE7" s="8"/>
      <c r="AF7" s="498"/>
      <c r="AG7" s="498"/>
      <c r="AH7" s="3" t="s">
        <v>34</v>
      </c>
      <c r="AI7" s="3" t="s">
        <v>35</v>
      </c>
      <c r="AJ7" s="3" t="s">
        <v>36</v>
      </c>
      <c r="AN7" s="3" t="s">
        <v>37</v>
      </c>
    </row>
    <row r="8" spans="1:41" x14ac:dyDescent="0.2">
      <c r="A8" s="472" t="s">
        <v>38</v>
      </c>
      <c r="B8" s="472"/>
      <c r="C8" s="472"/>
      <c r="D8" s="472"/>
      <c r="E8" s="472"/>
      <c r="F8" s="472"/>
      <c r="G8" s="473" t="s">
        <v>39</v>
      </c>
      <c r="H8" s="474"/>
      <c r="I8" s="474"/>
      <c r="J8" s="474"/>
      <c r="K8" s="474"/>
      <c r="L8" s="474"/>
      <c r="M8" s="474"/>
      <c r="N8" s="474"/>
      <c r="O8" s="474"/>
      <c r="P8" s="474"/>
      <c r="Q8" s="474"/>
      <c r="R8" s="474"/>
      <c r="S8" s="474"/>
      <c r="T8" s="474"/>
      <c r="U8" s="474"/>
      <c r="V8" s="474"/>
      <c r="W8" s="474"/>
      <c r="X8" s="481"/>
      <c r="Y8" s="474"/>
      <c r="Z8" s="474"/>
      <c r="AA8" s="474"/>
      <c r="AB8" s="475"/>
      <c r="AC8" s="478" t="s">
        <v>40</v>
      </c>
      <c r="AD8" s="483" t="s">
        <v>41</v>
      </c>
      <c r="AE8" s="484"/>
      <c r="AF8" s="484"/>
      <c r="AG8" s="484"/>
      <c r="AH8" s="3" t="s">
        <v>42</v>
      </c>
      <c r="AI8" s="3" t="s">
        <v>43</v>
      </c>
      <c r="AN8" s="3" t="s">
        <v>44</v>
      </c>
    </row>
    <row r="9" spans="1:41" s="9" customFormat="1" ht="14.25" customHeight="1" x14ac:dyDescent="0.2">
      <c r="A9" s="467" t="s">
        <v>45</v>
      </c>
      <c r="B9" s="465" t="s">
        <v>46</v>
      </c>
      <c r="C9" s="467" t="s">
        <v>47</v>
      </c>
      <c r="D9" s="467" t="s">
        <v>2</v>
      </c>
      <c r="E9" s="467" t="s">
        <v>48</v>
      </c>
      <c r="F9" s="477" t="s">
        <v>49</v>
      </c>
      <c r="G9" s="472" t="s">
        <v>50</v>
      </c>
      <c r="H9" s="472"/>
      <c r="I9" s="472"/>
      <c r="J9" s="472"/>
      <c r="K9" s="473" t="s">
        <v>51</v>
      </c>
      <c r="L9" s="474"/>
      <c r="M9" s="474"/>
      <c r="N9" s="474"/>
      <c r="O9" s="474"/>
      <c r="P9" s="474"/>
      <c r="Q9" s="474"/>
      <c r="R9" s="474"/>
      <c r="S9" s="474"/>
      <c r="T9" s="475"/>
      <c r="U9" s="473" t="s">
        <v>52</v>
      </c>
      <c r="V9" s="474"/>
      <c r="W9" s="474"/>
      <c r="X9" s="474"/>
      <c r="Y9" s="474"/>
      <c r="Z9" s="474"/>
      <c r="AA9" s="474"/>
      <c r="AB9" s="475"/>
      <c r="AC9" s="482"/>
      <c r="AD9" s="483"/>
      <c r="AE9" s="484"/>
      <c r="AF9" s="484"/>
      <c r="AG9" s="484"/>
      <c r="AH9" s="3" t="s">
        <v>53</v>
      </c>
      <c r="AI9" s="3" t="s">
        <v>54</v>
      </c>
      <c r="AJ9" s="3" t="s">
        <v>55</v>
      </c>
    </row>
    <row r="10" spans="1:41" s="9" customFormat="1" ht="20.25" customHeight="1" x14ac:dyDescent="0.2">
      <c r="A10" s="467"/>
      <c r="B10" s="480"/>
      <c r="C10" s="467"/>
      <c r="D10" s="467"/>
      <c r="E10" s="467"/>
      <c r="F10" s="477"/>
      <c r="G10" s="476" t="s">
        <v>56</v>
      </c>
      <c r="H10" s="476"/>
      <c r="I10" s="476"/>
      <c r="J10" s="476"/>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9" t="s">
        <v>72</v>
      </c>
      <c r="AI10" s="9" t="s">
        <v>73</v>
      </c>
      <c r="AJ10" s="9" t="s">
        <v>74</v>
      </c>
      <c r="AL10" s="9" t="s">
        <v>75</v>
      </c>
      <c r="AO10" s="3" t="s">
        <v>76</v>
      </c>
    </row>
    <row r="11" spans="1:41" s="9" customFormat="1" ht="57.75" customHeight="1" x14ac:dyDescent="0.2">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13" t="s">
        <v>78</v>
      </c>
      <c r="Z11" s="13" t="s">
        <v>79</v>
      </c>
      <c r="AA11" s="14" t="s">
        <v>80</v>
      </c>
      <c r="AB11" s="14" t="s">
        <v>81</v>
      </c>
      <c r="AC11" s="479"/>
      <c r="AD11" s="15" t="s">
        <v>82</v>
      </c>
      <c r="AE11" s="15" t="s">
        <v>83</v>
      </c>
      <c r="AF11" s="15" t="s">
        <v>84</v>
      </c>
      <c r="AG11" s="13" t="s">
        <v>85</v>
      </c>
      <c r="AH11" s="9" t="s">
        <v>86</v>
      </c>
      <c r="AI11" s="9" t="s">
        <v>8</v>
      </c>
      <c r="AL11" s="9" t="s">
        <v>87</v>
      </c>
      <c r="AO11" s="3" t="s">
        <v>88</v>
      </c>
    </row>
    <row r="12" spans="1:41" ht="37.5" customHeight="1" x14ac:dyDescent="0.2">
      <c r="A12" s="315" t="s">
        <v>89</v>
      </c>
      <c r="B12" s="543" t="s">
        <v>90</v>
      </c>
      <c r="C12" s="903" t="s">
        <v>91</v>
      </c>
      <c r="D12" s="404" t="s">
        <v>15</v>
      </c>
      <c r="E12" s="328" t="s">
        <v>92</v>
      </c>
      <c r="F12" s="315" t="s">
        <v>93</v>
      </c>
      <c r="G12" s="373" t="s">
        <v>19</v>
      </c>
      <c r="H12" s="373" t="s">
        <v>13</v>
      </c>
      <c r="I12" s="16" t="str">
        <f>CONCATENATE(G12,H12)</f>
        <v>PROBABLEMODERADO</v>
      </c>
      <c r="J12" s="391" t="str">
        <f>I13</f>
        <v>5. ALTO</v>
      </c>
      <c r="K12" s="910" t="s">
        <v>94</v>
      </c>
      <c r="L12" s="17" t="s">
        <v>95</v>
      </c>
      <c r="M12" s="18" t="s">
        <v>3</v>
      </c>
      <c r="N12" s="19">
        <f>IF(M12="ASIGNADO",15,IF(M12="NO ASIGNADO",0,""))</f>
        <v>15</v>
      </c>
      <c r="O12" s="395">
        <f>SUM(N12:N18)</f>
        <v>100</v>
      </c>
      <c r="P12" s="396" t="s">
        <v>73</v>
      </c>
      <c r="Q12" s="360">
        <f>IF(Q15="DÉBIL",0,IF(Q15="MODERADO",50,IF(Q15="FUERTE",100,"")))</f>
        <v>50</v>
      </c>
      <c r="R12" s="397"/>
      <c r="S12" s="342" t="s">
        <v>96</v>
      </c>
      <c r="T12" s="342" t="s">
        <v>96</v>
      </c>
      <c r="U12" s="344" t="s">
        <v>97</v>
      </c>
      <c r="V12" s="387" t="s">
        <v>98</v>
      </c>
      <c r="W12" s="523" t="s">
        <v>99</v>
      </c>
      <c r="X12" s="517" t="s">
        <v>100</v>
      </c>
      <c r="Y12" s="518" t="s">
        <v>101</v>
      </c>
      <c r="Z12" s="328" t="s">
        <v>102</v>
      </c>
      <c r="AA12" s="411" t="s">
        <v>103</v>
      </c>
      <c r="AB12" s="517" t="s">
        <v>104</v>
      </c>
      <c r="AC12" s="523" t="s">
        <v>105</v>
      </c>
      <c r="AD12" s="315" t="s">
        <v>106</v>
      </c>
      <c r="AE12" s="312" t="s">
        <v>107</v>
      </c>
      <c r="AF12" s="315" t="s">
        <v>108</v>
      </c>
      <c r="AG12" s="315" t="s">
        <v>109</v>
      </c>
      <c r="AH12" s="3" t="s">
        <v>110</v>
      </c>
      <c r="AI12" s="3" t="s">
        <v>111</v>
      </c>
      <c r="AJ12" s="3" t="s">
        <v>13</v>
      </c>
      <c r="AK12" s="3" t="s">
        <v>76</v>
      </c>
      <c r="AL12" s="3" t="s">
        <v>13</v>
      </c>
      <c r="AN12" s="3" t="s">
        <v>103</v>
      </c>
      <c r="AO12" s="3" t="s">
        <v>112</v>
      </c>
    </row>
    <row r="13" spans="1:41" ht="51.75" customHeight="1" x14ac:dyDescent="0.2">
      <c r="A13" s="315"/>
      <c r="B13" s="544"/>
      <c r="C13" s="904"/>
      <c r="D13" s="344"/>
      <c r="E13" s="398"/>
      <c r="F13" s="523"/>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ALTO</v>
      </c>
      <c r="J13" s="352"/>
      <c r="K13" s="911"/>
      <c r="L13" s="20" t="s">
        <v>113</v>
      </c>
      <c r="M13" s="21" t="s">
        <v>11</v>
      </c>
      <c r="N13" s="22">
        <f>IF(M13="ADECUADO",15,IF(M13="INADECUADO",0,""))</f>
        <v>15</v>
      </c>
      <c r="O13" s="356"/>
      <c r="P13" s="357"/>
      <c r="Q13" s="360"/>
      <c r="R13" s="361"/>
      <c r="S13" s="342"/>
      <c r="T13" s="342"/>
      <c r="U13" s="344"/>
      <c r="V13" s="346"/>
      <c r="W13" s="523"/>
      <c r="X13" s="570"/>
      <c r="Y13" s="906"/>
      <c r="Z13" s="414"/>
      <c r="AA13" s="332"/>
      <c r="AB13" s="570"/>
      <c r="AC13" s="523"/>
      <c r="AD13" s="315"/>
      <c r="AE13" s="312"/>
      <c r="AF13" s="315"/>
      <c r="AG13" s="315"/>
      <c r="AH13" s="3" t="s">
        <v>96</v>
      </c>
      <c r="AI13" s="3" t="s">
        <v>114</v>
      </c>
      <c r="AL13" s="3" t="s">
        <v>18</v>
      </c>
      <c r="AN13" s="3" t="s">
        <v>115</v>
      </c>
      <c r="AO13" s="3" t="s">
        <v>116</v>
      </c>
    </row>
    <row r="14" spans="1:41" ht="76.5" customHeight="1" x14ac:dyDescent="0.2">
      <c r="A14" s="315"/>
      <c r="B14" s="544"/>
      <c r="C14" s="904"/>
      <c r="D14" s="344"/>
      <c r="E14" s="398"/>
      <c r="F14" s="523"/>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52"/>
      <c r="K14" s="911"/>
      <c r="L14" s="23" t="s">
        <v>117</v>
      </c>
      <c r="M14" s="21" t="s">
        <v>16</v>
      </c>
      <c r="N14" s="22">
        <f>IF(M14="OPORTUNA",15,IF(M14="INOPORTUNA",0,""))</f>
        <v>15</v>
      </c>
      <c r="O14" s="356"/>
      <c r="P14" s="357"/>
      <c r="Q14" s="360"/>
      <c r="R14" s="361"/>
      <c r="S14" s="24" t="s">
        <v>118</v>
      </c>
      <c r="T14" s="24" t="s">
        <v>119</v>
      </c>
      <c r="U14" s="344"/>
      <c r="V14" s="346"/>
      <c r="W14" s="523"/>
      <c r="X14" s="570"/>
      <c r="Y14" s="906"/>
      <c r="Z14" s="414"/>
      <c r="AA14" s="332"/>
      <c r="AB14" s="570"/>
      <c r="AC14" s="523"/>
      <c r="AD14" s="315"/>
      <c r="AE14" s="312"/>
      <c r="AF14" s="315"/>
      <c r="AG14" s="315"/>
      <c r="AH14" s="3" t="s">
        <v>120</v>
      </c>
      <c r="AI14" s="3" t="s">
        <v>98</v>
      </c>
      <c r="AJ14" s="3" t="s">
        <v>121</v>
      </c>
      <c r="AK14" s="3" t="s">
        <v>122</v>
      </c>
      <c r="AL14" s="3" t="s">
        <v>24</v>
      </c>
      <c r="AO14" s="3" t="s">
        <v>123</v>
      </c>
    </row>
    <row r="15" spans="1:41" ht="84" customHeight="1" x14ac:dyDescent="0.2">
      <c r="A15" s="315"/>
      <c r="B15" s="544"/>
      <c r="C15" s="904"/>
      <c r="D15" s="344"/>
      <c r="E15" s="25" t="s">
        <v>124</v>
      </c>
      <c r="F15" s="523"/>
      <c r="G15" s="373"/>
      <c r="H15" s="373"/>
      <c r="I15" s="16"/>
      <c r="J15" s="352"/>
      <c r="K15" s="911"/>
      <c r="L15" s="20" t="s">
        <v>125</v>
      </c>
      <c r="M15" s="21" t="s">
        <v>126</v>
      </c>
      <c r="N15" s="22">
        <f>IF(M15="PREVENIR",15,IF(M15="DETECTAR",10,IF(M15="NO ES UN CONTROL",0,"")))</f>
        <v>15</v>
      </c>
      <c r="O15" s="318" t="str">
        <f>IF(O12&lt;86,"DÉBIL",IF(O12&lt;96,"MODERADO",IF(O12&lt;101,"FUERTE","")))</f>
        <v>FUERTE</v>
      </c>
      <c r="P15" s="357"/>
      <c r="Q15" s="320" t="str">
        <f>IF(AND(O15="FUERTE",P12="FUERTE (SIEMPRE SE EJECUTA)"),"FUERTE",IF(OR(O15="DÉBIL",P12="DÉBIL (NO SE EJECUTA)"),"DÉBIL",IF(OR(O15="MODERADO",P12="MODERADO (ALGUNAS VECES)"),"MODERADO")))</f>
        <v>MODERADO</v>
      </c>
      <c r="R15" s="322" t="str">
        <f>IF(AND(O15="FUERTE",P12="FUERTE (SIEMPRE SE EJECUTA)"),"NO","SÍ")</f>
        <v>SÍ</v>
      </c>
      <c r="S15"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344"/>
      <c r="V15" s="346"/>
      <c r="W15" s="523"/>
      <c r="X15" s="570"/>
      <c r="Y15" s="906"/>
      <c r="Z15" s="415"/>
      <c r="AA15" s="332"/>
      <c r="AB15" s="570"/>
      <c r="AC15" s="523"/>
      <c r="AD15" s="315"/>
      <c r="AE15" s="312"/>
      <c r="AF15" s="327" t="s">
        <v>127</v>
      </c>
      <c r="AG15" s="315"/>
      <c r="AH15" s="3" t="s">
        <v>96</v>
      </c>
      <c r="AO15" s="3" t="s">
        <v>128</v>
      </c>
    </row>
    <row r="16" spans="1:41" ht="55.5" customHeight="1" x14ac:dyDescent="0.2">
      <c r="A16" s="315"/>
      <c r="B16" s="544"/>
      <c r="C16" s="904"/>
      <c r="D16" s="344"/>
      <c r="E16" s="908" t="s">
        <v>129</v>
      </c>
      <c r="F16" s="523"/>
      <c r="G16" s="373"/>
      <c r="H16" s="373"/>
      <c r="I16" s="16"/>
      <c r="J16" s="352"/>
      <c r="K16" s="911"/>
      <c r="L16" s="20" t="s">
        <v>130</v>
      </c>
      <c r="M16" s="21" t="s">
        <v>34</v>
      </c>
      <c r="N16" s="22">
        <f>IF(M16="CONFIABLE",15,IF(M16="NO CONFIABLE",0,""))</f>
        <v>15</v>
      </c>
      <c r="O16" s="319"/>
      <c r="P16" s="357"/>
      <c r="Q16" s="320"/>
      <c r="R16" s="322"/>
      <c r="S16" s="324"/>
      <c r="T16" s="326"/>
      <c r="U16" s="344"/>
      <c r="V16" s="346"/>
      <c r="W16" s="523"/>
      <c r="X16" s="570"/>
      <c r="Y16" s="906"/>
      <c r="Z16" s="25" t="s">
        <v>131</v>
      </c>
      <c r="AA16" s="332"/>
      <c r="AB16" s="570"/>
      <c r="AC16" s="523"/>
      <c r="AD16" s="315"/>
      <c r="AE16" s="312"/>
      <c r="AF16" s="315"/>
      <c r="AG16" s="315"/>
      <c r="AH16" s="3" t="s">
        <v>132</v>
      </c>
      <c r="AJ16" s="3" t="s">
        <v>21</v>
      </c>
      <c r="AK16" s="3" t="s">
        <v>126</v>
      </c>
      <c r="AL16" s="3" t="s">
        <v>22</v>
      </c>
      <c r="AO16" s="3" t="s">
        <v>133</v>
      </c>
    </row>
    <row r="17" spans="1:41" ht="66.75" customHeight="1" x14ac:dyDescent="0.2">
      <c r="A17" s="315"/>
      <c r="B17" s="544"/>
      <c r="C17" s="904"/>
      <c r="D17" s="344"/>
      <c r="E17" s="908"/>
      <c r="F17" s="523"/>
      <c r="G17" s="373"/>
      <c r="H17" s="373"/>
      <c r="I17" s="16"/>
      <c r="J17" s="352"/>
      <c r="K17" s="911"/>
      <c r="L17" s="20" t="s">
        <v>134</v>
      </c>
      <c r="M17" s="21" t="s">
        <v>42</v>
      </c>
      <c r="N17" s="22">
        <f>IF(M17="SE INVESTIGAN Y SE RESUELVEN OPORTUNAMENTE",15,IF(M17="NO SE INVESTIGAN Y SE RESUELVEN OPORTUNAMENTE",0,""))</f>
        <v>15</v>
      </c>
      <c r="O17" s="319"/>
      <c r="P17" s="357"/>
      <c r="Q17" s="320"/>
      <c r="R17" s="322"/>
      <c r="S17" s="324"/>
      <c r="T17" s="326"/>
      <c r="U17" s="344"/>
      <c r="V17" s="346"/>
      <c r="W17" s="523"/>
      <c r="X17" s="570"/>
      <c r="Y17" s="906"/>
      <c r="Z17" s="518" t="s">
        <v>135</v>
      </c>
      <c r="AA17" s="332"/>
      <c r="AB17" s="570"/>
      <c r="AC17" s="523"/>
      <c r="AD17" s="315"/>
      <c r="AE17" s="312"/>
      <c r="AF17" s="315"/>
      <c r="AG17" s="315"/>
      <c r="AH17" s="3" t="s">
        <v>114</v>
      </c>
      <c r="AO17" s="3" t="s">
        <v>136</v>
      </c>
    </row>
    <row r="18" spans="1:41" ht="60.75" customHeight="1" x14ac:dyDescent="0.2">
      <c r="A18" s="328"/>
      <c r="B18" s="544"/>
      <c r="C18" s="905"/>
      <c r="D18" s="345"/>
      <c r="E18" s="909"/>
      <c r="F18" s="432"/>
      <c r="G18" s="374"/>
      <c r="H18" s="374"/>
      <c r="I18" s="16"/>
      <c r="J18" s="352"/>
      <c r="K18" s="912"/>
      <c r="L18" s="27" t="s">
        <v>137</v>
      </c>
      <c r="M18" s="28" t="s">
        <v>53</v>
      </c>
      <c r="N18" s="29">
        <f>IF(M18="COMPLETA",10,IF(M18="INCOMPLETA",5,IF(M18="NO EXISTE",0,"")))</f>
        <v>10</v>
      </c>
      <c r="O18" s="319"/>
      <c r="P18" s="358"/>
      <c r="Q18" s="321"/>
      <c r="R18" s="323"/>
      <c r="S18" s="325"/>
      <c r="T18" s="326"/>
      <c r="U18" s="345"/>
      <c r="V18" s="346"/>
      <c r="W18" s="432"/>
      <c r="X18" s="571"/>
      <c r="Y18" s="907"/>
      <c r="Z18" s="907"/>
      <c r="AA18" s="333"/>
      <c r="AB18" s="571"/>
      <c r="AC18" s="432"/>
      <c r="AD18" s="328"/>
      <c r="AE18" s="313"/>
      <c r="AF18" s="328"/>
      <c r="AG18" s="328"/>
      <c r="AO18" s="3" t="s">
        <v>97</v>
      </c>
    </row>
    <row r="19" spans="1:41" ht="37.5" customHeight="1" x14ac:dyDescent="0.2">
      <c r="A19" s="315" t="s">
        <v>89</v>
      </c>
      <c r="B19" s="543" t="s">
        <v>90</v>
      </c>
      <c r="C19" s="903" t="s">
        <v>138</v>
      </c>
      <c r="D19" s="404" t="s">
        <v>44</v>
      </c>
      <c r="E19" s="328" t="s">
        <v>139</v>
      </c>
      <c r="F19" s="517" t="s">
        <v>140</v>
      </c>
      <c r="G19" s="373" t="s">
        <v>14</v>
      </c>
      <c r="H19" s="373" t="s">
        <v>13</v>
      </c>
      <c r="I19" s="16" t="str">
        <f>CONCATENATE(G19,H19)</f>
        <v>POSIBLEMODERADO</v>
      </c>
      <c r="J19" s="391" t="str">
        <f>I20</f>
        <v>3. ALTO</v>
      </c>
      <c r="K19" s="910" t="s">
        <v>141</v>
      </c>
      <c r="L19" s="17" t="s">
        <v>95</v>
      </c>
      <c r="M19" s="18" t="s">
        <v>3</v>
      </c>
      <c r="N19" s="19">
        <f>IF(M19="ASIGNADO",15,IF(M19="NO ASIGNADO",0,""))</f>
        <v>15</v>
      </c>
      <c r="O19" s="395">
        <f>SUM(N19:N25)</f>
        <v>85</v>
      </c>
      <c r="P19" s="396" t="s">
        <v>72</v>
      </c>
      <c r="Q19" s="360">
        <f>IF(Q22="DÉBIL",0,IF(Q22="MODERADO",50,IF(Q22="FUERTE",100,"")))</f>
        <v>0</v>
      </c>
      <c r="R19" s="397"/>
      <c r="S19" s="342" t="s">
        <v>96</v>
      </c>
      <c r="T19" s="342" t="s">
        <v>96</v>
      </c>
      <c r="U19" s="344" t="s">
        <v>97</v>
      </c>
      <c r="V19" s="387" t="s">
        <v>98</v>
      </c>
      <c r="W19" s="523" t="s">
        <v>142</v>
      </c>
      <c r="X19" s="517" t="s">
        <v>143</v>
      </c>
      <c r="Y19" s="518" t="s">
        <v>144</v>
      </c>
      <c r="Z19" s="432" t="s">
        <v>102</v>
      </c>
      <c r="AA19" s="411" t="s">
        <v>103</v>
      </c>
      <c r="AB19" s="517" t="s">
        <v>145</v>
      </c>
      <c r="AC19" s="523" t="s">
        <v>105</v>
      </c>
      <c r="AD19" s="315" t="s">
        <v>146</v>
      </c>
      <c r="AE19" s="312" t="s">
        <v>107</v>
      </c>
      <c r="AF19" s="315" t="s">
        <v>147</v>
      </c>
      <c r="AG19" s="328" t="s">
        <v>148</v>
      </c>
      <c r="AH19" s="3" t="s">
        <v>110</v>
      </c>
      <c r="AI19" s="3" t="s">
        <v>111</v>
      </c>
      <c r="AJ19" s="3" t="s">
        <v>13</v>
      </c>
      <c r="AK19" s="3" t="s">
        <v>76</v>
      </c>
      <c r="AL19" s="3" t="s">
        <v>13</v>
      </c>
      <c r="AN19" s="3" t="s">
        <v>103</v>
      </c>
      <c r="AO19" s="3" t="s">
        <v>112</v>
      </c>
    </row>
    <row r="20" spans="1:41" ht="51.75" customHeight="1" x14ac:dyDescent="0.2">
      <c r="A20" s="315"/>
      <c r="B20" s="544"/>
      <c r="C20" s="904"/>
      <c r="D20" s="344"/>
      <c r="E20" s="398"/>
      <c r="F20" s="570"/>
      <c r="G20" s="373"/>
      <c r="H20" s="373"/>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352"/>
      <c r="K20" s="911"/>
      <c r="L20" s="20" t="s">
        <v>113</v>
      </c>
      <c r="M20" s="21" t="s">
        <v>11</v>
      </c>
      <c r="N20" s="22">
        <f>IF(M20="ADECUADO",15,IF(M20="INADECUADO",0,""))</f>
        <v>15</v>
      </c>
      <c r="O20" s="356"/>
      <c r="P20" s="357"/>
      <c r="Q20" s="360"/>
      <c r="R20" s="361"/>
      <c r="S20" s="342"/>
      <c r="T20" s="342"/>
      <c r="U20" s="344"/>
      <c r="V20" s="346"/>
      <c r="W20" s="523"/>
      <c r="X20" s="570"/>
      <c r="Y20" s="906"/>
      <c r="Z20" s="414"/>
      <c r="AA20" s="332"/>
      <c r="AB20" s="570"/>
      <c r="AC20" s="523"/>
      <c r="AD20" s="523"/>
      <c r="AE20" s="312"/>
      <c r="AF20" s="315"/>
      <c r="AG20" s="398"/>
      <c r="AH20" s="3" t="s">
        <v>96</v>
      </c>
      <c r="AI20" s="3" t="s">
        <v>114</v>
      </c>
      <c r="AL20" s="3" t="s">
        <v>18</v>
      </c>
      <c r="AN20" s="3" t="s">
        <v>115</v>
      </c>
      <c r="AO20" s="3" t="s">
        <v>116</v>
      </c>
    </row>
    <row r="21" spans="1:41" ht="69.75" customHeight="1" x14ac:dyDescent="0.2">
      <c r="A21" s="315"/>
      <c r="B21" s="544"/>
      <c r="C21" s="904"/>
      <c r="D21" s="344"/>
      <c r="E21" s="398"/>
      <c r="F21" s="570"/>
      <c r="G21" s="373"/>
      <c r="H21" s="373"/>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52"/>
      <c r="K21" s="911"/>
      <c r="L21" s="23" t="s">
        <v>117</v>
      </c>
      <c r="M21" s="21" t="s">
        <v>16</v>
      </c>
      <c r="N21" s="22">
        <f>IF(M21="OPORTUNA",15,IF(M21="INOPORTUNA",0,""))</f>
        <v>15</v>
      </c>
      <c r="O21" s="356"/>
      <c r="P21" s="357"/>
      <c r="Q21" s="360"/>
      <c r="R21" s="361"/>
      <c r="S21" s="24" t="s">
        <v>118</v>
      </c>
      <c r="T21" s="24" t="s">
        <v>119</v>
      </c>
      <c r="U21" s="344"/>
      <c r="V21" s="346"/>
      <c r="W21" s="523"/>
      <c r="X21" s="570"/>
      <c r="Y21" s="906"/>
      <c r="Z21" s="414"/>
      <c r="AA21" s="332"/>
      <c r="AB21" s="570"/>
      <c r="AC21" s="523"/>
      <c r="AD21" s="523"/>
      <c r="AE21" s="312"/>
      <c r="AF21" s="315"/>
      <c r="AG21" s="398"/>
      <c r="AH21" s="3" t="s">
        <v>120</v>
      </c>
      <c r="AI21" s="3" t="s">
        <v>98</v>
      </c>
      <c r="AJ21" s="3" t="s">
        <v>121</v>
      </c>
      <c r="AK21" s="3" t="s">
        <v>122</v>
      </c>
      <c r="AL21" s="3" t="s">
        <v>24</v>
      </c>
      <c r="AO21" s="3" t="s">
        <v>123</v>
      </c>
    </row>
    <row r="22" spans="1:41" ht="84" customHeight="1" x14ac:dyDescent="0.2">
      <c r="A22" s="315"/>
      <c r="B22" s="544"/>
      <c r="C22" s="904"/>
      <c r="D22" s="344"/>
      <c r="E22" s="25" t="s">
        <v>124</v>
      </c>
      <c r="F22" s="570"/>
      <c r="G22" s="373"/>
      <c r="H22" s="373"/>
      <c r="I22" s="16"/>
      <c r="J22" s="352"/>
      <c r="K22" s="911"/>
      <c r="L22" s="20" t="s">
        <v>125</v>
      </c>
      <c r="M22" s="21" t="s">
        <v>126</v>
      </c>
      <c r="N22" s="22">
        <f>IF(M22="PREVENIR",15,IF(M22="DETECTAR",10,IF(M22="NO ES UN CONTROL",0,"")))</f>
        <v>15</v>
      </c>
      <c r="O22" s="318" t="str">
        <f>IF(O19&lt;86,"DÉBIL",IF(O19&lt;96,"MODERADO",IF(O19&lt;101,"FUERTE","")))</f>
        <v>DÉBIL</v>
      </c>
      <c r="P22" s="357"/>
      <c r="Q22" s="320" t="str">
        <f>IF(AND(O22="FUERTE",P19="FUERTE (SIEMPRE SE EJECUTA)"),"FUERTE",IF(OR(O22="DÉBIL",P19="DÉBIL (NO SE EJECUTA)"),"DÉBIL",IF(OR(O22="MODERADO",P19="MODERADO (ALGUNAS VECES)"),"MODERADO")))</f>
        <v>DÉBIL</v>
      </c>
      <c r="R22" s="322" t="str">
        <f>IF(AND(O22="FUERTE",P19="FUERTE (SIEMPRE SE EJECUTA)"),"NO","SÍ")</f>
        <v>SÍ</v>
      </c>
      <c r="S22"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344"/>
      <c r="V22" s="346"/>
      <c r="W22" s="523"/>
      <c r="X22" s="570"/>
      <c r="Y22" s="906"/>
      <c r="Z22" s="415"/>
      <c r="AA22" s="332"/>
      <c r="AB22" s="570"/>
      <c r="AC22" s="523"/>
      <c r="AD22" s="523"/>
      <c r="AE22" s="312"/>
      <c r="AF22" s="312" t="s">
        <v>149</v>
      </c>
      <c r="AG22" s="398"/>
      <c r="AH22" s="3" t="s">
        <v>96</v>
      </c>
      <c r="AO22" s="3" t="s">
        <v>128</v>
      </c>
    </row>
    <row r="23" spans="1:41" ht="55.5" customHeight="1" x14ac:dyDescent="0.2">
      <c r="A23" s="315"/>
      <c r="B23" s="544"/>
      <c r="C23" s="904"/>
      <c r="D23" s="344"/>
      <c r="E23" s="908" t="s">
        <v>150</v>
      </c>
      <c r="F23" s="570"/>
      <c r="G23" s="373"/>
      <c r="H23" s="373"/>
      <c r="I23" s="16"/>
      <c r="J23" s="352"/>
      <c r="K23" s="911"/>
      <c r="L23" s="20" t="s">
        <v>130</v>
      </c>
      <c r="M23" s="21" t="s">
        <v>34</v>
      </c>
      <c r="N23" s="22">
        <f>IF(M23="CONFIABLE",15,IF(M23="NO CONFIABLE",0,""))</f>
        <v>15</v>
      </c>
      <c r="O23" s="319"/>
      <c r="P23" s="357"/>
      <c r="Q23" s="320"/>
      <c r="R23" s="322"/>
      <c r="S23" s="324"/>
      <c r="T23" s="326"/>
      <c r="U23" s="344"/>
      <c r="V23" s="346"/>
      <c r="W23" s="523"/>
      <c r="X23" s="570"/>
      <c r="Y23" s="906"/>
      <c r="Z23" s="25" t="s">
        <v>131</v>
      </c>
      <c r="AA23" s="332"/>
      <c r="AB23" s="570"/>
      <c r="AC23" s="523"/>
      <c r="AD23" s="523"/>
      <c r="AE23" s="312"/>
      <c r="AF23" s="312"/>
      <c r="AG23" s="398"/>
      <c r="AH23" s="3" t="s">
        <v>132</v>
      </c>
      <c r="AJ23" s="3" t="s">
        <v>21</v>
      </c>
      <c r="AK23" s="3" t="s">
        <v>126</v>
      </c>
      <c r="AL23" s="3" t="s">
        <v>22</v>
      </c>
      <c r="AO23" s="3" t="s">
        <v>133</v>
      </c>
    </row>
    <row r="24" spans="1:41" ht="66.75" customHeight="1" x14ac:dyDescent="0.2">
      <c r="A24" s="315"/>
      <c r="B24" s="544"/>
      <c r="C24" s="904"/>
      <c r="D24" s="344"/>
      <c r="E24" s="908"/>
      <c r="F24" s="570"/>
      <c r="G24" s="373"/>
      <c r="H24" s="373"/>
      <c r="I24" s="16"/>
      <c r="J24" s="352"/>
      <c r="K24" s="911"/>
      <c r="L24" s="20" t="s">
        <v>134</v>
      </c>
      <c r="M24" s="21" t="s">
        <v>43</v>
      </c>
      <c r="N24" s="22">
        <f>IF(M24="SE INVESTIGAN Y SE RESUELVEN OPORTUNAMENTE",15,IF(M24="NO SE INVESTIGAN Y SE RESUELVEN OPORTUNAMENTE",0,""))</f>
        <v>0</v>
      </c>
      <c r="O24" s="319"/>
      <c r="P24" s="357"/>
      <c r="Q24" s="320"/>
      <c r="R24" s="322"/>
      <c r="S24" s="324"/>
      <c r="T24" s="326"/>
      <c r="U24" s="344"/>
      <c r="V24" s="346"/>
      <c r="W24" s="523"/>
      <c r="X24" s="570"/>
      <c r="Y24" s="906"/>
      <c r="Z24" s="518" t="s">
        <v>151</v>
      </c>
      <c r="AA24" s="332"/>
      <c r="AB24" s="570"/>
      <c r="AC24" s="523"/>
      <c r="AD24" s="523"/>
      <c r="AE24" s="312"/>
      <c r="AF24" s="312"/>
      <c r="AG24" s="398"/>
      <c r="AH24" s="3" t="s">
        <v>114</v>
      </c>
      <c r="AO24" s="3" t="s">
        <v>136</v>
      </c>
    </row>
    <row r="25" spans="1:41" ht="60.75" customHeight="1" x14ac:dyDescent="0.2">
      <c r="A25" s="328"/>
      <c r="B25" s="544"/>
      <c r="C25" s="905"/>
      <c r="D25" s="345"/>
      <c r="E25" s="909"/>
      <c r="F25" s="571"/>
      <c r="G25" s="374"/>
      <c r="H25" s="374"/>
      <c r="I25" s="16"/>
      <c r="J25" s="352"/>
      <c r="K25" s="912"/>
      <c r="L25" s="27" t="s">
        <v>137</v>
      </c>
      <c r="M25" s="28" t="s">
        <v>53</v>
      </c>
      <c r="N25" s="29">
        <f>IF(M25="COMPLETA",10,IF(M25="INCOMPLETA",5,IF(M25="NO EXISTE",0,"")))</f>
        <v>10</v>
      </c>
      <c r="O25" s="319"/>
      <c r="P25" s="358"/>
      <c r="Q25" s="321"/>
      <c r="R25" s="323"/>
      <c r="S25" s="325"/>
      <c r="T25" s="326"/>
      <c r="U25" s="345"/>
      <c r="V25" s="346"/>
      <c r="W25" s="432"/>
      <c r="X25" s="571"/>
      <c r="Y25" s="907"/>
      <c r="Z25" s="907"/>
      <c r="AA25" s="333"/>
      <c r="AB25" s="571"/>
      <c r="AC25" s="432"/>
      <c r="AD25" s="432"/>
      <c r="AE25" s="313"/>
      <c r="AF25" s="313"/>
      <c r="AG25" s="314"/>
      <c r="AO25" s="3" t="s">
        <v>97</v>
      </c>
    </row>
    <row r="26" spans="1:41" ht="37.5" customHeight="1" x14ac:dyDescent="0.2">
      <c r="A26" s="315" t="s">
        <v>89</v>
      </c>
      <c r="B26" s="543" t="s">
        <v>90</v>
      </c>
      <c r="C26" s="903" t="s">
        <v>152</v>
      </c>
      <c r="D26" s="404" t="s">
        <v>15</v>
      </c>
      <c r="E26" s="328" t="s">
        <v>153</v>
      </c>
      <c r="F26" s="315" t="s">
        <v>154</v>
      </c>
      <c r="G26" s="373" t="s">
        <v>14</v>
      </c>
      <c r="H26" s="373" t="s">
        <v>24</v>
      </c>
      <c r="I26" s="16" t="str">
        <f>CONCATENATE(G26,H26)</f>
        <v>POSIBLECATASTRÓFICO</v>
      </c>
      <c r="J26" s="391" t="str">
        <f>I27</f>
        <v>4. EXTREMO</v>
      </c>
      <c r="K26" s="312" t="s">
        <v>155</v>
      </c>
      <c r="L26" s="17" t="s">
        <v>95</v>
      </c>
      <c r="M26" s="18" t="s">
        <v>3</v>
      </c>
      <c r="N26" s="19">
        <f>IF(M26="ASIGNADO",15,IF(M26="NO ASIGNADO",0,""))</f>
        <v>15</v>
      </c>
      <c r="O26" s="395">
        <f>SUM(N26:N32)</f>
        <v>100</v>
      </c>
      <c r="P26" s="396" t="s">
        <v>72</v>
      </c>
      <c r="Q26" s="360">
        <f>IF(Q29="DÉBIL",0,IF(Q29="MODERADO",50,IF(Q29="FUERTE",100,"")))</f>
        <v>100</v>
      </c>
      <c r="R26" s="397"/>
      <c r="S26" s="342" t="s">
        <v>96</v>
      </c>
      <c r="T26" s="342" t="s">
        <v>96</v>
      </c>
      <c r="U26" s="344" t="s">
        <v>156</v>
      </c>
      <c r="V26" s="387" t="s">
        <v>98</v>
      </c>
      <c r="W26" s="290"/>
      <c r="X26" s="315" t="s">
        <v>157</v>
      </c>
      <c r="Y26" s="915" t="s">
        <v>158</v>
      </c>
      <c r="Z26" s="432" t="s">
        <v>102</v>
      </c>
      <c r="AA26" s="411" t="s">
        <v>103</v>
      </c>
      <c r="AB26" s="517" t="s">
        <v>159</v>
      </c>
      <c r="AC26" s="523" t="s">
        <v>105</v>
      </c>
      <c r="AD26" s="918" t="s">
        <v>160</v>
      </c>
      <c r="AE26" s="312" t="s">
        <v>107</v>
      </c>
      <c r="AF26" s="315" t="s">
        <v>161</v>
      </c>
      <c r="AG26" s="328" t="s">
        <v>162</v>
      </c>
      <c r="AH26" s="3" t="s">
        <v>110</v>
      </c>
      <c r="AI26" s="3" t="s">
        <v>111</v>
      </c>
      <c r="AJ26" s="3" t="s">
        <v>13</v>
      </c>
      <c r="AK26" s="3" t="s">
        <v>76</v>
      </c>
      <c r="AL26" s="3" t="s">
        <v>13</v>
      </c>
      <c r="AN26" s="3" t="s">
        <v>103</v>
      </c>
      <c r="AO26" s="3" t="s">
        <v>112</v>
      </c>
    </row>
    <row r="27" spans="1:41" ht="51.75" customHeight="1" x14ac:dyDescent="0.2">
      <c r="A27" s="315"/>
      <c r="B27" s="544"/>
      <c r="C27" s="904"/>
      <c r="D27" s="344"/>
      <c r="E27" s="398"/>
      <c r="F27" s="523"/>
      <c r="G27" s="373"/>
      <c r="H27" s="373"/>
      <c r="I27" s="1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EXTREMO</v>
      </c>
      <c r="J27" s="352"/>
      <c r="K27" s="312"/>
      <c r="L27" s="20" t="s">
        <v>113</v>
      </c>
      <c r="M27" s="21" t="s">
        <v>11</v>
      </c>
      <c r="N27" s="22">
        <f>IF(M27="ADECUADO",15,IF(M27="INADECUADO",0,""))</f>
        <v>15</v>
      </c>
      <c r="O27" s="356"/>
      <c r="P27" s="357"/>
      <c r="Q27" s="360"/>
      <c r="R27" s="361"/>
      <c r="S27" s="342"/>
      <c r="T27" s="342"/>
      <c r="U27" s="344"/>
      <c r="V27" s="346"/>
      <c r="W27" s="290"/>
      <c r="X27" s="315"/>
      <c r="Y27" s="916"/>
      <c r="Z27" s="414"/>
      <c r="AA27" s="332"/>
      <c r="AB27" s="570"/>
      <c r="AC27" s="523"/>
      <c r="AD27" s="919"/>
      <c r="AE27" s="312"/>
      <c r="AF27" s="315"/>
      <c r="AG27" s="398"/>
      <c r="AH27" s="3" t="s">
        <v>96</v>
      </c>
      <c r="AI27" s="3" t="s">
        <v>114</v>
      </c>
      <c r="AL27" s="3" t="s">
        <v>18</v>
      </c>
      <c r="AN27" s="3" t="s">
        <v>115</v>
      </c>
      <c r="AO27" s="3" t="s">
        <v>116</v>
      </c>
    </row>
    <row r="28" spans="1:41" ht="69.75" customHeight="1" x14ac:dyDescent="0.2">
      <c r="A28" s="315"/>
      <c r="B28" s="544"/>
      <c r="C28" s="904"/>
      <c r="D28" s="344"/>
      <c r="E28" s="398"/>
      <c r="F28" s="523"/>
      <c r="G28" s="373"/>
      <c r="H28" s="373"/>
      <c r="I28" s="1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352"/>
      <c r="K28" s="312"/>
      <c r="L28" s="23" t="s">
        <v>117</v>
      </c>
      <c r="M28" s="21" t="s">
        <v>16</v>
      </c>
      <c r="N28" s="22">
        <f>IF(M28="OPORTUNA",15,IF(M28="INOPORTUNA",0,""))</f>
        <v>15</v>
      </c>
      <c r="O28" s="356"/>
      <c r="P28" s="357"/>
      <c r="Q28" s="360"/>
      <c r="R28" s="361"/>
      <c r="S28" s="24" t="s">
        <v>118</v>
      </c>
      <c r="T28" s="24" t="s">
        <v>119</v>
      </c>
      <c r="U28" s="344"/>
      <c r="V28" s="346"/>
      <c r="W28" s="290"/>
      <c r="X28" s="315"/>
      <c r="Y28" s="916"/>
      <c r="Z28" s="414"/>
      <c r="AA28" s="332"/>
      <c r="AB28" s="570"/>
      <c r="AC28" s="523"/>
      <c r="AD28" s="919"/>
      <c r="AE28" s="312"/>
      <c r="AF28" s="315"/>
      <c r="AG28" s="398"/>
      <c r="AH28" s="3" t="s">
        <v>120</v>
      </c>
      <c r="AI28" s="3" t="s">
        <v>98</v>
      </c>
      <c r="AJ28" s="3" t="s">
        <v>121</v>
      </c>
      <c r="AK28" s="3" t="s">
        <v>122</v>
      </c>
      <c r="AL28" s="3" t="s">
        <v>24</v>
      </c>
      <c r="AO28" s="3" t="s">
        <v>123</v>
      </c>
    </row>
    <row r="29" spans="1:41" ht="84" customHeight="1" x14ac:dyDescent="0.2">
      <c r="A29" s="315"/>
      <c r="B29" s="544"/>
      <c r="C29" s="904"/>
      <c r="D29" s="344"/>
      <c r="E29" s="25" t="s">
        <v>124</v>
      </c>
      <c r="F29" s="523"/>
      <c r="G29" s="373"/>
      <c r="H29" s="373"/>
      <c r="I29" s="16"/>
      <c r="J29" s="352"/>
      <c r="K29" s="312"/>
      <c r="L29" s="20" t="s">
        <v>125</v>
      </c>
      <c r="M29" s="21" t="s">
        <v>126</v>
      </c>
      <c r="N29" s="22">
        <f>IF(M29="PREVENIR",15,IF(M29="DETECTAR",10,IF(M29="NO ES UN CONTROL",0,"")))</f>
        <v>15</v>
      </c>
      <c r="O29" s="318" t="str">
        <f>IF(O26&lt;86,"DÉBIL",IF(O26&lt;96,"MODERADO",IF(O26&lt;101,"FUERTE","")))</f>
        <v>FUERTE</v>
      </c>
      <c r="P29" s="357"/>
      <c r="Q29" s="320" t="str">
        <f>IF(AND(O29="FUERTE",P26="FUERTE (SIEMPRE SE EJECUTA)"),"FUERTE",IF(OR(O29="DÉBIL",P26="DÉBIL (NO SE EJECUTA)"),"DÉBIL",IF(OR(O29="MODERADO",P26="MODERADO (ALGUNAS VECES)"),"MODERADO")))</f>
        <v>FUERTE</v>
      </c>
      <c r="R29" s="322" t="str">
        <f>IF(AND(O29="FUERTE",P26="FUERTE (SIEMPRE SE EJECUTA)"),"NO","SÍ")</f>
        <v>NO</v>
      </c>
      <c r="S29"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344"/>
      <c r="V29" s="346"/>
      <c r="W29" s="290"/>
      <c r="X29" s="315"/>
      <c r="Y29" s="916"/>
      <c r="Z29" s="415"/>
      <c r="AA29" s="332"/>
      <c r="AB29" s="570"/>
      <c r="AC29" s="523"/>
      <c r="AD29" s="919"/>
      <c r="AE29" s="312"/>
      <c r="AF29" s="373" t="s">
        <v>163</v>
      </c>
      <c r="AG29" s="398"/>
      <c r="AH29" s="3" t="s">
        <v>96</v>
      </c>
      <c r="AO29" s="3" t="s">
        <v>128</v>
      </c>
    </row>
    <row r="30" spans="1:41" ht="55.5" customHeight="1" x14ac:dyDescent="0.2">
      <c r="A30" s="315"/>
      <c r="B30" s="544"/>
      <c r="C30" s="904"/>
      <c r="D30" s="344"/>
      <c r="E30" s="922" t="s">
        <v>164</v>
      </c>
      <c r="F30" s="523"/>
      <c r="G30" s="373"/>
      <c r="H30" s="373"/>
      <c r="I30" s="16"/>
      <c r="J30" s="352"/>
      <c r="K30" s="312"/>
      <c r="L30" s="20" t="s">
        <v>130</v>
      </c>
      <c r="M30" s="21" t="s">
        <v>34</v>
      </c>
      <c r="N30" s="22">
        <f>IF(M30="CONFIABLE",15,IF(M30="NO CONFIABLE",0,""))</f>
        <v>15</v>
      </c>
      <c r="O30" s="319"/>
      <c r="P30" s="357"/>
      <c r="Q30" s="320"/>
      <c r="R30" s="322"/>
      <c r="S30" s="324"/>
      <c r="T30" s="326"/>
      <c r="U30" s="344"/>
      <c r="V30" s="346"/>
      <c r="W30" s="290"/>
      <c r="X30" s="315"/>
      <c r="Y30" s="916"/>
      <c r="Z30" s="25" t="s">
        <v>131</v>
      </c>
      <c r="AA30" s="332"/>
      <c r="AB30" s="570"/>
      <c r="AC30" s="523"/>
      <c r="AD30" s="919"/>
      <c r="AE30" s="312"/>
      <c r="AF30" s="913"/>
      <c r="AG30" s="398"/>
      <c r="AH30" s="3" t="s">
        <v>132</v>
      </c>
      <c r="AJ30" s="3" t="s">
        <v>21</v>
      </c>
      <c r="AK30" s="3" t="s">
        <v>126</v>
      </c>
      <c r="AL30" s="3" t="s">
        <v>22</v>
      </c>
      <c r="AO30" s="3" t="s">
        <v>133</v>
      </c>
    </row>
    <row r="31" spans="1:41" ht="66.75" customHeight="1" x14ac:dyDescent="0.2">
      <c r="A31" s="315"/>
      <c r="B31" s="544"/>
      <c r="C31" s="904"/>
      <c r="D31" s="344"/>
      <c r="E31" s="922"/>
      <c r="F31" s="523"/>
      <c r="G31" s="373"/>
      <c r="H31" s="373"/>
      <c r="I31" s="16"/>
      <c r="J31" s="352"/>
      <c r="K31" s="312"/>
      <c r="L31" s="20" t="s">
        <v>134</v>
      </c>
      <c r="M31" s="21" t="s">
        <v>42</v>
      </c>
      <c r="N31" s="22">
        <f>IF(M31="SE INVESTIGAN Y SE RESUELVEN OPORTUNAMENTE",15,IF(M31="NO SE INVESTIGAN Y SE RESUELVEN OPORTUNAMENTE",0,""))</f>
        <v>15</v>
      </c>
      <c r="O31" s="319"/>
      <c r="P31" s="357"/>
      <c r="Q31" s="320"/>
      <c r="R31" s="322"/>
      <c r="S31" s="324"/>
      <c r="T31" s="326"/>
      <c r="U31" s="344"/>
      <c r="V31" s="346"/>
      <c r="W31" s="290"/>
      <c r="X31" s="315"/>
      <c r="Y31" s="916"/>
      <c r="Z31" s="518" t="s">
        <v>165</v>
      </c>
      <c r="AA31" s="332"/>
      <c r="AB31" s="570"/>
      <c r="AC31" s="523"/>
      <c r="AD31" s="919"/>
      <c r="AE31" s="312"/>
      <c r="AF31" s="913"/>
      <c r="AG31" s="398"/>
      <c r="AH31" s="3" t="s">
        <v>114</v>
      </c>
      <c r="AO31" s="3" t="s">
        <v>136</v>
      </c>
    </row>
    <row r="32" spans="1:41" ht="60.75" customHeight="1" x14ac:dyDescent="0.2">
      <c r="A32" s="328"/>
      <c r="B32" s="544"/>
      <c r="C32" s="905"/>
      <c r="D32" s="345"/>
      <c r="E32" s="923"/>
      <c r="F32" s="432"/>
      <c r="G32" s="374"/>
      <c r="H32" s="374"/>
      <c r="I32" s="16"/>
      <c r="J32" s="352"/>
      <c r="K32" s="313"/>
      <c r="L32" s="27" t="s">
        <v>137</v>
      </c>
      <c r="M32" s="28" t="s">
        <v>53</v>
      </c>
      <c r="N32" s="29">
        <f>IF(M32="COMPLETA",10,IF(M32="INCOMPLETA",5,IF(M32="NO EXISTE",0,"")))</f>
        <v>10</v>
      </c>
      <c r="O32" s="319"/>
      <c r="P32" s="358"/>
      <c r="Q32" s="321"/>
      <c r="R32" s="323"/>
      <c r="S32" s="325"/>
      <c r="T32" s="326"/>
      <c r="U32" s="345"/>
      <c r="V32" s="346"/>
      <c r="W32" s="435"/>
      <c r="X32" s="328"/>
      <c r="Y32" s="917"/>
      <c r="Z32" s="907"/>
      <c r="AA32" s="333"/>
      <c r="AB32" s="571"/>
      <c r="AC32" s="432"/>
      <c r="AD32" s="920"/>
      <c r="AE32" s="313"/>
      <c r="AF32" s="914"/>
      <c r="AG32" s="314"/>
      <c r="AO32" s="3" t="s">
        <v>97</v>
      </c>
    </row>
    <row r="33" spans="1:41" ht="27.75" customHeight="1" x14ac:dyDescent="0.2">
      <c r="A33" s="307" t="s">
        <v>166</v>
      </c>
      <c r="B33" s="307"/>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O33" s="3" t="s">
        <v>167</v>
      </c>
    </row>
    <row r="34" spans="1:41" ht="21.75" customHeight="1" x14ac:dyDescent="0.2">
      <c r="A34" s="308" t="s">
        <v>168</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O34" s="3" t="s">
        <v>169</v>
      </c>
    </row>
    <row r="35" spans="1:41" ht="27.75" customHeight="1" x14ac:dyDescent="0.2">
      <c r="A35" s="309" t="s">
        <v>170</v>
      </c>
      <c r="B35" s="309"/>
      <c r="C35" s="309" t="s">
        <v>171</v>
      </c>
      <c r="D35" s="309"/>
      <c r="E35" s="309"/>
      <c r="F35" s="309"/>
      <c r="G35" s="309"/>
      <c r="H35" s="309"/>
      <c r="I35" s="309"/>
      <c r="J35" s="309"/>
      <c r="K35" s="309"/>
      <c r="L35" s="309"/>
      <c r="M35" s="309"/>
      <c r="N35" s="309"/>
      <c r="O35" s="309"/>
      <c r="P35" s="309"/>
      <c r="Q35" s="309"/>
      <c r="R35" s="309"/>
      <c r="S35" s="309"/>
      <c r="T35" s="309"/>
      <c r="U35" s="309"/>
      <c r="V35" s="309"/>
      <c r="W35" s="309"/>
      <c r="X35" s="309"/>
      <c r="Y35" s="309"/>
      <c r="Z35" s="310" t="s">
        <v>172</v>
      </c>
      <c r="AA35" s="310"/>
      <c r="AB35" s="310"/>
      <c r="AC35" s="310"/>
      <c r="AD35" s="311" t="s">
        <v>173</v>
      </c>
      <c r="AE35" s="311"/>
      <c r="AF35" s="311"/>
      <c r="AG35" s="311"/>
      <c r="AO35" s="3" t="s">
        <v>174</v>
      </c>
    </row>
    <row r="36" spans="1:41" s="31" customFormat="1" ht="27.75" customHeight="1" x14ac:dyDescent="0.2">
      <c r="A36" s="284">
        <v>1</v>
      </c>
      <c r="B36" s="285"/>
      <c r="C36" s="327" t="s">
        <v>175</v>
      </c>
      <c r="D36" s="327"/>
      <c r="E36" s="327"/>
      <c r="F36" s="327"/>
      <c r="G36" s="327"/>
      <c r="H36" s="327"/>
      <c r="I36" s="327"/>
      <c r="J36" s="327"/>
      <c r="K36" s="327"/>
      <c r="L36" s="327"/>
      <c r="M36" s="327"/>
      <c r="N36" s="327"/>
      <c r="O36" s="327"/>
      <c r="P36" s="327"/>
      <c r="Q36" s="327"/>
      <c r="R36" s="327"/>
      <c r="S36" s="327"/>
      <c r="T36" s="327"/>
      <c r="U36" s="327"/>
      <c r="V36" s="327"/>
      <c r="W36" s="327"/>
      <c r="X36" s="327"/>
      <c r="Y36" s="327"/>
      <c r="Z36" s="812">
        <v>43830</v>
      </c>
      <c r="AA36" s="813"/>
      <c r="AB36" s="813"/>
      <c r="AC36" s="814"/>
      <c r="AD36" s="921" t="s">
        <v>176</v>
      </c>
      <c r="AE36" s="898"/>
      <c r="AF36" s="898"/>
      <c r="AG36" s="898"/>
      <c r="AO36" s="3" t="s">
        <v>156</v>
      </c>
    </row>
    <row r="37" spans="1:41" s="31" customFormat="1" ht="27.75" customHeight="1" x14ac:dyDescent="0.2">
      <c r="A37" s="284">
        <v>2</v>
      </c>
      <c r="B37" s="285"/>
      <c r="C37" s="286" t="s">
        <v>177</v>
      </c>
      <c r="D37" s="286"/>
      <c r="E37" s="286"/>
      <c r="F37" s="286"/>
      <c r="G37" s="286"/>
      <c r="H37" s="286"/>
      <c r="I37" s="286"/>
      <c r="J37" s="286"/>
      <c r="K37" s="286"/>
      <c r="L37" s="286"/>
      <c r="M37" s="286"/>
      <c r="N37" s="286"/>
      <c r="O37" s="286"/>
      <c r="P37" s="286"/>
      <c r="Q37" s="286"/>
      <c r="R37" s="286"/>
      <c r="S37" s="286"/>
      <c r="T37" s="286"/>
      <c r="U37" s="286"/>
      <c r="V37" s="286"/>
      <c r="W37" s="286"/>
      <c r="X37" s="286"/>
      <c r="Y37" s="286"/>
      <c r="Z37" s="300">
        <v>43861</v>
      </c>
      <c r="AA37" s="288"/>
      <c r="AB37" s="288"/>
      <c r="AC37" s="289"/>
      <c r="AD37" s="523" t="s">
        <v>176</v>
      </c>
      <c r="AE37" s="523"/>
      <c r="AF37" s="523"/>
      <c r="AG37" s="523"/>
      <c r="AO37" s="3" t="s">
        <v>178</v>
      </c>
    </row>
    <row r="38" spans="1:41" s="31" customFormat="1" ht="27.75" customHeight="1" x14ac:dyDescent="0.2">
      <c r="A38" s="284"/>
      <c r="B38" s="285"/>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7"/>
      <c r="AA38" s="288"/>
      <c r="AB38" s="288"/>
      <c r="AC38" s="289"/>
      <c r="AD38" s="290"/>
      <c r="AE38" s="290"/>
      <c r="AF38" s="290"/>
      <c r="AG38" s="290"/>
      <c r="AO38" s="3" t="s">
        <v>179</v>
      </c>
    </row>
    <row r="39" spans="1:41" ht="15" customHeight="1" x14ac:dyDescent="0.2">
      <c r="A39" s="291" t="s">
        <v>180</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O39" s="3" t="s">
        <v>181</v>
      </c>
    </row>
    <row r="40" spans="1:41" customFormat="1" ht="30.75" customHeight="1" x14ac:dyDescent="0.25">
      <c r="A40" s="292" t="s">
        <v>173</v>
      </c>
      <c r="B40" s="292"/>
      <c r="C40" s="292"/>
      <c r="D40" s="292"/>
      <c r="E40" s="292"/>
      <c r="F40" s="292"/>
      <c r="G40" s="292" t="s">
        <v>182</v>
      </c>
      <c r="H40" s="292"/>
      <c r="I40" s="292"/>
      <c r="J40" s="292"/>
      <c r="K40" s="292"/>
      <c r="L40" s="292"/>
      <c r="M40" s="293" t="s">
        <v>183</v>
      </c>
      <c r="N40" s="294"/>
      <c r="O40" s="294"/>
      <c r="P40" s="294"/>
      <c r="Q40" s="294"/>
      <c r="R40" s="294"/>
      <c r="S40" s="294"/>
      <c r="T40" s="294"/>
      <c r="U40" s="294"/>
      <c r="V40" s="295"/>
      <c r="W40" s="293" t="s">
        <v>184</v>
      </c>
      <c r="X40" s="294"/>
      <c r="Y40" s="294"/>
      <c r="Z40" s="294"/>
      <c r="AA40" s="295"/>
      <c r="AB40" s="296" t="str">
        <f>IF(X7="X","APOYO OFICINA DE CONTROL INTERNO")</f>
        <v>APOYO OFICINA DE CONTROL INTERNO</v>
      </c>
      <c r="AC40" s="296"/>
      <c r="AD40" s="296"/>
      <c r="AE40" s="296"/>
      <c r="AF40" s="296"/>
      <c r="AG40" s="296"/>
      <c r="AH40" s="32"/>
      <c r="AO40" s="3" t="s">
        <v>185</v>
      </c>
    </row>
    <row r="41" spans="1:41" s="37" customFormat="1" ht="33.75" customHeight="1" x14ac:dyDescent="0.25">
      <c r="A41" s="33" t="s">
        <v>186</v>
      </c>
      <c r="B41" s="276" t="s">
        <v>187</v>
      </c>
      <c r="C41" s="277"/>
      <c r="D41" s="277"/>
      <c r="E41" s="277"/>
      <c r="F41" s="278"/>
      <c r="G41" s="34" t="s">
        <v>186</v>
      </c>
      <c r="H41" s="276" t="s">
        <v>188</v>
      </c>
      <c r="I41" s="277"/>
      <c r="J41" s="277"/>
      <c r="K41" s="277"/>
      <c r="L41" s="278"/>
      <c r="M41" s="34" t="s">
        <v>186</v>
      </c>
      <c r="N41" s="35"/>
      <c r="O41" s="279" t="s">
        <v>189</v>
      </c>
      <c r="P41" s="279"/>
      <c r="Q41" s="279"/>
      <c r="R41" s="279"/>
      <c r="S41" s="279"/>
      <c r="T41" s="279"/>
      <c r="U41" s="279"/>
      <c r="V41" s="280"/>
      <c r="W41" s="36" t="s">
        <v>186</v>
      </c>
      <c r="X41" s="276" t="s">
        <v>188</v>
      </c>
      <c r="Y41" s="277"/>
      <c r="Z41" s="277"/>
      <c r="AA41" s="278"/>
      <c r="AB41" s="36" t="s">
        <v>186</v>
      </c>
      <c r="AC41" s="759" t="s">
        <v>190</v>
      </c>
      <c r="AD41" s="759"/>
      <c r="AE41" s="759"/>
      <c r="AF41" s="759"/>
      <c r="AG41" s="759"/>
      <c r="AO41" s="3" t="s">
        <v>191</v>
      </c>
    </row>
    <row r="42" spans="1:41" s="37" customFormat="1" ht="32.25" customHeight="1" x14ac:dyDescent="0.25">
      <c r="A42" s="33" t="s">
        <v>192</v>
      </c>
      <c r="B42" s="282" t="s">
        <v>193</v>
      </c>
      <c r="C42" s="274"/>
      <c r="D42" s="274"/>
      <c r="E42" s="274"/>
      <c r="F42" s="275"/>
      <c r="G42" s="33" t="s">
        <v>192</v>
      </c>
      <c r="H42" s="924" t="s">
        <v>194</v>
      </c>
      <c r="I42" s="925"/>
      <c r="J42" s="925"/>
      <c r="K42" s="925"/>
      <c r="L42" s="925"/>
      <c r="M42" s="34" t="s">
        <v>192</v>
      </c>
      <c r="N42" s="38"/>
      <c r="O42" s="925" t="s">
        <v>195</v>
      </c>
      <c r="P42" s="925"/>
      <c r="Q42" s="925"/>
      <c r="R42" s="925"/>
      <c r="S42" s="925"/>
      <c r="T42" s="925"/>
      <c r="U42" s="925"/>
      <c r="V42" s="925"/>
      <c r="W42" s="33" t="s">
        <v>192</v>
      </c>
      <c r="X42" s="926" t="s">
        <v>196</v>
      </c>
      <c r="Y42" s="277"/>
      <c r="Z42" s="277"/>
      <c r="AA42" s="278"/>
      <c r="AB42" s="33" t="s">
        <v>192</v>
      </c>
      <c r="AC42" s="759" t="s">
        <v>197</v>
      </c>
      <c r="AD42" s="759"/>
      <c r="AE42" s="759"/>
      <c r="AF42" s="759"/>
      <c r="AG42" s="759"/>
      <c r="AO42" s="3" t="s">
        <v>198</v>
      </c>
    </row>
    <row r="43" spans="1:41" s="31" customFormat="1" x14ac:dyDescent="0.2">
      <c r="D43" s="39"/>
      <c r="AO43" s="3" t="s">
        <v>199</v>
      </c>
    </row>
    <row r="44" spans="1:41" x14ac:dyDescent="0.2">
      <c r="AO44" s="3" t="s">
        <v>200</v>
      </c>
    </row>
    <row r="45" spans="1:41" x14ac:dyDescent="0.2">
      <c r="AO45" s="3" t="s">
        <v>201</v>
      </c>
    </row>
    <row r="46" spans="1:41" x14ac:dyDescent="0.2">
      <c r="AO46" s="3" t="s">
        <v>202</v>
      </c>
    </row>
    <row r="47" spans="1:41" x14ac:dyDescent="0.2">
      <c r="AO47" s="3" t="s">
        <v>203</v>
      </c>
    </row>
    <row r="48" spans="1:41" x14ac:dyDescent="0.2">
      <c r="AO48" s="3" t="s">
        <v>204</v>
      </c>
    </row>
  </sheetData>
  <sheetProtection selectLockedCells="1"/>
  <dataConsolidate/>
  <mergeCells count="180">
    <mergeCell ref="B41:F41"/>
    <mergeCell ref="H41:L41"/>
    <mergeCell ref="O41:V41"/>
    <mergeCell ref="X41:AA41"/>
    <mergeCell ref="AC41:AG41"/>
    <mergeCell ref="B42:F42"/>
    <mergeCell ref="H42:L42"/>
    <mergeCell ref="O42:V42"/>
    <mergeCell ref="X42:AA42"/>
    <mergeCell ref="AC42:AG42"/>
    <mergeCell ref="A38:B38"/>
    <mergeCell ref="C38:Y38"/>
    <mergeCell ref="Z38:AC38"/>
    <mergeCell ref="AD38:AG38"/>
    <mergeCell ref="A39:AG39"/>
    <mergeCell ref="A40:F40"/>
    <mergeCell ref="G40:L40"/>
    <mergeCell ref="M40:V40"/>
    <mergeCell ref="W40:AA40"/>
    <mergeCell ref="AB40:AG40"/>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A19:A25"/>
    <mergeCell ref="B19:B25"/>
    <mergeCell ref="C19:C25"/>
    <mergeCell ref="D19:D25"/>
    <mergeCell ref="E19:E21"/>
    <mergeCell ref="F19:F25"/>
    <mergeCell ref="G19:G25"/>
    <mergeCell ref="H19:H25"/>
    <mergeCell ref="H12:H18"/>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31" priority="21" operator="containsText" text="EXTREMO">
      <formula>NOT(ISERROR(SEARCH("EXTREMO",J12)))</formula>
    </cfRule>
    <cfRule type="containsText" dxfId="30" priority="22" operator="containsText" text="ALTO">
      <formula>NOT(ISERROR(SEARCH("ALTO",J12)))</formula>
    </cfRule>
    <cfRule type="containsText" dxfId="29" priority="23" operator="containsText" text="MODERADO">
      <formula>NOT(ISERROR(SEARCH("MODERADO",J12)))</formula>
    </cfRule>
    <cfRule type="containsText" dxfId="28" priority="24" operator="containsText" text="BAJO">
      <formula>NOT(ISERROR(SEARCH("BAJO",J12)))</formula>
    </cfRule>
  </conditionalFormatting>
  <conditionalFormatting sqref="U12:U18">
    <cfRule type="containsText" dxfId="27" priority="17" operator="containsText" text="EXTREMO">
      <formula>NOT(ISERROR(SEARCH("EXTREMO",U12)))</formula>
    </cfRule>
    <cfRule type="containsText" dxfId="26" priority="18" operator="containsText" text="MODERADO">
      <formula>NOT(ISERROR(SEARCH("MODERADO",U12)))</formula>
    </cfRule>
    <cfRule type="containsText" dxfId="25" priority="19" operator="containsText" text="ALTO">
      <formula>NOT(ISERROR(SEARCH("ALTO",U12)))</formula>
    </cfRule>
    <cfRule type="containsText" dxfId="24" priority="20" operator="containsText" text="BAJO">
      <formula>NOT(ISERROR(SEARCH("BAJO",U12)))</formula>
    </cfRule>
  </conditionalFormatting>
  <conditionalFormatting sqref="J19:J25">
    <cfRule type="containsText" dxfId="23" priority="13" operator="containsText" text="EXTREMO">
      <formula>NOT(ISERROR(SEARCH("EXTREMO",J19)))</formula>
    </cfRule>
    <cfRule type="containsText" dxfId="22" priority="14" operator="containsText" text="ALTO">
      <formula>NOT(ISERROR(SEARCH("ALTO",J19)))</formula>
    </cfRule>
    <cfRule type="containsText" dxfId="21" priority="15" operator="containsText" text="MODERADO">
      <formula>NOT(ISERROR(SEARCH("MODERADO",J19)))</formula>
    </cfRule>
    <cfRule type="containsText" dxfId="20" priority="16" operator="containsText" text="BAJO">
      <formula>NOT(ISERROR(SEARCH("BAJO",J19)))</formula>
    </cfRule>
  </conditionalFormatting>
  <conditionalFormatting sqref="U19:U25">
    <cfRule type="containsText" dxfId="19" priority="9" operator="containsText" text="EXTREMO">
      <formula>NOT(ISERROR(SEARCH("EXTREMO",U19)))</formula>
    </cfRule>
    <cfRule type="containsText" dxfId="18" priority="10" operator="containsText" text="MODERADO">
      <formula>NOT(ISERROR(SEARCH("MODERADO",U19)))</formula>
    </cfRule>
    <cfRule type="containsText" dxfId="17" priority="11" operator="containsText" text="ALTO">
      <formula>NOT(ISERROR(SEARCH("ALTO",U19)))</formula>
    </cfRule>
    <cfRule type="containsText" dxfId="16" priority="12" operator="containsText" text="BAJO">
      <formula>NOT(ISERROR(SEARCH("BAJO",U19)))</formula>
    </cfRule>
  </conditionalFormatting>
  <conditionalFormatting sqref="J26:J32">
    <cfRule type="containsText" dxfId="15" priority="5" operator="containsText" text="EXTREMO">
      <formula>NOT(ISERROR(SEARCH("EXTREMO",J26)))</formula>
    </cfRule>
    <cfRule type="containsText" dxfId="14" priority="6" operator="containsText" text="ALTO">
      <formula>NOT(ISERROR(SEARCH("ALTO",J26)))</formula>
    </cfRule>
    <cfRule type="containsText" dxfId="13" priority="7" operator="containsText" text="MODERADO">
      <formula>NOT(ISERROR(SEARCH("MODERADO",J26)))</formula>
    </cfRule>
    <cfRule type="containsText" dxfId="12" priority="8" operator="containsText" text="BAJO">
      <formula>NOT(ISERROR(SEARCH("BAJO",J26)))</formula>
    </cfRule>
  </conditionalFormatting>
  <conditionalFormatting sqref="U26:U32">
    <cfRule type="containsText" dxfId="11" priority="1" operator="containsText" text="EXTREMO">
      <formula>NOT(ISERROR(SEARCH("EXTREMO",U26)))</formula>
    </cfRule>
    <cfRule type="containsText" dxfId="10" priority="2" operator="containsText" text="MODERADO">
      <formula>NOT(ISERROR(SEARCH("MODERADO",U26)))</formula>
    </cfRule>
    <cfRule type="containsText" dxfId="9" priority="3" operator="containsText" text="ALTO">
      <formula>NOT(ISERROR(SEARCH("ALTO",U26)))</formula>
    </cfRule>
    <cfRule type="containsText" dxfId="8" priority="4" operator="containsText" text="BAJO">
      <formula>NOT(ISERROR(SEARCH("BAJO",U26)))</formula>
    </cfRule>
  </conditionalFormatting>
  <dataValidations count="15">
    <dataValidation type="list" allowBlank="1" showInputMessage="1" showErrorMessage="1" sqref="M15 M22 M29" xr:uid="{D882C5E2-18CB-457C-A685-7EBA8BB017AF}">
      <formula1>$AJ$16:$AL$16</formula1>
    </dataValidation>
    <dataValidation type="list" allowBlank="1" showInputMessage="1" showErrorMessage="1" sqref="AA12:AA32" xr:uid="{E978F256-1D2E-467A-BAB1-84D5FDCA37C9}">
      <formula1>$AN$12:$AN$13</formula1>
    </dataValidation>
    <dataValidation type="list" allowBlank="1" showInputMessage="1" showErrorMessage="1" sqref="T12 S12:S13 T19 S19:S20 T26 S26:S27" xr:uid="{EC4D1711-4107-45F7-B369-0A8911797671}">
      <formula1>$AH$15:$AH$17</formula1>
    </dataValidation>
    <dataValidation type="list" allowBlank="1" showInputMessage="1" showErrorMessage="1" sqref="D12:D32" xr:uid="{E1324F81-BBF1-4E0B-A1F8-6DBD29D4C221}">
      <formula1>$AN$2:$AN$8</formula1>
    </dataValidation>
    <dataValidation type="list" allowBlank="1" showInputMessage="1" showErrorMessage="1" sqref="V12:V32" xr:uid="{1C2046CB-22BA-49C1-BD93-F015E3C3EA8A}">
      <formula1>$AH$14:$AK$14</formula1>
    </dataValidation>
    <dataValidation type="list" allowBlank="1" showInputMessage="1" showErrorMessage="1" sqref="P12 P19 P26" xr:uid="{F7265F85-4CAD-4179-A45A-3319D33E82CC}">
      <formula1>$AH$10:$AJ$10</formula1>
    </dataValidation>
    <dataValidation type="list" allowBlank="1" showInputMessage="1" showErrorMessage="1" sqref="M17 M24 M31" xr:uid="{F43BEF66-8D91-4E59-BB6A-0695178F84C6}">
      <formula1>$AH$8:$AI$8</formula1>
    </dataValidation>
    <dataValidation type="list" allowBlank="1" showInputMessage="1" showErrorMessage="1" sqref="M16 M23 M30" xr:uid="{3D80C26D-BE1A-4920-8D66-0ECED010CC41}">
      <formula1>$AH$7:$AI$7</formula1>
    </dataValidation>
    <dataValidation type="list" allowBlank="1" showInputMessage="1" showErrorMessage="1" sqref="M14 M21 M28" xr:uid="{7DAF16B0-7A1D-4A3E-B9C4-C8761A930265}">
      <formula1>$AH$5:$AI$5</formula1>
    </dataValidation>
    <dataValidation type="list" allowBlank="1" showInputMessage="1" showErrorMessage="1" sqref="M13 M20 M27" xr:uid="{44EA1444-144A-4711-80B6-EB15BDF5087F}">
      <formula1>$AH$4:$AI$4</formula1>
    </dataValidation>
    <dataValidation type="list" allowBlank="1" showInputMessage="1" showErrorMessage="1" sqref="M12 M19 M26" xr:uid="{245AE5EA-C34B-41CF-A6F8-0803A8118C9E}">
      <formula1>$AH$2:$AH$3</formula1>
    </dataValidation>
    <dataValidation type="list" allowBlank="1" showInputMessage="1" showErrorMessage="1" sqref="U12:U32" xr:uid="{96F6834E-4CA1-4C20-B6C6-4D22498EE10D}">
      <formula1>$AO$10:$AO$48</formula1>
    </dataValidation>
    <dataValidation type="list" allowBlank="1" showInputMessage="1" showErrorMessage="1" sqref="G12:G32" xr:uid="{7068891F-AE70-456D-BA7F-ACA13A8D71CE}">
      <formula1>$AL$2:$AL$6</formula1>
    </dataValidation>
    <dataValidation type="list" allowBlank="1" showInputMessage="1" showErrorMessage="1" sqref="M18 M25 M32" xr:uid="{AA86D584-D46B-496F-B5E8-2B7117632C49}">
      <formula1>$AH$9:$AJ$9</formula1>
    </dataValidation>
    <dataValidation type="list" allowBlank="1" showInputMessage="1" showErrorMessage="1" sqref="H12:H32" xr:uid="{DEC2615C-3AB8-4454-9B30-6EC8746E57A2}">
      <formula1>$AL$10:$AL$14</formula1>
    </dataValidation>
  </dataValidations>
  <hyperlinks>
    <hyperlink ref="X42" r:id="rId1" xr:uid="{A952A4F2-C2FA-4413-87B9-707EF24C0BC0}"/>
    <hyperlink ref="H42" r:id="rId2" xr:uid="{DA557199-8DB3-47F1-BEEF-4EFFEB6FDEE1}"/>
  </hyperlinks>
  <printOptions horizontalCentered="1"/>
  <pageMargins left="0" right="0" top="0.39370078740157483" bottom="0.51181102362204722" header="0.31496062992125984" footer="0.31496062992125984"/>
  <pageSetup scale="25"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37970-788B-4F65-9925-810F86980DFB}">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B7CDE-AD05-4062-BF28-5C5E94CA6C78}">
  <dimension ref="A1:AP90"/>
  <sheetViews>
    <sheetView view="pageBreakPreview" topLeftCell="A54" zoomScale="55" zoomScaleNormal="40" zoomScaleSheetLayoutView="55" workbookViewId="0">
      <selection activeCell="F54" sqref="F54:F60"/>
    </sheetView>
  </sheetViews>
  <sheetFormatPr baseColWidth="10" defaultRowHeight="12.75" x14ac:dyDescent="0.2"/>
  <cols>
    <col min="1" max="1" width="22.5703125" style="3" customWidth="1"/>
    <col min="2" max="2" width="27" style="3" customWidth="1"/>
    <col min="3" max="3" width="33.7109375" style="3" customWidth="1"/>
    <col min="4" max="4" width="27.42578125" style="39" customWidth="1"/>
    <col min="5" max="5" width="24" style="3" customWidth="1"/>
    <col min="6" max="6" width="25.140625" style="3" customWidth="1"/>
    <col min="7" max="7" width="19.140625" style="3" customWidth="1"/>
    <col min="8" max="8" width="22.5703125" style="3" customWidth="1"/>
    <col min="9" max="9" width="25.28515625" style="3" hidden="1" customWidth="1"/>
    <col min="10" max="10" width="22.85546875" style="3" customWidth="1"/>
    <col min="11" max="11" width="47"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31.28515625" style="3" customWidth="1"/>
    <col min="26" max="26" width="30.85546875" style="3" customWidth="1"/>
    <col min="27" max="27" width="26.85546875" style="3" customWidth="1"/>
    <col min="28" max="28" width="28.7109375" style="3" customWidth="1"/>
    <col min="29" max="29" width="18" style="3" customWidth="1"/>
    <col min="30" max="30" width="58.7109375" style="3" customWidth="1"/>
    <col min="31" max="31" width="19.140625" style="3" customWidth="1"/>
    <col min="32" max="32" width="23.5703125" style="3" customWidth="1"/>
    <col min="33" max="33" width="124.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487" t="s">
        <v>27</v>
      </c>
      <c r="B7" s="487"/>
      <c r="C7" s="488">
        <v>43847</v>
      </c>
      <c r="D7" s="489"/>
      <c r="E7" s="489"/>
      <c r="F7" s="489"/>
      <c r="G7" s="490"/>
      <c r="H7" s="491"/>
      <c r="I7" s="491"/>
      <c r="J7" s="491"/>
      <c r="K7" s="491"/>
      <c r="L7" s="492"/>
      <c r="M7" s="493" t="s">
        <v>28</v>
      </c>
      <c r="N7" s="494"/>
      <c r="O7" s="494"/>
      <c r="P7" s="494"/>
      <c r="Q7" s="494"/>
      <c r="R7" s="494"/>
      <c r="S7" s="494"/>
      <c r="T7" s="494"/>
      <c r="U7" s="494"/>
      <c r="V7" s="495"/>
      <c r="W7" s="4" t="s">
        <v>29</v>
      </c>
      <c r="X7" s="5"/>
      <c r="Y7" s="6" t="s">
        <v>31</v>
      </c>
      <c r="Z7" s="496"/>
      <c r="AA7" s="497"/>
      <c r="AB7" s="4" t="s">
        <v>32</v>
      </c>
      <c r="AC7" s="5" t="s">
        <v>30</v>
      </c>
      <c r="AD7" s="7" t="s">
        <v>33</v>
      </c>
      <c r="AE7" s="8"/>
      <c r="AF7" s="498"/>
      <c r="AG7" s="498"/>
      <c r="AH7" s="3" t="s">
        <v>34</v>
      </c>
      <c r="AI7" s="3" t="s">
        <v>35</v>
      </c>
      <c r="AJ7" s="3" t="s">
        <v>36</v>
      </c>
      <c r="AN7" s="3" t="s">
        <v>37</v>
      </c>
    </row>
    <row r="8" spans="1:41" x14ac:dyDescent="0.2">
      <c r="A8" s="472" t="s">
        <v>38</v>
      </c>
      <c r="B8" s="472"/>
      <c r="C8" s="472"/>
      <c r="D8" s="472"/>
      <c r="E8" s="472"/>
      <c r="F8" s="472"/>
      <c r="G8" s="473" t="s">
        <v>39</v>
      </c>
      <c r="H8" s="474"/>
      <c r="I8" s="474"/>
      <c r="J8" s="474"/>
      <c r="K8" s="474"/>
      <c r="L8" s="474"/>
      <c r="M8" s="474"/>
      <c r="N8" s="474"/>
      <c r="O8" s="474"/>
      <c r="P8" s="474"/>
      <c r="Q8" s="474"/>
      <c r="R8" s="474"/>
      <c r="S8" s="474"/>
      <c r="T8" s="474"/>
      <c r="U8" s="474"/>
      <c r="V8" s="474"/>
      <c r="W8" s="474"/>
      <c r="X8" s="481"/>
      <c r="Y8" s="474"/>
      <c r="Z8" s="474"/>
      <c r="AA8" s="474"/>
      <c r="AB8" s="475"/>
      <c r="AC8" s="478" t="s">
        <v>40</v>
      </c>
      <c r="AD8" s="483" t="s">
        <v>41</v>
      </c>
      <c r="AE8" s="484"/>
      <c r="AF8" s="484"/>
      <c r="AG8" s="484"/>
      <c r="AH8" s="3" t="s">
        <v>42</v>
      </c>
      <c r="AI8" s="3" t="s">
        <v>43</v>
      </c>
      <c r="AN8" s="3" t="s">
        <v>44</v>
      </c>
    </row>
    <row r="9" spans="1:41" s="9" customFormat="1" ht="14.25" customHeight="1" x14ac:dyDescent="0.2">
      <c r="A9" s="467" t="s">
        <v>45</v>
      </c>
      <c r="B9" s="465" t="s">
        <v>46</v>
      </c>
      <c r="C9" s="467" t="s">
        <v>47</v>
      </c>
      <c r="D9" s="467" t="s">
        <v>2</v>
      </c>
      <c r="E9" s="467" t="s">
        <v>48</v>
      </c>
      <c r="F9" s="477" t="s">
        <v>49</v>
      </c>
      <c r="G9" s="472" t="s">
        <v>50</v>
      </c>
      <c r="H9" s="472"/>
      <c r="I9" s="472"/>
      <c r="J9" s="472"/>
      <c r="K9" s="473" t="s">
        <v>51</v>
      </c>
      <c r="L9" s="474"/>
      <c r="M9" s="474"/>
      <c r="N9" s="474"/>
      <c r="O9" s="474"/>
      <c r="P9" s="474"/>
      <c r="Q9" s="474"/>
      <c r="R9" s="474"/>
      <c r="S9" s="474"/>
      <c r="T9" s="475"/>
      <c r="U9" s="473" t="s">
        <v>52</v>
      </c>
      <c r="V9" s="474"/>
      <c r="W9" s="474"/>
      <c r="X9" s="474"/>
      <c r="Y9" s="474"/>
      <c r="Z9" s="474"/>
      <c r="AA9" s="474"/>
      <c r="AB9" s="475"/>
      <c r="AC9" s="482"/>
      <c r="AD9" s="483"/>
      <c r="AE9" s="484"/>
      <c r="AF9" s="484"/>
      <c r="AG9" s="484"/>
      <c r="AH9" s="3" t="s">
        <v>53</v>
      </c>
      <c r="AI9" s="3" t="s">
        <v>54</v>
      </c>
      <c r="AJ9" s="3" t="s">
        <v>55</v>
      </c>
    </row>
    <row r="10" spans="1:41" s="9" customFormat="1" ht="20.25" customHeight="1" x14ac:dyDescent="0.2">
      <c r="A10" s="467"/>
      <c r="B10" s="480"/>
      <c r="C10" s="467"/>
      <c r="D10" s="467"/>
      <c r="E10" s="467"/>
      <c r="F10" s="477"/>
      <c r="G10" s="476" t="s">
        <v>56</v>
      </c>
      <c r="H10" s="476"/>
      <c r="I10" s="476"/>
      <c r="J10" s="476"/>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9" t="s">
        <v>72</v>
      </c>
      <c r="AI10" s="9" t="s">
        <v>73</v>
      </c>
      <c r="AJ10" s="9" t="s">
        <v>74</v>
      </c>
      <c r="AL10" s="9" t="s">
        <v>75</v>
      </c>
      <c r="AO10" s="3" t="s">
        <v>76</v>
      </c>
    </row>
    <row r="11" spans="1:41" s="9" customFormat="1" ht="57.75" customHeight="1" x14ac:dyDescent="0.2">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13" t="s">
        <v>78</v>
      </c>
      <c r="Z11" s="13" t="s">
        <v>79</v>
      </c>
      <c r="AA11" s="14" t="s">
        <v>80</v>
      </c>
      <c r="AB11" s="14" t="s">
        <v>81</v>
      </c>
      <c r="AC11" s="479"/>
      <c r="AD11" s="15" t="s">
        <v>82</v>
      </c>
      <c r="AE11" s="15" t="s">
        <v>83</v>
      </c>
      <c r="AF11" s="15" t="s">
        <v>84</v>
      </c>
      <c r="AG11" s="13" t="s">
        <v>85</v>
      </c>
      <c r="AH11" s="9" t="s">
        <v>86</v>
      </c>
      <c r="AI11" s="9" t="s">
        <v>8</v>
      </c>
      <c r="AL11" s="9" t="s">
        <v>87</v>
      </c>
      <c r="AO11" s="3" t="s">
        <v>88</v>
      </c>
    </row>
    <row r="12" spans="1:41" ht="37.5" customHeight="1" x14ac:dyDescent="0.2">
      <c r="A12" s="363" t="s">
        <v>613</v>
      </c>
      <c r="B12" s="401" t="s">
        <v>614</v>
      </c>
      <c r="C12" s="468" t="s">
        <v>615</v>
      </c>
      <c r="D12" s="404" t="s">
        <v>15</v>
      </c>
      <c r="E12" s="390" t="s">
        <v>616</v>
      </c>
      <c r="F12" s="370" t="s">
        <v>617</v>
      </c>
      <c r="G12" s="373" t="s">
        <v>5</v>
      </c>
      <c r="H12" s="373" t="s">
        <v>87</v>
      </c>
      <c r="I12" s="16" t="str">
        <f>CONCATENATE(G12,H12)</f>
        <v>RARA VEZMENOR</v>
      </c>
      <c r="J12" s="391" t="str">
        <f>I13</f>
        <v>2. BAJO</v>
      </c>
      <c r="K12" s="393" t="s">
        <v>618</v>
      </c>
      <c r="L12" s="17" t="s">
        <v>95</v>
      </c>
      <c r="M12" s="18" t="s">
        <v>3</v>
      </c>
      <c r="N12" s="19">
        <f>IF(M12="ASIGNADO",15,IF(M12="NO ASIGNADO",0,""))</f>
        <v>15</v>
      </c>
      <c r="O12" s="395">
        <f>SUM(N12:N18)</f>
        <v>100</v>
      </c>
      <c r="P12" s="396" t="s">
        <v>72</v>
      </c>
      <c r="Q12" s="360">
        <f>IF(Q15="DÉBIL",0,IF(Q15="MODERADO",50,IF(Q15="FUERTE",100,"")))</f>
        <v>100</v>
      </c>
      <c r="R12" s="397"/>
      <c r="S12" s="342" t="s">
        <v>96</v>
      </c>
      <c r="T12" s="342" t="s">
        <v>96</v>
      </c>
      <c r="U12" s="344" t="s">
        <v>88</v>
      </c>
      <c r="V12" s="461" t="s">
        <v>120</v>
      </c>
      <c r="W12" s="389" t="s">
        <v>619</v>
      </c>
      <c r="X12" s="389" t="s">
        <v>620</v>
      </c>
      <c r="Y12" s="317" t="s">
        <v>621</v>
      </c>
      <c r="Z12" s="452">
        <v>44196</v>
      </c>
      <c r="AA12" s="411" t="s">
        <v>103</v>
      </c>
      <c r="AB12" s="316" t="s">
        <v>622</v>
      </c>
      <c r="AC12" s="413">
        <v>44074</v>
      </c>
      <c r="AD12" s="424" t="s">
        <v>623</v>
      </c>
      <c r="AE12" s="312" t="s">
        <v>624</v>
      </c>
      <c r="AF12" s="315" t="s">
        <v>625</v>
      </c>
      <c r="AG12" s="316" t="s">
        <v>626</v>
      </c>
      <c r="AH12" s="3" t="s">
        <v>110</v>
      </c>
      <c r="AI12" s="3" t="s">
        <v>111</v>
      </c>
      <c r="AJ12" s="3" t="s">
        <v>13</v>
      </c>
      <c r="AK12" s="3" t="s">
        <v>76</v>
      </c>
      <c r="AL12" s="3" t="s">
        <v>13</v>
      </c>
      <c r="AN12" s="3" t="s">
        <v>103</v>
      </c>
      <c r="AO12" s="3" t="s">
        <v>112</v>
      </c>
    </row>
    <row r="13" spans="1:41" ht="51.75" customHeight="1" x14ac:dyDescent="0.2">
      <c r="A13" s="363"/>
      <c r="B13" s="365"/>
      <c r="C13" s="469"/>
      <c r="D13" s="344"/>
      <c r="E13" s="350"/>
      <c r="F13" s="371"/>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352"/>
      <c r="K13" s="394"/>
      <c r="L13" s="20" t="s">
        <v>113</v>
      </c>
      <c r="M13" s="21" t="s">
        <v>11</v>
      </c>
      <c r="N13" s="22">
        <f>IF(M13="ADECUADO",15,IF(M13="INADECUADO",0,""))</f>
        <v>15</v>
      </c>
      <c r="O13" s="356"/>
      <c r="P13" s="357"/>
      <c r="Q13" s="360"/>
      <c r="R13" s="361"/>
      <c r="S13" s="342"/>
      <c r="T13" s="342"/>
      <c r="U13" s="344"/>
      <c r="V13" s="462"/>
      <c r="W13" s="389"/>
      <c r="X13" s="389"/>
      <c r="Y13" s="334"/>
      <c r="Z13" s="348"/>
      <c r="AA13" s="332"/>
      <c r="AB13" s="316"/>
      <c r="AC13" s="414"/>
      <c r="AD13" s="367"/>
      <c r="AE13" s="312"/>
      <c r="AF13" s="315"/>
      <c r="AG13" s="316"/>
      <c r="AH13" s="3" t="s">
        <v>96</v>
      </c>
      <c r="AI13" s="3" t="s">
        <v>114</v>
      </c>
      <c r="AL13" s="3" t="s">
        <v>18</v>
      </c>
      <c r="AN13" s="3" t="s">
        <v>115</v>
      </c>
      <c r="AO13" s="3" t="s">
        <v>116</v>
      </c>
    </row>
    <row r="14" spans="1:41" ht="72.75" customHeight="1" x14ac:dyDescent="0.2">
      <c r="A14" s="363"/>
      <c r="B14" s="365"/>
      <c r="C14" s="469"/>
      <c r="D14" s="344"/>
      <c r="E14" s="350"/>
      <c r="F14" s="371"/>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352"/>
      <c r="K14" s="394"/>
      <c r="L14" s="23" t="s">
        <v>117</v>
      </c>
      <c r="M14" s="21" t="s">
        <v>16</v>
      </c>
      <c r="N14" s="22">
        <f>IF(M14="OPORTUNA",15,IF(M14="INOPORTUNA",0,""))</f>
        <v>15</v>
      </c>
      <c r="O14" s="356"/>
      <c r="P14" s="357"/>
      <c r="Q14" s="360"/>
      <c r="R14" s="361"/>
      <c r="S14" s="24" t="s">
        <v>118</v>
      </c>
      <c r="T14" s="24" t="s">
        <v>119</v>
      </c>
      <c r="U14" s="344"/>
      <c r="V14" s="462"/>
      <c r="W14" s="389"/>
      <c r="X14" s="389"/>
      <c r="Y14" s="334"/>
      <c r="Z14" s="348"/>
      <c r="AA14" s="332"/>
      <c r="AB14" s="316"/>
      <c r="AC14" s="414"/>
      <c r="AD14" s="367"/>
      <c r="AE14" s="312"/>
      <c r="AF14" s="315"/>
      <c r="AG14" s="316"/>
      <c r="AH14" s="3" t="s">
        <v>120</v>
      </c>
      <c r="AI14" s="3" t="s">
        <v>98</v>
      </c>
      <c r="AJ14" s="3" t="s">
        <v>121</v>
      </c>
      <c r="AK14" s="3" t="s">
        <v>122</v>
      </c>
      <c r="AL14" s="3" t="s">
        <v>24</v>
      </c>
      <c r="AO14" s="3" t="s">
        <v>123</v>
      </c>
    </row>
    <row r="15" spans="1:41" ht="84" customHeight="1" x14ac:dyDescent="0.2">
      <c r="A15" s="363"/>
      <c r="B15" s="365"/>
      <c r="C15" s="469"/>
      <c r="D15" s="344"/>
      <c r="E15" s="25" t="s">
        <v>124</v>
      </c>
      <c r="F15" s="371"/>
      <c r="G15" s="373"/>
      <c r="H15" s="373"/>
      <c r="I15" s="16"/>
      <c r="J15" s="352"/>
      <c r="K15" s="394"/>
      <c r="L15" s="20" t="s">
        <v>125</v>
      </c>
      <c r="M15" s="21" t="s">
        <v>126</v>
      </c>
      <c r="N15" s="22">
        <f>IF(M15="PREVENIR",15,IF(M15="DETECTAR",10,IF(M15="NO ES UN CONTROL",0,"")))</f>
        <v>15</v>
      </c>
      <c r="O15" s="318" t="str">
        <f>IF(O12&lt;86,"DÉBIL",IF(O12&lt;96,"MODERADO",IF(O12&lt;101,"FUERTE","")))</f>
        <v>FUERTE</v>
      </c>
      <c r="P15" s="357"/>
      <c r="Q15" s="320" t="str">
        <f>IF(AND(O15="FUERTE",P12="FUERTE (SIEMPRE SE EJECUTA)"),"FUERTE",IF(OR(O15="DÉBIL",P12="DÉBIL (NO SE EJECUTA)"),"DÉBIL",IF(OR(O15="MODERADO",P12="MODERADO (ALGUNAS VECES)"),"MODERADO")))</f>
        <v>FUERTE</v>
      </c>
      <c r="R15" s="322" t="str">
        <f>IF(AND(O15="FUERTE",P12="FUERTE (SIEMPRE SE EJECUTA)"),"NO","SÍ")</f>
        <v>NO</v>
      </c>
      <c r="S15"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344"/>
      <c r="V15" s="462"/>
      <c r="W15" s="389"/>
      <c r="X15" s="389"/>
      <c r="Y15" s="334"/>
      <c r="Z15" s="349"/>
      <c r="AA15" s="332"/>
      <c r="AB15" s="316"/>
      <c r="AC15" s="414"/>
      <c r="AD15" s="367"/>
      <c r="AE15" s="312"/>
      <c r="AF15" s="460" t="s">
        <v>627</v>
      </c>
      <c r="AG15" s="316"/>
      <c r="AH15" s="3" t="s">
        <v>96</v>
      </c>
      <c r="AO15" s="3" t="s">
        <v>128</v>
      </c>
    </row>
    <row r="16" spans="1:41" ht="55.5" customHeight="1" x14ac:dyDescent="0.2">
      <c r="A16" s="363"/>
      <c r="B16" s="365"/>
      <c r="C16" s="469"/>
      <c r="D16" s="344"/>
      <c r="E16" s="398" t="s">
        <v>628</v>
      </c>
      <c r="F16" s="371"/>
      <c r="G16" s="373"/>
      <c r="H16" s="373"/>
      <c r="I16" s="16"/>
      <c r="J16" s="352"/>
      <c r="K16" s="394"/>
      <c r="L16" s="20" t="s">
        <v>130</v>
      </c>
      <c r="M16" s="21" t="s">
        <v>34</v>
      </c>
      <c r="N16" s="22">
        <f>IF(M16="CONFIABLE",15,IF(M16="NO CONFIABLE",0,""))</f>
        <v>15</v>
      </c>
      <c r="O16" s="319"/>
      <c r="P16" s="357"/>
      <c r="Q16" s="320"/>
      <c r="R16" s="322"/>
      <c r="S16" s="324"/>
      <c r="T16" s="326"/>
      <c r="U16" s="344"/>
      <c r="V16" s="462"/>
      <c r="W16" s="389"/>
      <c r="X16" s="389"/>
      <c r="Y16" s="334"/>
      <c r="Z16" s="25" t="s">
        <v>131</v>
      </c>
      <c r="AA16" s="332"/>
      <c r="AB16" s="316"/>
      <c r="AC16" s="414"/>
      <c r="AD16" s="367"/>
      <c r="AE16" s="312"/>
      <c r="AF16" s="460"/>
      <c r="AG16" s="316"/>
      <c r="AH16" s="3" t="s">
        <v>132</v>
      </c>
      <c r="AJ16" s="3" t="s">
        <v>21</v>
      </c>
      <c r="AK16" s="3" t="s">
        <v>126</v>
      </c>
      <c r="AL16" s="3" t="s">
        <v>22</v>
      </c>
      <c r="AO16" s="3" t="s">
        <v>133</v>
      </c>
    </row>
    <row r="17" spans="1:41" ht="66.75" customHeight="1" x14ac:dyDescent="0.2">
      <c r="A17" s="363"/>
      <c r="B17" s="365"/>
      <c r="C17" s="469"/>
      <c r="D17" s="344"/>
      <c r="E17" s="398"/>
      <c r="F17" s="371"/>
      <c r="G17" s="373"/>
      <c r="H17" s="373"/>
      <c r="I17" s="16"/>
      <c r="J17" s="352"/>
      <c r="K17" s="394"/>
      <c r="L17" s="20" t="s">
        <v>134</v>
      </c>
      <c r="M17" s="21" t="s">
        <v>42</v>
      </c>
      <c r="N17" s="22">
        <f>IF(M17="SE INVESTIGAN Y SE RESUELVEN OPORTUNAMENTE",15,IF(M17="NO SE INVESTIGAN Y SE RESUELVEN OPORTUNAMENTE",0,""))</f>
        <v>15</v>
      </c>
      <c r="O17" s="319"/>
      <c r="P17" s="357"/>
      <c r="Q17" s="320"/>
      <c r="R17" s="322"/>
      <c r="S17" s="324"/>
      <c r="T17" s="326"/>
      <c r="U17" s="344"/>
      <c r="V17" s="462"/>
      <c r="W17" s="389"/>
      <c r="X17" s="389"/>
      <c r="Y17" s="334"/>
      <c r="Z17" s="399" t="s">
        <v>629</v>
      </c>
      <c r="AA17" s="332"/>
      <c r="AB17" s="316"/>
      <c r="AC17" s="414"/>
      <c r="AD17" s="367"/>
      <c r="AE17" s="312"/>
      <c r="AF17" s="460"/>
      <c r="AG17" s="316"/>
      <c r="AH17" s="3" t="s">
        <v>114</v>
      </c>
      <c r="AO17" s="3" t="s">
        <v>136</v>
      </c>
    </row>
    <row r="18" spans="1:41" ht="60.75" customHeight="1" x14ac:dyDescent="0.2">
      <c r="A18" s="364"/>
      <c r="B18" s="366"/>
      <c r="C18" s="470"/>
      <c r="D18" s="345"/>
      <c r="E18" s="314"/>
      <c r="F18" s="420"/>
      <c r="G18" s="374"/>
      <c r="H18" s="374"/>
      <c r="I18" s="16"/>
      <c r="J18" s="352"/>
      <c r="K18" s="418"/>
      <c r="L18" s="27" t="s">
        <v>137</v>
      </c>
      <c r="M18" s="28" t="s">
        <v>53</v>
      </c>
      <c r="N18" s="29">
        <f>IF(M18="COMPLETA",10,IF(M18="INCOMPLETA",5,IF(M18="NO EXISTE",0,"")))</f>
        <v>10</v>
      </c>
      <c r="O18" s="319"/>
      <c r="P18" s="358"/>
      <c r="Q18" s="321"/>
      <c r="R18" s="323"/>
      <c r="S18" s="325"/>
      <c r="T18" s="326"/>
      <c r="U18" s="345"/>
      <c r="V18" s="462"/>
      <c r="W18" s="305"/>
      <c r="X18" s="305"/>
      <c r="Y18" s="439"/>
      <c r="Z18" s="410"/>
      <c r="AA18" s="333"/>
      <c r="AB18" s="317"/>
      <c r="AC18" s="415"/>
      <c r="AD18" s="425"/>
      <c r="AE18" s="313"/>
      <c r="AF18" s="433"/>
      <c r="AG18" s="317"/>
      <c r="AO18" s="3" t="s">
        <v>97</v>
      </c>
    </row>
    <row r="19" spans="1:41" ht="37.5" customHeight="1" x14ac:dyDescent="0.2">
      <c r="A19" s="363" t="s">
        <v>613</v>
      </c>
      <c r="B19" s="401" t="s">
        <v>630</v>
      </c>
      <c r="C19" s="448" t="s">
        <v>631</v>
      </c>
      <c r="D19" s="404" t="s">
        <v>15</v>
      </c>
      <c r="E19" s="390" t="s">
        <v>632</v>
      </c>
      <c r="F19" s="370" t="s">
        <v>633</v>
      </c>
      <c r="G19" s="373" t="s">
        <v>19</v>
      </c>
      <c r="H19" s="373" t="s">
        <v>75</v>
      </c>
      <c r="I19" s="16" t="str">
        <f>CONCATENATE(G19,H19)</f>
        <v>PROBABLEINSIGNIFICANTE</v>
      </c>
      <c r="J19" s="391" t="str">
        <f>I20</f>
        <v>4. MODERADO</v>
      </c>
      <c r="K19" s="458" t="s">
        <v>634</v>
      </c>
      <c r="L19" s="17" t="s">
        <v>95</v>
      </c>
      <c r="M19" s="18" t="s">
        <v>3</v>
      </c>
      <c r="N19" s="19">
        <f>IF(M19="ASIGNADO",15,IF(M19="NO ASIGNADO",0,""))</f>
        <v>15</v>
      </c>
      <c r="O19" s="395">
        <f>SUM(N19:N25)</f>
        <v>100</v>
      </c>
      <c r="P19" s="396" t="s">
        <v>72</v>
      </c>
      <c r="Q19" s="360">
        <f>IF(Q22="DÉBIL",0,IF(Q22="MODERADO",50,IF(Q22="FUERTE",100,"")))</f>
        <v>100</v>
      </c>
      <c r="R19" s="397"/>
      <c r="S19" s="342" t="s">
        <v>96</v>
      </c>
      <c r="T19" s="342" t="s">
        <v>96</v>
      </c>
      <c r="U19" s="344" t="s">
        <v>116</v>
      </c>
      <c r="V19" s="387" t="s">
        <v>98</v>
      </c>
      <c r="W19" s="362">
        <v>2019</v>
      </c>
      <c r="X19" s="389" t="s">
        <v>635</v>
      </c>
      <c r="Y19" s="426" t="s">
        <v>636</v>
      </c>
      <c r="Z19" s="452">
        <v>44196</v>
      </c>
      <c r="AA19" s="411" t="s">
        <v>115</v>
      </c>
      <c r="AB19" s="453" t="s">
        <v>637</v>
      </c>
      <c r="AC19" s="413">
        <v>44074</v>
      </c>
      <c r="AD19" s="407" t="s">
        <v>638</v>
      </c>
      <c r="AE19" s="312" t="s">
        <v>639</v>
      </c>
      <c r="AF19" s="451" t="s">
        <v>640</v>
      </c>
      <c r="AG19" s="316" t="s">
        <v>641</v>
      </c>
      <c r="AH19" s="3" t="s">
        <v>110</v>
      </c>
      <c r="AI19" s="3" t="s">
        <v>111</v>
      </c>
      <c r="AJ19" s="3" t="s">
        <v>13</v>
      </c>
      <c r="AK19" s="3" t="s">
        <v>76</v>
      </c>
      <c r="AL19" s="3" t="s">
        <v>13</v>
      </c>
      <c r="AN19" s="3" t="s">
        <v>103</v>
      </c>
      <c r="AO19" s="3" t="s">
        <v>112</v>
      </c>
    </row>
    <row r="20" spans="1:41" ht="51.75" customHeight="1" x14ac:dyDescent="0.2">
      <c r="A20" s="363"/>
      <c r="B20" s="365"/>
      <c r="C20" s="449"/>
      <c r="D20" s="344"/>
      <c r="E20" s="350"/>
      <c r="F20" s="371"/>
      <c r="G20" s="373"/>
      <c r="H20" s="373"/>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4. MODERADO</v>
      </c>
      <c r="J20" s="352"/>
      <c r="K20" s="458"/>
      <c r="L20" s="20" t="s">
        <v>113</v>
      </c>
      <c r="M20" s="21" t="s">
        <v>11</v>
      </c>
      <c r="N20" s="22">
        <f>IF(M20="ADECUADO",15,IF(M20="INADECUADO",0,""))</f>
        <v>15</v>
      </c>
      <c r="O20" s="356"/>
      <c r="P20" s="357"/>
      <c r="Q20" s="360"/>
      <c r="R20" s="361"/>
      <c r="S20" s="342"/>
      <c r="T20" s="342"/>
      <c r="U20" s="344"/>
      <c r="V20" s="346"/>
      <c r="W20" s="362"/>
      <c r="X20" s="389"/>
      <c r="Y20" s="427"/>
      <c r="Z20" s="348"/>
      <c r="AA20" s="332"/>
      <c r="AB20" s="454"/>
      <c r="AC20" s="414"/>
      <c r="AD20" s="456"/>
      <c r="AE20" s="312"/>
      <c r="AF20" s="451"/>
      <c r="AG20" s="316"/>
      <c r="AH20" s="3" t="s">
        <v>96</v>
      </c>
      <c r="AI20" s="3" t="s">
        <v>114</v>
      </c>
      <c r="AL20" s="3" t="s">
        <v>18</v>
      </c>
      <c r="AN20" s="3" t="s">
        <v>115</v>
      </c>
      <c r="AO20" s="3" t="s">
        <v>116</v>
      </c>
    </row>
    <row r="21" spans="1:41" ht="84" customHeight="1" x14ac:dyDescent="0.2">
      <c r="A21" s="363"/>
      <c r="B21" s="365"/>
      <c r="C21" s="449"/>
      <c r="D21" s="344"/>
      <c r="E21" s="350"/>
      <c r="F21" s="371"/>
      <c r="G21" s="373"/>
      <c r="H21" s="373"/>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352"/>
      <c r="K21" s="458"/>
      <c r="L21" s="23" t="s">
        <v>117</v>
      </c>
      <c r="M21" s="21" t="s">
        <v>16</v>
      </c>
      <c r="N21" s="22">
        <f>IF(M21="OPORTUNA",15,IF(M21="INOPORTUNA",0,""))</f>
        <v>15</v>
      </c>
      <c r="O21" s="356"/>
      <c r="P21" s="357"/>
      <c r="Q21" s="360"/>
      <c r="R21" s="361"/>
      <c r="S21" s="24" t="s">
        <v>118</v>
      </c>
      <c r="T21" s="24" t="s">
        <v>119</v>
      </c>
      <c r="U21" s="344"/>
      <c r="V21" s="346"/>
      <c r="W21" s="362"/>
      <c r="X21" s="389"/>
      <c r="Y21" s="427"/>
      <c r="Z21" s="348"/>
      <c r="AA21" s="332"/>
      <c r="AB21" s="454"/>
      <c r="AC21" s="414"/>
      <c r="AD21" s="456"/>
      <c r="AE21" s="312"/>
      <c r="AF21" s="451"/>
      <c r="AG21" s="316"/>
      <c r="AH21" s="3" t="s">
        <v>120</v>
      </c>
      <c r="AI21" s="3" t="s">
        <v>98</v>
      </c>
      <c r="AJ21" s="3" t="s">
        <v>121</v>
      </c>
      <c r="AK21" s="3" t="s">
        <v>122</v>
      </c>
      <c r="AL21" s="3" t="s">
        <v>24</v>
      </c>
      <c r="AO21" s="3" t="s">
        <v>123</v>
      </c>
    </row>
    <row r="22" spans="1:41" ht="85.5" customHeight="1" x14ac:dyDescent="0.2">
      <c r="A22" s="363"/>
      <c r="B22" s="365"/>
      <c r="C22" s="449"/>
      <c r="D22" s="344"/>
      <c r="E22" s="25" t="s">
        <v>124</v>
      </c>
      <c r="F22" s="371"/>
      <c r="G22" s="373"/>
      <c r="H22" s="373"/>
      <c r="I22" s="16"/>
      <c r="J22" s="352"/>
      <c r="K22" s="458"/>
      <c r="L22" s="20" t="s">
        <v>125</v>
      </c>
      <c r="M22" s="21" t="s">
        <v>126</v>
      </c>
      <c r="N22" s="22">
        <f>IF(M22="PREVENIR",15,IF(M22="DETECTAR",10,IF(M22="NO ES UN CONTROL",0,"")))</f>
        <v>15</v>
      </c>
      <c r="O22" s="318" t="str">
        <f>IF(O19&lt;86,"DÉBIL",IF(O19&lt;96,"MODERADO",IF(O19&lt;101,"FUERTE","")))</f>
        <v>FUERTE</v>
      </c>
      <c r="P22" s="357"/>
      <c r="Q22" s="320" t="str">
        <f>IF(AND(O22="FUERTE",P19="FUERTE (SIEMPRE SE EJECUTA)"),"FUERTE",IF(OR(O22="DÉBIL",P19="DÉBIL (NO SE EJECUTA)"),"DÉBIL",IF(OR(O22="MODERADO",P19="MODERADO (ALGUNAS VECES)"),"MODERADO")))</f>
        <v>FUERTE</v>
      </c>
      <c r="R22" s="322" t="str">
        <f>IF(AND(O22="FUERTE",P19="FUERTE (SIEMPRE SE EJECUTA)"),"NO","SÍ")</f>
        <v>NO</v>
      </c>
      <c r="S22"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344"/>
      <c r="V22" s="346"/>
      <c r="W22" s="362"/>
      <c r="X22" s="389"/>
      <c r="Y22" s="427"/>
      <c r="Z22" s="349"/>
      <c r="AA22" s="332"/>
      <c r="AB22" s="454"/>
      <c r="AC22" s="414"/>
      <c r="AD22" s="456"/>
      <c r="AE22" s="312"/>
      <c r="AF22" s="451" t="s">
        <v>642</v>
      </c>
      <c r="AG22" s="316"/>
      <c r="AH22" s="3" t="s">
        <v>96</v>
      </c>
      <c r="AO22" s="3" t="s">
        <v>128</v>
      </c>
    </row>
    <row r="23" spans="1:41" ht="39" customHeight="1" x14ac:dyDescent="0.2">
      <c r="A23" s="363"/>
      <c r="B23" s="365"/>
      <c r="C23" s="449"/>
      <c r="D23" s="344"/>
      <c r="E23" s="430" t="s">
        <v>643</v>
      </c>
      <c r="F23" s="371"/>
      <c r="G23" s="373"/>
      <c r="H23" s="373"/>
      <c r="I23" s="16"/>
      <c r="J23" s="352"/>
      <c r="K23" s="458"/>
      <c r="L23" s="20" t="s">
        <v>130</v>
      </c>
      <c r="M23" s="21" t="s">
        <v>34</v>
      </c>
      <c r="N23" s="22">
        <f>IF(M23="CONFIABLE",15,IF(M23="NO CONFIABLE",0,""))</f>
        <v>15</v>
      </c>
      <c r="O23" s="319"/>
      <c r="P23" s="357"/>
      <c r="Q23" s="320"/>
      <c r="R23" s="322"/>
      <c r="S23" s="324"/>
      <c r="T23" s="326"/>
      <c r="U23" s="344"/>
      <c r="V23" s="346"/>
      <c r="W23" s="362"/>
      <c r="X23" s="389"/>
      <c r="Y23" s="427"/>
      <c r="Z23" s="25" t="s">
        <v>131</v>
      </c>
      <c r="AA23" s="332"/>
      <c r="AB23" s="454"/>
      <c r="AC23" s="414"/>
      <c r="AD23" s="456"/>
      <c r="AE23" s="312"/>
      <c r="AF23" s="451"/>
      <c r="AG23" s="316"/>
      <c r="AH23" s="3" t="s">
        <v>132</v>
      </c>
      <c r="AJ23" s="3" t="s">
        <v>21</v>
      </c>
      <c r="AK23" s="3" t="s">
        <v>126</v>
      </c>
      <c r="AL23" s="3" t="s">
        <v>22</v>
      </c>
      <c r="AO23" s="3" t="s">
        <v>133</v>
      </c>
    </row>
    <row r="24" spans="1:41" ht="51" customHeight="1" x14ac:dyDescent="0.2">
      <c r="A24" s="363"/>
      <c r="B24" s="365"/>
      <c r="C24" s="449"/>
      <c r="D24" s="344"/>
      <c r="E24" s="430"/>
      <c r="F24" s="371"/>
      <c r="G24" s="373"/>
      <c r="H24" s="373"/>
      <c r="I24" s="16"/>
      <c r="J24" s="352"/>
      <c r="K24" s="458"/>
      <c r="L24" s="20" t="s">
        <v>134</v>
      </c>
      <c r="M24" s="21" t="s">
        <v>42</v>
      </c>
      <c r="N24" s="22">
        <f>IF(M24="SE INVESTIGAN Y SE RESUELVEN OPORTUNAMENTE",15,IF(M24="NO SE INVESTIGAN Y SE RESUELVEN OPORTUNAMENTE",0,""))</f>
        <v>15</v>
      </c>
      <c r="O24" s="319"/>
      <c r="P24" s="357"/>
      <c r="Q24" s="320"/>
      <c r="R24" s="322"/>
      <c r="S24" s="324"/>
      <c r="T24" s="326"/>
      <c r="U24" s="344"/>
      <c r="V24" s="346"/>
      <c r="W24" s="362"/>
      <c r="X24" s="389"/>
      <c r="Y24" s="427"/>
      <c r="Z24" s="447" t="s">
        <v>644</v>
      </c>
      <c r="AA24" s="332"/>
      <c r="AB24" s="454"/>
      <c r="AC24" s="414"/>
      <c r="AD24" s="456"/>
      <c r="AE24" s="312"/>
      <c r="AF24" s="451"/>
      <c r="AG24" s="316"/>
      <c r="AH24" s="3" t="s">
        <v>114</v>
      </c>
      <c r="AO24" s="3" t="s">
        <v>136</v>
      </c>
    </row>
    <row r="25" spans="1:41" ht="300" customHeight="1" x14ac:dyDescent="0.2">
      <c r="A25" s="364"/>
      <c r="B25" s="365"/>
      <c r="C25" s="450"/>
      <c r="D25" s="345"/>
      <c r="E25" s="431"/>
      <c r="F25" s="420"/>
      <c r="G25" s="374"/>
      <c r="H25" s="374"/>
      <c r="I25" s="16"/>
      <c r="J25" s="352"/>
      <c r="K25" s="459"/>
      <c r="L25" s="27" t="s">
        <v>137</v>
      </c>
      <c r="M25" s="28" t="s">
        <v>53</v>
      </c>
      <c r="N25" s="29">
        <f>IF(M25="COMPLETA",10,IF(M25="INCOMPLETA",5,IF(M25="NO EXISTE",0,"")))</f>
        <v>10</v>
      </c>
      <c r="O25" s="319"/>
      <c r="P25" s="358"/>
      <c r="Q25" s="321"/>
      <c r="R25" s="323"/>
      <c r="S25" s="325"/>
      <c r="T25" s="326"/>
      <c r="U25" s="345"/>
      <c r="V25" s="346"/>
      <c r="W25" s="399"/>
      <c r="X25" s="305"/>
      <c r="Y25" s="428"/>
      <c r="Z25" s="349"/>
      <c r="AA25" s="333"/>
      <c r="AB25" s="455"/>
      <c r="AC25" s="415"/>
      <c r="AD25" s="457"/>
      <c r="AE25" s="313"/>
      <c r="AF25" s="405"/>
      <c r="AG25" s="317"/>
      <c r="AO25" s="3" t="s">
        <v>97</v>
      </c>
    </row>
    <row r="26" spans="1:41" ht="37.5" customHeight="1" x14ac:dyDescent="0.2">
      <c r="A26" s="363" t="s">
        <v>613</v>
      </c>
      <c r="B26" s="401" t="s">
        <v>645</v>
      </c>
      <c r="C26" s="448" t="s">
        <v>646</v>
      </c>
      <c r="D26" s="404" t="s">
        <v>15</v>
      </c>
      <c r="E26" s="433" t="s">
        <v>647</v>
      </c>
      <c r="F26" s="370" t="s">
        <v>648</v>
      </c>
      <c r="G26" s="373" t="s">
        <v>5</v>
      </c>
      <c r="H26" s="373" t="s">
        <v>87</v>
      </c>
      <c r="I26" s="16" t="str">
        <f>CONCATENATE(G26,H26)</f>
        <v>RARA VEZMENOR</v>
      </c>
      <c r="J26" s="391" t="str">
        <f>I27</f>
        <v>2. BAJO</v>
      </c>
      <c r="K26" s="440" t="s">
        <v>649</v>
      </c>
      <c r="L26" s="17" t="s">
        <v>95</v>
      </c>
      <c r="M26" s="18" t="s">
        <v>3</v>
      </c>
      <c r="N26" s="19">
        <f>IF(M26="ASIGNADO",15,IF(M26="NO ASIGNADO",0,""))</f>
        <v>15</v>
      </c>
      <c r="O26" s="395">
        <f>SUM(N26:N32)</f>
        <v>100</v>
      </c>
      <c r="P26" s="396" t="s">
        <v>72</v>
      </c>
      <c r="Q26" s="360">
        <f>IF(Q29="DÉBIL",0,IF(Q29="MODERADO",50,IF(Q29="FUERTE",100,"")))</f>
        <v>100</v>
      </c>
      <c r="R26" s="397"/>
      <c r="S26" s="342" t="s">
        <v>96</v>
      </c>
      <c r="T26" s="342" t="s">
        <v>96</v>
      </c>
      <c r="U26" s="344" t="s">
        <v>88</v>
      </c>
      <c r="V26" s="387" t="s">
        <v>120</v>
      </c>
      <c r="W26" s="390" t="s">
        <v>619</v>
      </c>
      <c r="X26" s="417" t="s">
        <v>650</v>
      </c>
      <c r="Y26" s="390" t="s">
        <v>651</v>
      </c>
      <c r="Z26" s="435"/>
      <c r="AA26" s="411" t="s">
        <v>103</v>
      </c>
      <c r="AB26" s="290"/>
      <c r="AC26" s="413">
        <v>44074</v>
      </c>
      <c r="AD26" s="407" t="s">
        <v>652</v>
      </c>
      <c r="AE26" s="312" t="s">
        <v>653</v>
      </c>
      <c r="AF26" s="328" t="s">
        <v>654</v>
      </c>
      <c r="AG26" s="316" t="s">
        <v>655</v>
      </c>
      <c r="AH26" s="3" t="s">
        <v>110</v>
      </c>
      <c r="AI26" s="3" t="s">
        <v>111</v>
      </c>
      <c r="AJ26" s="3" t="s">
        <v>13</v>
      </c>
      <c r="AK26" s="3" t="s">
        <v>76</v>
      </c>
      <c r="AL26" s="3" t="s">
        <v>13</v>
      </c>
      <c r="AN26" s="3" t="s">
        <v>103</v>
      </c>
      <c r="AO26" s="3" t="s">
        <v>112</v>
      </c>
    </row>
    <row r="27" spans="1:41" ht="51.75" customHeight="1" x14ac:dyDescent="0.2">
      <c r="A27" s="363"/>
      <c r="B27" s="365"/>
      <c r="C27" s="449"/>
      <c r="D27" s="344"/>
      <c r="E27" s="434"/>
      <c r="F27" s="371"/>
      <c r="G27" s="373"/>
      <c r="H27" s="373"/>
      <c r="I27" s="1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2. BAJO</v>
      </c>
      <c r="J27" s="352"/>
      <c r="K27" s="445"/>
      <c r="L27" s="20" t="s">
        <v>113</v>
      </c>
      <c r="M27" s="21" t="s">
        <v>11</v>
      </c>
      <c r="N27" s="22">
        <f>IF(M27="ADECUADO",15,IF(M27="INADECUADO",0,""))</f>
        <v>15</v>
      </c>
      <c r="O27" s="356"/>
      <c r="P27" s="357"/>
      <c r="Q27" s="360"/>
      <c r="R27" s="361"/>
      <c r="S27" s="342"/>
      <c r="T27" s="342"/>
      <c r="U27" s="344"/>
      <c r="V27" s="346"/>
      <c r="W27" s="350"/>
      <c r="X27" s="417"/>
      <c r="Y27" s="350"/>
      <c r="Z27" s="443"/>
      <c r="AA27" s="332"/>
      <c r="AB27" s="290"/>
      <c r="AC27" s="414"/>
      <c r="AD27" s="408"/>
      <c r="AE27" s="312"/>
      <c r="AF27" s="398"/>
      <c r="AG27" s="316"/>
      <c r="AH27" s="3" t="s">
        <v>96</v>
      </c>
      <c r="AI27" s="3" t="s">
        <v>114</v>
      </c>
      <c r="AL27" s="3" t="s">
        <v>18</v>
      </c>
      <c r="AN27" s="3" t="s">
        <v>115</v>
      </c>
      <c r="AO27" s="3" t="s">
        <v>116</v>
      </c>
    </row>
    <row r="28" spans="1:41" ht="69.75" customHeight="1" x14ac:dyDescent="0.2">
      <c r="A28" s="363"/>
      <c r="B28" s="365"/>
      <c r="C28" s="449"/>
      <c r="D28" s="344"/>
      <c r="E28" s="434"/>
      <c r="F28" s="371"/>
      <c r="G28" s="373"/>
      <c r="H28" s="373"/>
      <c r="I28" s="1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BAJO</v>
      </c>
      <c r="J28" s="352"/>
      <c r="K28" s="445"/>
      <c r="L28" s="23" t="s">
        <v>117</v>
      </c>
      <c r="M28" s="21" t="s">
        <v>16</v>
      </c>
      <c r="N28" s="22">
        <f>IF(M28="OPORTUNA",15,IF(M28="INOPORTUNA",0,""))</f>
        <v>15</v>
      </c>
      <c r="O28" s="356"/>
      <c r="P28" s="357"/>
      <c r="Q28" s="360"/>
      <c r="R28" s="361"/>
      <c r="S28" s="24" t="s">
        <v>118</v>
      </c>
      <c r="T28" s="24" t="s">
        <v>119</v>
      </c>
      <c r="U28" s="344"/>
      <c r="V28" s="346"/>
      <c r="W28" s="350"/>
      <c r="X28" s="417"/>
      <c r="Y28" s="350"/>
      <c r="Z28" s="443"/>
      <c r="AA28" s="332"/>
      <c r="AB28" s="290"/>
      <c r="AC28" s="414"/>
      <c r="AD28" s="408"/>
      <c r="AE28" s="312"/>
      <c r="AF28" s="398"/>
      <c r="AG28" s="316"/>
      <c r="AH28" s="3" t="s">
        <v>120</v>
      </c>
      <c r="AI28" s="3" t="s">
        <v>98</v>
      </c>
      <c r="AJ28" s="3" t="s">
        <v>121</v>
      </c>
      <c r="AK28" s="3" t="s">
        <v>122</v>
      </c>
      <c r="AL28" s="3" t="s">
        <v>24</v>
      </c>
      <c r="AO28" s="3" t="s">
        <v>123</v>
      </c>
    </row>
    <row r="29" spans="1:41" ht="29.25" customHeight="1" x14ac:dyDescent="0.2">
      <c r="A29" s="363"/>
      <c r="B29" s="365"/>
      <c r="C29" s="449"/>
      <c r="D29" s="344"/>
      <c r="E29" s="25" t="s">
        <v>124</v>
      </c>
      <c r="F29" s="371"/>
      <c r="G29" s="373"/>
      <c r="H29" s="373"/>
      <c r="I29" s="16"/>
      <c r="J29" s="352"/>
      <c r="K29" s="445"/>
      <c r="L29" s="20" t="s">
        <v>125</v>
      </c>
      <c r="M29" s="21" t="s">
        <v>126</v>
      </c>
      <c r="N29" s="22">
        <f>IF(M29="PREVENIR",15,IF(M29="DETECTAR",10,IF(M29="NO ES UN CONTROL",0,"")))</f>
        <v>15</v>
      </c>
      <c r="O29" s="318" t="str">
        <f>IF(O26&lt;86,"DÉBIL",IF(O26&lt;96,"MODERADO",IF(O26&lt;101,"FUERTE","")))</f>
        <v>FUERTE</v>
      </c>
      <c r="P29" s="357"/>
      <c r="Q29" s="320" t="str">
        <f>IF(AND(O29="FUERTE",P26="FUERTE (SIEMPRE SE EJECUTA)"),"FUERTE",IF(OR(O29="DÉBIL",P26="DÉBIL (NO SE EJECUTA)"),"DÉBIL",IF(OR(O29="MODERADO",P26="MODERADO (ALGUNAS VECES)"),"MODERADO")))</f>
        <v>FUERTE</v>
      </c>
      <c r="R29" s="322" t="str">
        <f>IF(AND(O29="FUERTE",P26="FUERTE (SIEMPRE SE EJECUTA)"),"NO","SÍ")</f>
        <v>NO</v>
      </c>
      <c r="S29"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344"/>
      <c r="V29" s="346"/>
      <c r="W29" s="350"/>
      <c r="X29" s="417"/>
      <c r="Y29" s="350"/>
      <c r="Z29" s="444"/>
      <c r="AA29" s="332"/>
      <c r="AB29" s="290"/>
      <c r="AC29" s="414"/>
      <c r="AD29" s="408"/>
      <c r="AE29" s="312"/>
      <c r="AF29" s="398"/>
      <c r="AG29" s="316"/>
      <c r="AH29" s="3" t="s">
        <v>96</v>
      </c>
      <c r="AO29" s="3" t="s">
        <v>128</v>
      </c>
    </row>
    <row r="30" spans="1:41" ht="55.5" customHeight="1" x14ac:dyDescent="0.2">
      <c r="A30" s="363"/>
      <c r="B30" s="365"/>
      <c r="C30" s="449"/>
      <c r="D30" s="344"/>
      <c r="E30" s="430" t="s">
        <v>656</v>
      </c>
      <c r="F30" s="371"/>
      <c r="G30" s="373"/>
      <c r="H30" s="373"/>
      <c r="I30" s="16"/>
      <c r="J30" s="352"/>
      <c r="K30" s="445"/>
      <c r="L30" s="20" t="s">
        <v>130</v>
      </c>
      <c r="M30" s="21" t="s">
        <v>34</v>
      </c>
      <c r="N30" s="22">
        <f>IF(M30="CONFIABLE",15,IF(M30="NO CONFIABLE",0,""))</f>
        <v>15</v>
      </c>
      <c r="O30" s="319"/>
      <c r="P30" s="357"/>
      <c r="Q30" s="320"/>
      <c r="R30" s="322"/>
      <c r="S30" s="324"/>
      <c r="T30" s="326"/>
      <c r="U30" s="344"/>
      <c r="V30" s="346"/>
      <c r="W30" s="350"/>
      <c r="X30" s="417"/>
      <c r="Y30" s="350"/>
      <c r="Z30" s="25" t="s">
        <v>131</v>
      </c>
      <c r="AA30" s="332"/>
      <c r="AB30" s="290"/>
      <c r="AC30" s="414"/>
      <c r="AD30" s="408"/>
      <c r="AE30" s="312"/>
      <c r="AF30" s="398"/>
      <c r="AG30" s="316"/>
      <c r="AH30" s="3" t="s">
        <v>132</v>
      </c>
      <c r="AJ30" s="3" t="s">
        <v>21</v>
      </c>
      <c r="AK30" s="3" t="s">
        <v>126</v>
      </c>
      <c r="AL30" s="3" t="s">
        <v>22</v>
      </c>
      <c r="AO30" s="3" t="s">
        <v>133</v>
      </c>
    </row>
    <row r="31" spans="1:41" ht="25.5" customHeight="1" x14ac:dyDescent="0.2">
      <c r="A31" s="363"/>
      <c r="B31" s="365"/>
      <c r="C31" s="449"/>
      <c r="D31" s="344"/>
      <c r="E31" s="430"/>
      <c r="F31" s="371"/>
      <c r="G31" s="373"/>
      <c r="H31" s="373"/>
      <c r="I31" s="16"/>
      <c r="J31" s="352"/>
      <c r="K31" s="445"/>
      <c r="L31" s="20" t="s">
        <v>134</v>
      </c>
      <c r="M31" s="21" t="s">
        <v>42</v>
      </c>
      <c r="N31" s="22">
        <f>IF(M31="SE INVESTIGAN Y SE RESUELVEN OPORTUNAMENTE",15,IF(M31="NO SE INVESTIGAN Y SE RESUELVEN OPORTUNAMENTE",0,""))</f>
        <v>15</v>
      </c>
      <c r="O31" s="319"/>
      <c r="P31" s="357"/>
      <c r="Q31" s="320"/>
      <c r="R31" s="322"/>
      <c r="S31" s="324"/>
      <c r="T31" s="326"/>
      <c r="U31" s="344"/>
      <c r="V31" s="346"/>
      <c r="W31" s="350"/>
      <c r="X31" s="417"/>
      <c r="Y31" s="350"/>
      <c r="Z31" s="432" t="s">
        <v>657</v>
      </c>
      <c r="AA31" s="332"/>
      <c r="AB31" s="290"/>
      <c r="AC31" s="414"/>
      <c r="AD31" s="408"/>
      <c r="AE31" s="312"/>
      <c r="AF31" s="398"/>
      <c r="AG31" s="316"/>
      <c r="AH31" s="3" t="s">
        <v>114</v>
      </c>
      <c r="AO31" s="3" t="s">
        <v>136</v>
      </c>
    </row>
    <row r="32" spans="1:41" ht="93" customHeight="1" x14ac:dyDescent="0.2">
      <c r="A32" s="364"/>
      <c r="B32" s="365"/>
      <c r="C32" s="450"/>
      <c r="D32" s="345"/>
      <c r="E32" s="431"/>
      <c r="F32" s="420"/>
      <c r="G32" s="374"/>
      <c r="H32" s="374"/>
      <c r="I32" s="16"/>
      <c r="J32" s="352"/>
      <c r="K32" s="446"/>
      <c r="L32" s="27" t="s">
        <v>137</v>
      </c>
      <c r="M32" s="28" t="s">
        <v>53</v>
      </c>
      <c r="N32" s="29">
        <f>IF(M32="COMPLETA",10,IF(M32="INCOMPLETA",5,IF(M32="NO EXISTE",0,"")))</f>
        <v>10</v>
      </c>
      <c r="O32" s="319"/>
      <c r="P32" s="358"/>
      <c r="Q32" s="321"/>
      <c r="R32" s="323"/>
      <c r="S32" s="325"/>
      <c r="T32" s="326"/>
      <c r="U32" s="345"/>
      <c r="V32" s="346"/>
      <c r="W32" s="351"/>
      <c r="X32" s="390"/>
      <c r="Y32" s="351"/>
      <c r="Z32" s="415"/>
      <c r="AA32" s="333"/>
      <c r="AB32" s="435"/>
      <c r="AC32" s="415"/>
      <c r="AD32" s="423"/>
      <c r="AE32" s="313"/>
      <c r="AF32" s="314"/>
      <c r="AG32" s="317"/>
      <c r="AO32" s="3" t="s">
        <v>97</v>
      </c>
    </row>
    <row r="33" spans="1:41" ht="37.5" customHeight="1" x14ac:dyDescent="0.2">
      <c r="A33" s="363" t="s">
        <v>613</v>
      </c>
      <c r="B33" s="401" t="s">
        <v>645</v>
      </c>
      <c r="C33" s="402" t="s">
        <v>658</v>
      </c>
      <c r="D33" s="404" t="s">
        <v>15</v>
      </c>
      <c r="E33" s="317" t="s">
        <v>659</v>
      </c>
      <c r="F33" s="370" t="s">
        <v>660</v>
      </c>
      <c r="G33" s="373" t="s">
        <v>5</v>
      </c>
      <c r="H33" s="373" t="s">
        <v>75</v>
      </c>
      <c r="I33" s="16" t="str">
        <f>CONCATENATE(G33,H33)</f>
        <v>RARA VEZINSIGNIFICANTE</v>
      </c>
      <c r="J33" s="391" t="str">
        <f>I34</f>
        <v>1. BAJO</v>
      </c>
      <c r="K33" s="440" t="s">
        <v>661</v>
      </c>
      <c r="L33" s="17" t="s">
        <v>95</v>
      </c>
      <c r="M33" s="18" t="s">
        <v>3</v>
      </c>
      <c r="N33" s="19">
        <f>IF(M33="ASIGNADO",15,IF(M33="NO ASIGNADO",0,""))</f>
        <v>15</v>
      </c>
      <c r="O33" s="395">
        <f>SUM(N33:N39)</f>
        <v>100</v>
      </c>
      <c r="P33" s="396" t="s">
        <v>72</v>
      </c>
      <c r="Q33" s="360">
        <f>IF(Q36="DÉBIL",0,IF(Q36="MODERADO",50,IF(Q36="FUERTE",100,"")))</f>
        <v>100</v>
      </c>
      <c r="R33" s="397"/>
      <c r="S33" s="342" t="s">
        <v>96</v>
      </c>
      <c r="T33" s="342" t="s">
        <v>96</v>
      </c>
      <c r="U33" s="344" t="s">
        <v>88</v>
      </c>
      <c r="V33" s="387" t="s">
        <v>120</v>
      </c>
      <c r="W33" s="390" t="s">
        <v>619</v>
      </c>
      <c r="X33" s="417" t="s">
        <v>662</v>
      </c>
      <c r="Y33" s="390" t="s">
        <v>663</v>
      </c>
      <c r="Z33" s="435"/>
      <c r="AA33" s="411" t="s">
        <v>103</v>
      </c>
      <c r="AB33" s="290"/>
      <c r="AC33" s="413">
        <v>44074</v>
      </c>
      <c r="AD33" s="407" t="s">
        <v>664</v>
      </c>
      <c r="AE33" s="312" t="s">
        <v>653</v>
      </c>
      <c r="AF33" s="328" t="s">
        <v>654</v>
      </c>
      <c r="AG33" s="316" t="s">
        <v>665</v>
      </c>
      <c r="AH33" s="3" t="s">
        <v>110</v>
      </c>
      <c r="AI33" s="3" t="s">
        <v>111</v>
      </c>
      <c r="AJ33" s="3" t="s">
        <v>13</v>
      </c>
      <c r="AK33" s="3" t="s">
        <v>76</v>
      </c>
      <c r="AL33" s="3" t="s">
        <v>13</v>
      </c>
      <c r="AN33" s="3" t="s">
        <v>103</v>
      </c>
      <c r="AO33" s="3" t="s">
        <v>112</v>
      </c>
    </row>
    <row r="34" spans="1:41" ht="51.75" customHeight="1" x14ac:dyDescent="0.2">
      <c r="A34" s="363"/>
      <c r="B34" s="365"/>
      <c r="C34" s="403"/>
      <c r="D34" s="344"/>
      <c r="E34" s="334"/>
      <c r="F34" s="371"/>
      <c r="G34" s="373"/>
      <c r="H34" s="373"/>
      <c r="I34" s="16"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1. BAJO</v>
      </c>
      <c r="J34" s="352"/>
      <c r="K34" s="445"/>
      <c r="L34" s="20" t="s">
        <v>113</v>
      </c>
      <c r="M34" s="21" t="s">
        <v>11</v>
      </c>
      <c r="N34" s="22">
        <f>IF(M34="ADECUADO",15,IF(M34="INADECUADO",0,""))</f>
        <v>15</v>
      </c>
      <c r="O34" s="356"/>
      <c r="P34" s="357"/>
      <c r="Q34" s="360"/>
      <c r="R34" s="361"/>
      <c r="S34" s="342"/>
      <c r="T34" s="342"/>
      <c r="U34" s="344"/>
      <c r="V34" s="346"/>
      <c r="W34" s="350"/>
      <c r="X34" s="417"/>
      <c r="Y34" s="350"/>
      <c r="Z34" s="443"/>
      <c r="AA34" s="332"/>
      <c r="AB34" s="290"/>
      <c r="AC34" s="414"/>
      <c r="AD34" s="408"/>
      <c r="AE34" s="312"/>
      <c r="AF34" s="398"/>
      <c r="AG34" s="316"/>
      <c r="AH34" s="3" t="s">
        <v>96</v>
      </c>
      <c r="AI34" s="3" t="s">
        <v>114</v>
      </c>
      <c r="AL34" s="3" t="s">
        <v>18</v>
      </c>
      <c r="AN34" s="3" t="s">
        <v>115</v>
      </c>
      <c r="AO34" s="3" t="s">
        <v>116</v>
      </c>
    </row>
    <row r="35" spans="1:41" ht="29.25" customHeight="1" x14ac:dyDescent="0.2">
      <c r="A35" s="363"/>
      <c r="B35" s="365"/>
      <c r="C35" s="403"/>
      <c r="D35" s="344"/>
      <c r="E35" s="334"/>
      <c r="F35" s="371"/>
      <c r="G35" s="373"/>
      <c r="H35" s="373"/>
      <c r="I35" s="16"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BAJO</v>
      </c>
      <c r="J35" s="352"/>
      <c r="K35" s="445"/>
      <c r="L35" s="23" t="s">
        <v>117</v>
      </c>
      <c r="M35" s="21" t="s">
        <v>16</v>
      </c>
      <c r="N35" s="22">
        <f>IF(M35="OPORTUNA",15,IF(M35="INOPORTUNA",0,""))</f>
        <v>15</v>
      </c>
      <c r="O35" s="356"/>
      <c r="P35" s="357"/>
      <c r="Q35" s="360"/>
      <c r="R35" s="361"/>
      <c r="S35" s="24" t="s">
        <v>118</v>
      </c>
      <c r="T35" s="24" t="s">
        <v>119</v>
      </c>
      <c r="U35" s="344"/>
      <c r="V35" s="346"/>
      <c r="W35" s="350"/>
      <c r="X35" s="417"/>
      <c r="Y35" s="350"/>
      <c r="Z35" s="443"/>
      <c r="AA35" s="332"/>
      <c r="AB35" s="290"/>
      <c r="AC35" s="414"/>
      <c r="AD35" s="408"/>
      <c r="AE35" s="312"/>
      <c r="AF35" s="398"/>
      <c r="AG35" s="316"/>
      <c r="AH35" s="3" t="s">
        <v>120</v>
      </c>
      <c r="AI35" s="3" t="s">
        <v>98</v>
      </c>
      <c r="AJ35" s="3" t="s">
        <v>121</v>
      </c>
      <c r="AK35" s="3" t="s">
        <v>122</v>
      </c>
      <c r="AL35" s="3" t="s">
        <v>24</v>
      </c>
      <c r="AO35" s="3" t="s">
        <v>123</v>
      </c>
    </row>
    <row r="36" spans="1:41" ht="62.25" customHeight="1" x14ac:dyDescent="0.2">
      <c r="A36" s="363"/>
      <c r="B36" s="365"/>
      <c r="C36" s="403"/>
      <c r="D36" s="344"/>
      <c r="E36" s="25" t="s">
        <v>124</v>
      </c>
      <c r="F36" s="371"/>
      <c r="G36" s="373"/>
      <c r="H36" s="373"/>
      <c r="I36" s="16"/>
      <c r="J36" s="352"/>
      <c r="K36" s="445"/>
      <c r="L36" s="20" t="s">
        <v>125</v>
      </c>
      <c r="M36" s="21" t="s">
        <v>126</v>
      </c>
      <c r="N36" s="22">
        <f>IF(M36="PREVENIR",15,IF(M36="DETECTAR",10,IF(M36="NO ES UN CONTROL",0,"")))</f>
        <v>15</v>
      </c>
      <c r="O36" s="318" t="str">
        <f>IF(O33&lt;86,"DÉBIL",IF(O33&lt;96,"MODERADO",IF(O33&lt;101,"FUERTE","")))</f>
        <v>FUERTE</v>
      </c>
      <c r="P36" s="357"/>
      <c r="Q36" s="320" t="str">
        <f>IF(AND(O36="FUERTE",P33="FUERTE (SIEMPRE SE EJECUTA)"),"FUERTE",IF(OR(O36="DÉBIL",P33="DÉBIL (NO SE EJECUTA)"),"DÉBIL",IF(OR(O36="MODERADO",P33="MODERADO (ALGUNAS VECES)"),"MODERADO")))</f>
        <v>FUERTE</v>
      </c>
      <c r="R36" s="322" t="str">
        <f>IF(AND(O36="FUERTE",P33="FUERTE (SIEMPRE SE EJECUTA)"),"NO","SÍ")</f>
        <v>NO</v>
      </c>
      <c r="S36"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344"/>
      <c r="V36" s="346"/>
      <c r="W36" s="350"/>
      <c r="X36" s="417"/>
      <c r="Y36" s="350"/>
      <c r="Z36" s="444"/>
      <c r="AA36" s="332"/>
      <c r="AB36" s="290"/>
      <c r="AC36" s="414"/>
      <c r="AD36" s="408"/>
      <c r="AE36" s="312"/>
      <c r="AF36" s="398"/>
      <c r="AG36" s="316"/>
      <c r="AH36" s="3" t="s">
        <v>96</v>
      </c>
      <c r="AO36" s="3" t="s">
        <v>128</v>
      </c>
    </row>
    <row r="37" spans="1:41" ht="55.5" customHeight="1" x14ac:dyDescent="0.2">
      <c r="A37" s="363"/>
      <c r="B37" s="365"/>
      <c r="C37" s="403"/>
      <c r="D37" s="344"/>
      <c r="E37" s="430" t="s">
        <v>666</v>
      </c>
      <c r="F37" s="371"/>
      <c r="G37" s="373"/>
      <c r="H37" s="373"/>
      <c r="I37" s="16"/>
      <c r="J37" s="352"/>
      <c r="K37" s="445"/>
      <c r="L37" s="20" t="s">
        <v>130</v>
      </c>
      <c r="M37" s="21" t="s">
        <v>34</v>
      </c>
      <c r="N37" s="22">
        <f>IF(M37="CONFIABLE",15,IF(M37="NO CONFIABLE",0,""))</f>
        <v>15</v>
      </c>
      <c r="O37" s="319"/>
      <c r="P37" s="357"/>
      <c r="Q37" s="320"/>
      <c r="R37" s="322"/>
      <c r="S37" s="324"/>
      <c r="T37" s="326"/>
      <c r="U37" s="344"/>
      <c r="V37" s="346"/>
      <c r="W37" s="350"/>
      <c r="X37" s="417"/>
      <c r="Y37" s="350"/>
      <c r="Z37" s="25" t="s">
        <v>131</v>
      </c>
      <c r="AA37" s="332"/>
      <c r="AB37" s="290"/>
      <c r="AC37" s="414"/>
      <c r="AD37" s="408"/>
      <c r="AE37" s="312"/>
      <c r="AF37" s="398"/>
      <c r="AG37" s="316"/>
      <c r="AH37" s="3" t="s">
        <v>132</v>
      </c>
      <c r="AJ37" s="3" t="s">
        <v>21</v>
      </c>
      <c r="AK37" s="3" t="s">
        <v>126</v>
      </c>
      <c r="AL37" s="3" t="s">
        <v>22</v>
      </c>
      <c r="AO37" s="3" t="s">
        <v>133</v>
      </c>
    </row>
    <row r="38" spans="1:41" ht="125.25" customHeight="1" x14ac:dyDescent="0.2">
      <c r="A38" s="363"/>
      <c r="B38" s="365"/>
      <c r="C38" s="403"/>
      <c r="D38" s="344"/>
      <c r="E38" s="430"/>
      <c r="F38" s="371"/>
      <c r="G38" s="373"/>
      <c r="H38" s="373"/>
      <c r="I38" s="16"/>
      <c r="J38" s="352"/>
      <c r="K38" s="445"/>
      <c r="L38" s="20" t="s">
        <v>134</v>
      </c>
      <c r="M38" s="21" t="s">
        <v>42</v>
      </c>
      <c r="N38" s="22">
        <f>IF(M38="SE INVESTIGAN Y SE RESUELVEN OPORTUNAMENTE",15,IF(M38="NO SE INVESTIGAN Y SE RESUELVEN OPORTUNAMENTE",0,""))</f>
        <v>15</v>
      </c>
      <c r="O38" s="319"/>
      <c r="P38" s="357"/>
      <c r="Q38" s="320"/>
      <c r="R38" s="322"/>
      <c r="S38" s="324"/>
      <c r="T38" s="326"/>
      <c r="U38" s="344"/>
      <c r="V38" s="346"/>
      <c r="W38" s="350"/>
      <c r="X38" s="417"/>
      <c r="Y38" s="350"/>
      <c r="Z38" s="432" t="s">
        <v>657</v>
      </c>
      <c r="AA38" s="332"/>
      <c r="AB38" s="290"/>
      <c r="AC38" s="414"/>
      <c r="AD38" s="408"/>
      <c r="AE38" s="312"/>
      <c r="AF38" s="398"/>
      <c r="AG38" s="316"/>
      <c r="AH38" s="3" t="s">
        <v>114</v>
      </c>
      <c r="AO38" s="3" t="s">
        <v>136</v>
      </c>
    </row>
    <row r="39" spans="1:41" ht="57" customHeight="1" x14ac:dyDescent="0.2">
      <c r="A39" s="364"/>
      <c r="B39" s="365"/>
      <c r="C39" s="419"/>
      <c r="D39" s="345"/>
      <c r="E39" s="431"/>
      <c r="F39" s="420"/>
      <c r="G39" s="374"/>
      <c r="H39" s="374"/>
      <c r="I39" s="16"/>
      <c r="J39" s="352"/>
      <c r="K39" s="446"/>
      <c r="L39" s="27" t="s">
        <v>137</v>
      </c>
      <c r="M39" s="28" t="s">
        <v>53</v>
      </c>
      <c r="N39" s="29">
        <f>IF(M39="COMPLETA",10,IF(M39="INCOMPLETA",5,IF(M39="NO EXISTE",0,"")))</f>
        <v>10</v>
      </c>
      <c r="O39" s="319"/>
      <c r="P39" s="358"/>
      <c r="Q39" s="321"/>
      <c r="R39" s="323"/>
      <c r="S39" s="325"/>
      <c r="T39" s="326"/>
      <c r="U39" s="345"/>
      <c r="V39" s="346"/>
      <c r="W39" s="351"/>
      <c r="X39" s="390"/>
      <c r="Y39" s="351"/>
      <c r="Z39" s="415"/>
      <c r="AA39" s="333"/>
      <c r="AB39" s="435"/>
      <c r="AC39" s="415"/>
      <c r="AD39" s="423"/>
      <c r="AE39" s="313"/>
      <c r="AF39" s="314"/>
      <c r="AG39" s="317"/>
      <c r="AO39" s="3" t="s">
        <v>97</v>
      </c>
    </row>
    <row r="40" spans="1:41" ht="37.5" customHeight="1" x14ac:dyDescent="0.2">
      <c r="A40" s="363" t="s">
        <v>613</v>
      </c>
      <c r="B40" s="401" t="s">
        <v>667</v>
      </c>
      <c r="C40" s="424" t="s">
        <v>668</v>
      </c>
      <c r="D40" s="404" t="s">
        <v>15</v>
      </c>
      <c r="E40" s="317" t="s">
        <v>669</v>
      </c>
      <c r="F40" s="370" t="s">
        <v>670</v>
      </c>
      <c r="G40" s="373" t="s">
        <v>5</v>
      </c>
      <c r="H40" s="373" t="s">
        <v>13</v>
      </c>
      <c r="I40" s="16" t="str">
        <f>CONCATENATE(G40,H40)</f>
        <v>RARA VEZMODERADO</v>
      </c>
      <c r="J40" s="391" t="str">
        <f>I41</f>
        <v>1. MODERADO</v>
      </c>
      <c r="K40" s="440" t="s">
        <v>671</v>
      </c>
      <c r="L40" s="17" t="s">
        <v>95</v>
      </c>
      <c r="M40" s="18" t="s">
        <v>3</v>
      </c>
      <c r="N40" s="19">
        <f>IF(M40="ASIGNADO",15,IF(M40="NO ASIGNADO",0,""))</f>
        <v>15</v>
      </c>
      <c r="O40" s="395">
        <f>SUM(N40:N46)</f>
        <v>100</v>
      </c>
      <c r="P40" s="396" t="s">
        <v>72</v>
      </c>
      <c r="Q40" s="360">
        <f>IF(Q43="DÉBIL",0,IF(Q43="MODERADO",50,IF(Q43="FUERTE",100,"")))</f>
        <v>100</v>
      </c>
      <c r="R40" s="397"/>
      <c r="S40" s="342" t="s">
        <v>96</v>
      </c>
      <c r="T40" s="342" t="s">
        <v>96</v>
      </c>
      <c r="U40" s="344" t="s">
        <v>88</v>
      </c>
      <c r="V40" s="387" t="s">
        <v>120</v>
      </c>
      <c r="W40" s="390" t="s">
        <v>619</v>
      </c>
      <c r="X40" s="317" t="s">
        <v>672</v>
      </c>
      <c r="Y40" s="390" t="s">
        <v>673</v>
      </c>
      <c r="Z40" s="432" t="s">
        <v>674</v>
      </c>
      <c r="AA40" s="411" t="s">
        <v>103</v>
      </c>
      <c r="AB40" s="290"/>
      <c r="AC40" s="413">
        <v>44074</v>
      </c>
      <c r="AD40" s="436" t="s">
        <v>675</v>
      </c>
      <c r="AE40" s="312" t="s">
        <v>676</v>
      </c>
      <c r="AF40" s="315"/>
      <c r="AG40" s="316" t="s">
        <v>677</v>
      </c>
      <c r="AH40" s="3" t="s">
        <v>110</v>
      </c>
      <c r="AI40" s="3" t="s">
        <v>111</v>
      </c>
      <c r="AJ40" s="3" t="s">
        <v>13</v>
      </c>
      <c r="AK40" s="3" t="s">
        <v>76</v>
      </c>
      <c r="AL40" s="3" t="s">
        <v>13</v>
      </c>
      <c r="AN40" s="3" t="s">
        <v>103</v>
      </c>
      <c r="AO40" s="3" t="s">
        <v>112</v>
      </c>
    </row>
    <row r="41" spans="1:41" ht="51.75" customHeight="1" x14ac:dyDescent="0.2">
      <c r="A41" s="363"/>
      <c r="B41" s="365"/>
      <c r="C41" s="368"/>
      <c r="D41" s="344"/>
      <c r="E41" s="334"/>
      <c r="F41" s="371"/>
      <c r="G41" s="373"/>
      <c r="H41" s="373"/>
      <c r="I41" s="16"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1. MODERADO</v>
      </c>
      <c r="J41" s="352"/>
      <c r="K41" s="441"/>
      <c r="L41" s="20" t="s">
        <v>113</v>
      </c>
      <c r="M41" s="21" t="s">
        <v>11</v>
      </c>
      <c r="N41" s="22">
        <f>IF(M41="ADECUADO",15,IF(M41="INADECUADO",0,""))</f>
        <v>15</v>
      </c>
      <c r="O41" s="356"/>
      <c r="P41" s="357"/>
      <c r="Q41" s="360"/>
      <c r="R41" s="361"/>
      <c r="S41" s="342"/>
      <c r="T41" s="342"/>
      <c r="U41" s="344"/>
      <c r="V41" s="346"/>
      <c r="W41" s="350"/>
      <c r="X41" s="334"/>
      <c r="Y41" s="350"/>
      <c r="Z41" s="414"/>
      <c r="AA41" s="332"/>
      <c r="AB41" s="290"/>
      <c r="AC41" s="414"/>
      <c r="AD41" s="437"/>
      <c r="AE41" s="312"/>
      <c r="AF41" s="315"/>
      <c r="AG41" s="316"/>
      <c r="AH41" s="3" t="s">
        <v>96</v>
      </c>
      <c r="AI41" s="3" t="s">
        <v>114</v>
      </c>
      <c r="AL41" s="3" t="s">
        <v>18</v>
      </c>
      <c r="AN41" s="3" t="s">
        <v>115</v>
      </c>
      <c r="AO41" s="3" t="s">
        <v>116</v>
      </c>
    </row>
    <row r="42" spans="1:41" ht="51.75" customHeight="1" x14ac:dyDescent="0.2">
      <c r="A42" s="363"/>
      <c r="B42" s="365"/>
      <c r="C42" s="368"/>
      <c r="D42" s="344"/>
      <c r="E42" s="334"/>
      <c r="F42" s="371"/>
      <c r="G42" s="373"/>
      <c r="H42" s="373"/>
      <c r="I42" s="16"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MODERADO</v>
      </c>
      <c r="J42" s="352"/>
      <c r="K42" s="441"/>
      <c r="L42" s="23" t="s">
        <v>117</v>
      </c>
      <c r="M42" s="21" t="s">
        <v>16</v>
      </c>
      <c r="N42" s="22">
        <f>IF(M42="OPORTUNA",15,IF(M42="INOPORTUNA",0,""))</f>
        <v>15</v>
      </c>
      <c r="O42" s="356"/>
      <c r="P42" s="357"/>
      <c r="Q42" s="360"/>
      <c r="R42" s="361"/>
      <c r="S42" s="24" t="s">
        <v>118</v>
      </c>
      <c r="T42" s="24" t="s">
        <v>119</v>
      </c>
      <c r="U42" s="344"/>
      <c r="V42" s="346"/>
      <c r="W42" s="350"/>
      <c r="X42" s="334"/>
      <c r="Y42" s="350"/>
      <c r="Z42" s="414"/>
      <c r="AA42" s="332"/>
      <c r="AB42" s="290"/>
      <c r="AC42" s="414"/>
      <c r="AD42" s="437"/>
      <c r="AE42" s="312"/>
      <c r="AF42" s="315"/>
      <c r="AG42" s="316"/>
      <c r="AH42" s="3" t="s">
        <v>120</v>
      </c>
      <c r="AI42" s="3" t="s">
        <v>98</v>
      </c>
      <c r="AJ42" s="3" t="s">
        <v>121</v>
      </c>
      <c r="AK42" s="3" t="s">
        <v>122</v>
      </c>
      <c r="AL42" s="3" t="s">
        <v>24</v>
      </c>
      <c r="AO42" s="3" t="s">
        <v>123</v>
      </c>
    </row>
    <row r="43" spans="1:41" ht="80.25" customHeight="1" x14ac:dyDescent="0.2">
      <c r="A43" s="363"/>
      <c r="B43" s="365"/>
      <c r="C43" s="368"/>
      <c r="D43" s="344"/>
      <c r="E43" s="25" t="s">
        <v>124</v>
      </c>
      <c r="F43" s="371"/>
      <c r="G43" s="373"/>
      <c r="H43" s="373"/>
      <c r="I43" s="16"/>
      <c r="J43" s="352"/>
      <c r="K43" s="441"/>
      <c r="L43" s="20" t="s">
        <v>125</v>
      </c>
      <c r="M43" s="21" t="s">
        <v>126</v>
      </c>
      <c r="N43" s="22">
        <f>IF(M43="PREVENIR",15,IF(M43="DETECTAR",10,IF(M43="NO ES UN CONTROL",0,"")))</f>
        <v>15</v>
      </c>
      <c r="O43" s="318" t="str">
        <f>IF(O40&lt;86,"DÉBIL",IF(O40&lt;96,"MODERADO",IF(O40&lt;101,"FUERTE","")))</f>
        <v>FUERTE</v>
      </c>
      <c r="P43" s="357"/>
      <c r="Q43" s="320" t="str">
        <f>IF(AND(O43="FUERTE",P40="FUERTE (SIEMPRE SE EJECUTA)"),"FUERTE",IF(OR(O43="DÉBIL",P40="DÉBIL (NO SE EJECUTA)"),"DÉBIL",IF(OR(O43="MODERADO",P40="MODERADO (ALGUNAS VECES)"),"MODERADO")))</f>
        <v>FUERTE</v>
      </c>
      <c r="R43" s="322" t="str">
        <f>IF(AND(O43="FUERTE",P40="FUERTE (SIEMPRE SE EJECUTA)"),"NO","SÍ")</f>
        <v>NO</v>
      </c>
      <c r="S43"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43"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43" s="344"/>
      <c r="V43" s="346"/>
      <c r="W43" s="350"/>
      <c r="X43" s="334"/>
      <c r="Y43" s="350"/>
      <c r="Z43" s="415"/>
      <c r="AA43" s="332"/>
      <c r="AB43" s="290"/>
      <c r="AC43" s="414"/>
      <c r="AD43" s="437"/>
      <c r="AE43" s="312"/>
      <c r="AF43" s="315" t="s">
        <v>654</v>
      </c>
      <c r="AG43" s="316"/>
      <c r="AH43" s="3" t="s">
        <v>96</v>
      </c>
      <c r="AO43" s="3" t="s">
        <v>128</v>
      </c>
    </row>
    <row r="44" spans="1:41" ht="129.75" customHeight="1" x14ac:dyDescent="0.2">
      <c r="A44" s="363"/>
      <c r="B44" s="365"/>
      <c r="C44" s="368"/>
      <c r="D44" s="344"/>
      <c r="E44" s="430" t="s">
        <v>678</v>
      </c>
      <c r="F44" s="371"/>
      <c r="G44" s="373"/>
      <c r="H44" s="373"/>
      <c r="I44" s="16"/>
      <c r="J44" s="352"/>
      <c r="K44" s="441"/>
      <c r="L44" s="20" t="s">
        <v>130</v>
      </c>
      <c r="M44" s="21" t="s">
        <v>34</v>
      </c>
      <c r="N44" s="22">
        <f>IF(M44="CONFIABLE",15,IF(M44="NO CONFIABLE",0,""))</f>
        <v>15</v>
      </c>
      <c r="O44" s="319"/>
      <c r="P44" s="357"/>
      <c r="Q44" s="320"/>
      <c r="R44" s="322"/>
      <c r="S44" s="324"/>
      <c r="T44" s="326"/>
      <c r="U44" s="344"/>
      <c r="V44" s="346"/>
      <c r="W44" s="350"/>
      <c r="X44" s="334"/>
      <c r="Y44" s="350"/>
      <c r="Z44" s="25" t="s">
        <v>131</v>
      </c>
      <c r="AA44" s="332"/>
      <c r="AB44" s="290"/>
      <c r="AC44" s="414"/>
      <c r="AD44" s="437"/>
      <c r="AE44" s="312"/>
      <c r="AF44" s="315"/>
      <c r="AG44" s="316"/>
      <c r="AH44" s="3" t="s">
        <v>132</v>
      </c>
      <c r="AJ44" s="3" t="s">
        <v>21</v>
      </c>
      <c r="AK44" s="3" t="s">
        <v>126</v>
      </c>
      <c r="AL44" s="3" t="s">
        <v>22</v>
      </c>
      <c r="AO44" s="3" t="s">
        <v>133</v>
      </c>
    </row>
    <row r="45" spans="1:41" ht="145.5" customHeight="1" x14ac:dyDescent="0.2">
      <c r="A45" s="363"/>
      <c r="B45" s="365"/>
      <c r="C45" s="368"/>
      <c r="D45" s="344"/>
      <c r="E45" s="430"/>
      <c r="F45" s="371"/>
      <c r="G45" s="373"/>
      <c r="H45" s="373"/>
      <c r="I45" s="16"/>
      <c r="J45" s="352"/>
      <c r="K45" s="441"/>
      <c r="L45" s="20" t="s">
        <v>134</v>
      </c>
      <c r="M45" s="21" t="s">
        <v>42</v>
      </c>
      <c r="N45" s="22">
        <f>IF(M45="SE INVESTIGAN Y SE RESUELVEN OPORTUNAMENTE",15,IF(M45="NO SE INVESTIGAN Y SE RESUELVEN OPORTUNAMENTE",0,""))</f>
        <v>15</v>
      </c>
      <c r="O45" s="319"/>
      <c r="P45" s="357"/>
      <c r="Q45" s="320"/>
      <c r="R45" s="322"/>
      <c r="S45" s="324"/>
      <c r="T45" s="326"/>
      <c r="U45" s="344"/>
      <c r="V45" s="346"/>
      <c r="W45" s="350"/>
      <c r="X45" s="334"/>
      <c r="Y45" s="350"/>
      <c r="Z45" s="432" t="s">
        <v>679</v>
      </c>
      <c r="AA45" s="332"/>
      <c r="AB45" s="290"/>
      <c r="AC45" s="414"/>
      <c r="AD45" s="437"/>
      <c r="AE45" s="312"/>
      <c r="AF45" s="315"/>
      <c r="AG45" s="316"/>
      <c r="AH45" s="3" t="s">
        <v>114</v>
      </c>
      <c r="AO45" s="3" t="s">
        <v>136</v>
      </c>
    </row>
    <row r="46" spans="1:41" ht="130.5" customHeight="1" x14ac:dyDescent="0.2">
      <c r="A46" s="364"/>
      <c r="B46" s="365"/>
      <c r="C46" s="369"/>
      <c r="D46" s="345"/>
      <c r="E46" s="431"/>
      <c r="F46" s="420"/>
      <c r="G46" s="374"/>
      <c r="H46" s="374"/>
      <c r="I46" s="16"/>
      <c r="J46" s="352"/>
      <c r="K46" s="442"/>
      <c r="L46" s="27" t="s">
        <v>137</v>
      </c>
      <c r="M46" s="28" t="s">
        <v>53</v>
      </c>
      <c r="N46" s="29">
        <f>IF(M46="COMPLETA",10,IF(M46="INCOMPLETA",5,IF(M46="NO EXISTE",0,"")))</f>
        <v>10</v>
      </c>
      <c r="O46" s="319"/>
      <c r="P46" s="358"/>
      <c r="Q46" s="321"/>
      <c r="R46" s="323"/>
      <c r="S46" s="325"/>
      <c r="T46" s="326"/>
      <c r="U46" s="345"/>
      <c r="V46" s="346"/>
      <c r="W46" s="351"/>
      <c r="X46" s="439"/>
      <c r="Y46" s="351"/>
      <c r="Z46" s="415"/>
      <c r="AA46" s="333"/>
      <c r="AB46" s="435"/>
      <c r="AC46" s="415"/>
      <c r="AD46" s="438"/>
      <c r="AE46" s="313"/>
      <c r="AF46" s="328"/>
      <c r="AG46" s="317"/>
      <c r="AO46" s="3" t="s">
        <v>97</v>
      </c>
    </row>
    <row r="47" spans="1:41" ht="37.5" customHeight="1" x14ac:dyDescent="0.2">
      <c r="A47" s="363" t="s">
        <v>613</v>
      </c>
      <c r="B47" s="401" t="s">
        <v>680</v>
      </c>
      <c r="C47" s="424" t="s">
        <v>681</v>
      </c>
      <c r="D47" s="404" t="s">
        <v>15</v>
      </c>
      <c r="E47" s="433" t="s">
        <v>682</v>
      </c>
      <c r="F47" s="370" t="s">
        <v>683</v>
      </c>
      <c r="G47" s="373" t="s">
        <v>19</v>
      </c>
      <c r="H47" s="373" t="s">
        <v>13</v>
      </c>
      <c r="I47" s="16" t="str">
        <f>CONCATENATE(G47,H47)</f>
        <v>PROBABLEMODERADO</v>
      </c>
      <c r="J47" s="391" t="str">
        <f>I48</f>
        <v>5. ALTO</v>
      </c>
      <c r="K47" s="429" t="s">
        <v>684</v>
      </c>
      <c r="L47" s="17" t="s">
        <v>95</v>
      </c>
      <c r="M47" s="18" t="s">
        <v>3</v>
      </c>
      <c r="N47" s="19">
        <f>IF(M47="ASIGNADO",15,IF(M47="NO ASIGNADO",0,""))</f>
        <v>15</v>
      </c>
      <c r="O47" s="395">
        <f>SUM(N47:N53)</f>
        <v>85</v>
      </c>
      <c r="P47" s="396" t="s">
        <v>72</v>
      </c>
      <c r="Q47" s="360">
        <f>IF(Q50="DÉBIL",0,IF(Q50="MODERADO",50,IF(Q50="FUERTE",100,"")))</f>
        <v>0</v>
      </c>
      <c r="R47" s="397"/>
      <c r="S47" s="342" t="s">
        <v>114</v>
      </c>
      <c r="T47" s="342" t="s">
        <v>96</v>
      </c>
      <c r="U47" s="344" t="s">
        <v>116</v>
      </c>
      <c r="V47" s="387" t="s">
        <v>122</v>
      </c>
      <c r="W47" s="426" t="s">
        <v>685</v>
      </c>
      <c r="X47" s="390" t="s">
        <v>686</v>
      </c>
      <c r="Y47" s="407" t="s">
        <v>687</v>
      </c>
      <c r="Z47" s="337">
        <v>44196</v>
      </c>
      <c r="AA47" s="411" t="s">
        <v>115</v>
      </c>
      <c r="AB47" s="317" t="s">
        <v>688</v>
      </c>
      <c r="AC47" s="413">
        <v>44074</v>
      </c>
      <c r="AD47" s="424" t="s">
        <v>689</v>
      </c>
      <c r="AE47" s="421" t="s">
        <v>690</v>
      </c>
      <c r="AF47" s="315" t="s">
        <v>691</v>
      </c>
      <c r="AG47" s="316" t="s">
        <v>692</v>
      </c>
      <c r="AH47" s="3" t="s">
        <v>110</v>
      </c>
      <c r="AI47" s="3" t="s">
        <v>111</v>
      </c>
      <c r="AJ47" s="3" t="s">
        <v>13</v>
      </c>
      <c r="AK47" s="3" t="s">
        <v>76</v>
      </c>
      <c r="AL47" s="3" t="s">
        <v>13</v>
      </c>
      <c r="AN47" s="3" t="s">
        <v>103</v>
      </c>
      <c r="AO47" s="3" t="s">
        <v>112</v>
      </c>
    </row>
    <row r="48" spans="1:41" ht="51.75" customHeight="1" x14ac:dyDescent="0.2">
      <c r="A48" s="363"/>
      <c r="B48" s="365"/>
      <c r="C48" s="368"/>
      <c r="D48" s="344"/>
      <c r="E48" s="434"/>
      <c r="F48" s="371"/>
      <c r="G48" s="373"/>
      <c r="H48" s="373"/>
      <c r="I48" s="16"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5. ALTO</v>
      </c>
      <c r="J48" s="352"/>
      <c r="K48" s="354"/>
      <c r="L48" s="20" t="s">
        <v>113</v>
      </c>
      <c r="M48" s="21" t="s">
        <v>11</v>
      </c>
      <c r="N48" s="22">
        <f>IF(M48="ADECUADO",15,IF(M48="INADECUADO",0,""))</f>
        <v>15</v>
      </c>
      <c r="O48" s="356"/>
      <c r="P48" s="357"/>
      <c r="Q48" s="360"/>
      <c r="R48" s="361"/>
      <c r="S48" s="342"/>
      <c r="T48" s="342"/>
      <c r="U48" s="344"/>
      <c r="V48" s="346"/>
      <c r="W48" s="427"/>
      <c r="X48" s="350"/>
      <c r="Y48" s="408"/>
      <c r="Z48" s="330"/>
      <c r="AA48" s="332"/>
      <c r="AB48" s="335"/>
      <c r="AC48" s="414"/>
      <c r="AD48" s="367"/>
      <c r="AE48" s="421"/>
      <c r="AF48" s="315"/>
      <c r="AG48" s="316"/>
      <c r="AH48" s="3" t="s">
        <v>96</v>
      </c>
      <c r="AI48" s="3" t="s">
        <v>114</v>
      </c>
      <c r="AL48" s="3" t="s">
        <v>18</v>
      </c>
      <c r="AN48" s="3" t="s">
        <v>115</v>
      </c>
      <c r="AO48" s="3" t="s">
        <v>116</v>
      </c>
    </row>
    <row r="49" spans="1:41" ht="69.75" customHeight="1" x14ac:dyDescent="0.2">
      <c r="A49" s="363"/>
      <c r="B49" s="365"/>
      <c r="C49" s="368"/>
      <c r="D49" s="344"/>
      <c r="E49" s="434"/>
      <c r="F49" s="371"/>
      <c r="G49" s="373"/>
      <c r="H49" s="373"/>
      <c r="I49" s="16"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ALTO</v>
      </c>
      <c r="J49" s="352"/>
      <c r="K49" s="354"/>
      <c r="L49" s="23" t="s">
        <v>117</v>
      </c>
      <c r="M49" s="21" t="s">
        <v>16</v>
      </c>
      <c r="N49" s="22">
        <f>IF(M49="OPORTUNA",15,IF(M49="INOPORTUNA",0,""))</f>
        <v>15</v>
      </c>
      <c r="O49" s="356"/>
      <c r="P49" s="357"/>
      <c r="Q49" s="360"/>
      <c r="R49" s="361"/>
      <c r="S49" s="24" t="s">
        <v>118</v>
      </c>
      <c r="T49" s="24" t="s">
        <v>119</v>
      </c>
      <c r="U49" s="344"/>
      <c r="V49" s="346"/>
      <c r="W49" s="427"/>
      <c r="X49" s="350"/>
      <c r="Y49" s="408"/>
      <c r="Z49" s="330"/>
      <c r="AA49" s="332"/>
      <c r="AB49" s="335"/>
      <c r="AC49" s="414"/>
      <c r="AD49" s="367"/>
      <c r="AE49" s="421"/>
      <c r="AF49" s="315"/>
      <c r="AG49" s="316"/>
      <c r="AH49" s="3" t="s">
        <v>120</v>
      </c>
      <c r="AI49" s="3" t="s">
        <v>98</v>
      </c>
      <c r="AJ49" s="3" t="s">
        <v>121</v>
      </c>
      <c r="AK49" s="3" t="s">
        <v>122</v>
      </c>
      <c r="AL49" s="3" t="s">
        <v>24</v>
      </c>
      <c r="AO49" s="3" t="s">
        <v>123</v>
      </c>
    </row>
    <row r="50" spans="1:41" ht="84" customHeight="1" x14ac:dyDescent="0.2">
      <c r="A50" s="363"/>
      <c r="B50" s="365"/>
      <c r="C50" s="368"/>
      <c r="D50" s="344"/>
      <c r="E50" s="25" t="s">
        <v>124</v>
      </c>
      <c r="F50" s="371"/>
      <c r="G50" s="373"/>
      <c r="H50" s="373"/>
      <c r="I50" s="16"/>
      <c r="J50" s="352"/>
      <c r="K50" s="354"/>
      <c r="L50" s="20" t="s">
        <v>125</v>
      </c>
      <c r="M50" s="21" t="s">
        <v>126</v>
      </c>
      <c r="N50" s="22">
        <f>IF(M50="PREVENIR",15,IF(M50="DETECTAR",10,IF(M50="NO ES UN CONTROL",0,"")))</f>
        <v>15</v>
      </c>
      <c r="O50" s="318" t="str">
        <f>IF(O47&lt;86,"DÉBIL",IF(O47&lt;96,"MODERADO",IF(O47&lt;101,"FUERTE","")))</f>
        <v>DÉBIL</v>
      </c>
      <c r="P50" s="357"/>
      <c r="Q50" s="320" t="str">
        <f>IF(AND(O50="FUERTE",P47="FUERTE (SIEMPRE SE EJECUTA)"),"FUERTE",IF(OR(O50="DÉBIL",P47="DÉBIL (NO SE EJECUTA)"),"DÉBIL",IF(OR(O50="MODERADO",P47="MODERADO (ALGUNAS VECES)"),"MODERADO")))</f>
        <v>DÉBIL</v>
      </c>
      <c r="R50" s="322" t="str">
        <f>IF(AND(O50="FUERTE",P47="FUERTE (SIEMPRE SE EJECUTA)"),"NO","SÍ")</f>
        <v>SÍ</v>
      </c>
      <c r="S50"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50"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50" s="344"/>
      <c r="V50" s="346"/>
      <c r="W50" s="427"/>
      <c r="X50" s="350"/>
      <c r="Y50" s="408"/>
      <c r="Z50" s="331"/>
      <c r="AA50" s="332"/>
      <c r="AB50" s="335"/>
      <c r="AC50" s="414"/>
      <c r="AD50" s="367"/>
      <c r="AE50" s="421"/>
      <c r="AF50" s="315" t="s">
        <v>693</v>
      </c>
      <c r="AG50" s="316"/>
      <c r="AH50" s="3" t="s">
        <v>96</v>
      </c>
      <c r="AO50" s="3" t="s">
        <v>128</v>
      </c>
    </row>
    <row r="51" spans="1:41" ht="55.5" customHeight="1" x14ac:dyDescent="0.2">
      <c r="A51" s="363"/>
      <c r="B51" s="365"/>
      <c r="C51" s="368"/>
      <c r="D51" s="344"/>
      <c r="E51" s="398" t="s">
        <v>694</v>
      </c>
      <c r="F51" s="371"/>
      <c r="G51" s="373"/>
      <c r="H51" s="373"/>
      <c r="I51" s="16"/>
      <c r="J51" s="352"/>
      <c r="K51" s="354"/>
      <c r="L51" s="20" t="s">
        <v>130</v>
      </c>
      <c r="M51" s="21" t="s">
        <v>34</v>
      </c>
      <c r="N51" s="22">
        <f>IF(M51="CONFIABLE",15,IF(M51="NO CONFIABLE",0,""))</f>
        <v>15</v>
      </c>
      <c r="O51" s="319"/>
      <c r="P51" s="357"/>
      <c r="Q51" s="320"/>
      <c r="R51" s="322"/>
      <c r="S51" s="324"/>
      <c r="T51" s="326"/>
      <c r="U51" s="344"/>
      <c r="V51" s="346"/>
      <c r="W51" s="427"/>
      <c r="X51" s="350"/>
      <c r="Y51" s="408"/>
      <c r="Z51" s="25" t="s">
        <v>131</v>
      </c>
      <c r="AA51" s="332"/>
      <c r="AB51" s="335"/>
      <c r="AC51" s="414"/>
      <c r="AD51" s="367"/>
      <c r="AE51" s="421"/>
      <c r="AF51" s="315"/>
      <c r="AG51" s="316"/>
      <c r="AH51" s="3" t="s">
        <v>132</v>
      </c>
      <c r="AJ51" s="3" t="s">
        <v>21</v>
      </c>
      <c r="AK51" s="3" t="s">
        <v>126</v>
      </c>
      <c r="AL51" s="3" t="s">
        <v>22</v>
      </c>
      <c r="AO51" s="3" t="s">
        <v>133</v>
      </c>
    </row>
    <row r="52" spans="1:41" ht="66.75" customHeight="1" x14ac:dyDescent="0.2">
      <c r="A52" s="363"/>
      <c r="B52" s="365"/>
      <c r="C52" s="368"/>
      <c r="D52" s="344"/>
      <c r="E52" s="398"/>
      <c r="F52" s="371"/>
      <c r="G52" s="373"/>
      <c r="H52" s="373"/>
      <c r="I52" s="16"/>
      <c r="J52" s="352"/>
      <c r="K52" s="354"/>
      <c r="L52" s="20" t="s">
        <v>134</v>
      </c>
      <c r="M52" s="21" t="s">
        <v>43</v>
      </c>
      <c r="N52" s="22">
        <f>IF(M52="SE INVESTIGAN Y SE RESUELVEN OPORTUNAMENTE",15,IF(M52="NO SE INVESTIGAN Y SE RESUELVEN OPORTUNAMENTE",0,""))</f>
        <v>0</v>
      </c>
      <c r="O52" s="319"/>
      <c r="P52" s="357"/>
      <c r="Q52" s="320"/>
      <c r="R52" s="322"/>
      <c r="S52" s="324"/>
      <c r="T52" s="326"/>
      <c r="U52" s="344"/>
      <c r="V52" s="346"/>
      <c r="W52" s="427"/>
      <c r="X52" s="350"/>
      <c r="Y52" s="408"/>
      <c r="Z52" s="399" t="s">
        <v>288</v>
      </c>
      <c r="AA52" s="332"/>
      <c r="AB52" s="335"/>
      <c r="AC52" s="414"/>
      <c r="AD52" s="367"/>
      <c r="AE52" s="421"/>
      <c r="AF52" s="315"/>
      <c r="AG52" s="316"/>
      <c r="AH52" s="3" t="s">
        <v>114</v>
      </c>
      <c r="AO52" s="3" t="s">
        <v>136</v>
      </c>
    </row>
    <row r="53" spans="1:41" ht="60.75" customHeight="1" x14ac:dyDescent="0.2">
      <c r="A53" s="364"/>
      <c r="B53" s="366"/>
      <c r="C53" s="369"/>
      <c r="D53" s="345"/>
      <c r="E53" s="314"/>
      <c r="F53" s="420"/>
      <c r="G53" s="374"/>
      <c r="H53" s="374"/>
      <c r="I53" s="16"/>
      <c r="J53" s="352"/>
      <c r="K53" s="355"/>
      <c r="L53" s="27" t="s">
        <v>137</v>
      </c>
      <c r="M53" s="28" t="s">
        <v>53</v>
      </c>
      <c r="N53" s="29">
        <f>IF(M53="COMPLETA",10,IF(M53="INCOMPLETA",5,IF(M53="NO EXISTE",0,"")))</f>
        <v>10</v>
      </c>
      <c r="O53" s="319"/>
      <c r="P53" s="358"/>
      <c r="Q53" s="321"/>
      <c r="R53" s="323"/>
      <c r="S53" s="325"/>
      <c r="T53" s="326"/>
      <c r="U53" s="345"/>
      <c r="V53" s="346"/>
      <c r="W53" s="428"/>
      <c r="X53" s="351"/>
      <c r="Y53" s="423"/>
      <c r="Z53" s="410"/>
      <c r="AA53" s="333"/>
      <c r="AB53" s="336"/>
      <c r="AC53" s="415"/>
      <c r="AD53" s="425"/>
      <c r="AE53" s="422"/>
      <c r="AF53" s="328"/>
      <c r="AG53" s="317"/>
      <c r="AO53" s="3" t="s">
        <v>97</v>
      </c>
    </row>
    <row r="54" spans="1:41" ht="37.5" customHeight="1" x14ac:dyDescent="0.2">
      <c r="A54" s="363" t="s">
        <v>613</v>
      </c>
      <c r="B54" s="401" t="s">
        <v>680</v>
      </c>
      <c r="C54" s="402" t="s">
        <v>695</v>
      </c>
      <c r="D54" s="404" t="s">
        <v>15</v>
      </c>
      <c r="E54" s="405" t="s">
        <v>696</v>
      </c>
      <c r="F54" s="370" t="s">
        <v>697</v>
      </c>
      <c r="G54" s="373" t="s">
        <v>19</v>
      </c>
      <c r="H54" s="373" t="s">
        <v>13</v>
      </c>
      <c r="I54" s="16" t="str">
        <f>CONCATENATE(G54,H54)</f>
        <v>PROBABLEMODERADO</v>
      </c>
      <c r="J54" s="391" t="str">
        <f>I55</f>
        <v>5. ALTO</v>
      </c>
      <c r="K54" s="393" t="s">
        <v>698</v>
      </c>
      <c r="L54" s="17" t="s">
        <v>95</v>
      </c>
      <c r="M54" s="18" t="s">
        <v>3</v>
      </c>
      <c r="N54" s="19">
        <f>IF(M54="ASIGNADO",15,IF(M54="NO ASIGNADO",0,""))</f>
        <v>15</v>
      </c>
      <c r="O54" s="395">
        <f>SUM(N54:N60)</f>
        <v>70</v>
      </c>
      <c r="P54" s="396" t="s">
        <v>72</v>
      </c>
      <c r="Q54" s="360">
        <f>IF(Q57="DÉBIL",0,IF(Q57="MODERADO",50,IF(Q57="FUERTE",100,"")))</f>
        <v>0</v>
      </c>
      <c r="R54" s="397"/>
      <c r="S54" s="342" t="s">
        <v>132</v>
      </c>
      <c r="T54" s="342" t="s">
        <v>114</v>
      </c>
      <c r="U54" s="344" t="s">
        <v>116</v>
      </c>
      <c r="V54" s="387" t="s">
        <v>122</v>
      </c>
      <c r="W54" s="416">
        <v>43617</v>
      </c>
      <c r="X54" s="417" t="s">
        <v>699</v>
      </c>
      <c r="Y54" s="407" t="s">
        <v>700</v>
      </c>
      <c r="Z54" s="409">
        <v>44196</v>
      </c>
      <c r="AA54" s="411" t="s">
        <v>115</v>
      </c>
      <c r="AB54" s="316" t="s">
        <v>701</v>
      </c>
      <c r="AC54" s="413">
        <v>44074</v>
      </c>
      <c r="AD54" s="338" t="s">
        <v>702</v>
      </c>
      <c r="AE54" s="312" t="s">
        <v>703</v>
      </c>
      <c r="AF54" s="377" t="s">
        <v>704</v>
      </c>
      <c r="AG54" s="316" t="s">
        <v>705</v>
      </c>
      <c r="AH54" s="3" t="s">
        <v>110</v>
      </c>
      <c r="AI54" s="3" t="s">
        <v>111</v>
      </c>
      <c r="AJ54" s="3" t="s">
        <v>13</v>
      </c>
      <c r="AK54" s="3" t="s">
        <v>76</v>
      </c>
      <c r="AL54" s="3" t="s">
        <v>13</v>
      </c>
      <c r="AN54" s="3" t="s">
        <v>103</v>
      </c>
      <c r="AO54" s="3" t="s">
        <v>112</v>
      </c>
    </row>
    <row r="55" spans="1:41" ht="51.75" customHeight="1" x14ac:dyDescent="0.2">
      <c r="A55" s="363"/>
      <c r="B55" s="365"/>
      <c r="C55" s="403"/>
      <c r="D55" s="344"/>
      <c r="E55" s="303"/>
      <c r="F55" s="371"/>
      <c r="G55" s="373"/>
      <c r="H55" s="373"/>
      <c r="I55" s="16"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5. ALTO</v>
      </c>
      <c r="J55" s="352"/>
      <c r="K55" s="394"/>
      <c r="L55" s="20" t="s">
        <v>113</v>
      </c>
      <c r="M55" s="21" t="s">
        <v>11</v>
      </c>
      <c r="N55" s="22">
        <f>IF(M55="ADECUADO",15,IF(M55="INADECUADO",0,""))</f>
        <v>15</v>
      </c>
      <c r="O55" s="356"/>
      <c r="P55" s="357"/>
      <c r="Q55" s="360"/>
      <c r="R55" s="361"/>
      <c r="S55" s="342"/>
      <c r="T55" s="342"/>
      <c r="U55" s="344"/>
      <c r="V55" s="346"/>
      <c r="W55" s="389"/>
      <c r="X55" s="417"/>
      <c r="Y55" s="408"/>
      <c r="Z55" s="400"/>
      <c r="AA55" s="332"/>
      <c r="AB55" s="384"/>
      <c r="AC55" s="414"/>
      <c r="AD55" s="385"/>
      <c r="AE55" s="312"/>
      <c r="AF55" s="377"/>
      <c r="AG55" s="316"/>
      <c r="AH55" s="3" t="s">
        <v>96</v>
      </c>
      <c r="AI55" s="3" t="s">
        <v>114</v>
      </c>
      <c r="AL55" s="3" t="s">
        <v>18</v>
      </c>
      <c r="AN55" s="3" t="s">
        <v>115</v>
      </c>
      <c r="AO55" s="3" t="s">
        <v>116</v>
      </c>
    </row>
    <row r="56" spans="1:41" ht="144.75" customHeight="1" x14ac:dyDescent="0.2">
      <c r="A56" s="363"/>
      <c r="B56" s="365"/>
      <c r="C56" s="403"/>
      <c r="D56" s="344"/>
      <c r="E56" s="303"/>
      <c r="F56" s="371"/>
      <c r="G56" s="373"/>
      <c r="H56" s="373"/>
      <c r="I56" s="16"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ALTO</v>
      </c>
      <c r="J56" s="352"/>
      <c r="K56" s="394"/>
      <c r="L56" s="101" t="s">
        <v>117</v>
      </c>
      <c r="M56" s="21" t="s">
        <v>17</v>
      </c>
      <c r="N56" s="22">
        <f>IF(M56="OPORTUNA",15,IF(M56="INOPORTUNA",0,""))</f>
        <v>0</v>
      </c>
      <c r="O56" s="356"/>
      <c r="P56" s="357"/>
      <c r="Q56" s="360"/>
      <c r="R56" s="361"/>
      <c r="S56" s="24" t="s">
        <v>118</v>
      </c>
      <c r="T56" s="24" t="s">
        <v>119</v>
      </c>
      <c r="U56" s="344"/>
      <c r="V56" s="346"/>
      <c r="W56" s="389"/>
      <c r="X56" s="417"/>
      <c r="Y56" s="408"/>
      <c r="Z56" s="400"/>
      <c r="AA56" s="332"/>
      <c r="AB56" s="384"/>
      <c r="AC56" s="414"/>
      <c r="AD56" s="385"/>
      <c r="AE56" s="312"/>
      <c r="AF56" s="377"/>
      <c r="AG56" s="316"/>
      <c r="AH56" s="3" t="s">
        <v>120</v>
      </c>
      <c r="AI56" s="3" t="s">
        <v>98</v>
      </c>
      <c r="AJ56" s="3" t="s">
        <v>121</v>
      </c>
      <c r="AK56" s="3" t="s">
        <v>122</v>
      </c>
      <c r="AL56" s="3" t="s">
        <v>24</v>
      </c>
      <c r="AO56" s="3" t="s">
        <v>123</v>
      </c>
    </row>
    <row r="57" spans="1:41" ht="225.75" customHeight="1" x14ac:dyDescent="0.2">
      <c r="A57" s="363"/>
      <c r="B57" s="365"/>
      <c r="C57" s="403"/>
      <c r="D57" s="344"/>
      <c r="E57" s="25" t="s">
        <v>124</v>
      </c>
      <c r="F57" s="371"/>
      <c r="G57" s="373"/>
      <c r="H57" s="373"/>
      <c r="I57" s="16"/>
      <c r="J57" s="352"/>
      <c r="K57" s="394"/>
      <c r="L57" s="20" t="s">
        <v>125</v>
      </c>
      <c r="M57" s="21" t="s">
        <v>126</v>
      </c>
      <c r="N57" s="22">
        <f>IF(M57="PREVENIR",15,IF(M57="DETECTAR",10,IF(M57="NO ES UN CONTROL",0,"")))</f>
        <v>15</v>
      </c>
      <c r="O57" s="318" t="str">
        <f>IF(O54&lt;86,"DÉBIL",IF(O54&lt;96,"MODERADO",IF(O54&lt;101,"FUERTE","")))</f>
        <v>DÉBIL</v>
      </c>
      <c r="P57" s="357"/>
      <c r="Q57" s="320" t="str">
        <f>IF(AND(O57="FUERTE",P54="FUERTE (SIEMPRE SE EJECUTA)"),"FUERTE",IF(OR(O57="DÉBIL",P54="DÉBIL (NO SE EJECUTA)"),"DÉBIL",IF(OR(O57="MODERADO",P54="MODERADO (ALGUNAS VECES)"),"MODERADO")))</f>
        <v>DÉBIL</v>
      </c>
      <c r="R57" s="322" t="str">
        <f>IF(AND(O57="FUERTE",P54="FUERTE (SIEMPRE SE EJECUTA)"),"NO","SÍ")</f>
        <v>SÍ</v>
      </c>
      <c r="S57"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57"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57" s="344"/>
      <c r="V57" s="346"/>
      <c r="W57" s="389"/>
      <c r="X57" s="417"/>
      <c r="Y57" s="408"/>
      <c r="Z57" s="410"/>
      <c r="AA57" s="332"/>
      <c r="AB57" s="384"/>
      <c r="AC57" s="414"/>
      <c r="AD57" s="385"/>
      <c r="AE57" s="312"/>
      <c r="AF57" s="377" t="s">
        <v>706</v>
      </c>
      <c r="AG57" s="316"/>
      <c r="AH57" s="3" t="s">
        <v>96</v>
      </c>
      <c r="AO57" s="3" t="s">
        <v>128</v>
      </c>
    </row>
    <row r="58" spans="1:41" ht="55.5" customHeight="1" x14ac:dyDescent="0.2">
      <c r="A58" s="363"/>
      <c r="B58" s="365"/>
      <c r="C58" s="403"/>
      <c r="D58" s="344"/>
      <c r="E58" s="398" t="s">
        <v>707</v>
      </c>
      <c r="F58" s="371"/>
      <c r="G58" s="373"/>
      <c r="H58" s="373"/>
      <c r="I58" s="16"/>
      <c r="J58" s="352"/>
      <c r="K58" s="394"/>
      <c r="L58" s="20" t="s">
        <v>130</v>
      </c>
      <c r="M58" s="21" t="s">
        <v>34</v>
      </c>
      <c r="N58" s="22">
        <f>IF(M58="CONFIABLE",15,IF(M58="NO CONFIABLE",0,""))</f>
        <v>15</v>
      </c>
      <c r="O58" s="319"/>
      <c r="P58" s="357"/>
      <c r="Q58" s="320"/>
      <c r="R58" s="322"/>
      <c r="S58" s="324"/>
      <c r="T58" s="326"/>
      <c r="U58" s="344"/>
      <c r="V58" s="346"/>
      <c r="W58" s="389"/>
      <c r="X58" s="417"/>
      <c r="Y58" s="408"/>
      <c r="Z58" s="25" t="s">
        <v>131</v>
      </c>
      <c r="AA58" s="332"/>
      <c r="AB58" s="384"/>
      <c r="AC58" s="414"/>
      <c r="AD58" s="385"/>
      <c r="AE58" s="312"/>
      <c r="AF58" s="377"/>
      <c r="AG58" s="316"/>
      <c r="AH58" s="3" t="s">
        <v>132</v>
      </c>
      <c r="AJ58" s="3" t="s">
        <v>21</v>
      </c>
      <c r="AK58" s="3" t="s">
        <v>126</v>
      </c>
      <c r="AL58" s="3" t="s">
        <v>22</v>
      </c>
      <c r="AO58" s="3" t="s">
        <v>133</v>
      </c>
    </row>
    <row r="59" spans="1:41" ht="117.75" customHeight="1" x14ac:dyDescent="0.2">
      <c r="A59" s="363"/>
      <c r="B59" s="365"/>
      <c r="C59" s="403"/>
      <c r="D59" s="344"/>
      <c r="E59" s="398"/>
      <c r="F59" s="371"/>
      <c r="G59" s="373"/>
      <c r="H59" s="373"/>
      <c r="I59" s="16"/>
      <c r="J59" s="352"/>
      <c r="K59" s="394"/>
      <c r="L59" s="20" t="s">
        <v>134</v>
      </c>
      <c r="M59" s="21" t="s">
        <v>43</v>
      </c>
      <c r="N59" s="22">
        <f>IF(M59="SE INVESTIGAN Y SE RESUELVEN OPORTUNAMENTE",15,IF(M59="NO SE INVESTIGAN Y SE RESUELVEN OPORTUNAMENTE",0,""))</f>
        <v>0</v>
      </c>
      <c r="O59" s="319"/>
      <c r="P59" s="357"/>
      <c r="Q59" s="320"/>
      <c r="R59" s="322"/>
      <c r="S59" s="324"/>
      <c r="T59" s="326"/>
      <c r="U59" s="344"/>
      <c r="V59" s="346"/>
      <c r="W59" s="389"/>
      <c r="X59" s="417"/>
      <c r="Y59" s="408"/>
      <c r="Z59" s="399" t="s">
        <v>288</v>
      </c>
      <c r="AA59" s="332"/>
      <c r="AB59" s="384"/>
      <c r="AC59" s="414"/>
      <c r="AD59" s="385"/>
      <c r="AE59" s="312"/>
      <c r="AF59" s="377"/>
      <c r="AG59" s="316"/>
      <c r="AH59" s="3" t="s">
        <v>114</v>
      </c>
      <c r="AO59" s="3" t="s">
        <v>136</v>
      </c>
    </row>
    <row r="60" spans="1:41" ht="353.25" customHeight="1" x14ac:dyDescent="0.2">
      <c r="A60" s="364"/>
      <c r="B60" s="365"/>
      <c r="C60" s="419"/>
      <c r="D60" s="345"/>
      <c r="E60" s="398"/>
      <c r="F60" s="420"/>
      <c r="G60" s="374"/>
      <c r="H60" s="374"/>
      <c r="I60" s="16"/>
      <c r="J60" s="352"/>
      <c r="K60" s="418"/>
      <c r="L60" s="86" t="s">
        <v>137</v>
      </c>
      <c r="M60" s="28" t="s">
        <v>53</v>
      </c>
      <c r="N60" s="29">
        <f>IF(M60="COMPLETA",10,IF(M60="INCOMPLETA",5,IF(M60="NO EXISTE",0,"")))</f>
        <v>10</v>
      </c>
      <c r="O60" s="319"/>
      <c r="P60" s="357"/>
      <c r="Q60" s="321"/>
      <c r="R60" s="322"/>
      <c r="S60" s="325"/>
      <c r="T60" s="326"/>
      <c r="U60" s="345"/>
      <c r="V60" s="346"/>
      <c r="W60" s="305"/>
      <c r="X60" s="390"/>
      <c r="Y60" s="408"/>
      <c r="Z60" s="400"/>
      <c r="AA60" s="332"/>
      <c r="AB60" s="412"/>
      <c r="AC60" s="415"/>
      <c r="AD60" s="386"/>
      <c r="AE60" s="313"/>
      <c r="AF60" s="406"/>
      <c r="AG60" s="317"/>
      <c r="AO60" s="3" t="s">
        <v>97</v>
      </c>
    </row>
    <row r="61" spans="1:41" ht="37.5" customHeight="1" x14ac:dyDescent="0.2">
      <c r="A61" s="363" t="s">
        <v>613</v>
      </c>
      <c r="B61" s="401" t="s">
        <v>680</v>
      </c>
      <c r="C61" s="402" t="s">
        <v>708</v>
      </c>
      <c r="D61" s="404" t="s">
        <v>15</v>
      </c>
      <c r="E61" s="405" t="s">
        <v>709</v>
      </c>
      <c r="F61" s="370" t="s">
        <v>697</v>
      </c>
      <c r="G61" s="373" t="s">
        <v>9</v>
      </c>
      <c r="H61" s="373" t="s">
        <v>13</v>
      </c>
      <c r="I61" s="16" t="str">
        <f>CONCATENATE(G61,H61)</f>
        <v>IMPROBABLEMODERADO</v>
      </c>
      <c r="J61" s="391" t="str">
        <f>I62</f>
        <v>2. MODERADO</v>
      </c>
      <c r="K61" s="393" t="s">
        <v>710</v>
      </c>
      <c r="L61" s="161" t="s">
        <v>95</v>
      </c>
      <c r="M61" s="162" t="s">
        <v>3</v>
      </c>
      <c r="N61" s="163">
        <f>IF(M61="ASIGNADO",15,IF(M61="NO ASIGNADO",0,""))</f>
        <v>15</v>
      </c>
      <c r="O61" s="395">
        <f>SUM(N61:N67)</f>
        <v>100</v>
      </c>
      <c r="P61" s="396" t="s">
        <v>72</v>
      </c>
      <c r="Q61" s="360">
        <f>IF(Q64="DÉBIL",0,IF(Q64="MODERADO",50,IF(Q64="FUERTE",100,"")))</f>
        <v>100</v>
      </c>
      <c r="R61" s="397"/>
      <c r="S61" s="342" t="s">
        <v>96</v>
      </c>
      <c r="T61" s="342" t="s">
        <v>96</v>
      </c>
      <c r="U61" s="344" t="s">
        <v>88</v>
      </c>
      <c r="V61" s="387" t="s">
        <v>98</v>
      </c>
      <c r="W61" s="389" t="s">
        <v>619</v>
      </c>
      <c r="X61" s="390" t="s">
        <v>711</v>
      </c>
      <c r="Y61" s="381" t="s">
        <v>712</v>
      </c>
      <c r="Z61" s="382">
        <v>44196</v>
      </c>
      <c r="AA61" s="383" t="s">
        <v>103</v>
      </c>
      <c r="AB61" s="316" t="s">
        <v>713</v>
      </c>
      <c r="AC61" s="337">
        <v>44074</v>
      </c>
      <c r="AD61" s="338" t="s">
        <v>714</v>
      </c>
      <c r="AE61" s="375" t="s">
        <v>703</v>
      </c>
      <c r="AF61" s="377" t="s">
        <v>715</v>
      </c>
      <c r="AG61" s="378" t="s">
        <v>716</v>
      </c>
      <c r="AH61" s="3" t="s">
        <v>110</v>
      </c>
      <c r="AI61" s="3" t="s">
        <v>111</v>
      </c>
      <c r="AJ61" s="3" t="s">
        <v>13</v>
      </c>
      <c r="AK61" s="3" t="s">
        <v>76</v>
      </c>
      <c r="AL61" s="3" t="s">
        <v>13</v>
      </c>
      <c r="AN61" s="3" t="s">
        <v>103</v>
      </c>
      <c r="AO61" s="3" t="s">
        <v>112</v>
      </c>
    </row>
    <row r="62" spans="1:41" ht="96" customHeight="1" x14ac:dyDescent="0.2">
      <c r="A62" s="363"/>
      <c r="B62" s="365"/>
      <c r="C62" s="403"/>
      <c r="D62" s="344"/>
      <c r="E62" s="303"/>
      <c r="F62" s="371"/>
      <c r="G62" s="373"/>
      <c r="H62" s="373"/>
      <c r="I62" s="16"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2. MODERADO</v>
      </c>
      <c r="J62" s="352"/>
      <c r="K62" s="394"/>
      <c r="L62" s="82" t="s">
        <v>113</v>
      </c>
      <c r="M62" s="21" t="s">
        <v>11</v>
      </c>
      <c r="N62" s="22">
        <f>IF(M62="ADECUADO",15,IF(M62="INADECUADO",0,""))</f>
        <v>15</v>
      </c>
      <c r="O62" s="356"/>
      <c r="P62" s="357"/>
      <c r="Q62" s="360"/>
      <c r="R62" s="361"/>
      <c r="S62" s="342"/>
      <c r="T62" s="342"/>
      <c r="U62" s="344"/>
      <c r="V62" s="346"/>
      <c r="W62" s="389"/>
      <c r="X62" s="350"/>
      <c r="Y62" s="381"/>
      <c r="Z62" s="362"/>
      <c r="AA62" s="383"/>
      <c r="AB62" s="384"/>
      <c r="AC62" s="330"/>
      <c r="AD62" s="385"/>
      <c r="AE62" s="375"/>
      <c r="AF62" s="377"/>
      <c r="AG62" s="378"/>
      <c r="AH62" s="3" t="s">
        <v>96</v>
      </c>
      <c r="AI62" s="3" t="s">
        <v>114</v>
      </c>
      <c r="AL62" s="3" t="s">
        <v>18</v>
      </c>
      <c r="AN62" s="3" t="s">
        <v>115</v>
      </c>
      <c r="AO62" s="3" t="s">
        <v>116</v>
      </c>
    </row>
    <row r="63" spans="1:41" ht="69.75" customHeight="1" x14ac:dyDescent="0.2">
      <c r="A63" s="363"/>
      <c r="B63" s="365"/>
      <c r="C63" s="403"/>
      <c r="D63" s="344"/>
      <c r="E63" s="303"/>
      <c r="F63" s="371"/>
      <c r="G63" s="373"/>
      <c r="H63" s="373"/>
      <c r="I63" s="16"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MODERADO</v>
      </c>
      <c r="J63" s="352"/>
      <c r="K63" s="394"/>
      <c r="L63" s="101" t="s">
        <v>117</v>
      </c>
      <c r="M63" s="21" t="s">
        <v>16</v>
      </c>
      <c r="N63" s="22">
        <f>IF(M63="OPORTUNA",15,IF(M63="INOPORTUNA",0,""))</f>
        <v>15</v>
      </c>
      <c r="O63" s="356"/>
      <c r="P63" s="357"/>
      <c r="Q63" s="360"/>
      <c r="R63" s="361"/>
      <c r="S63" s="24" t="s">
        <v>118</v>
      </c>
      <c r="T63" s="24" t="s">
        <v>119</v>
      </c>
      <c r="U63" s="344"/>
      <c r="V63" s="346"/>
      <c r="W63" s="389"/>
      <c r="X63" s="350"/>
      <c r="Y63" s="381"/>
      <c r="Z63" s="362"/>
      <c r="AA63" s="383"/>
      <c r="AB63" s="384"/>
      <c r="AC63" s="330"/>
      <c r="AD63" s="385"/>
      <c r="AE63" s="375"/>
      <c r="AF63" s="377"/>
      <c r="AG63" s="378"/>
      <c r="AH63" s="3" t="s">
        <v>120</v>
      </c>
      <c r="AI63" s="3" t="s">
        <v>98</v>
      </c>
      <c r="AJ63" s="3" t="s">
        <v>121</v>
      </c>
      <c r="AK63" s="3" t="s">
        <v>122</v>
      </c>
      <c r="AL63" s="3" t="s">
        <v>24</v>
      </c>
      <c r="AO63" s="3" t="s">
        <v>123</v>
      </c>
    </row>
    <row r="64" spans="1:41" ht="84" customHeight="1" x14ac:dyDescent="0.2">
      <c r="A64" s="363"/>
      <c r="B64" s="365"/>
      <c r="C64" s="403"/>
      <c r="D64" s="344"/>
      <c r="E64" s="25" t="s">
        <v>124</v>
      </c>
      <c r="F64" s="371"/>
      <c r="G64" s="373"/>
      <c r="H64" s="373"/>
      <c r="I64" s="16"/>
      <c r="J64" s="352"/>
      <c r="K64" s="394"/>
      <c r="L64" s="82" t="s">
        <v>125</v>
      </c>
      <c r="M64" s="21" t="s">
        <v>126</v>
      </c>
      <c r="N64" s="22">
        <f>IF(M64="PREVENIR",15,IF(M64="DETECTAR",10,IF(M64="NO ES UN CONTROL",0,"")))</f>
        <v>15</v>
      </c>
      <c r="O64" s="318" t="str">
        <f>IF(O61&lt;86,"DÉBIL",IF(O61&lt;96,"MODERADO",IF(O61&lt;101,"FUERTE","")))</f>
        <v>FUERTE</v>
      </c>
      <c r="P64" s="357"/>
      <c r="Q64" s="320" t="str">
        <f>IF(AND(O64="FUERTE",P61="FUERTE (SIEMPRE SE EJECUTA)"),"FUERTE",IF(OR(O64="DÉBIL",P61="DÉBIL (NO SE EJECUTA)"),"DÉBIL",IF(OR(O64="MODERADO",P61="MODERADO (ALGUNAS VECES)"),"MODERADO")))</f>
        <v>FUERTE</v>
      </c>
      <c r="R64" s="322" t="str">
        <f>IF(AND(O64="FUERTE",P61="FUERTE (SIEMPRE SE EJECUTA)"),"NO","SÍ")</f>
        <v>NO</v>
      </c>
      <c r="S64"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64"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64" s="344"/>
      <c r="V64" s="346"/>
      <c r="W64" s="389"/>
      <c r="X64" s="350"/>
      <c r="Y64" s="381"/>
      <c r="Z64" s="362"/>
      <c r="AA64" s="383"/>
      <c r="AB64" s="384"/>
      <c r="AC64" s="330"/>
      <c r="AD64" s="385"/>
      <c r="AE64" s="375"/>
      <c r="AF64" s="377" t="s">
        <v>717</v>
      </c>
      <c r="AG64" s="378"/>
      <c r="AH64" s="3" t="s">
        <v>96</v>
      </c>
      <c r="AO64" s="3" t="s">
        <v>128</v>
      </c>
    </row>
    <row r="65" spans="1:41" ht="61.5" customHeight="1" x14ac:dyDescent="0.2">
      <c r="A65" s="363"/>
      <c r="B65" s="365"/>
      <c r="C65" s="403"/>
      <c r="D65" s="344"/>
      <c r="E65" s="303" t="s">
        <v>718</v>
      </c>
      <c r="F65" s="371"/>
      <c r="G65" s="373"/>
      <c r="H65" s="373"/>
      <c r="I65" s="16"/>
      <c r="J65" s="352"/>
      <c r="K65" s="394"/>
      <c r="L65" s="82" t="s">
        <v>130</v>
      </c>
      <c r="M65" s="21" t="s">
        <v>34</v>
      </c>
      <c r="N65" s="22">
        <f>IF(M65="CONFIABLE",15,IF(M65="NO CONFIABLE",0,""))</f>
        <v>15</v>
      </c>
      <c r="O65" s="319"/>
      <c r="P65" s="357"/>
      <c r="Q65" s="320"/>
      <c r="R65" s="322"/>
      <c r="S65" s="324"/>
      <c r="T65" s="326"/>
      <c r="U65" s="344"/>
      <c r="V65" s="346"/>
      <c r="W65" s="389"/>
      <c r="X65" s="350"/>
      <c r="Y65" s="381"/>
      <c r="Z65" s="25" t="s">
        <v>131</v>
      </c>
      <c r="AA65" s="383"/>
      <c r="AB65" s="384"/>
      <c r="AC65" s="330"/>
      <c r="AD65" s="385"/>
      <c r="AE65" s="375"/>
      <c r="AF65" s="377"/>
      <c r="AG65" s="378"/>
      <c r="AH65" s="3" t="s">
        <v>132</v>
      </c>
      <c r="AJ65" s="3" t="s">
        <v>21</v>
      </c>
      <c r="AK65" s="3" t="s">
        <v>126</v>
      </c>
      <c r="AL65" s="3" t="s">
        <v>22</v>
      </c>
      <c r="AO65" s="3" t="s">
        <v>133</v>
      </c>
    </row>
    <row r="66" spans="1:41" ht="66.75" customHeight="1" x14ac:dyDescent="0.2">
      <c r="A66" s="363"/>
      <c r="B66" s="365"/>
      <c r="C66" s="403"/>
      <c r="D66" s="344"/>
      <c r="E66" s="303"/>
      <c r="F66" s="371"/>
      <c r="G66" s="373"/>
      <c r="H66" s="373"/>
      <c r="I66" s="16"/>
      <c r="J66" s="352"/>
      <c r="K66" s="394"/>
      <c r="L66" s="82" t="s">
        <v>134</v>
      </c>
      <c r="M66" s="21" t="s">
        <v>42</v>
      </c>
      <c r="N66" s="22">
        <f>IF(M66="SE INVESTIGAN Y SE RESUELVEN OPORTUNAMENTE",15,IF(M66="NO SE INVESTIGAN Y SE RESUELVEN OPORTUNAMENTE",0,""))</f>
        <v>15</v>
      </c>
      <c r="O66" s="319"/>
      <c r="P66" s="357"/>
      <c r="Q66" s="320"/>
      <c r="R66" s="322"/>
      <c r="S66" s="324"/>
      <c r="T66" s="326"/>
      <c r="U66" s="344"/>
      <c r="V66" s="346"/>
      <c r="W66" s="389"/>
      <c r="X66" s="350"/>
      <c r="Y66" s="381"/>
      <c r="Z66" s="362" t="s">
        <v>719</v>
      </c>
      <c r="AA66" s="383"/>
      <c r="AB66" s="384"/>
      <c r="AC66" s="330"/>
      <c r="AD66" s="385"/>
      <c r="AE66" s="375"/>
      <c r="AF66" s="377"/>
      <c r="AG66" s="378"/>
      <c r="AH66" s="3" t="s">
        <v>114</v>
      </c>
      <c r="AO66" s="3" t="s">
        <v>136</v>
      </c>
    </row>
    <row r="67" spans="1:41" ht="39.75" customHeight="1" x14ac:dyDescent="0.2">
      <c r="A67" s="364"/>
      <c r="B67" s="366"/>
      <c r="C67" s="403"/>
      <c r="D67" s="344"/>
      <c r="E67" s="304"/>
      <c r="F67" s="371"/>
      <c r="G67" s="373"/>
      <c r="H67" s="373"/>
      <c r="I67" s="164"/>
      <c r="J67" s="392"/>
      <c r="K67" s="394"/>
      <c r="L67" s="165" t="s">
        <v>137</v>
      </c>
      <c r="M67" s="166" t="s">
        <v>53</v>
      </c>
      <c r="N67" s="167">
        <f>IF(M67="COMPLETA",10,IF(M67="INCOMPLETA",5,IF(M67="NO EXISTE",0,"")))</f>
        <v>10</v>
      </c>
      <c r="O67" s="380"/>
      <c r="P67" s="358"/>
      <c r="Q67" s="320"/>
      <c r="R67" s="323"/>
      <c r="S67" s="325"/>
      <c r="T67" s="326"/>
      <c r="U67" s="344"/>
      <c r="V67" s="388"/>
      <c r="W67" s="389"/>
      <c r="X67" s="351"/>
      <c r="Y67" s="381"/>
      <c r="Z67" s="362"/>
      <c r="AA67" s="383"/>
      <c r="AB67" s="384"/>
      <c r="AC67" s="331"/>
      <c r="AD67" s="386"/>
      <c r="AE67" s="376"/>
      <c r="AF67" s="377"/>
      <c r="AG67" s="379"/>
      <c r="AO67" s="3" t="s">
        <v>97</v>
      </c>
    </row>
    <row r="68" spans="1:41" ht="37.5" customHeight="1" x14ac:dyDescent="0.2">
      <c r="A68" s="363" t="s">
        <v>613</v>
      </c>
      <c r="B68" s="365" t="s">
        <v>680</v>
      </c>
      <c r="C68" s="367" t="s">
        <v>720</v>
      </c>
      <c r="D68" s="366" t="s">
        <v>15</v>
      </c>
      <c r="E68" s="303" t="s">
        <v>721</v>
      </c>
      <c r="F68" s="370" t="s">
        <v>722</v>
      </c>
      <c r="G68" s="372" t="s">
        <v>19</v>
      </c>
      <c r="H68" s="372" t="s">
        <v>13</v>
      </c>
      <c r="I68" s="168" t="str">
        <f>CONCATENATE(G68,H68)</f>
        <v>PROBABLEMODERADO</v>
      </c>
      <c r="J68" s="352" t="str">
        <f>I69</f>
        <v>5. ALTO</v>
      </c>
      <c r="K68" s="353" t="s">
        <v>723</v>
      </c>
      <c r="L68" s="80" t="s">
        <v>95</v>
      </c>
      <c r="M68" s="18" t="s">
        <v>3</v>
      </c>
      <c r="N68" s="19">
        <f>IF(M68="ASIGNADO",15,IF(M68="NO ASIGNADO",0,""))</f>
        <v>15</v>
      </c>
      <c r="O68" s="356">
        <f>SUM(N68:N74)</f>
        <v>65</v>
      </c>
      <c r="P68" s="357" t="s">
        <v>72</v>
      </c>
      <c r="Q68" s="359">
        <f>IF(Q71="DÉBIL",0,IF(Q71="MODERADO",50,IF(Q71="FUERTE",100,"")))</f>
        <v>0</v>
      </c>
      <c r="R68" s="361"/>
      <c r="S68" s="341" t="s">
        <v>96</v>
      </c>
      <c r="T68" s="341" t="s">
        <v>96</v>
      </c>
      <c r="U68" s="343" t="s">
        <v>116</v>
      </c>
      <c r="V68" s="346" t="s">
        <v>121</v>
      </c>
      <c r="W68" s="347">
        <v>43739</v>
      </c>
      <c r="X68" s="350" t="s">
        <v>724</v>
      </c>
      <c r="Y68" s="314" t="s">
        <v>725</v>
      </c>
      <c r="Z68" s="329">
        <v>44196</v>
      </c>
      <c r="AA68" s="332" t="s">
        <v>103</v>
      </c>
      <c r="AB68" s="334" t="s">
        <v>726</v>
      </c>
      <c r="AC68" s="337">
        <v>44074</v>
      </c>
      <c r="AD68" s="338" t="s">
        <v>727</v>
      </c>
      <c r="AE68" s="312" t="s">
        <v>703</v>
      </c>
      <c r="AF68" s="314" t="s">
        <v>728</v>
      </c>
      <c r="AG68" s="316" t="s">
        <v>729</v>
      </c>
      <c r="AH68" s="3" t="s">
        <v>110</v>
      </c>
      <c r="AI68" s="3" t="s">
        <v>111</v>
      </c>
      <c r="AJ68" s="3" t="s">
        <v>13</v>
      </c>
      <c r="AK68" s="3" t="s">
        <v>76</v>
      </c>
      <c r="AL68" s="3" t="s">
        <v>13</v>
      </c>
      <c r="AN68" s="3" t="s">
        <v>103</v>
      </c>
      <c r="AO68" s="3" t="s">
        <v>112</v>
      </c>
    </row>
    <row r="69" spans="1:41" ht="51.75" customHeight="1" x14ac:dyDescent="0.2">
      <c r="A69" s="363"/>
      <c r="B69" s="365"/>
      <c r="C69" s="368"/>
      <c r="D69" s="344"/>
      <c r="E69" s="303"/>
      <c r="F69" s="371"/>
      <c r="G69" s="373"/>
      <c r="H69" s="373"/>
      <c r="I69" s="16"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5. ALTO</v>
      </c>
      <c r="J69" s="352"/>
      <c r="K69" s="354"/>
      <c r="L69" s="82" t="s">
        <v>113</v>
      </c>
      <c r="M69" s="21" t="s">
        <v>11</v>
      </c>
      <c r="N69" s="22">
        <f>IF(M69="ADECUADO",15,IF(M69="INADECUADO",0,""))</f>
        <v>15</v>
      </c>
      <c r="O69" s="356"/>
      <c r="P69" s="357"/>
      <c r="Q69" s="360"/>
      <c r="R69" s="361"/>
      <c r="S69" s="342"/>
      <c r="T69" s="342"/>
      <c r="U69" s="344"/>
      <c r="V69" s="346"/>
      <c r="W69" s="348"/>
      <c r="X69" s="350"/>
      <c r="Y69" s="315"/>
      <c r="Z69" s="330"/>
      <c r="AA69" s="332"/>
      <c r="AB69" s="335"/>
      <c r="AC69" s="330"/>
      <c r="AD69" s="339"/>
      <c r="AE69" s="312"/>
      <c r="AF69" s="315"/>
      <c r="AG69" s="316"/>
      <c r="AH69" s="3" t="s">
        <v>96</v>
      </c>
      <c r="AI69" s="3" t="s">
        <v>114</v>
      </c>
      <c r="AL69" s="3" t="s">
        <v>18</v>
      </c>
      <c r="AN69" s="3" t="s">
        <v>115</v>
      </c>
      <c r="AO69" s="3" t="s">
        <v>116</v>
      </c>
    </row>
    <row r="70" spans="1:41" ht="69.75" customHeight="1" x14ac:dyDescent="0.2">
      <c r="A70" s="363"/>
      <c r="B70" s="365"/>
      <c r="C70" s="368"/>
      <c r="D70" s="344"/>
      <c r="E70" s="303"/>
      <c r="F70" s="371"/>
      <c r="G70" s="373"/>
      <c r="H70" s="373"/>
      <c r="I70" s="16"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ALTO</v>
      </c>
      <c r="J70" s="352"/>
      <c r="K70" s="354"/>
      <c r="L70" s="101" t="s">
        <v>117</v>
      </c>
      <c r="M70" s="21" t="s">
        <v>17</v>
      </c>
      <c r="N70" s="22">
        <f>IF(M70="OPORTUNA",15,IF(M70="INOPORTUNA",0,""))</f>
        <v>0</v>
      </c>
      <c r="O70" s="356"/>
      <c r="P70" s="357"/>
      <c r="Q70" s="360"/>
      <c r="R70" s="361"/>
      <c r="S70" s="24" t="s">
        <v>118</v>
      </c>
      <c r="T70" s="24" t="s">
        <v>119</v>
      </c>
      <c r="U70" s="344"/>
      <c r="V70" s="346"/>
      <c r="W70" s="348"/>
      <c r="X70" s="350"/>
      <c r="Y70" s="315"/>
      <c r="Z70" s="330"/>
      <c r="AA70" s="332"/>
      <c r="AB70" s="335"/>
      <c r="AC70" s="330"/>
      <c r="AD70" s="339"/>
      <c r="AE70" s="312"/>
      <c r="AF70" s="315"/>
      <c r="AG70" s="316"/>
      <c r="AH70" s="3" t="s">
        <v>120</v>
      </c>
      <c r="AI70" s="3" t="s">
        <v>98</v>
      </c>
      <c r="AJ70" s="3" t="s">
        <v>121</v>
      </c>
      <c r="AK70" s="3" t="s">
        <v>122</v>
      </c>
      <c r="AL70" s="3" t="s">
        <v>24</v>
      </c>
      <c r="AO70" s="3" t="s">
        <v>123</v>
      </c>
    </row>
    <row r="71" spans="1:41" ht="84" customHeight="1" x14ac:dyDescent="0.2">
      <c r="A71" s="363"/>
      <c r="B71" s="365"/>
      <c r="C71" s="368"/>
      <c r="D71" s="344"/>
      <c r="E71" s="25" t="s">
        <v>124</v>
      </c>
      <c r="F71" s="371"/>
      <c r="G71" s="373"/>
      <c r="H71" s="373"/>
      <c r="I71" s="16"/>
      <c r="J71" s="352"/>
      <c r="K71" s="354"/>
      <c r="L71" s="82" t="s">
        <v>125</v>
      </c>
      <c r="M71" s="21" t="s">
        <v>126</v>
      </c>
      <c r="N71" s="22">
        <f>IF(M71="PREVENIR",15,IF(M71="DETECTAR",10,IF(M71="NO ES UN CONTROL",0,"")))</f>
        <v>15</v>
      </c>
      <c r="O71" s="318" t="str">
        <f>IF(O68&lt;86,"DÉBIL",IF(O68&lt;96,"MODERADO",IF(O68&lt;101,"FUERTE","")))</f>
        <v>DÉBIL</v>
      </c>
      <c r="P71" s="357"/>
      <c r="Q71" s="320" t="str">
        <f>IF(AND(O71="FUERTE",P68="FUERTE (SIEMPRE SE EJECUTA)"),"FUERTE",IF(OR(O71="DÉBIL",P68="DÉBIL (NO SE EJECUTA)"),"DÉBIL",IF(OR(O71="MODERADO",P68="MODERADO (ALGUNAS VECES)"),"MODERADO")))</f>
        <v>DÉBIL</v>
      </c>
      <c r="R71" s="322" t="str">
        <f>IF(AND(O71="FUERTE",P68="FUERTE (SIEMPRE SE EJECUTA)"),"NO","SÍ")</f>
        <v>SÍ</v>
      </c>
      <c r="S71"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71"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71" s="344"/>
      <c r="V71" s="346"/>
      <c r="W71" s="348"/>
      <c r="X71" s="350"/>
      <c r="Y71" s="315"/>
      <c r="Z71" s="331"/>
      <c r="AA71" s="332"/>
      <c r="AB71" s="335"/>
      <c r="AC71" s="330"/>
      <c r="AD71" s="339"/>
      <c r="AE71" s="312"/>
      <c r="AF71" s="327" t="s">
        <v>730</v>
      </c>
      <c r="AG71" s="316"/>
      <c r="AH71" s="3" t="s">
        <v>96</v>
      </c>
      <c r="AO71" s="3" t="s">
        <v>128</v>
      </c>
    </row>
    <row r="72" spans="1:41" ht="55.5" customHeight="1" x14ac:dyDescent="0.2">
      <c r="A72" s="363"/>
      <c r="B72" s="365"/>
      <c r="C72" s="368"/>
      <c r="D72" s="344"/>
      <c r="E72" s="303" t="s">
        <v>731</v>
      </c>
      <c r="F72" s="371"/>
      <c r="G72" s="373"/>
      <c r="H72" s="373"/>
      <c r="I72" s="16"/>
      <c r="J72" s="352"/>
      <c r="K72" s="354"/>
      <c r="L72" s="82" t="s">
        <v>130</v>
      </c>
      <c r="M72" s="21" t="s">
        <v>34</v>
      </c>
      <c r="N72" s="22">
        <f>IF(M72="CONFIABLE",15,IF(M72="NO CONFIABLE",0,""))</f>
        <v>15</v>
      </c>
      <c r="O72" s="319"/>
      <c r="P72" s="357"/>
      <c r="Q72" s="320"/>
      <c r="R72" s="322"/>
      <c r="S72" s="324"/>
      <c r="T72" s="326"/>
      <c r="U72" s="344"/>
      <c r="V72" s="346"/>
      <c r="W72" s="348"/>
      <c r="X72" s="350"/>
      <c r="Y72" s="315"/>
      <c r="Z72" s="25" t="s">
        <v>131</v>
      </c>
      <c r="AA72" s="332"/>
      <c r="AB72" s="335"/>
      <c r="AC72" s="330"/>
      <c r="AD72" s="339"/>
      <c r="AE72" s="312"/>
      <c r="AF72" s="315"/>
      <c r="AG72" s="316"/>
      <c r="AH72" s="3" t="s">
        <v>132</v>
      </c>
      <c r="AJ72" s="3" t="s">
        <v>21</v>
      </c>
      <c r="AK72" s="3" t="s">
        <v>126</v>
      </c>
      <c r="AL72" s="3" t="s">
        <v>22</v>
      </c>
      <c r="AO72" s="3" t="s">
        <v>133</v>
      </c>
    </row>
    <row r="73" spans="1:41" ht="115.5" customHeight="1" x14ac:dyDescent="0.2">
      <c r="A73" s="363"/>
      <c r="B73" s="365"/>
      <c r="C73" s="368"/>
      <c r="D73" s="344"/>
      <c r="E73" s="303"/>
      <c r="F73" s="371"/>
      <c r="G73" s="373"/>
      <c r="H73" s="373"/>
      <c r="I73" s="16"/>
      <c r="J73" s="352"/>
      <c r="K73" s="354"/>
      <c r="L73" s="82" t="s">
        <v>134</v>
      </c>
      <c r="M73" s="21" t="s">
        <v>43</v>
      </c>
      <c r="N73" s="22">
        <f>IF(M73="SE INVESTIGAN Y SE RESUELVEN OPORTUNAMENTE",15,IF(M73="NO SE INVESTIGAN Y SE RESUELVEN OPORTUNAMENTE",0,""))</f>
        <v>0</v>
      </c>
      <c r="O73" s="319"/>
      <c r="P73" s="357"/>
      <c r="Q73" s="320"/>
      <c r="R73" s="322"/>
      <c r="S73" s="324"/>
      <c r="T73" s="326"/>
      <c r="U73" s="344"/>
      <c r="V73" s="346"/>
      <c r="W73" s="348"/>
      <c r="X73" s="350"/>
      <c r="Y73" s="315"/>
      <c r="Z73" s="305" t="s">
        <v>732</v>
      </c>
      <c r="AA73" s="332"/>
      <c r="AB73" s="335"/>
      <c r="AC73" s="330"/>
      <c r="AD73" s="339"/>
      <c r="AE73" s="312"/>
      <c r="AF73" s="315"/>
      <c r="AG73" s="316"/>
      <c r="AH73" s="3" t="s">
        <v>114</v>
      </c>
      <c r="AO73" s="3" t="s">
        <v>136</v>
      </c>
    </row>
    <row r="74" spans="1:41" ht="60.75" customHeight="1" x14ac:dyDescent="0.2">
      <c r="A74" s="364"/>
      <c r="B74" s="366"/>
      <c r="C74" s="369"/>
      <c r="D74" s="345"/>
      <c r="E74" s="304"/>
      <c r="F74" s="371"/>
      <c r="G74" s="374"/>
      <c r="H74" s="374"/>
      <c r="I74" s="16"/>
      <c r="J74" s="352"/>
      <c r="K74" s="355"/>
      <c r="L74" s="86" t="s">
        <v>137</v>
      </c>
      <c r="M74" s="28" t="s">
        <v>54</v>
      </c>
      <c r="N74" s="29">
        <f>IF(M74="COMPLETA",10,IF(M74="INCOMPLETA",5,IF(M74="NO EXISTE",0,"")))</f>
        <v>5</v>
      </c>
      <c r="O74" s="319"/>
      <c r="P74" s="358"/>
      <c r="Q74" s="321"/>
      <c r="R74" s="323"/>
      <c r="S74" s="325"/>
      <c r="T74" s="326"/>
      <c r="U74" s="345"/>
      <c r="V74" s="346"/>
      <c r="W74" s="349"/>
      <c r="X74" s="351"/>
      <c r="Y74" s="328"/>
      <c r="Z74" s="306"/>
      <c r="AA74" s="333"/>
      <c r="AB74" s="336"/>
      <c r="AC74" s="331"/>
      <c r="AD74" s="340"/>
      <c r="AE74" s="313"/>
      <c r="AF74" s="328"/>
      <c r="AG74" s="317"/>
      <c r="AO74" s="3" t="s">
        <v>97</v>
      </c>
    </row>
    <row r="75" spans="1:41" ht="27.75" customHeight="1" x14ac:dyDescent="0.2">
      <c r="A75" s="307" t="s">
        <v>166</v>
      </c>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O75" s="3" t="s">
        <v>167</v>
      </c>
    </row>
    <row r="76" spans="1:41" ht="21.75" customHeight="1" x14ac:dyDescent="0.2">
      <c r="A76" s="308" t="s">
        <v>168</v>
      </c>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O76" s="3" t="s">
        <v>169</v>
      </c>
    </row>
    <row r="77" spans="1:41" ht="27.75" customHeight="1" x14ac:dyDescent="0.2">
      <c r="A77" s="309" t="s">
        <v>170</v>
      </c>
      <c r="B77" s="309"/>
      <c r="C77" s="309" t="s">
        <v>171</v>
      </c>
      <c r="D77" s="309"/>
      <c r="E77" s="309"/>
      <c r="F77" s="309"/>
      <c r="G77" s="309"/>
      <c r="H77" s="309"/>
      <c r="I77" s="309"/>
      <c r="J77" s="309"/>
      <c r="K77" s="309"/>
      <c r="L77" s="309"/>
      <c r="M77" s="309"/>
      <c r="N77" s="309"/>
      <c r="O77" s="309"/>
      <c r="P77" s="309"/>
      <c r="Q77" s="309"/>
      <c r="R77" s="309"/>
      <c r="S77" s="309"/>
      <c r="T77" s="309"/>
      <c r="U77" s="309"/>
      <c r="V77" s="309"/>
      <c r="W77" s="309"/>
      <c r="X77" s="309"/>
      <c r="Y77" s="309"/>
      <c r="Z77" s="310" t="s">
        <v>172</v>
      </c>
      <c r="AA77" s="310"/>
      <c r="AB77" s="310"/>
      <c r="AC77" s="310"/>
      <c r="AD77" s="311" t="s">
        <v>173</v>
      </c>
      <c r="AE77" s="311"/>
      <c r="AF77" s="311"/>
      <c r="AG77" s="311"/>
      <c r="AO77" s="3" t="s">
        <v>174</v>
      </c>
    </row>
    <row r="78" spans="1:41" s="31" customFormat="1" ht="39.75" customHeight="1" x14ac:dyDescent="0.2">
      <c r="A78" s="284" t="s">
        <v>575</v>
      </c>
      <c r="B78" s="285"/>
      <c r="C78" s="297" t="s">
        <v>733</v>
      </c>
      <c r="D78" s="298"/>
      <c r="E78" s="298"/>
      <c r="F78" s="298"/>
      <c r="G78" s="298"/>
      <c r="H78" s="298"/>
      <c r="I78" s="298"/>
      <c r="J78" s="298"/>
      <c r="K78" s="298"/>
      <c r="L78" s="298"/>
      <c r="M78" s="298"/>
      <c r="N78" s="298"/>
      <c r="O78" s="298"/>
      <c r="P78" s="298"/>
      <c r="Q78" s="298"/>
      <c r="R78" s="298"/>
      <c r="S78" s="298"/>
      <c r="T78" s="298"/>
      <c r="U78" s="298"/>
      <c r="V78" s="298"/>
      <c r="W78" s="298"/>
      <c r="X78" s="298"/>
      <c r="Y78" s="299"/>
      <c r="Z78" s="300">
        <v>43852</v>
      </c>
      <c r="AA78" s="288"/>
      <c r="AB78" s="288"/>
      <c r="AC78" s="289"/>
      <c r="AD78" s="301" t="s">
        <v>734</v>
      </c>
      <c r="AE78" s="302"/>
      <c r="AF78" s="302"/>
      <c r="AG78" s="302"/>
      <c r="AO78" s="3" t="s">
        <v>156</v>
      </c>
    </row>
    <row r="79" spans="1:41" s="31" customFormat="1" ht="27.75" customHeight="1" x14ac:dyDescent="0.2">
      <c r="A79" s="284" t="s">
        <v>258</v>
      </c>
      <c r="B79" s="285"/>
      <c r="C79" s="286"/>
      <c r="D79" s="286"/>
      <c r="E79" s="286"/>
      <c r="F79" s="286"/>
      <c r="G79" s="286"/>
      <c r="H79" s="286"/>
      <c r="I79" s="286"/>
      <c r="J79" s="286"/>
      <c r="K79" s="286"/>
      <c r="L79" s="286"/>
      <c r="M79" s="286"/>
      <c r="N79" s="286"/>
      <c r="O79" s="286"/>
      <c r="P79" s="286"/>
      <c r="Q79" s="286"/>
      <c r="R79" s="286"/>
      <c r="S79" s="286"/>
      <c r="T79" s="286"/>
      <c r="U79" s="286"/>
      <c r="V79" s="286"/>
      <c r="W79" s="286"/>
      <c r="X79" s="286"/>
      <c r="Y79" s="286"/>
      <c r="Z79" s="287"/>
      <c r="AA79" s="288"/>
      <c r="AB79" s="288"/>
      <c r="AC79" s="289"/>
      <c r="AD79" s="290"/>
      <c r="AE79" s="290"/>
      <c r="AF79" s="290"/>
      <c r="AG79" s="290"/>
      <c r="AO79" s="3" t="s">
        <v>178</v>
      </c>
    </row>
    <row r="80" spans="1:41" s="31" customFormat="1" ht="27.75" customHeight="1" x14ac:dyDescent="0.2">
      <c r="A80" s="284" t="s">
        <v>258</v>
      </c>
      <c r="B80" s="285"/>
      <c r="C80" s="286"/>
      <c r="D80" s="286"/>
      <c r="E80" s="286"/>
      <c r="F80" s="286"/>
      <c r="G80" s="286"/>
      <c r="H80" s="286"/>
      <c r="I80" s="286"/>
      <c r="J80" s="286"/>
      <c r="K80" s="286"/>
      <c r="L80" s="286"/>
      <c r="M80" s="286"/>
      <c r="N80" s="286"/>
      <c r="O80" s="286"/>
      <c r="P80" s="286"/>
      <c r="Q80" s="286"/>
      <c r="R80" s="286"/>
      <c r="S80" s="286"/>
      <c r="T80" s="286"/>
      <c r="U80" s="286"/>
      <c r="V80" s="286"/>
      <c r="W80" s="286"/>
      <c r="X80" s="286"/>
      <c r="Y80" s="286"/>
      <c r="Z80" s="287"/>
      <c r="AA80" s="288"/>
      <c r="AB80" s="288"/>
      <c r="AC80" s="289"/>
      <c r="AD80" s="290"/>
      <c r="AE80" s="290"/>
      <c r="AF80" s="290"/>
      <c r="AG80" s="290"/>
      <c r="AO80" s="3" t="s">
        <v>179</v>
      </c>
    </row>
    <row r="81" spans="1:41" ht="15" customHeight="1" x14ac:dyDescent="0.2">
      <c r="A81" s="291" t="s">
        <v>180</v>
      </c>
      <c r="B81" s="291"/>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1"/>
      <c r="AE81" s="291"/>
      <c r="AF81" s="291"/>
      <c r="AG81" s="291"/>
      <c r="AO81" s="3" t="s">
        <v>181</v>
      </c>
    </row>
    <row r="82" spans="1:41" customFormat="1" ht="30.75" customHeight="1" x14ac:dyDescent="0.25">
      <c r="A82" s="292" t="s">
        <v>173</v>
      </c>
      <c r="B82" s="292"/>
      <c r="C82" s="292"/>
      <c r="D82" s="292"/>
      <c r="E82" s="292"/>
      <c r="F82" s="292"/>
      <c r="G82" s="292" t="s">
        <v>182</v>
      </c>
      <c r="H82" s="292"/>
      <c r="I82" s="292"/>
      <c r="J82" s="292"/>
      <c r="K82" s="292"/>
      <c r="L82" s="292"/>
      <c r="M82" s="293" t="s">
        <v>183</v>
      </c>
      <c r="N82" s="294"/>
      <c r="O82" s="294"/>
      <c r="P82" s="294"/>
      <c r="Q82" s="294"/>
      <c r="R82" s="294"/>
      <c r="S82" s="294"/>
      <c r="T82" s="294"/>
      <c r="U82" s="294"/>
      <c r="V82" s="295"/>
      <c r="W82" s="293" t="s">
        <v>184</v>
      </c>
      <c r="X82" s="294"/>
      <c r="Y82" s="294"/>
      <c r="Z82" s="294"/>
      <c r="AA82" s="295"/>
      <c r="AB82" s="296" t="str">
        <f>IF(X7="X","APOYO OFICINA ASESORA DE PLANEACIÓN","APOYO OFICINA DE CONTROL INTERNO")</f>
        <v>APOYO OFICINA DE CONTROL INTERNO</v>
      </c>
      <c r="AC82" s="296"/>
      <c r="AD82" s="296"/>
      <c r="AE82" s="296"/>
      <c r="AF82" s="296"/>
      <c r="AG82" s="296"/>
      <c r="AH82" s="32"/>
      <c r="AO82" s="3" t="s">
        <v>185</v>
      </c>
    </row>
    <row r="83" spans="1:41" s="37" customFormat="1" ht="33.75" customHeight="1" x14ac:dyDescent="0.25">
      <c r="A83" s="33" t="s">
        <v>186</v>
      </c>
      <c r="B83" s="273" t="s">
        <v>735</v>
      </c>
      <c r="C83" s="274"/>
      <c r="D83" s="274"/>
      <c r="E83" s="274"/>
      <c r="F83" s="275"/>
      <c r="G83" s="34" t="s">
        <v>186</v>
      </c>
      <c r="H83" s="276" t="s">
        <v>736</v>
      </c>
      <c r="I83" s="277"/>
      <c r="J83" s="277"/>
      <c r="K83" s="277"/>
      <c r="L83" s="278"/>
      <c r="M83" s="34" t="s">
        <v>186</v>
      </c>
      <c r="N83" s="35"/>
      <c r="O83" s="279" t="s">
        <v>737</v>
      </c>
      <c r="P83" s="279"/>
      <c r="Q83" s="279"/>
      <c r="R83" s="279"/>
      <c r="S83" s="279"/>
      <c r="T83" s="279"/>
      <c r="U83" s="279"/>
      <c r="V83" s="280"/>
      <c r="W83" s="36" t="s">
        <v>186</v>
      </c>
      <c r="X83" s="276" t="s">
        <v>738</v>
      </c>
      <c r="Y83" s="277"/>
      <c r="Z83" s="277"/>
      <c r="AA83" s="278"/>
      <c r="AB83" s="36" t="s">
        <v>186</v>
      </c>
      <c r="AC83" s="281"/>
      <c r="AD83" s="281"/>
      <c r="AE83" s="281"/>
      <c r="AF83" s="281"/>
      <c r="AG83" s="281"/>
      <c r="AO83" s="3" t="s">
        <v>191</v>
      </c>
    </row>
    <row r="84" spans="1:41" s="37" customFormat="1" ht="32.25" customHeight="1" x14ac:dyDescent="0.25">
      <c r="A84" s="33" t="s">
        <v>192</v>
      </c>
      <c r="B84" s="282" t="s">
        <v>739</v>
      </c>
      <c r="C84" s="274"/>
      <c r="D84" s="274"/>
      <c r="E84" s="274"/>
      <c r="F84" s="275"/>
      <c r="G84" s="33" t="s">
        <v>192</v>
      </c>
      <c r="H84" s="283" t="s">
        <v>740</v>
      </c>
      <c r="I84" s="283"/>
      <c r="J84" s="283"/>
      <c r="K84" s="283"/>
      <c r="L84" s="283"/>
      <c r="M84" s="34" t="s">
        <v>192</v>
      </c>
      <c r="N84" s="38"/>
      <c r="O84" s="283" t="s">
        <v>741</v>
      </c>
      <c r="P84" s="283"/>
      <c r="Q84" s="283"/>
      <c r="R84" s="283"/>
      <c r="S84" s="283"/>
      <c r="T84" s="283"/>
      <c r="U84" s="283"/>
      <c r="V84" s="283"/>
      <c r="W84" s="33" t="s">
        <v>192</v>
      </c>
      <c r="X84" s="276" t="s">
        <v>464</v>
      </c>
      <c r="Y84" s="277"/>
      <c r="Z84" s="277"/>
      <c r="AA84" s="278"/>
      <c r="AB84" s="33" t="s">
        <v>192</v>
      </c>
      <c r="AC84" s="281"/>
      <c r="AD84" s="281"/>
      <c r="AE84" s="281"/>
      <c r="AF84" s="281"/>
      <c r="AG84" s="281"/>
      <c r="AO84" s="3" t="s">
        <v>198</v>
      </c>
    </row>
    <row r="85" spans="1:41" s="31" customFormat="1" x14ac:dyDescent="0.2">
      <c r="D85" s="39"/>
      <c r="AO85" s="3" t="s">
        <v>199</v>
      </c>
    </row>
    <row r="86" spans="1:41" x14ac:dyDescent="0.2">
      <c r="AO86" s="3" t="s">
        <v>200</v>
      </c>
    </row>
    <row r="87" spans="1:41" x14ac:dyDescent="0.2">
      <c r="AO87" s="3" t="s">
        <v>201</v>
      </c>
    </row>
    <row r="88" spans="1:41" x14ac:dyDescent="0.2">
      <c r="AO88" s="3" t="s">
        <v>202</v>
      </c>
    </row>
    <row r="89" spans="1:41" x14ac:dyDescent="0.2">
      <c r="AO89" s="3" t="s">
        <v>203</v>
      </c>
    </row>
    <row r="90" spans="1:41" x14ac:dyDescent="0.2">
      <c r="AO90" s="3" t="s">
        <v>204</v>
      </c>
    </row>
  </sheetData>
  <sheetProtection selectLockedCells="1"/>
  <dataConsolidate/>
  <mergeCells count="400">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E23:E25"/>
    <mergeCell ref="Z24:Z25"/>
    <mergeCell ref="A26:A32"/>
    <mergeCell ref="B26:B32"/>
    <mergeCell ref="C26:C32"/>
    <mergeCell ref="D26:D32"/>
    <mergeCell ref="E26:E28"/>
    <mergeCell ref="F26:F32"/>
    <mergeCell ref="G26:G32"/>
    <mergeCell ref="H26:H32"/>
    <mergeCell ref="J19:J25"/>
    <mergeCell ref="K19:K25"/>
    <mergeCell ref="R19:R21"/>
    <mergeCell ref="AE26:AE32"/>
    <mergeCell ref="AF26:AF32"/>
    <mergeCell ref="AG26:AG32"/>
    <mergeCell ref="O29:O32"/>
    <mergeCell ref="Q29:Q32"/>
    <mergeCell ref="R29:R32"/>
    <mergeCell ref="S29:S32"/>
    <mergeCell ref="T29:T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R26:R28"/>
    <mergeCell ref="E30:E32"/>
    <mergeCell ref="Z31:Z32"/>
    <mergeCell ref="A33:A39"/>
    <mergeCell ref="B33:B39"/>
    <mergeCell ref="C33:C39"/>
    <mergeCell ref="D33:D39"/>
    <mergeCell ref="E33:E35"/>
    <mergeCell ref="F33:F39"/>
    <mergeCell ref="G33:G39"/>
    <mergeCell ref="H33:H39"/>
    <mergeCell ref="J26:J32"/>
    <mergeCell ref="K26:K32"/>
    <mergeCell ref="AE33:AE39"/>
    <mergeCell ref="AF33:AF39"/>
    <mergeCell ref="AG33:AG39"/>
    <mergeCell ref="O36:O39"/>
    <mergeCell ref="Q36:Q39"/>
    <mergeCell ref="R36:R39"/>
    <mergeCell ref="S36:S39"/>
    <mergeCell ref="T36:T39"/>
    <mergeCell ref="Y33:Y39"/>
    <mergeCell ref="Z33:Z36"/>
    <mergeCell ref="AA33:AA39"/>
    <mergeCell ref="AB33:AB39"/>
    <mergeCell ref="AC33:AC39"/>
    <mergeCell ref="AD33:AD39"/>
    <mergeCell ref="S33:S34"/>
    <mergeCell ref="T33:T34"/>
    <mergeCell ref="U33:U39"/>
    <mergeCell ref="V33:V39"/>
    <mergeCell ref="W33:W39"/>
    <mergeCell ref="X33:X39"/>
    <mergeCell ref="O33:O35"/>
    <mergeCell ref="P33:P39"/>
    <mergeCell ref="Q33:Q35"/>
    <mergeCell ref="R33:R35"/>
    <mergeCell ref="E37:E39"/>
    <mergeCell ref="Z38:Z39"/>
    <mergeCell ref="A40:A46"/>
    <mergeCell ref="B40:B46"/>
    <mergeCell ref="C40:C46"/>
    <mergeCell ref="D40:D46"/>
    <mergeCell ref="E40:E42"/>
    <mergeCell ref="F40:F46"/>
    <mergeCell ref="G40:G46"/>
    <mergeCell ref="H40:H46"/>
    <mergeCell ref="J33:J39"/>
    <mergeCell ref="K33:K39"/>
    <mergeCell ref="AE40:AE46"/>
    <mergeCell ref="AF40:AF42"/>
    <mergeCell ref="AG40:AG46"/>
    <mergeCell ref="O43:O46"/>
    <mergeCell ref="Q43:Q46"/>
    <mergeCell ref="R43:R46"/>
    <mergeCell ref="S43:S46"/>
    <mergeCell ref="T43:T46"/>
    <mergeCell ref="AF43:AF46"/>
    <mergeCell ref="Y40:Y46"/>
    <mergeCell ref="Z40:Z43"/>
    <mergeCell ref="AA40:AA46"/>
    <mergeCell ref="AB40:AB46"/>
    <mergeCell ref="AC40:AC46"/>
    <mergeCell ref="AD40:AD46"/>
    <mergeCell ref="S40:S41"/>
    <mergeCell ref="T40:T41"/>
    <mergeCell ref="U40:U46"/>
    <mergeCell ref="V40:V46"/>
    <mergeCell ref="W40:W46"/>
    <mergeCell ref="X40:X46"/>
    <mergeCell ref="O40:O42"/>
    <mergeCell ref="P40:P46"/>
    <mergeCell ref="Q40:Q42"/>
    <mergeCell ref="E44:E46"/>
    <mergeCell ref="Z45:Z46"/>
    <mergeCell ref="A47:A53"/>
    <mergeCell ref="B47:B53"/>
    <mergeCell ref="C47:C53"/>
    <mergeCell ref="D47:D53"/>
    <mergeCell ref="E47:E49"/>
    <mergeCell ref="F47:F53"/>
    <mergeCell ref="G47:G53"/>
    <mergeCell ref="H47:H53"/>
    <mergeCell ref="J40:J46"/>
    <mergeCell ref="K40:K46"/>
    <mergeCell ref="R40:R42"/>
    <mergeCell ref="AE47:AE53"/>
    <mergeCell ref="AF47:AF49"/>
    <mergeCell ref="AG47:AG53"/>
    <mergeCell ref="O50:O53"/>
    <mergeCell ref="Q50:Q53"/>
    <mergeCell ref="R50:R53"/>
    <mergeCell ref="S50:S53"/>
    <mergeCell ref="T50:T53"/>
    <mergeCell ref="AF50:AF53"/>
    <mergeCell ref="Y47:Y53"/>
    <mergeCell ref="Z47:Z50"/>
    <mergeCell ref="AA47:AA53"/>
    <mergeCell ref="AB47:AB53"/>
    <mergeCell ref="AC47:AC53"/>
    <mergeCell ref="AD47:AD53"/>
    <mergeCell ref="S47:S48"/>
    <mergeCell ref="T47:T48"/>
    <mergeCell ref="U47:U53"/>
    <mergeCell ref="V47:V53"/>
    <mergeCell ref="W47:W53"/>
    <mergeCell ref="X47:X53"/>
    <mergeCell ref="O47:O49"/>
    <mergeCell ref="P47:P53"/>
    <mergeCell ref="Q47:Q49"/>
    <mergeCell ref="E51:E53"/>
    <mergeCell ref="Z52:Z53"/>
    <mergeCell ref="A54:A60"/>
    <mergeCell ref="B54:B60"/>
    <mergeCell ref="C54:C60"/>
    <mergeCell ref="D54:D60"/>
    <mergeCell ref="E54:E56"/>
    <mergeCell ref="F54:F60"/>
    <mergeCell ref="G54:G60"/>
    <mergeCell ref="H54:H60"/>
    <mergeCell ref="J47:J53"/>
    <mergeCell ref="K47:K53"/>
    <mergeCell ref="R47:R49"/>
    <mergeCell ref="AE54:AE60"/>
    <mergeCell ref="AF54:AF56"/>
    <mergeCell ref="AG54:AG60"/>
    <mergeCell ref="O57:O60"/>
    <mergeCell ref="Q57:Q60"/>
    <mergeCell ref="R57:R60"/>
    <mergeCell ref="S57:S60"/>
    <mergeCell ref="T57:T60"/>
    <mergeCell ref="AF57:AF60"/>
    <mergeCell ref="Y54:Y60"/>
    <mergeCell ref="Z54:Z57"/>
    <mergeCell ref="AA54:AA60"/>
    <mergeCell ref="AB54:AB60"/>
    <mergeCell ref="AC54:AC60"/>
    <mergeCell ref="AD54:AD60"/>
    <mergeCell ref="S54:S55"/>
    <mergeCell ref="T54:T55"/>
    <mergeCell ref="U54:U60"/>
    <mergeCell ref="V54:V60"/>
    <mergeCell ref="W54:W60"/>
    <mergeCell ref="X54:X60"/>
    <mergeCell ref="O54:O56"/>
    <mergeCell ref="P54:P60"/>
    <mergeCell ref="Q54:Q56"/>
    <mergeCell ref="E58:E60"/>
    <mergeCell ref="Z59:Z60"/>
    <mergeCell ref="A61:A67"/>
    <mergeCell ref="B61:B67"/>
    <mergeCell ref="C61:C67"/>
    <mergeCell ref="D61:D67"/>
    <mergeCell ref="E61:E63"/>
    <mergeCell ref="F61:F67"/>
    <mergeCell ref="G61:G67"/>
    <mergeCell ref="H61:H67"/>
    <mergeCell ref="J54:J60"/>
    <mergeCell ref="K54:K60"/>
    <mergeCell ref="R54:R56"/>
    <mergeCell ref="AE61:AE67"/>
    <mergeCell ref="AF61:AF63"/>
    <mergeCell ref="AG61:AG67"/>
    <mergeCell ref="O64:O67"/>
    <mergeCell ref="Q64:Q67"/>
    <mergeCell ref="R64:R67"/>
    <mergeCell ref="S64:S67"/>
    <mergeCell ref="T64:T67"/>
    <mergeCell ref="AF64:AF67"/>
    <mergeCell ref="Y61:Y67"/>
    <mergeCell ref="Z61:Z64"/>
    <mergeCell ref="AA61:AA67"/>
    <mergeCell ref="AB61:AB67"/>
    <mergeCell ref="AC61:AC67"/>
    <mergeCell ref="AD61:AD67"/>
    <mergeCell ref="S61:S62"/>
    <mergeCell ref="T61:T62"/>
    <mergeCell ref="U61:U67"/>
    <mergeCell ref="V61:V67"/>
    <mergeCell ref="W61:W67"/>
    <mergeCell ref="X61:X67"/>
    <mergeCell ref="O61:O63"/>
    <mergeCell ref="P61:P67"/>
    <mergeCell ref="Q61:Q63"/>
    <mergeCell ref="J68:J74"/>
    <mergeCell ref="K68:K74"/>
    <mergeCell ref="O68:O70"/>
    <mergeCell ref="P68:P74"/>
    <mergeCell ref="Q68:Q70"/>
    <mergeCell ref="R68:R70"/>
    <mergeCell ref="E65:E67"/>
    <mergeCell ref="Z66:Z67"/>
    <mergeCell ref="A68:A74"/>
    <mergeCell ref="B68:B74"/>
    <mergeCell ref="C68:C74"/>
    <mergeCell ref="D68:D74"/>
    <mergeCell ref="E68:E70"/>
    <mergeCell ref="F68:F74"/>
    <mergeCell ref="G68:G74"/>
    <mergeCell ref="H68:H74"/>
    <mergeCell ref="J61:J67"/>
    <mergeCell ref="K61:K67"/>
    <mergeCell ref="R61:R63"/>
    <mergeCell ref="AF71:AF74"/>
    <mergeCell ref="Y68:Y74"/>
    <mergeCell ref="Z68:Z71"/>
    <mergeCell ref="AA68:AA74"/>
    <mergeCell ref="AB68:AB74"/>
    <mergeCell ref="AC68:AC74"/>
    <mergeCell ref="AD68:AD74"/>
    <mergeCell ref="S68:S69"/>
    <mergeCell ref="T68:T69"/>
    <mergeCell ref="U68:U74"/>
    <mergeCell ref="V68:V74"/>
    <mergeCell ref="W68:W74"/>
    <mergeCell ref="X68:X74"/>
    <mergeCell ref="A78:B78"/>
    <mergeCell ref="C78:Y78"/>
    <mergeCell ref="Z78:AC78"/>
    <mergeCell ref="AD78:AG78"/>
    <mergeCell ref="A79:B79"/>
    <mergeCell ref="C79:Y79"/>
    <mergeCell ref="Z79:AC79"/>
    <mergeCell ref="AD79:AG79"/>
    <mergeCell ref="E72:E74"/>
    <mergeCell ref="Z73:Z74"/>
    <mergeCell ref="A75:AG75"/>
    <mergeCell ref="A76:AG76"/>
    <mergeCell ref="A77:B77"/>
    <mergeCell ref="C77:Y77"/>
    <mergeCell ref="Z77:AC77"/>
    <mergeCell ref="AD77:AG77"/>
    <mergeCell ref="AE68:AE74"/>
    <mergeCell ref="AF68:AF70"/>
    <mergeCell ref="AG68:AG74"/>
    <mergeCell ref="O71:O74"/>
    <mergeCell ref="Q71:Q74"/>
    <mergeCell ref="R71:R74"/>
    <mergeCell ref="S71:S74"/>
    <mergeCell ref="T71:T74"/>
    <mergeCell ref="A80:B80"/>
    <mergeCell ref="C80:Y80"/>
    <mergeCell ref="Z80:AC80"/>
    <mergeCell ref="AD80:AG80"/>
    <mergeCell ref="A81:AG81"/>
    <mergeCell ref="A82:F82"/>
    <mergeCell ref="G82:L82"/>
    <mergeCell ref="M82:V82"/>
    <mergeCell ref="W82:AA82"/>
    <mergeCell ref="AB82:AG82"/>
    <mergeCell ref="B83:F83"/>
    <mergeCell ref="H83:L83"/>
    <mergeCell ref="O83:V83"/>
    <mergeCell ref="X83:AA83"/>
    <mergeCell ref="AC83:AG83"/>
    <mergeCell ref="B84:F84"/>
    <mergeCell ref="H84:L84"/>
    <mergeCell ref="O84:V84"/>
    <mergeCell ref="X84:AA84"/>
    <mergeCell ref="AC84:AG84"/>
  </mergeCells>
  <conditionalFormatting sqref="J12:J18">
    <cfRule type="containsText" dxfId="231" priority="69" operator="containsText" text="EXTREMO">
      <formula>NOT(ISERROR(SEARCH("EXTREMO",J12)))</formula>
    </cfRule>
    <cfRule type="containsText" dxfId="230" priority="70" operator="containsText" text="ALTO">
      <formula>NOT(ISERROR(SEARCH("ALTO",J12)))</formula>
    </cfRule>
    <cfRule type="containsText" dxfId="229" priority="71" operator="containsText" text="MODERADO">
      <formula>NOT(ISERROR(SEARCH("MODERADO",J12)))</formula>
    </cfRule>
    <cfRule type="containsText" dxfId="228" priority="72" operator="containsText" text="BAJO">
      <formula>NOT(ISERROR(SEARCH("BAJO",J12)))</formula>
    </cfRule>
  </conditionalFormatting>
  <conditionalFormatting sqref="U12:U18">
    <cfRule type="containsText" dxfId="227" priority="65" operator="containsText" text="EXTREMO">
      <formula>NOT(ISERROR(SEARCH("EXTREMO",U12)))</formula>
    </cfRule>
    <cfRule type="containsText" dxfId="226" priority="66" operator="containsText" text="MODERADO">
      <formula>NOT(ISERROR(SEARCH("MODERADO",U12)))</formula>
    </cfRule>
    <cfRule type="containsText" dxfId="225" priority="67" operator="containsText" text="ALTO">
      <formula>NOT(ISERROR(SEARCH("ALTO",U12)))</formula>
    </cfRule>
    <cfRule type="containsText" dxfId="224" priority="68" operator="containsText" text="BAJO">
      <formula>NOT(ISERROR(SEARCH("BAJO",U12)))</formula>
    </cfRule>
  </conditionalFormatting>
  <conditionalFormatting sqref="J19:J25">
    <cfRule type="containsText" dxfId="223" priority="61" operator="containsText" text="EXTREMO">
      <formula>NOT(ISERROR(SEARCH("EXTREMO",J19)))</formula>
    </cfRule>
    <cfRule type="containsText" dxfId="222" priority="62" operator="containsText" text="ALTO">
      <formula>NOT(ISERROR(SEARCH("ALTO",J19)))</formula>
    </cfRule>
    <cfRule type="containsText" dxfId="221" priority="63" operator="containsText" text="MODERADO">
      <formula>NOT(ISERROR(SEARCH("MODERADO",J19)))</formula>
    </cfRule>
    <cfRule type="containsText" dxfId="220" priority="64" operator="containsText" text="BAJO">
      <formula>NOT(ISERROR(SEARCH("BAJO",J19)))</formula>
    </cfRule>
  </conditionalFormatting>
  <conditionalFormatting sqref="U19:U25">
    <cfRule type="containsText" dxfId="219" priority="57" operator="containsText" text="EXTREMO">
      <formula>NOT(ISERROR(SEARCH("EXTREMO",U19)))</formula>
    </cfRule>
    <cfRule type="containsText" dxfId="218" priority="58" operator="containsText" text="MODERADO">
      <formula>NOT(ISERROR(SEARCH("MODERADO",U19)))</formula>
    </cfRule>
    <cfRule type="containsText" dxfId="217" priority="59" operator="containsText" text="ALTO">
      <formula>NOT(ISERROR(SEARCH("ALTO",U19)))</formula>
    </cfRule>
    <cfRule type="containsText" dxfId="216" priority="60" operator="containsText" text="BAJO">
      <formula>NOT(ISERROR(SEARCH("BAJO",U19)))</formula>
    </cfRule>
  </conditionalFormatting>
  <conditionalFormatting sqref="J26:J32">
    <cfRule type="containsText" dxfId="215" priority="53" operator="containsText" text="EXTREMO">
      <formula>NOT(ISERROR(SEARCH("EXTREMO",J26)))</formula>
    </cfRule>
    <cfRule type="containsText" dxfId="214" priority="54" operator="containsText" text="ALTO">
      <formula>NOT(ISERROR(SEARCH("ALTO",J26)))</formula>
    </cfRule>
    <cfRule type="containsText" dxfId="213" priority="55" operator="containsText" text="MODERADO">
      <formula>NOT(ISERROR(SEARCH("MODERADO",J26)))</formula>
    </cfRule>
    <cfRule type="containsText" dxfId="212" priority="56" operator="containsText" text="BAJO">
      <formula>NOT(ISERROR(SEARCH("BAJO",J26)))</formula>
    </cfRule>
  </conditionalFormatting>
  <conditionalFormatting sqref="U26:U32">
    <cfRule type="containsText" dxfId="211" priority="49" operator="containsText" text="EXTREMO">
      <formula>NOT(ISERROR(SEARCH("EXTREMO",U26)))</formula>
    </cfRule>
    <cfRule type="containsText" dxfId="210" priority="50" operator="containsText" text="MODERADO">
      <formula>NOT(ISERROR(SEARCH("MODERADO",U26)))</formula>
    </cfRule>
    <cfRule type="containsText" dxfId="209" priority="51" operator="containsText" text="ALTO">
      <formula>NOT(ISERROR(SEARCH("ALTO",U26)))</formula>
    </cfRule>
    <cfRule type="containsText" dxfId="208" priority="52" operator="containsText" text="BAJO">
      <formula>NOT(ISERROR(SEARCH("BAJO",U26)))</formula>
    </cfRule>
  </conditionalFormatting>
  <conditionalFormatting sqref="J40:J46">
    <cfRule type="containsText" dxfId="207" priority="45" operator="containsText" text="EXTREMO">
      <formula>NOT(ISERROR(SEARCH("EXTREMO",J40)))</formula>
    </cfRule>
    <cfRule type="containsText" dxfId="206" priority="46" operator="containsText" text="ALTO">
      <formula>NOT(ISERROR(SEARCH("ALTO",J40)))</formula>
    </cfRule>
    <cfRule type="containsText" dxfId="205" priority="47" operator="containsText" text="MODERADO">
      <formula>NOT(ISERROR(SEARCH("MODERADO",J40)))</formula>
    </cfRule>
    <cfRule type="containsText" dxfId="204" priority="48" operator="containsText" text="BAJO">
      <formula>NOT(ISERROR(SEARCH("BAJO",J40)))</formula>
    </cfRule>
  </conditionalFormatting>
  <conditionalFormatting sqref="U40:U46">
    <cfRule type="containsText" dxfId="203" priority="41" operator="containsText" text="EXTREMO">
      <formula>NOT(ISERROR(SEARCH("EXTREMO",U40)))</formula>
    </cfRule>
    <cfRule type="containsText" dxfId="202" priority="42" operator="containsText" text="MODERADO">
      <formula>NOT(ISERROR(SEARCH("MODERADO",U40)))</formula>
    </cfRule>
    <cfRule type="containsText" dxfId="201" priority="43" operator="containsText" text="ALTO">
      <formula>NOT(ISERROR(SEARCH("ALTO",U40)))</formula>
    </cfRule>
    <cfRule type="containsText" dxfId="200" priority="44" operator="containsText" text="BAJO">
      <formula>NOT(ISERROR(SEARCH("BAJO",U40)))</formula>
    </cfRule>
  </conditionalFormatting>
  <conditionalFormatting sqref="J47:J53">
    <cfRule type="containsText" dxfId="199" priority="37" operator="containsText" text="EXTREMO">
      <formula>NOT(ISERROR(SEARCH("EXTREMO",J47)))</formula>
    </cfRule>
    <cfRule type="containsText" dxfId="198" priority="38" operator="containsText" text="ALTO">
      <formula>NOT(ISERROR(SEARCH("ALTO",J47)))</formula>
    </cfRule>
    <cfRule type="containsText" dxfId="197" priority="39" operator="containsText" text="MODERADO">
      <formula>NOT(ISERROR(SEARCH("MODERADO",J47)))</formula>
    </cfRule>
    <cfRule type="containsText" dxfId="196" priority="40" operator="containsText" text="BAJO">
      <formula>NOT(ISERROR(SEARCH("BAJO",J47)))</formula>
    </cfRule>
  </conditionalFormatting>
  <conditionalFormatting sqref="U47:U53">
    <cfRule type="containsText" dxfId="195" priority="33" operator="containsText" text="EXTREMO">
      <formula>NOT(ISERROR(SEARCH("EXTREMO",U47)))</formula>
    </cfRule>
    <cfRule type="containsText" dxfId="194" priority="34" operator="containsText" text="MODERADO">
      <formula>NOT(ISERROR(SEARCH("MODERADO",U47)))</formula>
    </cfRule>
    <cfRule type="containsText" dxfId="193" priority="35" operator="containsText" text="ALTO">
      <formula>NOT(ISERROR(SEARCH("ALTO",U47)))</formula>
    </cfRule>
    <cfRule type="containsText" dxfId="192" priority="36" operator="containsText" text="BAJO">
      <formula>NOT(ISERROR(SEARCH("BAJO",U47)))</formula>
    </cfRule>
  </conditionalFormatting>
  <conditionalFormatting sqref="J54:J60">
    <cfRule type="containsText" dxfId="191" priority="29" operator="containsText" text="EXTREMO">
      <formula>NOT(ISERROR(SEARCH("EXTREMO",J54)))</formula>
    </cfRule>
    <cfRule type="containsText" dxfId="190" priority="30" operator="containsText" text="ALTO">
      <formula>NOT(ISERROR(SEARCH("ALTO",J54)))</formula>
    </cfRule>
    <cfRule type="containsText" dxfId="189" priority="31" operator="containsText" text="MODERADO">
      <formula>NOT(ISERROR(SEARCH("MODERADO",J54)))</formula>
    </cfRule>
    <cfRule type="containsText" dxfId="188" priority="32" operator="containsText" text="BAJO">
      <formula>NOT(ISERROR(SEARCH("BAJO",J54)))</formula>
    </cfRule>
  </conditionalFormatting>
  <conditionalFormatting sqref="U54:U60">
    <cfRule type="containsText" dxfId="187" priority="25" operator="containsText" text="EXTREMO">
      <formula>NOT(ISERROR(SEARCH("EXTREMO",U54)))</formula>
    </cfRule>
    <cfRule type="containsText" dxfId="186" priority="26" operator="containsText" text="MODERADO">
      <formula>NOT(ISERROR(SEARCH("MODERADO",U54)))</formula>
    </cfRule>
    <cfRule type="containsText" dxfId="185" priority="27" operator="containsText" text="ALTO">
      <formula>NOT(ISERROR(SEARCH("ALTO",U54)))</formula>
    </cfRule>
    <cfRule type="containsText" dxfId="184" priority="28" operator="containsText" text="BAJO">
      <formula>NOT(ISERROR(SEARCH("BAJO",U54)))</formula>
    </cfRule>
  </conditionalFormatting>
  <conditionalFormatting sqref="J61:J67">
    <cfRule type="containsText" dxfId="183" priority="21" operator="containsText" text="EXTREMO">
      <formula>NOT(ISERROR(SEARCH("EXTREMO",J61)))</formula>
    </cfRule>
    <cfRule type="containsText" dxfId="182" priority="22" operator="containsText" text="ALTO">
      <formula>NOT(ISERROR(SEARCH("ALTO",J61)))</formula>
    </cfRule>
    <cfRule type="containsText" dxfId="181" priority="23" operator="containsText" text="MODERADO">
      <formula>NOT(ISERROR(SEARCH("MODERADO",J61)))</formula>
    </cfRule>
    <cfRule type="containsText" dxfId="180" priority="24" operator="containsText" text="BAJO">
      <formula>NOT(ISERROR(SEARCH("BAJO",J61)))</formula>
    </cfRule>
  </conditionalFormatting>
  <conditionalFormatting sqref="U61:U67">
    <cfRule type="containsText" dxfId="179" priority="17" operator="containsText" text="EXTREMO">
      <formula>NOT(ISERROR(SEARCH("EXTREMO",U61)))</formula>
    </cfRule>
    <cfRule type="containsText" dxfId="178" priority="18" operator="containsText" text="MODERADO">
      <formula>NOT(ISERROR(SEARCH("MODERADO",U61)))</formula>
    </cfRule>
    <cfRule type="containsText" dxfId="177" priority="19" operator="containsText" text="ALTO">
      <formula>NOT(ISERROR(SEARCH("ALTO",U61)))</formula>
    </cfRule>
    <cfRule type="containsText" dxfId="176" priority="20" operator="containsText" text="BAJO">
      <formula>NOT(ISERROR(SEARCH("BAJO",U61)))</formula>
    </cfRule>
  </conditionalFormatting>
  <conditionalFormatting sqref="J68:J74">
    <cfRule type="containsText" dxfId="175" priority="13" operator="containsText" text="EXTREMO">
      <formula>NOT(ISERROR(SEARCH("EXTREMO",J68)))</formula>
    </cfRule>
    <cfRule type="containsText" dxfId="174" priority="14" operator="containsText" text="ALTO">
      <formula>NOT(ISERROR(SEARCH("ALTO",J68)))</formula>
    </cfRule>
    <cfRule type="containsText" dxfId="173" priority="15" operator="containsText" text="MODERADO">
      <formula>NOT(ISERROR(SEARCH("MODERADO",J68)))</formula>
    </cfRule>
    <cfRule type="containsText" dxfId="172" priority="16" operator="containsText" text="BAJO">
      <formula>NOT(ISERROR(SEARCH("BAJO",J68)))</formula>
    </cfRule>
  </conditionalFormatting>
  <conditionalFormatting sqref="U68:U74">
    <cfRule type="containsText" dxfId="171" priority="9" operator="containsText" text="EXTREMO">
      <formula>NOT(ISERROR(SEARCH("EXTREMO",U68)))</formula>
    </cfRule>
    <cfRule type="containsText" dxfId="170" priority="10" operator="containsText" text="MODERADO">
      <formula>NOT(ISERROR(SEARCH("MODERADO",U68)))</formula>
    </cfRule>
    <cfRule type="containsText" dxfId="169" priority="11" operator="containsText" text="ALTO">
      <formula>NOT(ISERROR(SEARCH("ALTO",U68)))</formula>
    </cfRule>
    <cfRule type="containsText" dxfId="168" priority="12" operator="containsText" text="BAJO">
      <formula>NOT(ISERROR(SEARCH("BAJO",U68)))</formula>
    </cfRule>
  </conditionalFormatting>
  <conditionalFormatting sqref="J33:J39">
    <cfRule type="containsText" dxfId="167" priority="5" operator="containsText" text="EXTREMO">
      <formula>NOT(ISERROR(SEARCH("EXTREMO",J33)))</formula>
    </cfRule>
    <cfRule type="containsText" dxfId="166" priority="6" operator="containsText" text="ALTO">
      <formula>NOT(ISERROR(SEARCH("ALTO",J33)))</formula>
    </cfRule>
    <cfRule type="containsText" dxfId="165" priority="7" operator="containsText" text="MODERADO">
      <formula>NOT(ISERROR(SEARCH("MODERADO",J33)))</formula>
    </cfRule>
    <cfRule type="containsText" dxfId="164" priority="8" operator="containsText" text="BAJO">
      <formula>NOT(ISERROR(SEARCH("BAJO",J33)))</formula>
    </cfRule>
  </conditionalFormatting>
  <conditionalFormatting sqref="U33:U39">
    <cfRule type="containsText" dxfId="163" priority="1" operator="containsText" text="EXTREMO">
      <formula>NOT(ISERROR(SEARCH("EXTREMO",U33)))</formula>
    </cfRule>
    <cfRule type="containsText" dxfId="162" priority="2" operator="containsText" text="MODERADO">
      <formula>NOT(ISERROR(SEARCH("MODERADO",U33)))</formula>
    </cfRule>
    <cfRule type="containsText" dxfId="161" priority="3" operator="containsText" text="ALTO">
      <formula>NOT(ISERROR(SEARCH("ALTO",U33)))</formula>
    </cfRule>
    <cfRule type="containsText" dxfId="160" priority="4" operator="containsText" text="BAJO">
      <formula>NOT(ISERROR(SEARCH("BAJO",U33)))</formula>
    </cfRule>
  </conditionalFormatting>
  <dataValidations count="15">
    <dataValidation type="list" allowBlank="1" showInputMessage="1" showErrorMessage="1" sqref="M15 M22 M29 M43 M50 M71 M57 M64 M36" xr:uid="{9853ABF3-9383-4D0C-90F8-34BC90DE9AF6}">
      <formula1>$AJ$16:$AL$16</formula1>
    </dataValidation>
    <dataValidation type="list" allowBlank="1" showInputMessage="1" showErrorMessage="1" sqref="AA12:AA74" xr:uid="{858C76B3-3D6B-4E63-BEBA-0C8E88EABE5E}">
      <formula1>$AN$12:$AN$13</formula1>
    </dataValidation>
    <dataValidation type="list" allowBlank="1" showInputMessage="1" showErrorMessage="1" sqref="T12 S12:S13 T19 S19:S20 T26 S26:S27 T40 S40:S41 T47 S47:S48 T68 S68:S69 T54 S54:S55 T61 S61:S62 T33 S33:S34" xr:uid="{EF4CFE39-D3EA-4390-B6E9-EC241F6B84DB}">
      <formula1>$AH$15:$AH$17</formula1>
    </dataValidation>
    <dataValidation type="list" allowBlank="1" showInputMessage="1" showErrorMessage="1" sqref="D12:D74" xr:uid="{FAC1F3FE-A1E7-43DD-BC3B-AA864FC98D0C}">
      <formula1>$AN$2:$AN$8</formula1>
    </dataValidation>
    <dataValidation type="list" allowBlank="1" showInputMessage="1" showErrorMessage="1" sqref="V12:V74" xr:uid="{FC45674F-F02C-4736-A627-5A432A511C07}">
      <formula1>$AH$14:$AK$14</formula1>
    </dataValidation>
    <dataValidation type="list" allowBlank="1" showInputMessage="1" showErrorMessage="1" sqref="P12 P19 P26 P40 P47 P68 P54 P61 P33" xr:uid="{7F021DD5-1A33-442E-B858-CEB921004453}">
      <formula1>$AH$10:$AJ$10</formula1>
    </dataValidation>
    <dataValidation type="list" allowBlank="1" showInputMessage="1" showErrorMessage="1" sqref="M17 M24 M31 M45 M52 M73 M59 M66 M38" xr:uid="{8D5D70C4-683D-4E26-8159-D22BC8D13D10}">
      <formula1>$AH$8:$AI$8</formula1>
    </dataValidation>
    <dataValidation type="list" allowBlank="1" showInputMessage="1" showErrorMessage="1" sqref="M16 M23 M30 M44 M51 M72 M58 M65 M37" xr:uid="{E7C63C70-9F2B-4465-81F7-D8FD9EB2B6A8}">
      <formula1>$AH$7:$AI$7</formula1>
    </dataValidation>
    <dataValidation type="list" allowBlank="1" showInputMessage="1" showErrorMessage="1" sqref="M14 M21 M28 M42 M49 M70 M56 M63 M35" xr:uid="{1514CA44-D9B4-4884-ABE0-2F5FE11BE31D}">
      <formula1>$AH$5:$AI$5</formula1>
    </dataValidation>
    <dataValidation type="list" allowBlank="1" showInputMessage="1" showErrorMessage="1" sqref="M13 M20 M27 M41 M48 M69 M55 M62 M34" xr:uid="{A09C3941-B3A7-4366-91B9-A63184C7D2F1}">
      <formula1>$AH$4:$AI$4</formula1>
    </dataValidation>
    <dataValidation type="list" allowBlank="1" showInputMessage="1" showErrorMessage="1" sqref="M12 M19 M26 M40 M47 M68 M54 M61 M33" xr:uid="{9F4C1729-9015-419C-B4D8-42523E34B476}">
      <formula1>$AH$2:$AH$3</formula1>
    </dataValidation>
    <dataValidation type="list" allowBlank="1" showInputMessage="1" showErrorMessage="1" sqref="U12:U74" xr:uid="{BB882B82-ECE9-4820-A669-0D0F36F59EE1}">
      <formula1>$AO$10:$AO$90</formula1>
    </dataValidation>
    <dataValidation type="list" allowBlank="1" showInputMessage="1" showErrorMessage="1" sqref="G12:G74" xr:uid="{E1EA6F9A-1634-42B3-93FB-4D1ED6456501}">
      <formula1>$AL$2:$AL$6</formula1>
    </dataValidation>
    <dataValidation type="list" allowBlank="1" showInputMessage="1" showErrorMessage="1" sqref="M18 M25 M67 M46 M53 M74 M60 M32 M39" xr:uid="{1160CAFA-9BD2-4FD1-821C-059E12F6ECC0}">
      <formula1>$AH$9:$AJ$9</formula1>
    </dataValidation>
    <dataValidation type="list" allowBlank="1" showInputMessage="1" showErrorMessage="1" sqref="H12:H74" xr:uid="{645CD27D-5CAF-4DAE-88E9-C52A6CDCC466}">
      <formula1>$AL$10:$AL$14</formula1>
    </dataValidation>
  </dataValidations>
  <printOptions horizontalCentered="1"/>
  <pageMargins left="0" right="0" top="0.39370078740157483" bottom="0.51181102362204722" header="0.31496062992125984" footer="0.31496062992125984"/>
  <pageSetup scale="25" orientation="landscape" r:id="rId1"/>
  <rowBreaks count="1" manualBreakCount="1">
    <brk id="46"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57B34-7628-4615-AB12-D5737F1B9192}">
  <dimension ref="A1:AP41"/>
  <sheetViews>
    <sheetView view="pageBreakPreview" topLeftCell="R10" zoomScale="70" zoomScaleNormal="40" zoomScaleSheetLayoutView="70" workbookViewId="0">
      <selection activeCell="V19" sqref="V19:V25"/>
    </sheetView>
  </sheetViews>
  <sheetFormatPr baseColWidth="10" defaultColWidth="11.42578125" defaultRowHeight="12.75" x14ac:dyDescent="0.25"/>
  <cols>
    <col min="1" max="1" width="22.5703125" style="39" customWidth="1"/>
    <col min="2" max="2" width="19.85546875" style="39" customWidth="1"/>
    <col min="3" max="3" width="21.85546875" style="39" customWidth="1"/>
    <col min="4" max="4" width="21" style="160" customWidth="1"/>
    <col min="5" max="5" width="24" style="39" customWidth="1"/>
    <col min="6" max="6" width="23.140625" style="39" customWidth="1"/>
    <col min="7" max="7" width="13.42578125" style="39" customWidth="1"/>
    <col min="8" max="8" width="16" style="39" customWidth="1"/>
    <col min="9" max="9" width="25.28515625" style="39" hidden="1" customWidth="1"/>
    <col min="10" max="10" width="22.85546875" style="39" customWidth="1"/>
    <col min="11" max="11" width="41.42578125" style="39" customWidth="1"/>
    <col min="12" max="12" width="48.7109375" style="39" customWidth="1"/>
    <col min="13" max="13" width="26" style="39" customWidth="1"/>
    <col min="14" max="14" width="7.28515625" style="39" hidden="1" customWidth="1"/>
    <col min="15" max="15" width="21.140625" style="39" customWidth="1"/>
    <col min="16" max="16" width="16.7109375" style="39" customWidth="1"/>
    <col min="17" max="17" width="17.85546875" style="39" customWidth="1"/>
    <col min="18" max="18" width="22.140625" style="39" customWidth="1"/>
    <col min="19" max="19" width="24.140625" style="39" customWidth="1"/>
    <col min="20" max="20" width="26.85546875" style="39" customWidth="1"/>
    <col min="21" max="21" width="23.42578125" style="39" customWidth="1"/>
    <col min="22" max="22" width="21" style="39" customWidth="1"/>
    <col min="23" max="23" width="20.7109375" style="39" customWidth="1"/>
    <col min="24" max="24" width="28.140625" style="39" customWidth="1"/>
    <col min="25" max="25" width="22.85546875" style="39" customWidth="1"/>
    <col min="26" max="26" width="30.85546875" style="39" customWidth="1"/>
    <col min="27" max="27" width="18.140625" style="39" customWidth="1"/>
    <col min="28" max="28" width="18.5703125" style="39" customWidth="1"/>
    <col min="29" max="29" width="18" style="39" customWidth="1"/>
    <col min="30" max="30" width="20.7109375" style="39" customWidth="1"/>
    <col min="31" max="31" width="19.140625" style="39" customWidth="1"/>
    <col min="32" max="32" width="41.7109375" style="39" customWidth="1"/>
    <col min="33" max="33" width="44.42578125" style="39" customWidth="1"/>
    <col min="34" max="34" width="17.28515625" style="39" hidden="1" customWidth="1"/>
    <col min="35" max="42" width="11.42578125" style="39" hidden="1" customWidth="1"/>
    <col min="43" max="16384" width="11.42578125" style="39"/>
  </cols>
  <sheetData>
    <row r="1" spans="1:41" x14ac:dyDescent="0.25">
      <c r="A1" s="2"/>
      <c r="B1" s="2"/>
      <c r="C1" s="2"/>
      <c r="D1" s="154"/>
      <c r="E1" s="2"/>
      <c r="F1" s="2"/>
      <c r="G1" s="2"/>
      <c r="H1" s="2"/>
      <c r="I1" s="2"/>
      <c r="J1" s="2"/>
      <c r="K1" s="2"/>
      <c r="L1" s="2"/>
      <c r="M1" s="2"/>
      <c r="N1" s="2"/>
      <c r="O1" s="2"/>
      <c r="P1" s="2"/>
      <c r="Q1" s="2"/>
      <c r="R1" s="2"/>
      <c r="S1" s="2"/>
      <c r="T1" s="2"/>
      <c r="U1" s="2"/>
      <c r="V1" s="2"/>
      <c r="W1" s="2"/>
      <c r="X1" s="2"/>
      <c r="Y1" s="2"/>
      <c r="Z1" s="2"/>
      <c r="AA1" s="2"/>
      <c r="AB1" s="2"/>
      <c r="AC1" s="2"/>
      <c r="AD1" s="2"/>
      <c r="AE1" s="2"/>
      <c r="AF1" s="2"/>
      <c r="AG1" s="2"/>
      <c r="AK1" s="39" t="s">
        <v>0</v>
      </c>
      <c r="AL1" s="39" t="s">
        <v>1</v>
      </c>
      <c r="AN1" s="39" t="s">
        <v>2</v>
      </c>
    </row>
    <row r="2" spans="1:41" x14ac:dyDescent="0.25">
      <c r="A2" s="2"/>
      <c r="B2" s="2"/>
      <c r="C2" s="2"/>
      <c r="D2" s="154"/>
      <c r="E2" s="2"/>
      <c r="F2" s="2"/>
      <c r="G2" s="2"/>
      <c r="H2" s="2"/>
      <c r="I2" s="2"/>
      <c r="J2" s="2"/>
      <c r="K2" s="2"/>
      <c r="L2" s="2"/>
      <c r="M2" s="2"/>
      <c r="N2" s="2"/>
      <c r="O2" s="2"/>
      <c r="P2" s="2"/>
      <c r="Q2" s="2"/>
      <c r="R2" s="2"/>
      <c r="S2" s="2"/>
      <c r="T2" s="2"/>
      <c r="U2" s="2"/>
      <c r="V2" s="2"/>
      <c r="W2" s="2"/>
      <c r="X2" s="2"/>
      <c r="Y2" s="2"/>
      <c r="Z2" s="2"/>
      <c r="AA2" s="2"/>
      <c r="AB2" s="2"/>
      <c r="AC2" s="2"/>
      <c r="AD2" s="2"/>
      <c r="AE2" s="2"/>
      <c r="AF2" s="2"/>
      <c r="AG2" s="2"/>
      <c r="AH2" s="39" t="s">
        <v>3</v>
      </c>
      <c r="AI2" s="39" t="s">
        <v>4</v>
      </c>
      <c r="AL2" s="39" t="s">
        <v>5</v>
      </c>
      <c r="AN2" s="39" t="s">
        <v>6</v>
      </c>
    </row>
    <row r="3" spans="1:41" x14ac:dyDescent="0.25">
      <c r="A3" s="2"/>
      <c r="B3" s="2"/>
      <c r="C3" s="2"/>
      <c r="D3" s="154"/>
      <c r="E3" s="2"/>
      <c r="F3" s="2"/>
      <c r="G3" s="2"/>
      <c r="H3" s="2"/>
      <c r="I3" s="2"/>
      <c r="J3" s="2"/>
      <c r="K3" s="2"/>
      <c r="L3" s="2"/>
      <c r="M3" s="2"/>
      <c r="N3" s="2"/>
      <c r="O3" s="2"/>
      <c r="P3" s="2"/>
      <c r="Q3" s="2"/>
      <c r="R3" s="2"/>
      <c r="S3" s="2"/>
      <c r="T3" s="2"/>
      <c r="U3" s="2"/>
      <c r="V3" s="2"/>
      <c r="W3" s="2"/>
      <c r="X3" s="2"/>
      <c r="Y3" s="2"/>
      <c r="Z3" s="2"/>
      <c r="AA3" s="2"/>
      <c r="AB3" s="2"/>
      <c r="AC3" s="2"/>
      <c r="AD3" s="2"/>
      <c r="AE3" s="2"/>
      <c r="AF3" s="2"/>
      <c r="AG3" s="2"/>
      <c r="AH3" s="39" t="s">
        <v>7</v>
      </c>
      <c r="AI3" s="39" t="s">
        <v>8</v>
      </c>
      <c r="AL3" s="39" t="s">
        <v>9</v>
      </c>
      <c r="AN3" s="39" t="s">
        <v>10</v>
      </c>
    </row>
    <row r="4" spans="1:41" x14ac:dyDescent="0.25">
      <c r="A4" s="2"/>
      <c r="B4" s="2"/>
      <c r="C4" s="2"/>
      <c r="D4" s="154"/>
      <c r="E4" s="2"/>
      <c r="F4" s="2"/>
      <c r="G4" s="2"/>
      <c r="H4" s="2"/>
      <c r="I4" s="2"/>
      <c r="J4" s="2"/>
      <c r="K4" s="2"/>
      <c r="L4" s="2"/>
      <c r="M4" s="2"/>
      <c r="N4" s="2"/>
      <c r="O4" s="2"/>
      <c r="P4" s="2"/>
      <c r="Q4" s="2"/>
      <c r="R4" s="2"/>
      <c r="S4" s="2"/>
      <c r="T4" s="2"/>
      <c r="U4" s="2"/>
      <c r="V4" s="2"/>
      <c r="W4" s="2"/>
      <c r="X4" s="2"/>
      <c r="Y4" s="2"/>
      <c r="Z4" s="2"/>
      <c r="AA4" s="2"/>
      <c r="AB4" s="2"/>
      <c r="AC4" s="2"/>
      <c r="AD4" s="2"/>
      <c r="AE4" s="2"/>
      <c r="AF4" s="2"/>
      <c r="AG4" s="2"/>
      <c r="AH4" s="39" t="s">
        <v>11</v>
      </c>
      <c r="AI4" s="39" t="s">
        <v>12</v>
      </c>
      <c r="AK4" s="39" t="s">
        <v>13</v>
      </c>
      <c r="AL4" s="39" t="s">
        <v>14</v>
      </c>
      <c r="AN4" s="39" t="s">
        <v>15</v>
      </c>
    </row>
    <row r="5" spans="1:41" x14ac:dyDescent="0.25">
      <c r="A5" s="2"/>
      <c r="B5" s="2"/>
      <c r="C5" s="2"/>
      <c r="D5" s="154"/>
      <c r="E5" s="2"/>
      <c r="F5" s="2"/>
      <c r="G5" s="2"/>
      <c r="H5" s="2"/>
      <c r="I5" s="2"/>
      <c r="J5" s="2"/>
      <c r="K5" s="2"/>
      <c r="L5" s="2"/>
      <c r="M5" s="2"/>
      <c r="N5" s="2"/>
      <c r="O5" s="2"/>
      <c r="P5" s="2"/>
      <c r="Q5" s="2"/>
      <c r="R5" s="2"/>
      <c r="S5" s="2"/>
      <c r="T5" s="2"/>
      <c r="U5" s="2"/>
      <c r="V5" s="2"/>
      <c r="W5" s="2"/>
      <c r="X5" s="2"/>
      <c r="Y5" s="2"/>
      <c r="Z5" s="2"/>
      <c r="AA5" s="2"/>
      <c r="AB5" s="2"/>
      <c r="AC5" s="2"/>
      <c r="AD5" s="2"/>
      <c r="AE5" s="2"/>
      <c r="AF5" s="2"/>
      <c r="AG5" s="2"/>
      <c r="AH5" s="39" t="s">
        <v>16</v>
      </c>
      <c r="AI5" s="39" t="s">
        <v>17</v>
      </c>
      <c r="AK5" s="39" t="s">
        <v>18</v>
      </c>
      <c r="AL5" s="39" t="s">
        <v>19</v>
      </c>
      <c r="AN5" s="39" t="s">
        <v>20</v>
      </c>
    </row>
    <row r="6" spans="1:41" ht="29.25" customHeight="1" x14ac:dyDescent="0.25">
      <c r="A6" s="2"/>
      <c r="B6" s="2"/>
      <c r="C6" s="2"/>
      <c r="D6" s="154"/>
      <c r="E6" s="2"/>
      <c r="F6" s="2"/>
      <c r="G6" s="2"/>
      <c r="H6" s="2"/>
      <c r="I6" s="2"/>
      <c r="J6" s="2"/>
      <c r="K6" s="2"/>
      <c r="L6" s="2"/>
      <c r="M6" s="2"/>
      <c r="N6" s="2"/>
      <c r="O6" s="2"/>
      <c r="P6" s="2"/>
      <c r="Q6" s="2"/>
      <c r="R6" s="2"/>
      <c r="S6" s="2"/>
      <c r="T6" s="2"/>
      <c r="U6" s="2"/>
      <c r="V6" s="2"/>
      <c r="W6" s="2"/>
      <c r="X6" s="2"/>
      <c r="Y6" s="2"/>
      <c r="Z6" s="2"/>
      <c r="AA6" s="2"/>
      <c r="AB6" s="2"/>
      <c r="AC6" s="2"/>
      <c r="AD6" s="2"/>
      <c r="AE6" s="2"/>
      <c r="AF6" s="2"/>
      <c r="AG6" s="2"/>
      <c r="AH6" s="39" t="s">
        <v>21</v>
      </c>
      <c r="AI6" s="39" t="s">
        <v>22</v>
      </c>
      <c r="AJ6" s="39" t="s">
        <v>23</v>
      </c>
      <c r="AK6" s="39" t="s">
        <v>24</v>
      </c>
      <c r="AL6" s="39" t="s">
        <v>25</v>
      </c>
      <c r="AN6" s="39" t="s">
        <v>26</v>
      </c>
    </row>
    <row r="7" spans="1:41" ht="24.75" customHeight="1" x14ac:dyDescent="0.25">
      <c r="A7" s="487" t="s">
        <v>27</v>
      </c>
      <c r="B7" s="487"/>
      <c r="C7" s="488">
        <v>43851</v>
      </c>
      <c r="D7" s="489"/>
      <c r="E7" s="489"/>
      <c r="F7" s="489"/>
      <c r="G7" s="549"/>
      <c r="H7" s="550"/>
      <c r="I7" s="550"/>
      <c r="J7" s="550"/>
      <c r="K7" s="550"/>
      <c r="L7" s="551"/>
      <c r="M7" s="493" t="s">
        <v>28</v>
      </c>
      <c r="N7" s="494"/>
      <c r="O7" s="494"/>
      <c r="P7" s="494"/>
      <c r="Q7" s="494"/>
      <c r="R7" s="494"/>
      <c r="S7" s="494"/>
      <c r="T7" s="494"/>
      <c r="U7" s="494"/>
      <c r="V7" s="495"/>
      <c r="W7" s="4" t="s">
        <v>29</v>
      </c>
      <c r="X7" s="5"/>
      <c r="Y7" s="6" t="s">
        <v>31</v>
      </c>
      <c r="Z7" s="496" t="s">
        <v>30</v>
      </c>
      <c r="AA7" s="497"/>
      <c r="AB7" s="4" t="s">
        <v>32</v>
      </c>
      <c r="AC7" s="5"/>
      <c r="AD7" s="7" t="s">
        <v>33</v>
      </c>
      <c r="AE7" s="8"/>
      <c r="AF7" s="552"/>
      <c r="AG7" s="552"/>
      <c r="AH7" s="39" t="s">
        <v>34</v>
      </c>
      <c r="AI7" s="39" t="s">
        <v>35</v>
      </c>
      <c r="AJ7" s="39" t="s">
        <v>36</v>
      </c>
      <c r="AN7" s="39" t="s">
        <v>37</v>
      </c>
    </row>
    <row r="8" spans="1:41" x14ac:dyDescent="0.25">
      <c r="A8" s="477" t="s">
        <v>38</v>
      </c>
      <c r="B8" s="477"/>
      <c r="C8" s="477"/>
      <c r="D8" s="477"/>
      <c r="E8" s="477"/>
      <c r="F8" s="477"/>
      <c r="G8" s="546" t="s">
        <v>39</v>
      </c>
      <c r="H8" s="547"/>
      <c r="I8" s="547"/>
      <c r="J8" s="547"/>
      <c r="K8" s="547"/>
      <c r="L8" s="547"/>
      <c r="M8" s="547"/>
      <c r="N8" s="547"/>
      <c r="O8" s="547"/>
      <c r="P8" s="547"/>
      <c r="Q8" s="547"/>
      <c r="R8" s="547"/>
      <c r="S8" s="547"/>
      <c r="T8" s="547"/>
      <c r="U8" s="547"/>
      <c r="V8" s="547"/>
      <c r="W8" s="547"/>
      <c r="X8" s="486"/>
      <c r="Y8" s="547"/>
      <c r="Z8" s="547"/>
      <c r="AA8" s="547"/>
      <c r="AB8" s="548"/>
      <c r="AC8" s="478" t="s">
        <v>40</v>
      </c>
      <c r="AD8" s="483" t="s">
        <v>41</v>
      </c>
      <c r="AE8" s="484"/>
      <c r="AF8" s="484"/>
      <c r="AG8" s="484"/>
      <c r="AH8" s="39" t="s">
        <v>42</v>
      </c>
      <c r="AI8" s="39" t="s">
        <v>43</v>
      </c>
      <c r="AN8" s="39" t="s">
        <v>44</v>
      </c>
    </row>
    <row r="9" spans="1:41" s="47" customFormat="1" ht="14.25" customHeight="1" x14ac:dyDescent="0.25">
      <c r="A9" s="467" t="s">
        <v>45</v>
      </c>
      <c r="B9" s="465" t="s">
        <v>46</v>
      </c>
      <c r="C9" s="467" t="s">
        <v>47</v>
      </c>
      <c r="D9" s="467" t="s">
        <v>2</v>
      </c>
      <c r="E9" s="467" t="s">
        <v>48</v>
      </c>
      <c r="F9" s="477" t="s">
        <v>49</v>
      </c>
      <c r="G9" s="477" t="s">
        <v>50</v>
      </c>
      <c r="H9" s="477"/>
      <c r="I9" s="477"/>
      <c r="J9" s="477"/>
      <c r="K9" s="546" t="s">
        <v>51</v>
      </c>
      <c r="L9" s="547"/>
      <c r="M9" s="547"/>
      <c r="N9" s="547"/>
      <c r="O9" s="547"/>
      <c r="P9" s="547"/>
      <c r="Q9" s="547"/>
      <c r="R9" s="547"/>
      <c r="S9" s="547"/>
      <c r="T9" s="548"/>
      <c r="U9" s="546" t="s">
        <v>52</v>
      </c>
      <c r="V9" s="547"/>
      <c r="W9" s="547"/>
      <c r="X9" s="547"/>
      <c r="Y9" s="547"/>
      <c r="Z9" s="547"/>
      <c r="AA9" s="547"/>
      <c r="AB9" s="548"/>
      <c r="AC9" s="482"/>
      <c r="AD9" s="483"/>
      <c r="AE9" s="484"/>
      <c r="AF9" s="484"/>
      <c r="AG9" s="484"/>
      <c r="AH9" s="39" t="s">
        <v>53</v>
      </c>
      <c r="AI9" s="39" t="s">
        <v>54</v>
      </c>
      <c r="AJ9" s="39" t="s">
        <v>55</v>
      </c>
    </row>
    <row r="10" spans="1:41" s="47" customFormat="1" ht="20.25" customHeight="1" x14ac:dyDescent="0.25">
      <c r="A10" s="467"/>
      <c r="B10" s="480"/>
      <c r="C10" s="467"/>
      <c r="D10" s="467"/>
      <c r="E10" s="467"/>
      <c r="F10" s="477"/>
      <c r="G10" s="479" t="s">
        <v>56</v>
      </c>
      <c r="H10" s="479"/>
      <c r="I10" s="479"/>
      <c r="J10" s="479"/>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47" t="s">
        <v>72</v>
      </c>
      <c r="AI10" s="47" t="s">
        <v>73</v>
      </c>
      <c r="AJ10" s="47" t="s">
        <v>74</v>
      </c>
      <c r="AL10" s="47" t="s">
        <v>75</v>
      </c>
      <c r="AO10" s="39" t="s">
        <v>76</v>
      </c>
    </row>
    <row r="11" spans="1:41" s="47" customFormat="1" ht="57.75" customHeight="1" x14ac:dyDescent="0.25">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13" t="s">
        <v>78</v>
      </c>
      <c r="Z11" s="13" t="s">
        <v>79</v>
      </c>
      <c r="AA11" s="14" t="s">
        <v>80</v>
      </c>
      <c r="AB11" s="14" t="s">
        <v>81</v>
      </c>
      <c r="AC11" s="479"/>
      <c r="AD11" s="12" t="s">
        <v>82</v>
      </c>
      <c r="AE11" s="15" t="s">
        <v>83</v>
      </c>
      <c r="AF11" s="15" t="s">
        <v>84</v>
      </c>
      <c r="AG11" s="13" t="s">
        <v>85</v>
      </c>
      <c r="AH11" s="47" t="s">
        <v>86</v>
      </c>
      <c r="AI11" s="47" t="s">
        <v>8</v>
      </c>
      <c r="AL11" s="47" t="s">
        <v>87</v>
      </c>
      <c r="AO11" s="39" t="s">
        <v>88</v>
      </c>
    </row>
    <row r="12" spans="1:41" ht="30" customHeight="1" x14ac:dyDescent="0.25">
      <c r="A12" s="543" t="s">
        <v>586</v>
      </c>
      <c r="B12" s="543" t="s">
        <v>587</v>
      </c>
      <c r="C12" s="525" t="s">
        <v>588</v>
      </c>
      <c r="D12" s="533" t="s">
        <v>15</v>
      </c>
      <c r="E12" s="526" t="s">
        <v>589</v>
      </c>
      <c r="F12" s="525" t="s">
        <v>590</v>
      </c>
      <c r="G12" s="373" t="s">
        <v>19</v>
      </c>
      <c r="H12" s="373" t="s">
        <v>13</v>
      </c>
      <c r="I12" s="16" t="str">
        <f>CONCATENATE(G12,H12)</f>
        <v>PROBABLEMODERADO</v>
      </c>
      <c r="J12" s="391" t="str">
        <f>I13</f>
        <v>5. ALTO</v>
      </c>
      <c r="K12" s="540" t="s">
        <v>591</v>
      </c>
      <c r="L12" s="80" t="s">
        <v>95</v>
      </c>
      <c r="M12" s="18" t="s">
        <v>3</v>
      </c>
      <c r="N12" s="19">
        <f>IF(M12="ASIGNADO",15,IF(M12="NO ASIGNADO",0,""))</f>
        <v>15</v>
      </c>
      <c r="O12" s="395">
        <f>SUM(N12:N18)</f>
        <v>100</v>
      </c>
      <c r="P12" s="396" t="s">
        <v>72</v>
      </c>
      <c r="Q12" s="360">
        <f>IF(Q15="DÉBIL",0,IF(Q15="MODERADO",50,IF(Q15="FUERTE",100,"")))</f>
        <v>100</v>
      </c>
      <c r="R12" s="529"/>
      <c r="S12" s="342" t="s">
        <v>96</v>
      </c>
      <c r="T12" s="342" t="s">
        <v>132</v>
      </c>
      <c r="U12" s="344" t="s">
        <v>136</v>
      </c>
      <c r="V12" s="387" t="s">
        <v>120</v>
      </c>
      <c r="W12" s="523" t="s">
        <v>277</v>
      </c>
      <c r="X12" s="525" t="s">
        <v>592</v>
      </c>
      <c r="Y12" s="526"/>
      <c r="Z12" s="413"/>
      <c r="AA12" s="411" t="s">
        <v>115</v>
      </c>
      <c r="AB12" s="315"/>
      <c r="AC12" s="524">
        <v>43951</v>
      </c>
      <c r="AD12" s="525" t="s">
        <v>593</v>
      </c>
      <c r="AE12" s="315" t="s">
        <v>594</v>
      </c>
      <c r="AF12" s="525" t="s">
        <v>595</v>
      </c>
      <c r="AG12" s="517" t="s">
        <v>596</v>
      </c>
      <c r="AH12" s="39" t="s">
        <v>110</v>
      </c>
      <c r="AI12" s="39" t="s">
        <v>111</v>
      </c>
      <c r="AJ12" s="39" t="s">
        <v>13</v>
      </c>
      <c r="AK12" s="39" t="s">
        <v>76</v>
      </c>
      <c r="AL12" s="39" t="s">
        <v>13</v>
      </c>
      <c r="AN12" s="39" t="s">
        <v>103</v>
      </c>
      <c r="AO12" s="39" t="s">
        <v>112</v>
      </c>
    </row>
    <row r="13" spans="1:41" ht="30" customHeight="1" x14ac:dyDescent="0.25">
      <c r="A13" s="544"/>
      <c r="B13" s="544"/>
      <c r="C13" s="531"/>
      <c r="D13" s="534"/>
      <c r="E13" s="536"/>
      <c r="F13" s="531"/>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ALTO</v>
      </c>
      <c r="J13" s="352"/>
      <c r="K13" s="541"/>
      <c r="L13" s="82" t="s">
        <v>113</v>
      </c>
      <c r="M13" s="21" t="s">
        <v>11</v>
      </c>
      <c r="N13" s="22">
        <f>IF(M13="ADECUADO",15,IF(M13="INADECUADO",0,""))</f>
        <v>15</v>
      </c>
      <c r="O13" s="356"/>
      <c r="P13" s="357"/>
      <c r="Q13" s="360"/>
      <c r="R13" s="530"/>
      <c r="S13" s="342"/>
      <c r="T13" s="342"/>
      <c r="U13" s="344"/>
      <c r="V13" s="346"/>
      <c r="W13" s="523"/>
      <c r="X13" s="525"/>
      <c r="Y13" s="527"/>
      <c r="Z13" s="414"/>
      <c r="AA13" s="332"/>
      <c r="AB13" s="523"/>
      <c r="AC13" s="523"/>
      <c r="AD13" s="525"/>
      <c r="AE13" s="315"/>
      <c r="AF13" s="525"/>
      <c r="AG13" s="517"/>
      <c r="AH13" s="39" t="s">
        <v>96</v>
      </c>
      <c r="AI13" s="39" t="s">
        <v>114</v>
      </c>
      <c r="AL13" s="39" t="s">
        <v>18</v>
      </c>
      <c r="AN13" s="39" t="s">
        <v>115</v>
      </c>
      <c r="AO13" s="39" t="s">
        <v>116</v>
      </c>
    </row>
    <row r="14" spans="1:41" ht="47.25" customHeight="1" x14ac:dyDescent="0.25">
      <c r="A14" s="544"/>
      <c r="B14" s="544"/>
      <c r="C14" s="531"/>
      <c r="D14" s="534"/>
      <c r="E14" s="536"/>
      <c r="F14" s="531"/>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52"/>
      <c r="K14" s="541"/>
      <c r="L14" s="101" t="s">
        <v>117</v>
      </c>
      <c r="M14" s="21" t="s">
        <v>16</v>
      </c>
      <c r="N14" s="22">
        <f>IF(M14="OPORTUNA",15,IF(M14="INOPORTUNA",0,""))</f>
        <v>15</v>
      </c>
      <c r="O14" s="356"/>
      <c r="P14" s="357"/>
      <c r="Q14" s="360"/>
      <c r="R14" s="530"/>
      <c r="S14" s="24" t="s">
        <v>118</v>
      </c>
      <c r="T14" s="24" t="s">
        <v>119</v>
      </c>
      <c r="U14" s="344"/>
      <c r="V14" s="346"/>
      <c r="W14" s="523"/>
      <c r="X14" s="525"/>
      <c r="Y14" s="527"/>
      <c r="Z14" s="414"/>
      <c r="AA14" s="332"/>
      <c r="AB14" s="523"/>
      <c r="AC14" s="523"/>
      <c r="AD14" s="525"/>
      <c r="AE14" s="315"/>
      <c r="AF14" s="525"/>
      <c r="AG14" s="517"/>
      <c r="AH14" s="39" t="s">
        <v>120</v>
      </c>
      <c r="AI14" s="39" t="s">
        <v>98</v>
      </c>
      <c r="AJ14" s="39" t="s">
        <v>121</v>
      </c>
      <c r="AK14" s="39" t="s">
        <v>122</v>
      </c>
      <c r="AL14" s="39" t="s">
        <v>24</v>
      </c>
      <c r="AO14" s="39" t="s">
        <v>123</v>
      </c>
    </row>
    <row r="15" spans="1:41" ht="73.5" customHeight="1" x14ac:dyDescent="0.25">
      <c r="A15" s="544"/>
      <c r="B15" s="544"/>
      <c r="C15" s="531"/>
      <c r="D15" s="534"/>
      <c r="E15" s="70" t="s">
        <v>124</v>
      </c>
      <c r="F15" s="531"/>
      <c r="G15" s="373"/>
      <c r="H15" s="373"/>
      <c r="I15" s="16"/>
      <c r="J15" s="352"/>
      <c r="K15" s="541"/>
      <c r="L15" s="82" t="s">
        <v>125</v>
      </c>
      <c r="M15" s="21" t="s">
        <v>126</v>
      </c>
      <c r="N15" s="22">
        <f>IF(M15="PREVENIR",15,IF(M15="DETECTAR",10,IF(M15="NO ES UN CONTROL",0,"")))</f>
        <v>15</v>
      </c>
      <c r="O15" s="318" t="str">
        <f>IF(O12&lt;86,"DÉBIL",IF(O12&lt;96,"MODERADO",IF(O12&lt;101,"FUERTE","")))</f>
        <v>FUERTE</v>
      </c>
      <c r="P15" s="357"/>
      <c r="Q15" s="320" t="str">
        <f>IF(AND(O15="FUERTE",P12="FUERTE (SIEMPRE SE EJECUTA)"),"FUERTE",IF(OR(O15="DÉBIL",P12="DÉBIL (NO SE EJECUTA)"),"DÉBIL",IF(OR(O15="MODERADO",P12="MODERADO (ALGUNAS VECES)"),"MODERADO")))</f>
        <v>FUERTE</v>
      </c>
      <c r="R15" s="519" t="str">
        <f>IF(AND(O15="FUERTE",P12="FUERTE (SIEMPRE SE EJECUTA)"),"NO","SÍ")</f>
        <v>NO</v>
      </c>
      <c r="S15"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15" s="344"/>
      <c r="V15" s="346"/>
      <c r="W15" s="523"/>
      <c r="X15" s="525"/>
      <c r="Y15" s="527"/>
      <c r="Z15" s="415"/>
      <c r="AA15" s="332"/>
      <c r="AB15" s="523"/>
      <c r="AC15" s="523"/>
      <c r="AD15" s="525"/>
      <c r="AE15" s="315"/>
      <c r="AF15" s="521"/>
      <c r="AG15" s="517"/>
      <c r="AH15" s="39" t="s">
        <v>96</v>
      </c>
      <c r="AO15" s="39" t="s">
        <v>128</v>
      </c>
    </row>
    <row r="16" spans="1:41" ht="38.25" customHeight="1" x14ac:dyDescent="0.25">
      <c r="A16" s="544"/>
      <c r="B16" s="544"/>
      <c r="C16" s="531"/>
      <c r="D16" s="534"/>
      <c r="E16" s="515" t="s">
        <v>597</v>
      </c>
      <c r="F16" s="531"/>
      <c r="G16" s="373"/>
      <c r="H16" s="373"/>
      <c r="I16" s="16"/>
      <c r="J16" s="352"/>
      <c r="K16" s="541"/>
      <c r="L16" s="82" t="s">
        <v>130</v>
      </c>
      <c r="M16" s="21" t="s">
        <v>34</v>
      </c>
      <c r="N16" s="22">
        <f>IF(M16="CONFIABLE",15,IF(M16="NO CONFIABLE",0,""))</f>
        <v>15</v>
      </c>
      <c r="O16" s="319"/>
      <c r="P16" s="357"/>
      <c r="Q16" s="320"/>
      <c r="R16" s="519"/>
      <c r="S16" s="324"/>
      <c r="T16" s="326"/>
      <c r="U16" s="344"/>
      <c r="V16" s="346"/>
      <c r="W16" s="523"/>
      <c r="X16" s="525"/>
      <c r="Y16" s="527"/>
      <c r="Z16" s="25" t="s">
        <v>131</v>
      </c>
      <c r="AA16" s="332"/>
      <c r="AB16" s="523"/>
      <c r="AC16" s="523"/>
      <c r="AD16" s="525"/>
      <c r="AE16" s="315"/>
      <c r="AF16" s="521"/>
      <c r="AG16" s="517"/>
      <c r="AH16" s="39" t="s">
        <v>132</v>
      </c>
      <c r="AJ16" s="39" t="s">
        <v>21</v>
      </c>
      <c r="AK16" s="39" t="s">
        <v>126</v>
      </c>
      <c r="AL16" s="39" t="s">
        <v>22</v>
      </c>
      <c r="AO16" s="39" t="s">
        <v>133</v>
      </c>
    </row>
    <row r="17" spans="1:41" ht="38.25" customHeight="1" x14ac:dyDescent="0.25">
      <c r="A17" s="544"/>
      <c r="B17" s="544"/>
      <c r="C17" s="531"/>
      <c r="D17" s="534"/>
      <c r="E17" s="515"/>
      <c r="F17" s="531"/>
      <c r="G17" s="373"/>
      <c r="H17" s="373"/>
      <c r="I17" s="16"/>
      <c r="J17" s="352"/>
      <c r="K17" s="541"/>
      <c r="L17" s="82" t="s">
        <v>134</v>
      </c>
      <c r="M17" s="21" t="s">
        <v>42</v>
      </c>
      <c r="N17" s="22">
        <f>IF(M17="SE INVESTIGAN Y SE RESUELVEN OPORTUNAMENTE",15,IF(M17="NO SE INVESTIGAN Y SE RESUELVEN OPORTUNAMENTE",0,""))</f>
        <v>15</v>
      </c>
      <c r="O17" s="319"/>
      <c r="P17" s="357"/>
      <c r="Q17" s="320"/>
      <c r="R17" s="519"/>
      <c r="S17" s="324"/>
      <c r="T17" s="326"/>
      <c r="U17" s="344"/>
      <c r="V17" s="346"/>
      <c r="W17" s="523"/>
      <c r="X17" s="525"/>
      <c r="Y17" s="527"/>
      <c r="Z17" s="432"/>
      <c r="AA17" s="332"/>
      <c r="AB17" s="523"/>
      <c r="AC17" s="523"/>
      <c r="AD17" s="525"/>
      <c r="AE17" s="315"/>
      <c r="AF17" s="521"/>
      <c r="AG17" s="517"/>
      <c r="AH17" s="39" t="s">
        <v>114</v>
      </c>
      <c r="AO17" s="39" t="s">
        <v>136</v>
      </c>
    </row>
    <row r="18" spans="1:41" ht="80.25" customHeight="1" x14ac:dyDescent="0.25">
      <c r="A18" s="544"/>
      <c r="B18" s="544"/>
      <c r="C18" s="532"/>
      <c r="D18" s="535"/>
      <c r="E18" s="516"/>
      <c r="F18" s="532"/>
      <c r="G18" s="374"/>
      <c r="H18" s="374"/>
      <c r="I18" s="16"/>
      <c r="J18" s="352"/>
      <c r="K18" s="542"/>
      <c r="L18" s="86" t="s">
        <v>137</v>
      </c>
      <c r="M18" s="28" t="s">
        <v>53</v>
      </c>
      <c r="N18" s="29">
        <f>IF(M18="COMPLETA",10,IF(M18="INCOMPLETA",5,IF(M18="NO EXISTE",0,"")))</f>
        <v>10</v>
      </c>
      <c r="O18" s="319"/>
      <c r="P18" s="358"/>
      <c r="Q18" s="321"/>
      <c r="R18" s="520"/>
      <c r="S18" s="325"/>
      <c r="T18" s="326"/>
      <c r="U18" s="345"/>
      <c r="V18" s="346"/>
      <c r="W18" s="432"/>
      <c r="X18" s="526"/>
      <c r="Y18" s="528"/>
      <c r="Z18" s="415"/>
      <c r="AA18" s="333"/>
      <c r="AB18" s="432"/>
      <c r="AC18" s="432"/>
      <c r="AD18" s="526"/>
      <c r="AE18" s="328"/>
      <c r="AF18" s="522"/>
      <c r="AG18" s="518"/>
      <c r="AO18" s="39" t="s">
        <v>97</v>
      </c>
    </row>
    <row r="19" spans="1:41" ht="40.5" customHeight="1" x14ac:dyDescent="0.25">
      <c r="A19" s="544"/>
      <c r="B19" s="544"/>
      <c r="C19" s="525" t="s">
        <v>598</v>
      </c>
      <c r="D19" s="533" t="s">
        <v>44</v>
      </c>
      <c r="E19" s="526" t="s">
        <v>599</v>
      </c>
      <c r="F19" s="525" t="s">
        <v>600</v>
      </c>
      <c r="G19" s="373" t="s">
        <v>19</v>
      </c>
      <c r="H19" s="373" t="s">
        <v>13</v>
      </c>
      <c r="I19" s="16" t="str">
        <f>CONCATENATE(G19,H19)</f>
        <v>PROBABLEMODERADO</v>
      </c>
      <c r="J19" s="391" t="str">
        <f>I20</f>
        <v>5. ALTO</v>
      </c>
      <c r="K19" s="537" t="s">
        <v>601</v>
      </c>
      <c r="L19" s="80" t="s">
        <v>95</v>
      </c>
      <c r="M19" s="18" t="s">
        <v>3</v>
      </c>
      <c r="N19" s="19">
        <f>IF(M19="ASIGNADO",15,IF(M19="NO ASIGNADO",0,""))</f>
        <v>15</v>
      </c>
      <c r="O19" s="395">
        <f>SUM(N19:N25)</f>
        <v>100</v>
      </c>
      <c r="P19" s="396" t="s">
        <v>72</v>
      </c>
      <c r="Q19" s="360">
        <f>IF(Q22="DÉBIL",0,IF(Q22="MODERADO",50,IF(Q22="FUERTE",100,"")))</f>
        <v>100</v>
      </c>
      <c r="R19" s="529"/>
      <c r="S19" s="342" t="s">
        <v>96</v>
      </c>
      <c r="T19" s="342" t="s">
        <v>96</v>
      </c>
      <c r="U19" s="344" t="s">
        <v>136</v>
      </c>
      <c r="V19" s="387" t="s">
        <v>120</v>
      </c>
      <c r="W19" s="523" t="s">
        <v>602</v>
      </c>
      <c r="X19" s="525" t="s">
        <v>603</v>
      </c>
      <c r="Y19" s="526"/>
      <c r="Z19" s="413"/>
      <c r="AA19" s="411" t="s">
        <v>115</v>
      </c>
      <c r="AB19" s="315"/>
      <c r="AC19" s="524">
        <v>43951</v>
      </c>
      <c r="AD19" s="525" t="s">
        <v>604</v>
      </c>
      <c r="AE19" s="315" t="s">
        <v>594</v>
      </c>
      <c r="AF19" s="525" t="s">
        <v>605</v>
      </c>
      <c r="AG19" s="517" t="s">
        <v>606</v>
      </c>
    </row>
    <row r="20" spans="1:41" ht="40.5" customHeight="1" x14ac:dyDescent="0.25">
      <c r="A20" s="544"/>
      <c r="B20" s="544"/>
      <c r="C20" s="531"/>
      <c r="D20" s="534"/>
      <c r="E20" s="536"/>
      <c r="F20" s="531"/>
      <c r="G20" s="373"/>
      <c r="H20" s="373"/>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ALTO</v>
      </c>
      <c r="J20" s="352"/>
      <c r="K20" s="538"/>
      <c r="L20" s="82" t="s">
        <v>113</v>
      </c>
      <c r="M20" s="21" t="s">
        <v>11</v>
      </c>
      <c r="N20" s="22">
        <f>IF(M20="ADECUADO",15,IF(M20="INADECUADO",0,""))</f>
        <v>15</v>
      </c>
      <c r="O20" s="356"/>
      <c r="P20" s="357"/>
      <c r="Q20" s="360"/>
      <c r="R20" s="530"/>
      <c r="S20" s="342"/>
      <c r="T20" s="342"/>
      <c r="U20" s="344"/>
      <c r="V20" s="346"/>
      <c r="W20" s="523"/>
      <c r="X20" s="525"/>
      <c r="Y20" s="527"/>
      <c r="Z20" s="414"/>
      <c r="AA20" s="332"/>
      <c r="AB20" s="523"/>
      <c r="AC20" s="523"/>
      <c r="AD20" s="525"/>
      <c r="AE20" s="315"/>
      <c r="AF20" s="525"/>
      <c r="AG20" s="517"/>
    </row>
    <row r="21" spans="1:41" ht="40.5" customHeight="1" x14ac:dyDescent="0.25">
      <c r="A21" s="544"/>
      <c r="B21" s="544"/>
      <c r="C21" s="531"/>
      <c r="D21" s="534"/>
      <c r="E21" s="536"/>
      <c r="F21" s="531"/>
      <c r="G21" s="373"/>
      <c r="H21" s="373"/>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52"/>
      <c r="K21" s="538"/>
      <c r="L21" s="101" t="s">
        <v>117</v>
      </c>
      <c r="M21" s="21" t="s">
        <v>16</v>
      </c>
      <c r="N21" s="22">
        <f>IF(M21="OPORTUNA",15,IF(M21="INOPORTUNA",0,""))</f>
        <v>15</v>
      </c>
      <c r="O21" s="356"/>
      <c r="P21" s="357"/>
      <c r="Q21" s="360"/>
      <c r="R21" s="530"/>
      <c r="S21" s="24" t="s">
        <v>118</v>
      </c>
      <c r="T21" s="24" t="s">
        <v>119</v>
      </c>
      <c r="U21" s="344"/>
      <c r="V21" s="346"/>
      <c r="W21" s="523"/>
      <c r="X21" s="525"/>
      <c r="Y21" s="527"/>
      <c r="Z21" s="414"/>
      <c r="AA21" s="332"/>
      <c r="AB21" s="523"/>
      <c r="AC21" s="523"/>
      <c r="AD21" s="525"/>
      <c r="AE21" s="315"/>
      <c r="AF21" s="525"/>
      <c r="AG21" s="517"/>
    </row>
    <row r="22" spans="1:41" ht="40.5" customHeight="1" x14ac:dyDescent="0.25">
      <c r="A22" s="544"/>
      <c r="B22" s="544"/>
      <c r="C22" s="531"/>
      <c r="D22" s="534"/>
      <c r="E22" s="70" t="s">
        <v>124</v>
      </c>
      <c r="F22" s="531"/>
      <c r="G22" s="373"/>
      <c r="H22" s="373"/>
      <c r="I22" s="16"/>
      <c r="J22" s="352"/>
      <c r="K22" s="538"/>
      <c r="L22" s="82" t="s">
        <v>125</v>
      </c>
      <c r="M22" s="21" t="s">
        <v>126</v>
      </c>
      <c r="N22" s="22">
        <f>IF(M22="PREVENIR",15,IF(M22="DETECTAR",10,IF(M22="NO ES UN CONTROL",0,"")))</f>
        <v>15</v>
      </c>
      <c r="O22" s="318" t="str">
        <f>IF(O19&lt;86,"DÉBIL",IF(O19&lt;96,"MODERADO",IF(O19&lt;101,"FUERTE","")))</f>
        <v>FUERTE</v>
      </c>
      <c r="P22" s="357"/>
      <c r="Q22" s="320" t="str">
        <f>IF(AND(O22="FUERTE",P19="FUERTE (SIEMPRE SE EJECUTA)"),"FUERTE",IF(OR(O22="DÉBIL",P19="DÉBIL (NO SE EJECUTA)"),"DÉBIL",IF(OR(O22="MODERADO",P19="MODERADO (ALGUNAS VECES)"),"MODERADO")))</f>
        <v>FUERTE</v>
      </c>
      <c r="R22" s="519" t="str">
        <f>IF(AND(O22="FUERTE",P19="FUERTE (SIEMPRE SE EJECUTA)"),"NO","SÍ")</f>
        <v>NO</v>
      </c>
      <c r="S22"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22" s="344"/>
      <c r="V22" s="346"/>
      <c r="W22" s="523"/>
      <c r="X22" s="525"/>
      <c r="Y22" s="527"/>
      <c r="Z22" s="415"/>
      <c r="AA22" s="332"/>
      <c r="AB22" s="523"/>
      <c r="AC22" s="523"/>
      <c r="AD22" s="525"/>
      <c r="AE22" s="315"/>
      <c r="AF22" s="521"/>
      <c r="AG22" s="517"/>
    </row>
    <row r="23" spans="1:41" ht="60" customHeight="1" x14ac:dyDescent="0.25">
      <c r="A23" s="544"/>
      <c r="B23" s="544"/>
      <c r="C23" s="531"/>
      <c r="D23" s="534"/>
      <c r="E23" s="515" t="s">
        <v>607</v>
      </c>
      <c r="F23" s="531"/>
      <c r="G23" s="373"/>
      <c r="H23" s="373"/>
      <c r="I23" s="16"/>
      <c r="J23" s="352"/>
      <c r="K23" s="538"/>
      <c r="L23" s="82" t="s">
        <v>130</v>
      </c>
      <c r="M23" s="21" t="s">
        <v>34</v>
      </c>
      <c r="N23" s="22">
        <f>IF(M23="CONFIABLE",15,IF(M23="NO CONFIABLE",0,""))</f>
        <v>15</v>
      </c>
      <c r="O23" s="319"/>
      <c r="P23" s="357"/>
      <c r="Q23" s="320"/>
      <c r="R23" s="519"/>
      <c r="S23" s="324"/>
      <c r="T23" s="326"/>
      <c r="U23" s="344"/>
      <c r="V23" s="346"/>
      <c r="W23" s="523"/>
      <c r="X23" s="525"/>
      <c r="Y23" s="527"/>
      <c r="Z23" s="25" t="s">
        <v>131</v>
      </c>
      <c r="AA23" s="332"/>
      <c r="AB23" s="523"/>
      <c r="AC23" s="523"/>
      <c r="AD23" s="525"/>
      <c r="AE23" s="315"/>
      <c r="AF23" s="521"/>
      <c r="AG23" s="517"/>
    </row>
    <row r="24" spans="1:41" ht="60" customHeight="1" x14ac:dyDescent="0.25">
      <c r="A24" s="544"/>
      <c r="B24" s="544"/>
      <c r="C24" s="531"/>
      <c r="D24" s="534"/>
      <c r="E24" s="515"/>
      <c r="F24" s="531"/>
      <c r="G24" s="373"/>
      <c r="H24" s="373"/>
      <c r="I24" s="16"/>
      <c r="J24" s="352"/>
      <c r="K24" s="538"/>
      <c r="L24" s="82" t="s">
        <v>134</v>
      </c>
      <c r="M24" s="21" t="s">
        <v>42</v>
      </c>
      <c r="N24" s="22">
        <f>IF(M24="SE INVESTIGAN Y SE RESUELVEN OPORTUNAMENTE",15,IF(M24="NO SE INVESTIGAN Y SE RESUELVEN OPORTUNAMENTE",0,""))</f>
        <v>15</v>
      </c>
      <c r="O24" s="319"/>
      <c r="P24" s="357"/>
      <c r="Q24" s="320"/>
      <c r="R24" s="519"/>
      <c r="S24" s="324"/>
      <c r="T24" s="326"/>
      <c r="U24" s="344"/>
      <c r="V24" s="346"/>
      <c r="W24" s="523"/>
      <c r="X24" s="525"/>
      <c r="Y24" s="527"/>
      <c r="Z24" s="432"/>
      <c r="AA24" s="332"/>
      <c r="AB24" s="523"/>
      <c r="AC24" s="523"/>
      <c r="AD24" s="525"/>
      <c r="AE24" s="315"/>
      <c r="AF24" s="521"/>
      <c r="AG24" s="517"/>
    </row>
    <row r="25" spans="1:41" ht="60" customHeight="1" x14ac:dyDescent="0.25">
      <c r="A25" s="545"/>
      <c r="B25" s="545"/>
      <c r="C25" s="532"/>
      <c r="D25" s="535"/>
      <c r="E25" s="516"/>
      <c r="F25" s="532"/>
      <c r="G25" s="374"/>
      <c r="H25" s="374"/>
      <c r="I25" s="16"/>
      <c r="J25" s="352"/>
      <c r="K25" s="539"/>
      <c r="L25" s="86" t="s">
        <v>137</v>
      </c>
      <c r="M25" s="28" t="s">
        <v>53</v>
      </c>
      <c r="N25" s="29">
        <f>IF(M25="COMPLETA",10,IF(M25="INCOMPLETA",5,IF(M25="NO EXISTE",0,"")))</f>
        <v>10</v>
      </c>
      <c r="O25" s="319"/>
      <c r="P25" s="358"/>
      <c r="Q25" s="321"/>
      <c r="R25" s="520"/>
      <c r="S25" s="325"/>
      <c r="T25" s="326"/>
      <c r="U25" s="345"/>
      <c r="V25" s="346"/>
      <c r="W25" s="432"/>
      <c r="X25" s="526"/>
      <c r="Y25" s="528"/>
      <c r="Z25" s="415"/>
      <c r="AA25" s="333"/>
      <c r="AB25" s="432"/>
      <c r="AC25" s="432"/>
      <c r="AD25" s="526"/>
      <c r="AE25" s="328"/>
      <c r="AF25" s="522"/>
      <c r="AG25" s="518"/>
    </row>
    <row r="26" spans="1:41" ht="27.75" customHeight="1" x14ac:dyDescent="0.25">
      <c r="A26" s="315" t="s">
        <v>166</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O26" s="39" t="s">
        <v>167</v>
      </c>
    </row>
    <row r="27" spans="1:41" ht="21.75" customHeight="1" x14ac:dyDescent="0.25">
      <c r="A27" s="308" t="s">
        <v>168</v>
      </c>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O27" s="39" t="s">
        <v>169</v>
      </c>
    </row>
    <row r="28" spans="1:41" ht="27.75" customHeight="1" x14ac:dyDescent="0.25">
      <c r="A28" s="309" t="s">
        <v>170</v>
      </c>
      <c r="B28" s="309"/>
      <c r="C28" s="309" t="s">
        <v>171</v>
      </c>
      <c r="D28" s="309"/>
      <c r="E28" s="309"/>
      <c r="F28" s="309"/>
      <c r="G28" s="309"/>
      <c r="H28" s="309"/>
      <c r="I28" s="309"/>
      <c r="J28" s="309"/>
      <c r="K28" s="309"/>
      <c r="L28" s="309"/>
      <c r="M28" s="309"/>
      <c r="N28" s="309"/>
      <c r="O28" s="309"/>
      <c r="P28" s="309"/>
      <c r="Q28" s="309"/>
      <c r="R28" s="309"/>
      <c r="S28" s="309"/>
      <c r="T28" s="309"/>
      <c r="U28" s="309"/>
      <c r="V28" s="309"/>
      <c r="W28" s="309"/>
      <c r="X28" s="309"/>
      <c r="Y28" s="309"/>
      <c r="Z28" s="310" t="s">
        <v>172</v>
      </c>
      <c r="AA28" s="310"/>
      <c r="AB28" s="310"/>
      <c r="AC28" s="310"/>
      <c r="AD28" s="311" t="s">
        <v>173</v>
      </c>
      <c r="AE28" s="311"/>
      <c r="AF28" s="311"/>
      <c r="AG28" s="311"/>
      <c r="AO28" s="39" t="s">
        <v>174</v>
      </c>
    </row>
    <row r="29" spans="1:41" s="52" customFormat="1" ht="27.75" customHeight="1" x14ac:dyDescent="0.25">
      <c r="A29" s="506">
        <v>1</v>
      </c>
      <c r="B29" s="507"/>
      <c r="C29" s="508" t="s">
        <v>222</v>
      </c>
      <c r="D29" s="508"/>
      <c r="E29" s="508"/>
      <c r="F29" s="508"/>
      <c r="G29" s="508"/>
      <c r="H29" s="508"/>
      <c r="I29" s="508"/>
      <c r="J29" s="508"/>
      <c r="K29" s="508"/>
      <c r="L29" s="508"/>
      <c r="M29" s="508"/>
      <c r="N29" s="508"/>
      <c r="O29" s="508"/>
      <c r="P29" s="508"/>
      <c r="Q29" s="508"/>
      <c r="R29" s="508"/>
      <c r="S29" s="508"/>
      <c r="T29" s="508"/>
      <c r="U29" s="508"/>
      <c r="V29" s="508"/>
      <c r="W29" s="508"/>
      <c r="X29" s="508"/>
      <c r="Y29" s="508"/>
      <c r="Z29" s="509"/>
      <c r="AA29" s="510"/>
      <c r="AB29" s="510"/>
      <c r="AC29" s="511"/>
      <c r="AD29" s="513"/>
      <c r="AE29" s="514"/>
      <c r="AF29" s="514"/>
      <c r="AG29" s="514"/>
      <c r="AO29" s="39" t="s">
        <v>156</v>
      </c>
    </row>
    <row r="30" spans="1:41" s="52" customFormat="1" ht="27.75" customHeight="1" x14ac:dyDescent="0.25">
      <c r="A30" s="506" t="s">
        <v>258</v>
      </c>
      <c r="B30" s="507"/>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9"/>
      <c r="AA30" s="510"/>
      <c r="AB30" s="510"/>
      <c r="AC30" s="511"/>
      <c r="AD30" s="512"/>
      <c r="AE30" s="512"/>
      <c r="AF30" s="512"/>
      <c r="AG30" s="512"/>
      <c r="AO30" s="39" t="s">
        <v>178</v>
      </c>
    </row>
    <row r="31" spans="1:41" s="52" customFormat="1" ht="27.75" customHeight="1" x14ac:dyDescent="0.25">
      <c r="A31" s="506" t="s">
        <v>258</v>
      </c>
      <c r="B31" s="507"/>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509"/>
      <c r="AA31" s="510"/>
      <c r="AB31" s="510"/>
      <c r="AC31" s="511"/>
      <c r="AD31" s="512"/>
      <c r="AE31" s="512"/>
      <c r="AF31" s="512"/>
      <c r="AG31" s="512"/>
      <c r="AO31" s="39" t="s">
        <v>179</v>
      </c>
    </row>
    <row r="32" spans="1:41" ht="15" customHeight="1" x14ac:dyDescent="0.25">
      <c r="A32" s="308" t="s">
        <v>180</v>
      </c>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O32" s="39" t="s">
        <v>181</v>
      </c>
    </row>
    <row r="33" spans="1:41" s="88" customFormat="1" ht="30.75" customHeight="1" x14ac:dyDescent="0.25">
      <c r="A33" s="292" t="s">
        <v>173</v>
      </c>
      <c r="B33" s="292"/>
      <c r="C33" s="292"/>
      <c r="D33" s="292"/>
      <c r="E33" s="292"/>
      <c r="F33" s="292"/>
      <c r="G33" s="292" t="s">
        <v>182</v>
      </c>
      <c r="H33" s="292"/>
      <c r="I33" s="292"/>
      <c r="J33" s="292"/>
      <c r="K33" s="292"/>
      <c r="L33" s="292"/>
      <c r="M33" s="293" t="s">
        <v>183</v>
      </c>
      <c r="N33" s="294"/>
      <c r="O33" s="294"/>
      <c r="P33" s="294"/>
      <c r="Q33" s="294"/>
      <c r="R33" s="294"/>
      <c r="S33" s="294"/>
      <c r="T33" s="294"/>
      <c r="U33" s="294"/>
      <c r="V33" s="295"/>
      <c r="W33" s="293" t="s">
        <v>184</v>
      </c>
      <c r="X33" s="294"/>
      <c r="Y33" s="294"/>
      <c r="Z33" s="294"/>
      <c r="AA33" s="295"/>
      <c r="AB33" s="296" t="str">
        <f>IF(X7="X","APOYO OFICINA ASESORA DE PLANEACIÓN","APOYO OFICINA DE CONTROL INTERNO")</f>
        <v>APOYO OFICINA DE CONTROL INTERNO</v>
      </c>
      <c r="AC33" s="296"/>
      <c r="AD33" s="296"/>
      <c r="AE33" s="296"/>
      <c r="AF33" s="296"/>
      <c r="AG33" s="296"/>
      <c r="AH33" s="32"/>
      <c r="AO33" s="39" t="s">
        <v>185</v>
      </c>
    </row>
    <row r="34" spans="1:41" s="89" customFormat="1" ht="33.75" customHeight="1" x14ac:dyDescent="0.25">
      <c r="A34" s="155" t="s">
        <v>186</v>
      </c>
      <c r="B34" s="499" t="s">
        <v>608</v>
      </c>
      <c r="C34" s="499"/>
      <c r="D34" s="499"/>
      <c r="E34" s="499"/>
      <c r="F34" s="499"/>
      <c r="G34" s="156" t="s">
        <v>186</v>
      </c>
      <c r="H34" s="499" t="s">
        <v>609</v>
      </c>
      <c r="I34" s="499"/>
      <c r="J34" s="499"/>
      <c r="K34" s="499"/>
      <c r="L34" s="499"/>
      <c r="M34" s="156" t="s">
        <v>186</v>
      </c>
      <c r="N34" s="157"/>
      <c r="O34" s="499" t="s">
        <v>232</v>
      </c>
      <c r="P34" s="499"/>
      <c r="Q34" s="499"/>
      <c r="R34" s="499"/>
      <c r="S34" s="499"/>
      <c r="T34" s="499"/>
      <c r="U34" s="499"/>
      <c r="V34" s="500"/>
      <c r="W34" s="158" t="s">
        <v>186</v>
      </c>
      <c r="X34" s="501" t="s">
        <v>263</v>
      </c>
      <c r="Y34" s="502"/>
      <c r="Z34" s="502"/>
      <c r="AA34" s="503"/>
      <c r="AB34" s="158" t="s">
        <v>186</v>
      </c>
      <c r="AC34" s="504"/>
      <c r="AD34" s="504"/>
      <c r="AE34" s="504"/>
      <c r="AF34" s="504"/>
      <c r="AG34" s="504"/>
      <c r="AO34" s="39" t="s">
        <v>191</v>
      </c>
    </row>
    <row r="35" spans="1:41" s="89" customFormat="1" ht="32.25" customHeight="1" x14ac:dyDescent="0.25">
      <c r="A35" s="155" t="s">
        <v>192</v>
      </c>
      <c r="B35" s="505" t="s">
        <v>610</v>
      </c>
      <c r="C35" s="505"/>
      <c r="D35" s="505"/>
      <c r="E35" s="505"/>
      <c r="F35" s="505"/>
      <c r="G35" s="155" t="s">
        <v>192</v>
      </c>
      <c r="H35" s="505" t="s">
        <v>611</v>
      </c>
      <c r="I35" s="505"/>
      <c r="J35" s="505"/>
      <c r="K35" s="505"/>
      <c r="L35" s="505"/>
      <c r="M35" s="156" t="s">
        <v>192</v>
      </c>
      <c r="N35" s="159"/>
      <c r="O35" s="505" t="s">
        <v>612</v>
      </c>
      <c r="P35" s="505"/>
      <c r="Q35" s="505"/>
      <c r="R35" s="505"/>
      <c r="S35" s="505"/>
      <c r="T35" s="505"/>
      <c r="U35" s="505"/>
      <c r="V35" s="505"/>
      <c r="W35" s="155" t="s">
        <v>192</v>
      </c>
      <c r="X35" s="501" t="s">
        <v>268</v>
      </c>
      <c r="Y35" s="502"/>
      <c r="Z35" s="502"/>
      <c r="AA35" s="503"/>
      <c r="AB35" s="155" t="s">
        <v>192</v>
      </c>
      <c r="AC35" s="504"/>
      <c r="AD35" s="504"/>
      <c r="AE35" s="504"/>
      <c r="AF35" s="504"/>
      <c r="AG35" s="504"/>
      <c r="AO35" s="39" t="s">
        <v>198</v>
      </c>
    </row>
    <row r="36" spans="1:41" s="52" customFormat="1" x14ac:dyDescent="0.25">
      <c r="D36" s="160"/>
      <c r="AO36" s="39" t="s">
        <v>199</v>
      </c>
    </row>
    <row r="37" spans="1:41" x14ac:dyDescent="0.25">
      <c r="AO37" s="39" t="s">
        <v>200</v>
      </c>
    </row>
    <row r="38" spans="1:41" x14ac:dyDescent="0.25">
      <c r="AO38" s="39" t="s">
        <v>201</v>
      </c>
    </row>
    <row r="39" spans="1:41" x14ac:dyDescent="0.25">
      <c r="AO39" s="39" t="s">
        <v>202</v>
      </c>
    </row>
    <row r="40" spans="1:41" x14ac:dyDescent="0.25">
      <c r="AO40" s="39" t="s">
        <v>203</v>
      </c>
    </row>
    <row r="41" spans="1:41" x14ac:dyDescent="0.25">
      <c r="AO41" s="39" t="s">
        <v>204</v>
      </c>
    </row>
  </sheetData>
  <sheetProtection selectLockedCells="1"/>
  <dataConsolidate/>
  <mergeCells count="141">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25"/>
    <mergeCell ref="B12:B25"/>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9:O21"/>
    <mergeCell ref="P19:P25"/>
    <mergeCell ref="Q19:Q21"/>
    <mergeCell ref="R19:R21"/>
    <mergeCell ref="S19:S20"/>
    <mergeCell ref="T19:T20"/>
    <mergeCell ref="E16:E18"/>
    <mergeCell ref="Z17:Z18"/>
    <mergeCell ref="C19:C25"/>
    <mergeCell ref="D19:D25"/>
    <mergeCell ref="E19:E21"/>
    <mergeCell ref="F19:F25"/>
    <mergeCell ref="G19:G25"/>
    <mergeCell ref="H19:H25"/>
    <mergeCell ref="J19:J25"/>
    <mergeCell ref="K19:K25"/>
    <mergeCell ref="H12:H18"/>
    <mergeCell ref="J12:J18"/>
    <mergeCell ref="K12:K18"/>
    <mergeCell ref="Q12:Q14"/>
    <mergeCell ref="AB19:AB25"/>
    <mergeCell ref="AC19:AC25"/>
    <mergeCell ref="AD19:AD25"/>
    <mergeCell ref="AE19:AE25"/>
    <mergeCell ref="AF19:AF21"/>
    <mergeCell ref="U19:U25"/>
    <mergeCell ref="V19:V25"/>
    <mergeCell ref="W19:W25"/>
    <mergeCell ref="X19:X25"/>
    <mergeCell ref="Y19:Y25"/>
    <mergeCell ref="Z19:Z22"/>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G19:AG25"/>
    <mergeCell ref="O22:O25"/>
    <mergeCell ref="Q22:Q25"/>
    <mergeCell ref="R22:R25"/>
    <mergeCell ref="S22:S25"/>
    <mergeCell ref="T22:T25"/>
    <mergeCell ref="AF22:AF25"/>
    <mergeCell ref="AA19:AA25"/>
    <mergeCell ref="A31:B31"/>
    <mergeCell ref="C31:Y31"/>
    <mergeCell ref="Z31:AC31"/>
    <mergeCell ref="AD31:AG31"/>
    <mergeCell ref="A32:AG32"/>
    <mergeCell ref="A33:F33"/>
    <mergeCell ref="G33:L33"/>
    <mergeCell ref="M33:V33"/>
    <mergeCell ref="W33:AA33"/>
    <mergeCell ref="AB33:AG33"/>
    <mergeCell ref="B34:F34"/>
    <mergeCell ref="H34:L34"/>
    <mergeCell ref="O34:V34"/>
    <mergeCell ref="X34:AA34"/>
    <mergeCell ref="AC34:AG34"/>
    <mergeCell ref="B35:F35"/>
    <mergeCell ref="H35:L35"/>
    <mergeCell ref="O35:V35"/>
    <mergeCell ref="X35:AA35"/>
    <mergeCell ref="AC35:AG35"/>
  </mergeCells>
  <conditionalFormatting sqref="J12:J25">
    <cfRule type="containsText" dxfId="159" priority="5" operator="containsText" text="EXTREMO">
      <formula>NOT(ISERROR(SEARCH("EXTREMO",J12)))</formula>
    </cfRule>
    <cfRule type="containsText" dxfId="158" priority="6" operator="containsText" text="ALTO">
      <formula>NOT(ISERROR(SEARCH("ALTO",J12)))</formula>
    </cfRule>
    <cfRule type="containsText" dxfId="157" priority="7" operator="containsText" text="MODERADO">
      <formula>NOT(ISERROR(SEARCH("MODERADO",J12)))</formula>
    </cfRule>
    <cfRule type="containsText" dxfId="156" priority="8" operator="containsText" text="BAJO">
      <formula>NOT(ISERROR(SEARCH("BAJO",J12)))</formula>
    </cfRule>
  </conditionalFormatting>
  <conditionalFormatting sqref="U12:U25">
    <cfRule type="containsText" dxfId="155" priority="1" operator="containsText" text="EXTREMO">
      <formula>NOT(ISERROR(SEARCH("EXTREMO",U12)))</formula>
    </cfRule>
    <cfRule type="containsText" dxfId="154" priority="2" operator="containsText" text="MODERADO">
      <formula>NOT(ISERROR(SEARCH("MODERADO",U12)))</formula>
    </cfRule>
    <cfRule type="containsText" dxfId="153" priority="3" operator="containsText" text="ALTO">
      <formula>NOT(ISERROR(SEARCH("ALTO",U12)))</formula>
    </cfRule>
    <cfRule type="containsText" dxfId="152" priority="4" operator="containsText" text="BAJO">
      <formula>NOT(ISERROR(SEARCH("BAJO",U12)))</formula>
    </cfRule>
  </conditionalFormatting>
  <dataValidations count="15">
    <dataValidation type="list" allowBlank="1" showInputMessage="1" showErrorMessage="1" sqref="M15 M22" xr:uid="{AC5371A1-65E1-4949-85FD-956EF340EB09}">
      <formula1>$AJ$16:$AL$16</formula1>
    </dataValidation>
    <dataValidation type="list" allowBlank="1" showInputMessage="1" showErrorMessage="1" sqref="AA12:AA25" xr:uid="{EF409A38-8786-4AC1-8531-475C82E0F419}">
      <formula1>$AN$12:$AN$13</formula1>
    </dataValidation>
    <dataValidation type="list" allowBlank="1" showInputMessage="1" showErrorMessage="1" sqref="T12 S12:S13 T19 S19:S20" xr:uid="{B767C1A5-ED12-4E62-B00B-F53A7721F038}">
      <formula1>$AH$15:$AH$17</formula1>
    </dataValidation>
    <dataValidation type="list" allowBlank="1" showInputMessage="1" showErrorMessage="1" sqref="D12:D25" xr:uid="{EAE872DA-49AC-434C-AB38-EF4C39448AC7}">
      <formula1>$AN$2:$AN$8</formula1>
    </dataValidation>
    <dataValidation type="list" allowBlank="1" showInputMessage="1" showErrorMessage="1" sqref="V12:V25" xr:uid="{CFB83FBF-B44E-4DD1-A5A8-A531511FA509}">
      <formula1>$AH$14:$AK$14</formula1>
    </dataValidation>
    <dataValidation type="list" allowBlank="1" showInputMessage="1" showErrorMessage="1" sqref="P12 P19" xr:uid="{1E65AEF3-FBD5-4395-9133-9BCE22D47FB5}">
      <formula1>$AH$10:$AJ$10</formula1>
    </dataValidation>
    <dataValidation type="list" allowBlank="1" showInputMessage="1" showErrorMessage="1" sqref="M17 M24" xr:uid="{FBFB29D7-8BD2-41DA-AE07-8F477A63FBE6}">
      <formula1>$AH$8:$AI$8</formula1>
    </dataValidation>
    <dataValidation type="list" allowBlank="1" showInputMessage="1" showErrorMessage="1" sqref="M16 M23" xr:uid="{B8D627C6-D09C-444F-B513-10314E950DE6}">
      <formula1>$AH$7:$AI$7</formula1>
    </dataValidation>
    <dataValidation type="list" allowBlank="1" showInputMessage="1" showErrorMessage="1" sqref="M14 M21" xr:uid="{6B94AA5D-892A-4A70-9A78-C973E5F794E2}">
      <formula1>$AH$5:$AI$5</formula1>
    </dataValidation>
    <dataValidation type="list" allowBlank="1" showInputMessage="1" showErrorMessage="1" sqref="M13 M20" xr:uid="{582292F3-96CF-4193-B78A-6A799A38B01F}">
      <formula1>$AH$4:$AI$4</formula1>
    </dataValidation>
    <dataValidation type="list" allowBlank="1" showInputMessage="1" showErrorMessage="1" sqref="M12 M19" xr:uid="{A488E5BE-598F-4932-AEBF-313B467ECEB8}">
      <formula1>$AH$2:$AH$3</formula1>
    </dataValidation>
    <dataValidation type="list" allowBlank="1" showInputMessage="1" showErrorMessage="1" sqref="U12:U25" xr:uid="{CE338BAA-29C8-4638-BC72-C89330769A97}">
      <formula1>$AO$10:$AO$41</formula1>
    </dataValidation>
    <dataValidation type="list" allowBlank="1" showInputMessage="1" showErrorMessage="1" sqref="G12:G25" xr:uid="{0B66EC2A-F14E-4334-938C-7DA37D9F6573}">
      <formula1>$AL$2:$AL$6</formula1>
    </dataValidation>
    <dataValidation type="list" allowBlank="1" showInputMessage="1" showErrorMessage="1" sqref="M18 M25" xr:uid="{30DA0BFB-6DFD-4C9A-A3C4-A89063FBAFC8}">
      <formula1>$AH$9:$AJ$9</formula1>
    </dataValidation>
    <dataValidation type="list" allowBlank="1" showInputMessage="1" showErrorMessage="1" sqref="H12:H25" xr:uid="{EBC3B32D-508E-4893-9375-9E8E8317560E}">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DF634-98BD-4006-9419-1763D718C47C}">
  <dimension ref="A1:AP48"/>
  <sheetViews>
    <sheetView view="pageBreakPreview" topLeftCell="R12" zoomScale="70" zoomScaleNormal="40" zoomScaleSheetLayoutView="70" workbookViewId="0">
      <selection activeCell="V12" sqref="V12:V18"/>
    </sheetView>
  </sheetViews>
  <sheetFormatPr baseColWidth="10" defaultRowHeight="12.75" x14ac:dyDescent="0.2"/>
  <cols>
    <col min="1" max="2" width="22.5703125" style="3" customWidth="1"/>
    <col min="3" max="3" width="15.42578125" style="3" customWidth="1"/>
    <col min="4" max="4" width="27.42578125" style="39"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487" t="s">
        <v>27</v>
      </c>
      <c r="B7" s="487"/>
      <c r="C7" s="488">
        <v>43889</v>
      </c>
      <c r="D7" s="489"/>
      <c r="E7" s="489"/>
      <c r="F7" s="489"/>
      <c r="G7" s="490"/>
      <c r="H7" s="491"/>
      <c r="I7" s="491"/>
      <c r="J7" s="491"/>
      <c r="K7" s="491"/>
      <c r="L7" s="492"/>
      <c r="M7" s="493" t="s">
        <v>28</v>
      </c>
      <c r="N7" s="494"/>
      <c r="O7" s="494"/>
      <c r="P7" s="494"/>
      <c r="Q7" s="494"/>
      <c r="R7" s="494"/>
      <c r="S7" s="494"/>
      <c r="T7" s="494"/>
      <c r="U7" s="494"/>
      <c r="V7" s="495"/>
      <c r="W7" s="4" t="s">
        <v>29</v>
      </c>
      <c r="X7" s="5"/>
      <c r="Y7" s="6" t="s">
        <v>31</v>
      </c>
      <c r="Z7" s="496" t="s">
        <v>30</v>
      </c>
      <c r="AA7" s="497"/>
      <c r="AB7" s="4" t="s">
        <v>32</v>
      </c>
      <c r="AC7" s="5" t="s">
        <v>30</v>
      </c>
      <c r="AD7" s="7" t="s">
        <v>33</v>
      </c>
      <c r="AE7" s="8"/>
      <c r="AF7" s="498"/>
      <c r="AG7" s="498"/>
      <c r="AH7" s="3" t="s">
        <v>34</v>
      </c>
      <c r="AI7" s="3" t="s">
        <v>35</v>
      </c>
      <c r="AJ7" s="3" t="s">
        <v>36</v>
      </c>
      <c r="AN7" s="3" t="s">
        <v>37</v>
      </c>
    </row>
    <row r="8" spans="1:41" x14ac:dyDescent="0.2">
      <c r="A8" s="472" t="s">
        <v>38</v>
      </c>
      <c r="B8" s="472"/>
      <c r="C8" s="472"/>
      <c r="D8" s="472"/>
      <c r="E8" s="472"/>
      <c r="F8" s="472"/>
      <c r="G8" s="473" t="s">
        <v>39</v>
      </c>
      <c r="H8" s="474"/>
      <c r="I8" s="474"/>
      <c r="J8" s="474"/>
      <c r="K8" s="474"/>
      <c r="L8" s="474"/>
      <c r="M8" s="474"/>
      <c r="N8" s="474"/>
      <c r="O8" s="474"/>
      <c r="P8" s="474"/>
      <c r="Q8" s="474"/>
      <c r="R8" s="474"/>
      <c r="S8" s="474"/>
      <c r="T8" s="474"/>
      <c r="U8" s="474"/>
      <c r="V8" s="474"/>
      <c r="W8" s="474"/>
      <c r="X8" s="481"/>
      <c r="Y8" s="474"/>
      <c r="Z8" s="474"/>
      <c r="AA8" s="474"/>
      <c r="AB8" s="475"/>
      <c r="AC8" s="478" t="s">
        <v>40</v>
      </c>
      <c r="AD8" s="483" t="s">
        <v>41</v>
      </c>
      <c r="AE8" s="484"/>
      <c r="AF8" s="484"/>
      <c r="AG8" s="484"/>
      <c r="AH8" s="3" t="s">
        <v>42</v>
      </c>
      <c r="AI8" s="3" t="s">
        <v>43</v>
      </c>
      <c r="AN8" s="3" t="s">
        <v>44</v>
      </c>
    </row>
    <row r="9" spans="1:41" s="9" customFormat="1" ht="14.25" customHeight="1" x14ac:dyDescent="0.2">
      <c r="A9" s="467" t="s">
        <v>45</v>
      </c>
      <c r="B9" s="465" t="s">
        <v>46</v>
      </c>
      <c r="C9" s="467" t="s">
        <v>47</v>
      </c>
      <c r="D9" s="467" t="s">
        <v>2</v>
      </c>
      <c r="E9" s="467" t="s">
        <v>48</v>
      </c>
      <c r="F9" s="477" t="s">
        <v>49</v>
      </c>
      <c r="G9" s="472" t="s">
        <v>50</v>
      </c>
      <c r="H9" s="472"/>
      <c r="I9" s="472"/>
      <c r="J9" s="472"/>
      <c r="K9" s="473" t="s">
        <v>51</v>
      </c>
      <c r="L9" s="474"/>
      <c r="M9" s="474"/>
      <c r="N9" s="474"/>
      <c r="O9" s="474"/>
      <c r="P9" s="474"/>
      <c r="Q9" s="474"/>
      <c r="R9" s="474"/>
      <c r="S9" s="474"/>
      <c r="T9" s="475"/>
      <c r="U9" s="473" t="s">
        <v>52</v>
      </c>
      <c r="V9" s="474"/>
      <c r="W9" s="474"/>
      <c r="X9" s="474"/>
      <c r="Y9" s="474"/>
      <c r="Z9" s="474"/>
      <c r="AA9" s="474"/>
      <c r="AB9" s="475"/>
      <c r="AC9" s="482"/>
      <c r="AD9" s="483"/>
      <c r="AE9" s="484"/>
      <c r="AF9" s="484"/>
      <c r="AG9" s="484"/>
      <c r="AH9" s="3" t="s">
        <v>53</v>
      </c>
      <c r="AI9" s="3" t="s">
        <v>54</v>
      </c>
      <c r="AJ9" s="3" t="s">
        <v>55</v>
      </c>
    </row>
    <row r="10" spans="1:41" s="9" customFormat="1" ht="20.25" customHeight="1" x14ac:dyDescent="0.2">
      <c r="A10" s="467"/>
      <c r="B10" s="480"/>
      <c r="C10" s="467"/>
      <c r="D10" s="467"/>
      <c r="E10" s="467"/>
      <c r="F10" s="477"/>
      <c r="G10" s="476" t="s">
        <v>56</v>
      </c>
      <c r="H10" s="476"/>
      <c r="I10" s="476"/>
      <c r="J10" s="476"/>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9" t="s">
        <v>72</v>
      </c>
      <c r="AI10" s="9" t="s">
        <v>73</v>
      </c>
      <c r="AJ10" s="9" t="s">
        <v>74</v>
      </c>
      <c r="AL10" s="9" t="s">
        <v>75</v>
      </c>
      <c r="AO10" s="3" t="s">
        <v>76</v>
      </c>
    </row>
    <row r="11" spans="1:41" s="9" customFormat="1" ht="57.75" customHeight="1" x14ac:dyDescent="0.2">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13" t="s">
        <v>78</v>
      </c>
      <c r="Z11" s="13" t="s">
        <v>79</v>
      </c>
      <c r="AA11" s="14" t="s">
        <v>80</v>
      </c>
      <c r="AB11" s="14" t="s">
        <v>81</v>
      </c>
      <c r="AC11" s="479"/>
      <c r="AD11" s="15" t="s">
        <v>82</v>
      </c>
      <c r="AE11" s="15" t="s">
        <v>83</v>
      </c>
      <c r="AF11" s="15" t="s">
        <v>84</v>
      </c>
      <c r="AG11" s="13" t="s">
        <v>85</v>
      </c>
      <c r="AH11" s="9" t="s">
        <v>86</v>
      </c>
      <c r="AI11" s="9" t="s">
        <v>8</v>
      </c>
      <c r="AL11" s="9" t="s">
        <v>87</v>
      </c>
      <c r="AO11" s="3" t="s">
        <v>88</v>
      </c>
    </row>
    <row r="12" spans="1:41" ht="37.5" customHeight="1" x14ac:dyDescent="0.2">
      <c r="A12" s="286" t="s">
        <v>534</v>
      </c>
      <c r="B12" s="543" t="s">
        <v>535</v>
      </c>
      <c r="C12" s="517" t="s">
        <v>536</v>
      </c>
      <c r="D12" s="401" t="s">
        <v>15</v>
      </c>
      <c r="E12" s="328" t="s">
        <v>537</v>
      </c>
      <c r="F12" s="315" t="s">
        <v>538</v>
      </c>
      <c r="G12" s="373" t="s">
        <v>14</v>
      </c>
      <c r="H12" s="373" t="s">
        <v>87</v>
      </c>
      <c r="I12" s="16" t="str">
        <f>CONCATENATE(G12,H12)</f>
        <v>POSIBLEMENOR</v>
      </c>
      <c r="J12" s="391" t="str">
        <f>I13</f>
        <v>3. MODERADO</v>
      </c>
      <c r="K12" s="572" t="s">
        <v>539</v>
      </c>
      <c r="L12" s="17" t="s">
        <v>95</v>
      </c>
      <c r="M12" s="18" t="s">
        <v>3</v>
      </c>
      <c r="N12" s="19">
        <f>IF(M12="ASIGNADO",15,IF(M12="NO ASIGNADO",0,""))</f>
        <v>15</v>
      </c>
      <c r="O12" s="395">
        <f>SUM(N12:N18)</f>
        <v>85</v>
      </c>
      <c r="P12" s="396" t="s">
        <v>73</v>
      </c>
      <c r="Q12" s="360">
        <f>IF(Q15="DÉBIL",0,IF(Q15="MODERADO",50,IF(Q15="FUERTE",100,"")))</f>
        <v>0</v>
      </c>
      <c r="R12" s="397"/>
      <c r="S12" s="342" t="s">
        <v>96</v>
      </c>
      <c r="T12" s="342" t="s">
        <v>96</v>
      </c>
      <c r="U12" s="344" t="s">
        <v>97</v>
      </c>
      <c r="V12" s="387" t="s">
        <v>98</v>
      </c>
      <c r="W12" s="315" t="s">
        <v>540</v>
      </c>
      <c r="X12" s="315" t="s">
        <v>541</v>
      </c>
      <c r="Y12" s="315" t="s">
        <v>542</v>
      </c>
      <c r="Z12" s="432">
        <v>2020</v>
      </c>
      <c r="AA12" s="411" t="s">
        <v>103</v>
      </c>
      <c r="AB12" s="315" t="s">
        <v>543</v>
      </c>
      <c r="AC12" s="524">
        <v>44073</v>
      </c>
      <c r="AD12" s="561" t="s">
        <v>544</v>
      </c>
      <c r="AE12" s="312" t="s">
        <v>545</v>
      </c>
      <c r="AF12" s="315" t="s">
        <v>546</v>
      </c>
      <c r="AG12" s="315" t="s">
        <v>547</v>
      </c>
      <c r="AH12" s="3" t="s">
        <v>110</v>
      </c>
      <c r="AI12" s="3" t="s">
        <v>111</v>
      </c>
      <c r="AJ12" s="3" t="s">
        <v>13</v>
      </c>
      <c r="AK12" s="3" t="s">
        <v>76</v>
      </c>
      <c r="AL12" s="3" t="s">
        <v>13</v>
      </c>
      <c r="AN12" s="3" t="s">
        <v>103</v>
      </c>
      <c r="AO12" s="3" t="s">
        <v>112</v>
      </c>
    </row>
    <row r="13" spans="1:41" ht="51.75" customHeight="1" x14ac:dyDescent="0.2">
      <c r="A13" s="286"/>
      <c r="B13" s="544"/>
      <c r="C13" s="570"/>
      <c r="D13" s="365"/>
      <c r="E13" s="398"/>
      <c r="F13" s="523"/>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352"/>
      <c r="K13" s="573"/>
      <c r="L13" s="20" t="s">
        <v>113</v>
      </c>
      <c r="M13" s="21" t="s">
        <v>11</v>
      </c>
      <c r="N13" s="22">
        <f>IF(M13="ADECUADO",15,IF(M13="INADECUADO",0,""))</f>
        <v>15</v>
      </c>
      <c r="O13" s="356"/>
      <c r="P13" s="357"/>
      <c r="Q13" s="360"/>
      <c r="R13" s="361"/>
      <c r="S13" s="342"/>
      <c r="T13" s="342"/>
      <c r="U13" s="344"/>
      <c r="V13" s="346"/>
      <c r="W13" s="315"/>
      <c r="X13" s="315"/>
      <c r="Y13" s="315"/>
      <c r="Z13" s="414"/>
      <c r="AA13" s="332"/>
      <c r="AB13" s="315"/>
      <c r="AC13" s="523"/>
      <c r="AD13" s="570"/>
      <c r="AE13" s="312"/>
      <c r="AF13" s="315"/>
      <c r="AG13" s="315"/>
      <c r="AH13" s="3" t="s">
        <v>96</v>
      </c>
      <c r="AI13" s="3" t="s">
        <v>114</v>
      </c>
      <c r="AL13" s="3" t="s">
        <v>18</v>
      </c>
      <c r="AN13" s="3" t="s">
        <v>115</v>
      </c>
      <c r="AO13" s="3" t="s">
        <v>116</v>
      </c>
    </row>
    <row r="14" spans="1:41" ht="69.75" customHeight="1" x14ac:dyDescent="0.2">
      <c r="A14" s="286"/>
      <c r="B14" s="544"/>
      <c r="C14" s="570"/>
      <c r="D14" s="365"/>
      <c r="E14" s="398"/>
      <c r="F14" s="523"/>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352"/>
      <c r="K14" s="573"/>
      <c r="L14" s="23" t="s">
        <v>117</v>
      </c>
      <c r="M14" s="21" t="s">
        <v>16</v>
      </c>
      <c r="N14" s="22">
        <f>IF(M14="OPORTUNA",15,IF(M14="INOPORTUNA",0,""))</f>
        <v>15</v>
      </c>
      <c r="O14" s="356"/>
      <c r="P14" s="357"/>
      <c r="Q14" s="360"/>
      <c r="R14" s="361"/>
      <c r="S14" s="24" t="s">
        <v>118</v>
      </c>
      <c r="T14" s="24" t="s">
        <v>119</v>
      </c>
      <c r="U14" s="344"/>
      <c r="V14" s="346"/>
      <c r="W14" s="315"/>
      <c r="X14" s="315"/>
      <c r="Y14" s="315"/>
      <c r="Z14" s="414"/>
      <c r="AA14" s="332"/>
      <c r="AB14" s="315"/>
      <c r="AC14" s="523"/>
      <c r="AD14" s="570"/>
      <c r="AE14" s="312"/>
      <c r="AF14" s="315"/>
      <c r="AG14" s="315"/>
      <c r="AH14" s="3" t="s">
        <v>120</v>
      </c>
      <c r="AI14" s="3" t="s">
        <v>98</v>
      </c>
      <c r="AJ14" s="3" t="s">
        <v>121</v>
      </c>
      <c r="AK14" s="3" t="s">
        <v>122</v>
      </c>
      <c r="AL14" s="3" t="s">
        <v>24</v>
      </c>
      <c r="AO14" s="3" t="s">
        <v>123</v>
      </c>
    </row>
    <row r="15" spans="1:41" ht="84" customHeight="1" x14ac:dyDescent="0.2">
      <c r="A15" s="286"/>
      <c r="B15" s="544"/>
      <c r="C15" s="570"/>
      <c r="D15" s="365"/>
      <c r="E15" s="25" t="s">
        <v>124</v>
      </c>
      <c r="F15" s="523"/>
      <c r="G15" s="373"/>
      <c r="H15" s="373"/>
      <c r="I15" s="16"/>
      <c r="J15" s="352"/>
      <c r="K15" s="573"/>
      <c r="L15" s="20" t="s">
        <v>125</v>
      </c>
      <c r="M15" s="21" t="s">
        <v>126</v>
      </c>
      <c r="N15" s="22">
        <f>IF(M15="PREVENIR",15,IF(M15="DETECTAR",10,IF(M15="NO ES UN CONTROL",0,"")))</f>
        <v>15</v>
      </c>
      <c r="O15" s="318" t="str">
        <f>IF(O12&lt;86,"DÉBIL",IF(O12&lt;96,"MODERADO",IF(O12&lt;101,"FUERTE","")))</f>
        <v>DÉBIL</v>
      </c>
      <c r="P15" s="357"/>
      <c r="Q15" s="320" t="str">
        <f>IF(AND(O15="FUERTE",P12="FUERTE (SIEMPRE SE EJECUTA)"),"FUERTE",IF(OR(O15="DÉBIL",P12="DÉBIL (NO SE EJECUTA)"),"DÉBIL",IF(OR(O15="MODERADO",P12="MODERADO (ALGUNAS VECES)"),"MODERADO")))</f>
        <v>DÉBIL</v>
      </c>
      <c r="R15" s="322" t="str">
        <f>IF(AND(O15="FUERTE",P12="FUERTE (SIEMPRE SE EJECUTA)"),"NO","SÍ")</f>
        <v>SÍ</v>
      </c>
      <c r="S15" s="324"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325"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344"/>
      <c r="V15" s="346"/>
      <c r="W15" s="315"/>
      <c r="X15" s="315"/>
      <c r="Y15" s="315"/>
      <c r="Z15" s="415"/>
      <c r="AA15" s="332"/>
      <c r="AB15" s="315"/>
      <c r="AC15" s="523"/>
      <c r="AD15" s="570"/>
      <c r="AE15" s="312"/>
      <c r="AF15" s="315" t="s">
        <v>548</v>
      </c>
      <c r="AG15" s="315"/>
      <c r="AH15" s="3" t="s">
        <v>96</v>
      </c>
      <c r="AO15" s="3" t="s">
        <v>128</v>
      </c>
    </row>
    <row r="16" spans="1:41" ht="55.5" customHeight="1" x14ac:dyDescent="0.2">
      <c r="A16" s="286"/>
      <c r="B16" s="544"/>
      <c r="C16" s="570"/>
      <c r="D16" s="365"/>
      <c r="E16" s="398" t="s">
        <v>549</v>
      </c>
      <c r="F16" s="523"/>
      <c r="G16" s="373"/>
      <c r="H16" s="373"/>
      <c r="I16" s="16"/>
      <c r="J16" s="352"/>
      <c r="K16" s="573"/>
      <c r="L16" s="20" t="s">
        <v>130</v>
      </c>
      <c r="M16" s="21" t="s">
        <v>34</v>
      </c>
      <c r="N16" s="22">
        <f>IF(M16="CONFIABLE",15,IF(M16="NO CONFIABLE",0,""))</f>
        <v>15</v>
      </c>
      <c r="O16" s="319"/>
      <c r="P16" s="357"/>
      <c r="Q16" s="320"/>
      <c r="R16" s="322"/>
      <c r="S16" s="324"/>
      <c r="T16" s="326"/>
      <c r="U16" s="344"/>
      <c r="V16" s="346"/>
      <c r="W16" s="315"/>
      <c r="X16" s="315"/>
      <c r="Y16" s="315"/>
      <c r="Z16" s="25" t="s">
        <v>131</v>
      </c>
      <c r="AA16" s="332"/>
      <c r="AB16" s="315"/>
      <c r="AC16" s="523"/>
      <c r="AD16" s="570"/>
      <c r="AE16" s="312"/>
      <c r="AF16" s="315"/>
      <c r="AG16" s="315"/>
      <c r="AH16" s="3" t="s">
        <v>132</v>
      </c>
      <c r="AJ16" s="3" t="s">
        <v>21</v>
      </c>
      <c r="AK16" s="3" t="s">
        <v>126</v>
      </c>
      <c r="AL16" s="3" t="s">
        <v>22</v>
      </c>
      <c r="AO16" s="3" t="s">
        <v>133</v>
      </c>
    </row>
    <row r="17" spans="1:41" ht="66.75" customHeight="1" x14ac:dyDescent="0.2">
      <c r="A17" s="286"/>
      <c r="B17" s="544"/>
      <c r="C17" s="570"/>
      <c r="D17" s="365"/>
      <c r="E17" s="398"/>
      <c r="F17" s="523"/>
      <c r="G17" s="373"/>
      <c r="H17" s="373"/>
      <c r="I17" s="16"/>
      <c r="J17" s="352"/>
      <c r="K17" s="573"/>
      <c r="L17" s="20" t="s">
        <v>134</v>
      </c>
      <c r="M17" s="21" t="s">
        <v>43</v>
      </c>
      <c r="N17" s="22">
        <f>IF(M17="SE INVESTIGAN Y SE RESUELVEN OPORTUNAMENTE",15,IF(M17="NO SE INVESTIGAN Y SE RESUELVEN OPORTUNAMENTE",0,""))</f>
        <v>0</v>
      </c>
      <c r="O17" s="319"/>
      <c r="P17" s="357"/>
      <c r="Q17" s="320"/>
      <c r="R17" s="322"/>
      <c r="S17" s="324"/>
      <c r="T17" s="326"/>
      <c r="U17" s="344"/>
      <c r="V17" s="346"/>
      <c r="W17" s="315"/>
      <c r="X17" s="315"/>
      <c r="Y17" s="315"/>
      <c r="Z17" s="328" t="s">
        <v>550</v>
      </c>
      <c r="AA17" s="332"/>
      <c r="AB17" s="315"/>
      <c r="AC17" s="523"/>
      <c r="AD17" s="570"/>
      <c r="AE17" s="312"/>
      <c r="AF17" s="315"/>
      <c r="AG17" s="315"/>
      <c r="AH17" s="3" t="s">
        <v>114</v>
      </c>
      <c r="AO17" s="3" t="s">
        <v>136</v>
      </c>
    </row>
    <row r="18" spans="1:41" ht="170.25" customHeight="1" x14ac:dyDescent="0.2">
      <c r="A18" s="566"/>
      <c r="B18" s="545"/>
      <c r="C18" s="571"/>
      <c r="D18" s="366"/>
      <c r="E18" s="314"/>
      <c r="F18" s="432"/>
      <c r="G18" s="374"/>
      <c r="H18" s="374"/>
      <c r="I18" s="16"/>
      <c r="J18" s="352"/>
      <c r="K18" s="573"/>
      <c r="L18" s="27" t="s">
        <v>137</v>
      </c>
      <c r="M18" s="28" t="s">
        <v>53</v>
      </c>
      <c r="N18" s="29">
        <f>IF(M18="COMPLETA",10,IF(M18="INCOMPLETA",5,IF(M18="NO EXISTE",0,"")))</f>
        <v>10</v>
      </c>
      <c r="O18" s="319"/>
      <c r="P18" s="358"/>
      <c r="Q18" s="321"/>
      <c r="R18" s="323"/>
      <c r="S18" s="325"/>
      <c r="T18" s="326"/>
      <c r="U18" s="345"/>
      <c r="V18" s="346"/>
      <c r="W18" s="328"/>
      <c r="X18" s="328"/>
      <c r="Y18" s="328"/>
      <c r="Z18" s="314"/>
      <c r="AA18" s="333"/>
      <c r="AB18" s="328"/>
      <c r="AC18" s="432"/>
      <c r="AD18" s="571"/>
      <c r="AE18" s="313"/>
      <c r="AF18" s="328"/>
      <c r="AG18" s="328"/>
      <c r="AO18" s="3" t="s">
        <v>97</v>
      </c>
    </row>
    <row r="19" spans="1:41" ht="37.5" customHeight="1" x14ac:dyDescent="0.2">
      <c r="A19" s="286" t="s">
        <v>534</v>
      </c>
      <c r="B19" s="543" t="s">
        <v>535</v>
      </c>
      <c r="C19" s="315" t="s">
        <v>551</v>
      </c>
      <c r="D19" s="401" t="s">
        <v>37</v>
      </c>
      <c r="E19" s="328" t="s">
        <v>552</v>
      </c>
      <c r="F19" s="315" t="s">
        <v>553</v>
      </c>
      <c r="G19" s="373" t="s">
        <v>14</v>
      </c>
      <c r="H19" s="373" t="s">
        <v>87</v>
      </c>
      <c r="I19" s="16" t="str">
        <f>CONCATENATE(G19,H19)</f>
        <v>POSIBLEMENOR</v>
      </c>
      <c r="J19" s="391" t="str">
        <f>I20</f>
        <v>3. MODERADO</v>
      </c>
      <c r="K19" s="312" t="s">
        <v>554</v>
      </c>
      <c r="L19" s="17" t="s">
        <v>95</v>
      </c>
      <c r="M19" s="18" t="s">
        <v>3</v>
      </c>
      <c r="N19" s="19">
        <f>IF(M19="ASIGNADO",15,IF(M19="NO ASIGNADO",0,""))</f>
        <v>15</v>
      </c>
      <c r="O19" s="395">
        <f>SUM(N19:N25)</f>
        <v>100</v>
      </c>
      <c r="P19" s="396" t="s">
        <v>73</v>
      </c>
      <c r="Q19" s="360">
        <f>IF(Q22="DÉBIL",0,IF(Q22="MODERADO",50,IF(Q22="FUERTE",100,"")))</f>
        <v>50</v>
      </c>
      <c r="R19" s="397"/>
      <c r="S19" s="342" t="s">
        <v>96</v>
      </c>
      <c r="T19" s="342" t="s">
        <v>96</v>
      </c>
      <c r="U19" s="344" t="s">
        <v>97</v>
      </c>
      <c r="V19" s="387" t="s">
        <v>98</v>
      </c>
      <c r="W19" s="315" t="s">
        <v>540</v>
      </c>
      <c r="X19" s="315" t="s">
        <v>541</v>
      </c>
      <c r="Y19" s="315" t="s">
        <v>555</v>
      </c>
      <c r="Z19" s="432">
        <v>2020</v>
      </c>
      <c r="AA19" s="411" t="s">
        <v>103</v>
      </c>
      <c r="AB19" s="315" t="s">
        <v>556</v>
      </c>
      <c r="AC19" s="524">
        <v>44073</v>
      </c>
      <c r="AD19" s="567" t="s">
        <v>557</v>
      </c>
      <c r="AE19" s="312" t="s">
        <v>545</v>
      </c>
      <c r="AF19" s="315" t="s">
        <v>558</v>
      </c>
      <c r="AG19" s="517" t="s">
        <v>559</v>
      </c>
      <c r="AH19" s="3" t="s">
        <v>110</v>
      </c>
      <c r="AI19" s="3" t="s">
        <v>111</v>
      </c>
      <c r="AJ19" s="3" t="s">
        <v>13</v>
      </c>
      <c r="AK19" s="3" t="s">
        <v>76</v>
      </c>
      <c r="AL19" s="3" t="s">
        <v>13</v>
      </c>
      <c r="AN19" s="3" t="s">
        <v>103</v>
      </c>
      <c r="AO19" s="3" t="s">
        <v>112</v>
      </c>
    </row>
    <row r="20" spans="1:41" ht="51.75" customHeight="1" x14ac:dyDescent="0.2">
      <c r="A20" s="286"/>
      <c r="B20" s="544"/>
      <c r="C20" s="523"/>
      <c r="D20" s="365"/>
      <c r="E20" s="398"/>
      <c r="F20" s="523"/>
      <c r="G20" s="373"/>
      <c r="H20" s="373"/>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352"/>
      <c r="K20" s="564"/>
      <c r="L20" s="20" t="s">
        <v>113</v>
      </c>
      <c r="M20" s="21" t="s">
        <v>11</v>
      </c>
      <c r="N20" s="22">
        <f>IF(M20="ADECUADO",15,IF(M20="INADECUADO",0,""))</f>
        <v>15</v>
      </c>
      <c r="O20" s="356"/>
      <c r="P20" s="357"/>
      <c r="Q20" s="360"/>
      <c r="R20" s="361"/>
      <c r="S20" s="342"/>
      <c r="T20" s="342"/>
      <c r="U20" s="344"/>
      <c r="V20" s="346"/>
      <c r="W20" s="315"/>
      <c r="X20" s="315"/>
      <c r="Y20" s="315"/>
      <c r="Z20" s="414"/>
      <c r="AA20" s="332"/>
      <c r="AB20" s="315"/>
      <c r="AC20" s="523"/>
      <c r="AD20" s="568"/>
      <c r="AE20" s="312"/>
      <c r="AF20" s="315"/>
      <c r="AG20" s="517"/>
      <c r="AH20" s="3" t="s">
        <v>96</v>
      </c>
      <c r="AI20" s="3" t="s">
        <v>114</v>
      </c>
      <c r="AL20" s="3" t="s">
        <v>18</v>
      </c>
      <c r="AN20" s="3" t="s">
        <v>115</v>
      </c>
      <c r="AO20" s="3" t="s">
        <v>116</v>
      </c>
    </row>
    <row r="21" spans="1:41" ht="69.75" customHeight="1" x14ac:dyDescent="0.2">
      <c r="A21" s="286"/>
      <c r="B21" s="544"/>
      <c r="C21" s="523"/>
      <c r="D21" s="365"/>
      <c r="E21" s="398"/>
      <c r="F21" s="523"/>
      <c r="G21" s="373"/>
      <c r="H21" s="373"/>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352"/>
      <c r="K21" s="564"/>
      <c r="L21" s="23" t="s">
        <v>117</v>
      </c>
      <c r="M21" s="21" t="s">
        <v>16</v>
      </c>
      <c r="N21" s="22">
        <f>IF(M21="OPORTUNA",15,IF(M21="INOPORTUNA",0,""))</f>
        <v>15</v>
      </c>
      <c r="O21" s="356"/>
      <c r="P21" s="357"/>
      <c r="Q21" s="360"/>
      <c r="R21" s="361"/>
      <c r="S21" s="24" t="s">
        <v>118</v>
      </c>
      <c r="T21" s="24" t="s">
        <v>119</v>
      </c>
      <c r="U21" s="344"/>
      <c r="V21" s="346"/>
      <c r="W21" s="315"/>
      <c r="X21" s="315"/>
      <c r="Y21" s="315"/>
      <c r="Z21" s="414"/>
      <c r="AA21" s="332"/>
      <c r="AB21" s="315"/>
      <c r="AC21" s="523"/>
      <c r="AD21" s="568"/>
      <c r="AE21" s="312"/>
      <c r="AF21" s="315"/>
      <c r="AG21" s="517"/>
      <c r="AH21" s="3" t="s">
        <v>120</v>
      </c>
      <c r="AI21" s="3" t="s">
        <v>98</v>
      </c>
      <c r="AJ21" s="3" t="s">
        <v>121</v>
      </c>
      <c r="AK21" s="3" t="s">
        <v>122</v>
      </c>
      <c r="AL21" s="3" t="s">
        <v>24</v>
      </c>
      <c r="AO21" s="3" t="s">
        <v>123</v>
      </c>
    </row>
    <row r="22" spans="1:41" ht="84" customHeight="1" x14ac:dyDescent="0.2">
      <c r="A22" s="286"/>
      <c r="B22" s="544"/>
      <c r="C22" s="523"/>
      <c r="D22" s="365"/>
      <c r="E22" s="25" t="s">
        <v>124</v>
      </c>
      <c r="F22" s="523"/>
      <c r="G22" s="373"/>
      <c r="H22" s="373"/>
      <c r="I22" s="16"/>
      <c r="J22" s="352"/>
      <c r="K22" s="564"/>
      <c r="L22" s="20" t="s">
        <v>125</v>
      </c>
      <c r="M22" s="21" t="s">
        <v>126</v>
      </c>
      <c r="N22" s="22">
        <f>IF(M22="PREVENIR",15,IF(M22="DETECTAR",10,IF(M22="NO ES UN CONTROL",0,"")))</f>
        <v>15</v>
      </c>
      <c r="O22" s="318" t="str">
        <f>IF(O19&lt;86,"DÉBIL",IF(O19&lt;96,"MODERADO",IF(O19&lt;101,"FUERTE","")))</f>
        <v>FUERTE</v>
      </c>
      <c r="P22" s="357"/>
      <c r="Q22" s="320" t="str">
        <f>IF(AND(O22="FUERTE",P19="FUERTE (SIEMPRE SE EJECUTA)"),"FUERTE",IF(OR(O22="DÉBIL",P19="DÉBIL (NO SE EJECUTA)"),"DÉBIL",IF(OR(O22="MODERADO",P19="MODERADO (ALGUNAS VECES)"),"MODERADO")))</f>
        <v>MODERADO</v>
      </c>
      <c r="R22" s="322" t="str">
        <f>IF(AND(O22="FUERTE",P19="FUERTE (SIEMPRE SE EJECUTA)"),"NO","SÍ")</f>
        <v>SÍ</v>
      </c>
      <c r="S22" s="324"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2" s="325"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2" s="344"/>
      <c r="V22" s="346"/>
      <c r="W22" s="315"/>
      <c r="X22" s="315"/>
      <c r="Y22" s="315"/>
      <c r="Z22" s="415"/>
      <c r="AA22" s="332"/>
      <c r="AB22" s="315"/>
      <c r="AC22" s="523"/>
      <c r="AD22" s="568"/>
      <c r="AE22" s="312"/>
      <c r="AF22" s="315" t="s">
        <v>560</v>
      </c>
      <c r="AG22" s="517"/>
      <c r="AH22" s="3" t="s">
        <v>96</v>
      </c>
      <c r="AO22" s="3" t="s">
        <v>128</v>
      </c>
    </row>
    <row r="23" spans="1:41" ht="55.5" customHeight="1" x14ac:dyDescent="0.2">
      <c r="A23" s="286"/>
      <c r="B23" s="544"/>
      <c r="C23" s="523"/>
      <c r="D23" s="365"/>
      <c r="E23" s="398" t="s">
        <v>561</v>
      </c>
      <c r="F23" s="523"/>
      <c r="G23" s="373"/>
      <c r="H23" s="373"/>
      <c r="I23" s="16"/>
      <c r="J23" s="352"/>
      <c r="K23" s="564"/>
      <c r="L23" s="20" t="s">
        <v>130</v>
      </c>
      <c r="M23" s="21" t="s">
        <v>34</v>
      </c>
      <c r="N23" s="22">
        <f>IF(M23="CONFIABLE",15,IF(M23="NO CONFIABLE",0,""))</f>
        <v>15</v>
      </c>
      <c r="O23" s="319"/>
      <c r="P23" s="357"/>
      <c r="Q23" s="320"/>
      <c r="R23" s="322"/>
      <c r="S23" s="324"/>
      <c r="T23" s="326"/>
      <c r="U23" s="344"/>
      <c r="V23" s="346"/>
      <c r="W23" s="315"/>
      <c r="X23" s="315"/>
      <c r="Y23" s="315"/>
      <c r="Z23" s="25" t="s">
        <v>131</v>
      </c>
      <c r="AA23" s="332"/>
      <c r="AB23" s="315"/>
      <c r="AC23" s="523"/>
      <c r="AD23" s="568"/>
      <c r="AE23" s="312"/>
      <c r="AF23" s="315"/>
      <c r="AG23" s="517"/>
      <c r="AH23" s="3" t="s">
        <v>132</v>
      </c>
      <c r="AJ23" s="3" t="s">
        <v>21</v>
      </c>
      <c r="AK23" s="3" t="s">
        <v>126</v>
      </c>
      <c r="AL23" s="3" t="s">
        <v>22</v>
      </c>
      <c r="AO23" s="3" t="s">
        <v>133</v>
      </c>
    </row>
    <row r="24" spans="1:41" ht="66.75" customHeight="1" x14ac:dyDescent="0.2">
      <c r="A24" s="286"/>
      <c r="B24" s="544"/>
      <c r="C24" s="523"/>
      <c r="D24" s="365"/>
      <c r="E24" s="398"/>
      <c r="F24" s="523"/>
      <c r="G24" s="373"/>
      <c r="H24" s="373"/>
      <c r="I24" s="16"/>
      <c r="J24" s="352"/>
      <c r="K24" s="564"/>
      <c r="L24" s="20" t="s">
        <v>134</v>
      </c>
      <c r="M24" s="21" t="s">
        <v>42</v>
      </c>
      <c r="N24" s="22">
        <f>IF(M24="SE INVESTIGAN Y SE RESUELVEN OPORTUNAMENTE",15,IF(M24="NO SE INVESTIGAN Y SE RESUELVEN OPORTUNAMENTE",0,""))</f>
        <v>15</v>
      </c>
      <c r="O24" s="319"/>
      <c r="P24" s="357"/>
      <c r="Q24" s="320"/>
      <c r="R24" s="322"/>
      <c r="S24" s="324"/>
      <c r="T24" s="326"/>
      <c r="U24" s="344"/>
      <c r="V24" s="346"/>
      <c r="W24" s="315"/>
      <c r="X24" s="315"/>
      <c r="Y24" s="315"/>
      <c r="Z24" s="432" t="s">
        <v>562</v>
      </c>
      <c r="AA24" s="332"/>
      <c r="AB24" s="315"/>
      <c r="AC24" s="523"/>
      <c r="AD24" s="568"/>
      <c r="AE24" s="312"/>
      <c r="AF24" s="315"/>
      <c r="AG24" s="517"/>
      <c r="AH24" s="3" t="s">
        <v>114</v>
      </c>
      <c r="AO24" s="3" t="s">
        <v>136</v>
      </c>
    </row>
    <row r="25" spans="1:41" ht="384" customHeight="1" x14ac:dyDescent="0.2">
      <c r="A25" s="566"/>
      <c r="B25" s="545"/>
      <c r="C25" s="432"/>
      <c r="D25" s="366"/>
      <c r="E25" s="314"/>
      <c r="F25" s="432"/>
      <c r="G25" s="374"/>
      <c r="H25" s="374"/>
      <c r="I25" s="16"/>
      <c r="J25" s="352"/>
      <c r="K25" s="565"/>
      <c r="L25" s="27" t="s">
        <v>137</v>
      </c>
      <c r="M25" s="28" t="s">
        <v>53</v>
      </c>
      <c r="N25" s="29">
        <f>IF(M25="COMPLETA",10,IF(M25="INCOMPLETA",5,IF(M25="NO EXISTE",0,"")))</f>
        <v>10</v>
      </c>
      <c r="O25" s="319"/>
      <c r="P25" s="358"/>
      <c r="Q25" s="321"/>
      <c r="R25" s="323"/>
      <c r="S25" s="325"/>
      <c r="T25" s="326"/>
      <c r="U25" s="345"/>
      <c r="V25" s="346"/>
      <c r="W25" s="328"/>
      <c r="X25" s="328"/>
      <c r="Y25" s="328"/>
      <c r="Z25" s="415"/>
      <c r="AA25" s="333"/>
      <c r="AB25" s="328"/>
      <c r="AC25" s="432"/>
      <c r="AD25" s="569"/>
      <c r="AE25" s="313"/>
      <c r="AF25" s="328"/>
      <c r="AG25" s="518"/>
      <c r="AO25" s="3" t="s">
        <v>97</v>
      </c>
    </row>
    <row r="26" spans="1:41" ht="37.5" customHeight="1" x14ac:dyDescent="0.2">
      <c r="A26" s="286" t="s">
        <v>534</v>
      </c>
      <c r="B26" s="543" t="s">
        <v>535</v>
      </c>
      <c r="C26" s="315" t="s">
        <v>563</v>
      </c>
      <c r="D26" s="401" t="s">
        <v>37</v>
      </c>
      <c r="E26" s="328" t="s">
        <v>564</v>
      </c>
      <c r="F26" s="315" t="s">
        <v>565</v>
      </c>
      <c r="G26" s="373" t="s">
        <v>14</v>
      </c>
      <c r="H26" s="373" t="s">
        <v>13</v>
      </c>
      <c r="I26" s="16" t="str">
        <f>CONCATENATE(G26,H26)</f>
        <v>POSIBLEMODERADO</v>
      </c>
      <c r="J26" s="391" t="str">
        <f>I27</f>
        <v>3. ALTO</v>
      </c>
      <c r="K26" s="312" t="s">
        <v>566</v>
      </c>
      <c r="L26" s="17" t="s">
        <v>95</v>
      </c>
      <c r="M26" s="18" t="s">
        <v>3</v>
      </c>
      <c r="N26" s="19">
        <f>IF(M26="ASIGNADO",15,IF(M26="NO ASIGNADO",0,""))</f>
        <v>15</v>
      </c>
      <c r="O26" s="395">
        <f>SUM(N26:N32)</f>
        <v>85</v>
      </c>
      <c r="P26" s="396" t="s">
        <v>72</v>
      </c>
      <c r="Q26" s="360">
        <f>IF(Q29="DÉBIL",0,IF(Q29="MODERADO",50,IF(Q29="FUERTE",100,"")))</f>
        <v>0</v>
      </c>
      <c r="R26" s="397"/>
      <c r="S26" s="342" t="s">
        <v>96</v>
      </c>
      <c r="T26" s="342" t="s">
        <v>96</v>
      </c>
      <c r="U26" s="344" t="s">
        <v>116</v>
      </c>
      <c r="V26" s="387" t="s">
        <v>98</v>
      </c>
      <c r="W26" s="315" t="s">
        <v>540</v>
      </c>
      <c r="X26" s="315" t="s">
        <v>567</v>
      </c>
      <c r="Y26" s="315" t="s">
        <v>568</v>
      </c>
      <c r="Z26" s="432">
        <v>2020</v>
      </c>
      <c r="AA26" s="411" t="s">
        <v>115</v>
      </c>
      <c r="AB26" s="559" t="s">
        <v>569</v>
      </c>
      <c r="AC26" s="524">
        <v>44073</v>
      </c>
      <c r="AD26" s="561" t="s">
        <v>570</v>
      </c>
      <c r="AE26" s="312" t="s">
        <v>545</v>
      </c>
      <c r="AF26" s="315" t="s">
        <v>571</v>
      </c>
      <c r="AG26" s="517" t="s">
        <v>572</v>
      </c>
      <c r="AH26" s="3" t="s">
        <v>110</v>
      </c>
      <c r="AI26" s="3" t="s">
        <v>111</v>
      </c>
      <c r="AJ26" s="3" t="s">
        <v>13</v>
      </c>
      <c r="AK26" s="3" t="s">
        <v>76</v>
      </c>
      <c r="AL26" s="3" t="s">
        <v>13</v>
      </c>
      <c r="AN26" s="3" t="s">
        <v>103</v>
      </c>
      <c r="AO26" s="3" t="s">
        <v>112</v>
      </c>
    </row>
    <row r="27" spans="1:41" ht="51.75" customHeight="1" x14ac:dyDescent="0.2">
      <c r="A27" s="286"/>
      <c r="B27" s="544"/>
      <c r="C27" s="523"/>
      <c r="D27" s="365"/>
      <c r="E27" s="398"/>
      <c r="F27" s="523"/>
      <c r="G27" s="373"/>
      <c r="H27" s="373"/>
      <c r="I27" s="1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ALTO</v>
      </c>
      <c r="J27" s="352"/>
      <c r="K27" s="564"/>
      <c r="L27" s="20" t="s">
        <v>113</v>
      </c>
      <c r="M27" s="21" t="s">
        <v>11</v>
      </c>
      <c r="N27" s="22">
        <f>IF(M27="ADECUADO",15,IF(M27="INADECUADO",0,""))</f>
        <v>15</v>
      </c>
      <c r="O27" s="356"/>
      <c r="P27" s="357"/>
      <c r="Q27" s="360"/>
      <c r="R27" s="361"/>
      <c r="S27" s="342"/>
      <c r="T27" s="342"/>
      <c r="U27" s="344"/>
      <c r="V27" s="346"/>
      <c r="W27" s="315"/>
      <c r="X27" s="315"/>
      <c r="Y27" s="315"/>
      <c r="Z27" s="414"/>
      <c r="AA27" s="332"/>
      <c r="AB27" s="560"/>
      <c r="AC27" s="523"/>
      <c r="AD27" s="562"/>
      <c r="AE27" s="312"/>
      <c r="AF27" s="315"/>
      <c r="AG27" s="517"/>
      <c r="AH27" s="3" t="s">
        <v>96</v>
      </c>
      <c r="AI27" s="3" t="s">
        <v>114</v>
      </c>
      <c r="AL27" s="3" t="s">
        <v>18</v>
      </c>
      <c r="AN27" s="3" t="s">
        <v>115</v>
      </c>
      <c r="AO27" s="3" t="s">
        <v>116</v>
      </c>
    </row>
    <row r="28" spans="1:41" ht="69.75" customHeight="1" x14ac:dyDescent="0.2">
      <c r="A28" s="286"/>
      <c r="B28" s="544"/>
      <c r="C28" s="523"/>
      <c r="D28" s="365"/>
      <c r="E28" s="398"/>
      <c r="F28" s="523"/>
      <c r="G28" s="373"/>
      <c r="H28" s="373"/>
      <c r="I28" s="1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352"/>
      <c r="K28" s="564"/>
      <c r="L28" s="23" t="s">
        <v>117</v>
      </c>
      <c r="M28" s="21" t="s">
        <v>16</v>
      </c>
      <c r="N28" s="22">
        <f>IF(M28="OPORTUNA",15,IF(M28="INOPORTUNA",0,""))</f>
        <v>15</v>
      </c>
      <c r="O28" s="356"/>
      <c r="P28" s="357"/>
      <c r="Q28" s="360"/>
      <c r="R28" s="361"/>
      <c r="S28" s="24" t="s">
        <v>118</v>
      </c>
      <c r="T28" s="24" t="s">
        <v>119</v>
      </c>
      <c r="U28" s="344"/>
      <c r="V28" s="346"/>
      <c r="W28" s="315"/>
      <c r="X28" s="315"/>
      <c r="Y28" s="315"/>
      <c r="Z28" s="414"/>
      <c r="AA28" s="332"/>
      <c r="AB28" s="560"/>
      <c r="AC28" s="523"/>
      <c r="AD28" s="562"/>
      <c r="AE28" s="312"/>
      <c r="AF28" s="315"/>
      <c r="AG28" s="517"/>
      <c r="AH28" s="3" t="s">
        <v>120</v>
      </c>
      <c r="AI28" s="3" t="s">
        <v>98</v>
      </c>
      <c r="AJ28" s="3" t="s">
        <v>121</v>
      </c>
      <c r="AK28" s="3" t="s">
        <v>122</v>
      </c>
      <c r="AL28" s="3" t="s">
        <v>24</v>
      </c>
      <c r="AO28" s="3" t="s">
        <v>123</v>
      </c>
    </row>
    <row r="29" spans="1:41" ht="84" customHeight="1" x14ac:dyDescent="0.2">
      <c r="A29" s="286"/>
      <c r="B29" s="544"/>
      <c r="C29" s="523"/>
      <c r="D29" s="365"/>
      <c r="E29" s="25" t="s">
        <v>124</v>
      </c>
      <c r="F29" s="523"/>
      <c r="G29" s="373"/>
      <c r="H29" s="373"/>
      <c r="I29" s="16"/>
      <c r="J29" s="352"/>
      <c r="K29" s="564"/>
      <c r="L29" s="20" t="s">
        <v>125</v>
      </c>
      <c r="M29" s="21" t="s">
        <v>126</v>
      </c>
      <c r="N29" s="22">
        <f>IF(M29="PREVENIR",15,IF(M29="DETECTAR",10,IF(M29="NO ES UN CONTROL",0,"")))</f>
        <v>15</v>
      </c>
      <c r="O29" s="318" t="str">
        <f>IF(O26&lt;86,"DÉBIL",IF(O26&lt;96,"MODERADO",IF(O26&lt;101,"FUERTE","")))</f>
        <v>DÉBIL</v>
      </c>
      <c r="P29" s="357"/>
      <c r="Q29" s="320" t="str">
        <f>IF(AND(O29="FUERTE",P26="FUERTE (SIEMPRE SE EJECUTA)"),"FUERTE",IF(OR(O29="DÉBIL",P26="DÉBIL (NO SE EJECUTA)"),"DÉBIL",IF(OR(O29="MODERADO",P26="MODERADO (ALGUNAS VECES)"),"MODERADO")))</f>
        <v>DÉBIL</v>
      </c>
      <c r="R29" s="322" t="str">
        <f>IF(AND(O29="FUERTE",P26="FUERTE (SIEMPRE SE EJECUTA)"),"NO","SÍ")</f>
        <v>SÍ</v>
      </c>
      <c r="S29" s="324"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9" s="325"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9" s="344"/>
      <c r="V29" s="346"/>
      <c r="W29" s="315"/>
      <c r="X29" s="315"/>
      <c r="Y29" s="315"/>
      <c r="Z29" s="415"/>
      <c r="AA29" s="332"/>
      <c r="AB29" s="560"/>
      <c r="AC29" s="523"/>
      <c r="AD29" s="562"/>
      <c r="AE29" s="312"/>
      <c r="AF29" s="315" t="s">
        <v>573</v>
      </c>
      <c r="AG29" s="517"/>
      <c r="AH29" s="3" t="s">
        <v>96</v>
      </c>
      <c r="AO29" s="3" t="s">
        <v>128</v>
      </c>
    </row>
    <row r="30" spans="1:41" ht="55.5" customHeight="1" x14ac:dyDescent="0.2">
      <c r="A30" s="286"/>
      <c r="B30" s="544"/>
      <c r="C30" s="523"/>
      <c r="D30" s="365"/>
      <c r="E30" s="398" t="s">
        <v>574</v>
      </c>
      <c r="F30" s="523"/>
      <c r="G30" s="373"/>
      <c r="H30" s="373"/>
      <c r="I30" s="16"/>
      <c r="J30" s="352"/>
      <c r="K30" s="564"/>
      <c r="L30" s="20" t="s">
        <v>130</v>
      </c>
      <c r="M30" s="21" t="s">
        <v>34</v>
      </c>
      <c r="N30" s="22">
        <f>IF(M30="CONFIABLE",15,IF(M30="NO CONFIABLE",0,""))</f>
        <v>15</v>
      </c>
      <c r="O30" s="319"/>
      <c r="P30" s="357"/>
      <c r="Q30" s="320"/>
      <c r="R30" s="322"/>
      <c r="S30" s="324"/>
      <c r="T30" s="326"/>
      <c r="U30" s="344"/>
      <c r="V30" s="346"/>
      <c r="W30" s="315"/>
      <c r="X30" s="315"/>
      <c r="Y30" s="315"/>
      <c r="Z30" s="25" t="s">
        <v>131</v>
      </c>
      <c r="AA30" s="332"/>
      <c r="AB30" s="560"/>
      <c r="AC30" s="523"/>
      <c r="AD30" s="562"/>
      <c r="AE30" s="312"/>
      <c r="AF30" s="315"/>
      <c r="AG30" s="517"/>
      <c r="AH30" s="3" t="s">
        <v>132</v>
      </c>
      <c r="AJ30" s="3" t="s">
        <v>21</v>
      </c>
      <c r="AK30" s="3" t="s">
        <v>126</v>
      </c>
      <c r="AL30" s="3" t="s">
        <v>22</v>
      </c>
      <c r="AO30" s="3" t="s">
        <v>133</v>
      </c>
    </row>
    <row r="31" spans="1:41" ht="66.75" customHeight="1" x14ac:dyDescent="0.2">
      <c r="A31" s="286"/>
      <c r="B31" s="544"/>
      <c r="C31" s="523"/>
      <c r="D31" s="365"/>
      <c r="E31" s="398"/>
      <c r="F31" s="523"/>
      <c r="G31" s="373"/>
      <c r="H31" s="373"/>
      <c r="I31" s="16"/>
      <c r="J31" s="352"/>
      <c r="K31" s="564"/>
      <c r="L31" s="20" t="s">
        <v>134</v>
      </c>
      <c r="M31" s="21" t="s">
        <v>43</v>
      </c>
      <c r="N31" s="22">
        <f>IF(M31="SE INVESTIGAN Y SE RESUELVEN OPORTUNAMENTE",15,IF(M31="NO SE INVESTIGAN Y SE RESUELVEN OPORTUNAMENTE",0,""))</f>
        <v>0</v>
      </c>
      <c r="O31" s="319"/>
      <c r="P31" s="357"/>
      <c r="Q31" s="320"/>
      <c r="R31" s="322"/>
      <c r="S31" s="324"/>
      <c r="T31" s="326"/>
      <c r="U31" s="344"/>
      <c r="V31" s="346"/>
      <c r="W31" s="315"/>
      <c r="X31" s="315"/>
      <c r="Y31" s="315"/>
      <c r="Z31" s="432" t="s">
        <v>562</v>
      </c>
      <c r="AA31" s="332"/>
      <c r="AB31" s="560"/>
      <c r="AC31" s="523"/>
      <c r="AD31" s="562"/>
      <c r="AE31" s="312"/>
      <c r="AF31" s="315"/>
      <c r="AG31" s="517"/>
      <c r="AH31" s="3" t="s">
        <v>114</v>
      </c>
      <c r="AO31" s="3" t="s">
        <v>136</v>
      </c>
    </row>
    <row r="32" spans="1:41" ht="60.75" customHeight="1" x14ac:dyDescent="0.2">
      <c r="A32" s="566"/>
      <c r="B32" s="545"/>
      <c r="C32" s="432"/>
      <c r="D32" s="366"/>
      <c r="E32" s="314"/>
      <c r="F32" s="432"/>
      <c r="G32" s="374"/>
      <c r="H32" s="374"/>
      <c r="I32" s="16"/>
      <c r="J32" s="352"/>
      <c r="K32" s="565"/>
      <c r="L32" s="27" t="s">
        <v>137</v>
      </c>
      <c r="M32" s="28" t="s">
        <v>53</v>
      </c>
      <c r="N32" s="29">
        <f>IF(M32="COMPLETA",10,IF(M32="INCOMPLETA",5,IF(M32="NO EXISTE",0,"")))</f>
        <v>10</v>
      </c>
      <c r="O32" s="319"/>
      <c r="P32" s="358"/>
      <c r="Q32" s="321"/>
      <c r="R32" s="323"/>
      <c r="S32" s="325"/>
      <c r="T32" s="326"/>
      <c r="U32" s="345"/>
      <c r="V32" s="346"/>
      <c r="W32" s="328"/>
      <c r="X32" s="328"/>
      <c r="Y32" s="328"/>
      <c r="Z32" s="415"/>
      <c r="AA32" s="333"/>
      <c r="AB32" s="560"/>
      <c r="AC32" s="432"/>
      <c r="AD32" s="563"/>
      <c r="AE32" s="313"/>
      <c r="AF32" s="328"/>
      <c r="AG32" s="518"/>
      <c r="AO32" s="3" t="s">
        <v>97</v>
      </c>
    </row>
    <row r="33" spans="1:41" ht="27.75" customHeight="1" x14ac:dyDescent="0.2">
      <c r="A33" s="286" t="s">
        <v>166</v>
      </c>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O33" s="3" t="s">
        <v>167</v>
      </c>
    </row>
    <row r="34" spans="1:41" ht="21.75" customHeight="1" x14ac:dyDescent="0.2">
      <c r="A34" s="308" t="s">
        <v>168</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O34" s="3" t="s">
        <v>169</v>
      </c>
    </row>
    <row r="35" spans="1:41" ht="27.75" customHeight="1" x14ac:dyDescent="0.2">
      <c r="A35" s="309" t="s">
        <v>170</v>
      </c>
      <c r="B35" s="309"/>
      <c r="C35" s="309" t="s">
        <v>171</v>
      </c>
      <c r="D35" s="309"/>
      <c r="E35" s="309"/>
      <c r="F35" s="309"/>
      <c r="G35" s="309"/>
      <c r="H35" s="309"/>
      <c r="I35" s="309"/>
      <c r="J35" s="309"/>
      <c r="K35" s="309"/>
      <c r="L35" s="309"/>
      <c r="M35" s="309"/>
      <c r="N35" s="309"/>
      <c r="O35" s="309"/>
      <c r="P35" s="309"/>
      <c r="Q35" s="309"/>
      <c r="R35" s="309"/>
      <c r="S35" s="309"/>
      <c r="T35" s="309"/>
      <c r="U35" s="309"/>
      <c r="V35" s="309"/>
      <c r="W35" s="309"/>
      <c r="X35" s="309"/>
      <c r="Y35" s="309"/>
      <c r="Z35" s="310" t="s">
        <v>172</v>
      </c>
      <c r="AA35" s="310"/>
      <c r="AB35" s="310"/>
      <c r="AC35" s="310"/>
      <c r="AD35" s="311" t="s">
        <v>173</v>
      </c>
      <c r="AE35" s="311"/>
      <c r="AF35" s="311"/>
      <c r="AG35" s="311"/>
      <c r="AO35" s="3" t="s">
        <v>174</v>
      </c>
    </row>
    <row r="36" spans="1:41" s="31" customFormat="1" ht="27.75" customHeight="1" x14ac:dyDescent="0.2">
      <c r="A36" s="284" t="s">
        <v>575</v>
      </c>
      <c r="B36" s="285"/>
      <c r="C36" s="286" t="s">
        <v>576</v>
      </c>
      <c r="D36" s="286"/>
      <c r="E36" s="286"/>
      <c r="F36" s="286"/>
      <c r="G36" s="286"/>
      <c r="H36" s="286"/>
      <c r="I36" s="286"/>
      <c r="J36" s="286"/>
      <c r="K36" s="286"/>
      <c r="L36" s="286"/>
      <c r="M36" s="286"/>
      <c r="N36" s="286"/>
      <c r="O36" s="286"/>
      <c r="P36" s="286"/>
      <c r="Q36" s="286"/>
      <c r="R36" s="286"/>
      <c r="S36" s="286"/>
      <c r="T36" s="286"/>
      <c r="U36" s="286"/>
      <c r="V36" s="286"/>
      <c r="W36" s="286"/>
      <c r="X36" s="286"/>
      <c r="Y36" s="286"/>
      <c r="Z36" s="554">
        <v>43889</v>
      </c>
      <c r="AA36" s="555"/>
      <c r="AB36" s="555"/>
      <c r="AC36" s="556"/>
      <c r="AD36" s="557" t="s">
        <v>577</v>
      </c>
      <c r="AE36" s="558"/>
      <c r="AF36" s="558"/>
      <c r="AG36" s="558"/>
      <c r="AO36" s="3" t="s">
        <v>156</v>
      </c>
    </row>
    <row r="37" spans="1:41" s="31" customFormat="1" ht="27.75" customHeight="1" x14ac:dyDescent="0.2">
      <c r="A37" s="284" t="s">
        <v>578</v>
      </c>
      <c r="B37" s="285"/>
      <c r="C37" s="286" t="s">
        <v>579</v>
      </c>
      <c r="D37" s="286"/>
      <c r="E37" s="286"/>
      <c r="F37" s="286"/>
      <c r="G37" s="286"/>
      <c r="H37" s="286"/>
      <c r="I37" s="286"/>
      <c r="J37" s="286"/>
      <c r="K37" s="286"/>
      <c r="L37" s="286"/>
      <c r="M37" s="286"/>
      <c r="N37" s="286"/>
      <c r="O37" s="286"/>
      <c r="P37" s="286"/>
      <c r="Q37" s="286"/>
      <c r="R37" s="286"/>
      <c r="S37" s="286"/>
      <c r="T37" s="286"/>
      <c r="U37" s="286"/>
      <c r="V37" s="286"/>
      <c r="W37" s="286"/>
      <c r="X37" s="286"/>
      <c r="Y37" s="286"/>
      <c r="Z37" s="300">
        <v>43951</v>
      </c>
      <c r="AA37" s="288"/>
      <c r="AB37" s="288"/>
      <c r="AC37" s="289"/>
      <c r="AD37" s="557" t="s">
        <v>577</v>
      </c>
      <c r="AE37" s="558"/>
      <c r="AF37" s="558"/>
      <c r="AG37" s="558"/>
      <c r="AO37" s="3" t="s">
        <v>178</v>
      </c>
    </row>
    <row r="38" spans="1:41" s="31" customFormat="1" ht="27.75" customHeight="1" x14ac:dyDescent="0.2">
      <c r="A38" s="284" t="s">
        <v>258</v>
      </c>
      <c r="B38" s="285"/>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300">
        <v>44073</v>
      </c>
      <c r="AA38" s="288"/>
      <c r="AB38" s="288"/>
      <c r="AC38" s="289"/>
      <c r="AD38" s="290" t="s">
        <v>577</v>
      </c>
      <c r="AE38" s="290"/>
      <c r="AF38" s="290"/>
      <c r="AG38" s="290"/>
      <c r="AO38" s="3" t="s">
        <v>179</v>
      </c>
    </row>
    <row r="39" spans="1:41" ht="15" customHeight="1" x14ac:dyDescent="0.2">
      <c r="A39" s="291" t="s">
        <v>180</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O39" s="3" t="s">
        <v>181</v>
      </c>
    </row>
    <row r="40" spans="1:41" customFormat="1" ht="30.75" customHeight="1" x14ac:dyDescent="0.25">
      <c r="A40" s="292" t="s">
        <v>173</v>
      </c>
      <c r="B40" s="292"/>
      <c r="C40" s="292"/>
      <c r="D40" s="292"/>
      <c r="E40" s="292"/>
      <c r="F40" s="292"/>
      <c r="G40" s="292" t="s">
        <v>182</v>
      </c>
      <c r="H40" s="292"/>
      <c r="I40" s="292"/>
      <c r="J40" s="292"/>
      <c r="K40" s="292"/>
      <c r="L40" s="292"/>
      <c r="M40" s="293" t="s">
        <v>183</v>
      </c>
      <c r="N40" s="294"/>
      <c r="O40" s="294"/>
      <c r="P40" s="294"/>
      <c r="Q40" s="294"/>
      <c r="R40" s="294"/>
      <c r="S40" s="294"/>
      <c r="T40" s="294"/>
      <c r="U40" s="294"/>
      <c r="V40" s="295"/>
      <c r="W40" s="293" t="s">
        <v>184</v>
      </c>
      <c r="X40" s="294"/>
      <c r="Y40" s="294"/>
      <c r="Z40" s="294"/>
      <c r="AA40" s="295"/>
      <c r="AB40" s="296" t="str">
        <f>IF(X7="X","APOYO OFICINA ASESORA DE PLANEACIÓN","APOYO OFICINA DE CONTROL INTERNO")</f>
        <v>APOYO OFICINA DE CONTROL INTERNO</v>
      </c>
      <c r="AC40" s="296"/>
      <c r="AD40" s="296"/>
      <c r="AE40" s="296"/>
      <c r="AF40" s="296"/>
      <c r="AG40" s="296"/>
      <c r="AH40" s="32"/>
      <c r="AO40" s="3" t="s">
        <v>185</v>
      </c>
    </row>
    <row r="41" spans="1:41" s="37" customFormat="1" ht="33.75" customHeight="1" x14ac:dyDescent="0.25">
      <c r="A41" s="33" t="s">
        <v>186</v>
      </c>
      <c r="B41" s="276" t="s">
        <v>577</v>
      </c>
      <c r="C41" s="277"/>
      <c r="D41" s="277"/>
      <c r="E41" s="277"/>
      <c r="F41" s="278"/>
      <c r="G41" s="34" t="s">
        <v>186</v>
      </c>
      <c r="H41" s="276" t="s">
        <v>580</v>
      </c>
      <c r="I41" s="277"/>
      <c r="J41" s="277"/>
      <c r="K41" s="277"/>
      <c r="L41" s="278"/>
      <c r="M41" s="34" t="s">
        <v>186</v>
      </c>
      <c r="N41" s="35"/>
      <c r="O41" s="279" t="s">
        <v>581</v>
      </c>
      <c r="P41" s="279"/>
      <c r="Q41" s="279"/>
      <c r="R41" s="279"/>
      <c r="S41" s="279"/>
      <c r="T41" s="279"/>
      <c r="U41" s="279"/>
      <c r="V41" s="280"/>
      <c r="W41" s="36" t="s">
        <v>186</v>
      </c>
      <c r="X41" s="276" t="s">
        <v>188</v>
      </c>
      <c r="Y41" s="277"/>
      <c r="Z41" s="277"/>
      <c r="AA41" s="278"/>
      <c r="AB41" s="36" t="s">
        <v>186</v>
      </c>
      <c r="AC41" s="553" t="s">
        <v>190</v>
      </c>
      <c r="AD41" s="553"/>
      <c r="AE41" s="553"/>
      <c r="AF41" s="553"/>
      <c r="AG41" s="553"/>
      <c r="AO41" s="3" t="s">
        <v>191</v>
      </c>
    </row>
    <row r="42" spans="1:41" s="37" customFormat="1" ht="32.25" customHeight="1" x14ac:dyDescent="0.25">
      <c r="A42" s="33" t="s">
        <v>192</v>
      </c>
      <c r="B42" s="276" t="s">
        <v>582</v>
      </c>
      <c r="C42" s="277"/>
      <c r="D42" s="277"/>
      <c r="E42" s="277"/>
      <c r="F42" s="278"/>
      <c r="G42" s="33" t="s">
        <v>192</v>
      </c>
      <c r="H42" s="283" t="s">
        <v>583</v>
      </c>
      <c r="I42" s="283"/>
      <c r="J42" s="283"/>
      <c r="K42" s="283"/>
      <c r="L42" s="283"/>
      <c r="M42" s="34" t="s">
        <v>192</v>
      </c>
      <c r="N42" s="38"/>
      <c r="O42" s="283" t="s">
        <v>584</v>
      </c>
      <c r="P42" s="283"/>
      <c r="Q42" s="283"/>
      <c r="R42" s="283"/>
      <c r="S42" s="283"/>
      <c r="T42" s="283"/>
      <c r="U42" s="283"/>
      <c r="V42" s="283"/>
      <c r="W42" s="33" t="s">
        <v>192</v>
      </c>
      <c r="X42" s="276" t="s">
        <v>585</v>
      </c>
      <c r="Y42" s="277"/>
      <c r="Z42" s="277"/>
      <c r="AA42" s="278"/>
      <c r="AB42" s="33" t="s">
        <v>192</v>
      </c>
      <c r="AC42" s="553" t="s">
        <v>197</v>
      </c>
      <c r="AD42" s="553"/>
      <c r="AE42" s="553"/>
      <c r="AF42" s="553"/>
      <c r="AG42" s="553"/>
      <c r="AO42" s="3" t="s">
        <v>198</v>
      </c>
    </row>
    <row r="43" spans="1:41" s="31" customFormat="1" x14ac:dyDescent="0.2">
      <c r="D43" s="39"/>
      <c r="AO43" s="3" t="s">
        <v>199</v>
      </c>
    </row>
    <row r="44" spans="1:41" x14ac:dyDescent="0.2">
      <c r="AO44" s="3" t="s">
        <v>200</v>
      </c>
    </row>
    <row r="45" spans="1:41" x14ac:dyDescent="0.2">
      <c r="AO45" s="3" t="s">
        <v>201</v>
      </c>
    </row>
    <row r="46" spans="1:41" x14ac:dyDescent="0.2">
      <c r="AO46" s="3" t="s">
        <v>202</v>
      </c>
    </row>
    <row r="47" spans="1:41" x14ac:dyDescent="0.2">
      <c r="AO47" s="3" t="s">
        <v>203</v>
      </c>
    </row>
    <row r="48" spans="1:41" x14ac:dyDescent="0.2">
      <c r="AO48" s="3" t="s">
        <v>204</v>
      </c>
    </row>
  </sheetData>
  <sheetProtection selectLockedCells="1"/>
  <dataConsolidate/>
  <mergeCells count="180">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38:B38"/>
    <mergeCell ref="C38:Y38"/>
    <mergeCell ref="Z38:AC38"/>
    <mergeCell ref="AD38:AG38"/>
    <mergeCell ref="A39:AG39"/>
    <mergeCell ref="A40:F40"/>
    <mergeCell ref="G40:L40"/>
    <mergeCell ref="M40:V40"/>
    <mergeCell ref="W40:AA40"/>
    <mergeCell ref="AB40:AG40"/>
    <mergeCell ref="B41:F41"/>
    <mergeCell ref="H41:L41"/>
    <mergeCell ref="O41:V41"/>
    <mergeCell ref="X41:AA41"/>
    <mergeCell ref="AC41:AG41"/>
    <mergeCell ref="B42:F42"/>
    <mergeCell ref="H42:L42"/>
    <mergeCell ref="O42:V42"/>
    <mergeCell ref="X42:AA42"/>
    <mergeCell ref="AC42:AG42"/>
  </mergeCells>
  <conditionalFormatting sqref="J12:J18">
    <cfRule type="containsText" dxfId="151" priority="21" operator="containsText" text="EXTREMO">
      <formula>NOT(ISERROR(SEARCH("EXTREMO",J12)))</formula>
    </cfRule>
    <cfRule type="containsText" dxfId="150" priority="22" operator="containsText" text="ALTO">
      <formula>NOT(ISERROR(SEARCH("ALTO",J12)))</formula>
    </cfRule>
    <cfRule type="containsText" dxfId="149" priority="23" operator="containsText" text="MODERADO">
      <formula>NOT(ISERROR(SEARCH("MODERADO",J12)))</formula>
    </cfRule>
    <cfRule type="containsText" dxfId="148" priority="24" operator="containsText" text="BAJO">
      <formula>NOT(ISERROR(SEARCH("BAJO",J12)))</formula>
    </cfRule>
  </conditionalFormatting>
  <conditionalFormatting sqref="U12:U18">
    <cfRule type="containsText" dxfId="147" priority="17" operator="containsText" text="EXTREMO">
      <formula>NOT(ISERROR(SEARCH("EXTREMO",U12)))</formula>
    </cfRule>
    <cfRule type="containsText" dxfId="146" priority="18" operator="containsText" text="MODERADO">
      <formula>NOT(ISERROR(SEARCH("MODERADO",U12)))</formula>
    </cfRule>
    <cfRule type="containsText" dxfId="145" priority="19" operator="containsText" text="ALTO">
      <formula>NOT(ISERROR(SEARCH("ALTO",U12)))</formula>
    </cfRule>
    <cfRule type="containsText" dxfId="144" priority="20" operator="containsText" text="BAJO">
      <formula>NOT(ISERROR(SEARCH("BAJO",U12)))</formula>
    </cfRule>
  </conditionalFormatting>
  <conditionalFormatting sqref="J19:J25">
    <cfRule type="containsText" dxfId="143" priority="13" operator="containsText" text="EXTREMO">
      <formula>NOT(ISERROR(SEARCH("EXTREMO",J19)))</formula>
    </cfRule>
    <cfRule type="containsText" dxfId="142" priority="14" operator="containsText" text="ALTO">
      <formula>NOT(ISERROR(SEARCH("ALTO",J19)))</formula>
    </cfRule>
    <cfRule type="containsText" dxfId="141" priority="15" operator="containsText" text="MODERADO">
      <formula>NOT(ISERROR(SEARCH("MODERADO",J19)))</formula>
    </cfRule>
    <cfRule type="containsText" dxfId="140" priority="16" operator="containsText" text="BAJO">
      <formula>NOT(ISERROR(SEARCH("BAJO",J19)))</formula>
    </cfRule>
  </conditionalFormatting>
  <conditionalFormatting sqref="U19:U25">
    <cfRule type="containsText" dxfId="139" priority="9" operator="containsText" text="EXTREMO">
      <formula>NOT(ISERROR(SEARCH("EXTREMO",U19)))</formula>
    </cfRule>
    <cfRule type="containsText" dxfId="138" priority="10" operator="containsText" text="MODERADO">
      <formula>NOT(ISERROR(SEARCH("MODERADO",U19)))</formula>
    </cfRule>
    <cfRule type="containsText" dxfId="137" priority="11" operator="containsText" text="ALTO">
      <formula>NOT(ISERROR(SEARCH("ALTO",U19)))</formula>
    </cfRule>
    <cfRule type="containsText" dxfId="136" priority="12" operator="containsText" text="BAJO">
      <formula>NOT(ISERROR(SEARCH("BAJO",U19)))</formula>
    </cfRule>
  </conditionalFormatting>
  <conditionalFormatting sqref="J26:J32">
    <cfRule type="containsText" dxfId="135" priority="5" operator="containsText" text="EXTREMO">
      <formula>NOT(ISERROR(SEARCH("EXTREMO",J26)))</formula>
    </cfRule>
    <cfRule type="containsText" dxfId="134" priority="6" operator="containsText" text="ALTO">
      <formula>NOT(ISERROR(SEARCH("ALTO",J26)))</formula>
    </cfRule>
    <cfRule type="containsText" dxfId="133" priority="7" operator="containsText" text="MODERADO">
      <formula>NOT(ISERROR(SEARCH("MODERADO",J26)))</formula>
    </cfRule>
    <cfRule type="containsText" dxfId="132" priority="8" operator="containsText" text="BAJO">
      <formula>NOT(ISERROR(SEARCH("BAJO",J26)))</formula>
    </cfRule>
  </conditionalFormatting>
  <conditionalFormatting sqref="U26:U32">
    <cfRule type="containsText" dxfId="131" priority="1" operator="containsText" text="EXTREMO">
      <formula>NOT(ISERROR(SEARCH("EXTREMO",U26)))</formula>
    </cfRule>
    <cfRule type="containsText" dxfId="130" priority="2" operator="containsText" text="MODERADO">
      <formula>NOT(ISERROR(SEARCH("MODERADO",U26)))</formula>
    </cfRule>
    <cfRule type="containsText" dxfId="129" priority="3" operator="containsText" text="ALTO">
      <formula>NOT(ISERROR(SEARCH("ALTO",U26)))</formula>
    </cfRule>
    <cfRule type="containsText" dxfId="128" priority="4" operator="containsText" text="BAJO">
      <formula>NOT(ISERROR(SEARCH("BAJO",U26)))</formula>
    </cfRule>
  </conditionalFormatting>
  <dataValidations count="15">
    <dataValidation type="list" allowBlank="1" showInputMessage="1" showErrorMessage="1" sqref="U12:U32" xr:uid="{5753522B-D13B-4FD0-AB69-A279548C29FD}">
      <formula1>$AO$10:$AO$48</formula1>
    </dataValidation>
    <dataValidation type="list" allowBlank="1" showInputMessage="1" showErrorMessage="1" sqref="AA12:AA32" xr:uid="{B75C13E8-D3FB-41C8-8961-DB11C5D63051}">
      <formula1>$AN$12:$AN$13</formula1>
    </dataValidation>
    <dataValidation type="list" allowBlank="1" showInputMessage="1" showErrorMessage="1" sqref="D12:D32" xr:uid="{41C7BE0E-5C33-4E60-9567-C9490F509A16}">
      <formula1>$AN$2:$AN$8</formula1>
    </dataValidation>
    <dataValidation type="list" allowBlank="1" showInputMessage="1" showErrorMessage="1" sqref="V12:V32" xr:uid="{122F5E05-F1A0-4B63-9589-7744EA988AF4}">
      <formula1>$AH$14:$AK$14</formula1>
    </dataValidation>
    <dataValidation type="list" allowBlank="1" showInputMessage="1" showErrorMessage="1" sqref="G12:G32" xr:uid="{CA50A0FC-6C16-4A96-8E1D-A9D2B6183650}">
      <formula1>$AL$2:$AL$6</formula1>
    </dataValidation>
    <dataValidation type="list" allowBlank="1" showInputMessage="1" showErrorMessage="1" sqref="H12:H32" xr:uid="{53BA17B8-A040-45EB-855B-A1D783C8B021}">
      <formula1>$AL$10:$AL$14</formula1>
    </dataValidation>
    <dataValidation type="list" allowBlank="1" showInputMessage="1" showErrorMessage="1" sqref="M15 M22 M29" xr:uid="{2FD84CD8-0B94-4E7E-9E6F-0A8DF64FDE64}">
      <formula1>$AJ$16:$AL$16</formula1>
    </dataValidation>
    <dataValidation type="list" allowBlank="1" showInputMessage="1" showErrorMessage="1" sqref="T12 S12:S13 T19 S19:S20 T26 S26:S27" xr:uid="{A4A5BAC6-1ABF-44BA-9AD4-91478894A627}">
      <formula1>$AH$15:$AH$17</formula1>
    </dataValidation>
    <dataValidation type="list" allowBlank="1" showInputMessage="1" showErrorMessage="1" sqref="P12 P19 P26" xr:uid="{531D3865-8D25-4DA2-AD78-8D9D27DDB944}">
      <formula1>$AH$10:$AJ$10</formula1>
    </dataValidation>
    <dataValidation type="list" allowBlank="1" showInputMessage="1" showErrorMessage="1" sqref="M17 M24 M31" xr:uid="{872C08D0-88B2-45DA-BAD7-1B8510603CCB}">
      <formula1>$AH$8:$AI$8</formula1>
    </dataValidation>
    <dataValidation type="list" allowBlank="1" showInputMessage="1" showErrorMessage="1" sqref="M16 M23 M30" xr:uid="{67039117-C9B7-4C2A-96D4-9866570246EA}">
      <formula1>$AH$7:$AI$7</formula1>
    </dataValidation>
    <dataValidation type="list" allowBlank="1" showInputMessage="1" showErrorMessage="1" sqref="M14 M21 M28" xr:uid="{31320557-A562-4964-977B-A1BC5E297F1A}">
      <formula1>$AH$5:$AI$5</formula1>
    </dataValidation>
    <dataValidation type="list" allowBlank="1" showInputMessage="1" showErrorMessage="1" sqref="M13 M20 M27" xr:uid="{C48AC184-2E4A-4B85-A4B3-3A1C370BA353}">
      <formula1>$AH$4:$AI$4</formula1>
    </dataValidation>
    <dataValidation type="list" allowBlank="1" showInputMessage="1" showErrorMessage="1" sqref="M12 M19 M26" xr:uid="{63BD28F9-C1D1-4C52-87FF-DDF4D890103C}">
      <formula1>$AH$2:$AH$3</formula1>
    </dataValidation>
    <dataValidation type="list" allowBlank="1" showInputMessage="1" showErrorMessage="1" sqref="M18 M25 M32" xr:uid="{C3648064-23FD-43E8-B3F9-6A264E1787C6}">
      <formula1>$AH$9:$AJ$9</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645A-A308-4D7C-931E-261F74B60841}">
  <dimension ref="A1:AO1000"/>
  <sheetViews>
    <sheetView topLeftCell="A24" zoomScale="70" zoomScaleNormal="70" workbookViewId="0">
      <selection activeCell="F26" sqref="F26:F32"/>
    </sheetView>
  </sheetViews>
  <sheetFormatPr baseColWidth="10" defaultColWidth="14.42578125" defaultRowHeight="15" customHeight="1" x14ac:dyDescent="0.2"/>
  <cols>
    <col min="1" max="1" width="30.42578125" style="109" customWidth="1"/>
    <col min="2" max="2" width="22.42578125" style="109" customWidth="1"/>
    <col min="3" max="3" width="38" style="109" customWidth="1"/>
    <col min="4" max="4" width="20.85546875" style="109" customWidth="1"/>
    <col min="5" max="5" width="24" style="109" customWidth="1"/>
    <col min="6" max="6" width="23.140625" style="109" customWidth="1"/>
    <col min="7" max="7" width="14.7109375" style="109" customWidth="1"/>
    <col min="8" max="8" width="12" style="109" customWidth="1"/>
    <col min="9" max="9" width="25.28515625" style="109" hidden="1" customWidth="1"/>
    <col min="10" max="10" width="22.85546875" style="109" customWidth="1"/>
    <col min="11" max="11" width="32.7109375" style="109" customWidth="1"/>
    <col min="12" max="12" width="48.7109375" style="109" customWidth="1"/>
    <col min="13" max="13" width="26" style="109" customWidth="1"/>
    <col min="14" max="14" width="7.7109375" style="109" hidden="1" customWidth="1"/>
    <col min="15" max="15" width="21.140625" style="109" customWidth="1"/>
    <col min="16" max="16" width="16.7109375" style="109" customWidth="1"/>
    <col min="17" max="17" width="16.42578125" style="109" customWidth="1"/>
    <col min="18" max="18" width="22.140625" style="109" customWidth="1"/>
    <col min="19" max="19" width="24.140625" style="109" customWidth="1"/>
    <col min="20" max="20" width="26.85546875" style="109" customWidth="1"/>
    <col min="21" max="21" width="23.42578125" style="109" customWidth="1"/>
    <col min="22" max="22" width="16.28515625" style="109" customWidth="1"/>
    <col min="23" max="23" width="24.140625" style="109" customWidth="1"/>
    <col min="24" max="24" width="37.7109375" style="109" customWidth="1"/>
    <col min="25" max="25" width="41.140625" style="109" customWidth="1"/>
    <col min="26" max="26" width="30.85546875" style="109" customWidth="1"/>
    <col min="27" max="27" width="26.85546875" style="109" customWidth="1"/>
    <col min="28" max="28" width="28.7109375" style="109" customWidth="1"/>
    <col min="29" max="29" width="18" style="109" customWidth="1"/>
    <col min="30" max="30" width="42.42578125" style="109" customWidth="1"/>
    <col min="31" max="31" width="19.140625" style="109" customWidth="1"/>
    <col min="32" max="32" width="29.7109375" style="109" customWidth="1"/>
    <col min="33" max="33" width="39" style="109" customWidth="1"/>
    <col min="34" max="34" width="17.28515625" style="109" hidden="1" customWidth="1"/>
    <col min="35" max="41" width="11.42578125" style="109" hidden="1" customWidth="1"/>
    <col min="42" max="16384" width="14.42578125" style="109"/>
  </cols>
  <sheetData>
    <row r="1" spans="1:41" ht="11.25" customHeight="1" x14ac:dyDescent="0.2">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8"/>
      <c r="AI1" s="108"/>
      <c r="AJ1" s="108"/>
      <c r="AK1" s="108" t="s">
        <v>0</v>
      </c>
      <c r="AL1" s="108" t="s">
        <v>1</v>
      </c>
      <c r="AM1" s="108"/>
      <c r="AN1" s="108" t="s">
        <v>2</v>
      </c>
      <c r="AO1" s="108"/>
    </row>
    <row r="2" spans="1:41" ht="11.25" customHeight="1" x14ac:dyDescent="0.2">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8" t="s">
        <v>3</v>
      </c>
      <c r="AI2" s="108" t="s">
        <v>4</v>
      </c>
      <c r="AJ2" s="108"/>
      <c r="AK2" s="108"/>
      <c r="AL2" s="108" t="s">
        <v>5</v>
      </c>
      <c r="AM2" s="108"/>
      <c r="AN2" s="108" t="s">
        <v>6</v>
      </c>
      <c r="AO2" s="108"/>
    </row>
    <row r="3" spans="1:41" ht="11.25" customHeight="1" x14ac:dyDescent="0.2">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8" t="s">
        <v>7</v>
      </c>
      <c r="AI3" s="108" t="s">
        <v>8</v>
      </c>
      <c r="AJ3" s="108"/>
      <c r="AK3" s="108"/>
      <c r="AL3" s="108" t="s">
        <v>9</v>
      </c>
      <c r="AM3" s="108"/>
      <c r="AN3" s="108" t="s">
        <v>10</v>
      </c>
      <c r="AO3" s="108"/>
    </row>
    <row r="4" spans="1:41" ht="11.25" customHeight="1" x14ac:dyDescent="0.2">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8" t="s">
        <v>11</v>
      </c>
      <c r="AI4" s="108" t="s">
        <v>12</v>
      </c>
      <c r="AJ4" s="108"/>
      <c r="AK4" s="108" t="s">
        <v>13</v>
      </c>
      <c r="AL4" s="108" t="s">
        <v>14</v>
      </c>
      <c r="AM4" s="108"/>
      <c r="AN4" s="108" t="s">
        <v>15</v>
      </c>
      <c r="AO4" s="108"/>
    </row>
    <row r="5" spans="1:41" ht="11.25" customHeight="1" x14ac:dyDescent="0.2">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8" t="s">
        <v>16</v>
      </c>
      <c r="AI5" s="108" t="s">
        <v>17</v>
      </c>
      <c r="AJ5" s="108"/>
      <c r="AK5" s="108" t="s">
        <v>18</v>
      </c>
      <c r="AL5" s="108" t="s">
        <v>19</v>
      </c>
      <c r="AM5" s="108"/>
      <c r="AN5" s="108" t="s">
        <v>20</v>
      </c>
      <c r="AO5" s="108"/>
    </row>
    <row r="6" spans="1:41" ht="35.25" customHeight="1" x14ac:dyDescent="0.2">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8" t="s">
        <v>21</v>
      </c>
      <c r="AI6" s="108" t="s">
        <v>22</v>
      </c>
      <c r="AJ6" s="108" t="s">
        <v>23</v>
      </c>
      <c r="AK6" s="108" t="s">
        <v>24</v>
      </c>
      <c r="AL6" s="108" t="s">
        <v>25</v>
      </c>
      <c r="AM6" s="108"/>
      <c r="AN6" s="108" t="s">
        <v>26</v>
      </c>
      <c r="AO6" s="108"/>
    </row>
    <row r="7" spans="1:41" ht="24.75" customHeight="1" x14ac:dyDescent="0.2">
      <c r="A7" s="707" t="s">
        <v>27</v>
      </c>
      <c r="B7" s="207"/>
      <c r="C7" s="708">
        <v>44071</v>
      </c>
      <c r="D7" s="206"/>
      <c r="E7" s="206"/>
      <c r="F7" s="207"/>
      <c r="G7" s="709"/>
      <c r="H7" s="206"/>
      <c r="I7" s="206"/>
      <c r="J7" s="206"/>
      <c r="K7" s="206"/>
      <c r="L7" s="207"/>
      <c r="M7" s="710" t="s">
        <v>28</v>
      </c>
      <c r="N7" s="206"/>
      <c r="O7" s="206"/>
      <c r="P7" s="206"/>
      <c r="Q7" s="206"/>
      <c r="R7" s="206"/>
      <c r="S7" s="206"/>
      <c r="T7" s="206"/>
      <c r="U7" s="206"/>
      <c r="V7" s="207"/>
      <c r="W7" s="110" t="s">
        <v>29</v>
      </c>
      <c r="X7" s="111"/>
      <c r="Y7" s="112" t="s">
        <v>31</v>
      </c>
      <c r="Z7" s="711"/>
      <c r="AA7" s="207"/>
      <c r="AB7" s="110" t="s">
        <v>32</v>
      </c>
      <c r="AC7" s="113" t="s">
        <v>30</v>
      </c>
      <c r="AD7" s="114" t="s">
        <v>33</v>
      </c>
      <c r="AE7" s="115"/>
      <c r="AF7" s="709"/>
      <c r="AG7" s="207"/>
      <c r="AH7" s="108" t="s">
        <v>34</v>
      </c>
      <c r="AI7" s="108" t="s">
        <v>35</v>
      </c>
      <c r="AJ7" s="108" t="s">
        <v>36</v>
      </c>
      <c r="AK7" s="108"/>
      <c r="AL7" s="108"/>
      <c r="AM7" s="108"/>
      <c r="AN7" s="108" t="s">
        <v>37</v>
      </c>
      <c r="AO7" s="108"/>
    </row>
    <row r="8" spans="1:41" ht="23.25" customHeight="1" x14ac:dyDescent="0.2">
      <c r="A8" s="260" t="s">
        <v>38</v>
      </c>
      <c r="B8" s="206"/>
      <c r="C8" s="206"/>
      <c r="D8" s="206"/>
      <c r="E8" s="206"/>
      <c r="F8" s="207"/>
      <c r="G8" s="260" t="s">
        <v>39</v>
      </c>
      <c r="H8" s="206"/>
      <c r="I8" s="206"/>
      <c r="J8" s="206"/>
      <c r="K8" s="206"/>
      <c r="L8" s="206"/>
      <c r="M8" s="206"/>
      <c r="N8" s="206"/>
      <c r="O8" s="206"/>
      <c r="P8" s="206"/>
      <c r="Q8" s="206"/>
      <c r="R8" s="206"/>
      <c r="S8" s="206"/>
      <c r="T8" s="206"/>
      <c r="U8" s="206"/>
      <c r="V8" s="206"/>
      <c r="W8" s="206"/>
      <c r="X8" s="206"/>
      <c r="Y8" s="206"/>
      <c r="Z8" s="206"/>
      <c r="AA8" s="206"/>
      <c r="AB8" s="207"/>
      <c r="AC8" s="259" t="s">
        <v>40</v>
      </c>
      <c r="AD8" s="706" t="s">
        <v>41</v>
      </c>
      <c r="AE8" s="266"/>
      <c r="AF8" s="266"/>
      <c r="AG8" s="266"/>
      <c r="AH8" s="108" t="s">
        <v>42</v>
      </c>
      <c r="AI8" s="108" t="s">
        <v>43</v>
      </c>
      <c r="AJ8" s="108"/>
      <c r="AK8" s="108"/>
      <c r="AL8" s="108"/>
      <c r="AM8" s="108"/>
      <c r="AN8" s="108" t="s">
        <v>44</v>
      </c>
      <c r="AO8" s="108"/>
    </row>
    <row r="9" spans="1:41" ht="14.25" customHeight="1" x14ac:dyDescent="0.2">
      <c r="A9" s="259" t="s">
        <v>45</v>
      </c>
      <c r="B9" s="259" t="s">
        <v>46</v>
      </c>
      <c r="C9" s="259" t="s">
        <v>47</v>
      </c>
      <c r="D9" s="259" t="s">
        <v>2</v>
      </c>
      <c r="E9" s="259" t="s">
        <v>48</v>
      </c>
      <c r="F9" s="259" t="s">
        <v>49</v>
      </c>
      <c r="G9" s="260" t="s">
        <v>50</v>
      </c>
      <c r="H9" s="206"/>
      <c r="I9" s="206"/>
      <c r="J9" s="207"/>
      <c r="K9" s="260" t="s">
        <v>51</v>
      </c>
      <c r="L9" s="206"/>
      <c r="M9" s="206"/>
      <c r="N9" s="206"/>
      <c r="O9" s="206"/>
      <c r="P9" s="206"/>
      <c r="Q9" s="206"/>
      <c r="R9" s="206"/>
      <c r="S9" s="206"/>
      <c r="T9" s="207"/>
      <c r="U9" s="260" t="s">
        <v>52</v>
      </c>
      <c r="V9" s="206"/>
      <c r="W9" s="206"/>
      <c r="X9" s="206"/>
      <c r="Y9" s="206"/>
      <c r="Z9" s="206"/>
      <c r="AA9" s="206"/>
      <c r="AB9" s="207"/>
      <c r="AC9" s="226"/>
      <c r="AD9" s="258"/>
      <c r="AE9" s="224"/>
      <c r="AF9" s="224"/>
      <c r="AG9" s="266"/>
      <c r="AH9" s="108" t="s">
        <v>53</v>
      </c>
      <c r="AI9" s="108" t="s">
        <v>54</v>
      </c>
      <c r="AJ9" s="108" t="s">
        <v>55</v>
      </c>
      <c r="AK9" s="116"/>
      <c r="AL9" s="116"/>
      <c r="AM9" s="116"/>
      <c r="AN9" s="116"/>
      <c r="AO9" s="116"/>
    </row>
    <row r="10" spans="1:41" ht="20.25" customHeight="1" x14ac:dyDescent="0.2">
      <c r="A10" s="226"/>
      <c r="B10" s="226"/>
      <c r="C10" s="226"/>
      <c r="D10" s="226"/>
      <c r="E10" s="226"/>
      <c r="F10" s="226"/>
      <c r="G10" s="705" t="s">
        <v>56</v>
      </c>
      <c r="H10" s="219"/>
      <c r="I10" s="219"/>
      <c r="J10" s="220"/>
      <c r="K10" s="259" t="s">
        <v>57</v>
      </c>
      <c r="L10" s="259" t="s">
        <v>58</v>
      </c>
      <c r="M10" s="259" t="s">
        <v>59</v>
      </c>
      <c r="N10" s="259" t="s">
        <v>60</v>
      </c>
      <c r="O10" s="259" t="s">
        <v>61</v>
      </c>
      <c r="P10" s="261" t="s">
        <v>62</v>
      </c>
      <c r="Q10" s="259" t="s">
        <v>63</v>
      </c>
      <c r="R10" s="259" t="s">
        <v>64</v>
      </c>
      <c r="S10" s="259" t="s">
        <v>65</v>
      </c>
      <c r="T10" s="259" t="s">
        <v>66</v>
      </c>
      <c r="U10" s="261" t="s">
        <v>67</v>
      </c>
      <c r="V10" s="259" t="s">
        <v>68</v>
      </c>
      <c r="W10" s="259" t="s">
        <v>69</v>
      </c>
      <c r="X10" s="259" t="s">
        <v>70</v>
      </c>
      <c r="Y10" s="260" t="s">
        <v>71</v>
      </c>
      <c r="Z10" s="206"/>
      <c r="AA10" s="206"/>
      <c r="AB10" s="207"/>
      <c r="AC10" s="226"/>
      <c r="AD10" s="267"/>
      <c r="AE10" s="219"/>
      <c r="AF10" s="219"/>
      <c r="AG10" s="219"/>
      <c r="AH10" s="116" t="s">
        <v>72</v>
      </c>
      <c r="AI10" s="116" t="s">
        <v>73</v>
      </c>
      <c r="AJ10" s="116" t="s">
        <v>74</v>
      </c>
      <c r="AK10" s="116"/>
      <c r="AL10" s="116" t="s">
        <v>75</v>
      </c>
      <c r="AM10" s="116"/>
      <c r="AN10" s="116"/>
      <c r="AO10" s="108" t="s">
        <v>76</v>
      </c>
    </row>
    <row r="11" spans="1:41" ht="35.25" customHeight="1" thickBot="1" x14ac:dyDescent="0.25">
      <c r="A11" s="226"/>
      <c r="B11" s="227"/>
      <c r="C11" s="226"/>
      <c r="D11" s="226"/>
      <c r="E11" s="226"/>
      <c r="F11" s="226"/>
      <c r="G11" s="117" t="s">
        <v>1</v>
      </c>
      <c r="H11" s="117" t="s">
        <v>0</v>
      </c>
      <c r="I11" s="117"/>
      <c r="J11" s="118" t="s">
        <v>77</v>
      </c>
      <c r="K11" s="227"/>
      <c r="L11" s="227"/>
      <c r="M11" s="227"/>
      <c r="N11" s="227"/>
      <c r="O11" s="227"/>
      <c r="P11" s="227"/>
      <c r="Q11" s="227"/>
      <c r="R11" s="227"/>
      <c r="S11" s="227"/>
      <c r="T11" s="227"/>
      <c r="U11" s="227"/>
      <c r="V11" s="227"/>
      <c r="W11" s="227"/>
      <c r="X11" s="227"/>
      <c r="Y11" s="119" t="s">
        <v>78</v>
      </c>
      <c r="Z11" s="119" t="s">
        <v>79</v>
      </c>
      <c r="AA11" s="119" t="s">
        <v>80</v>
      </c>
      <c r="AB11" s="119" t="s">
        <v>81</v>
      </c>
      <c r="AC11" s="227"/>
      <c r="AD11" s="119" t="s">
        <v>82</v>
      </c>
      <c r="AE11" s="119" t="s">
        <v>83</v>
      </c>
      <c r="AF11" s="119" t="s">
        <v>84</v>
      </c>
      <c r="AG11" s="119" t="s">
        <v>85</v>
      </c>
      <c r="AH11" s="120" t="s">
        <v>86</v>
      </c>
      <c r="AI11" s="120" t="s">
        <v>8</v>
      </c>
      <c r="AJ11" s="120"/>
      <c r="AK11" s="120"/>
      <c r="AL11" s="120" t="s">
        <v>87</v>
      </c>
      <c r="AM11" s="120"/>
      <c r="AN11" s="120"/>
      <c r="AO11" s="121" t="s">
        <v>88</v>
      </c>
    </row>
    <row r="12" spans="1:41" ht="24" customHeight="1" x14ac:dyDescent="0.2">
      <c r="A12" s="670" t="s">
        <v>465</v>
      </c>
      <c r="B12" s="633" t="s">
        <v>466</v>
      </c>
      <c r="C12" s="617" t="s">
        <v>467</v>
      </c>
      <c r="D12" s="629" t="s">
        <v>15</v>
      </c>
      <c r="E12" s="636" t="s">
        <v>468</v>
      </c>
      <c r="F12" s="617" t="s">
        <v>469</v>
      </c>
      <c r="G12" s="630" t="s">
        <v>14</v>
      </c>
      <c r="H12" s="630" t="s">
        <v>87</v>
      </c>
      <c r="I12" s="122" t="str">
        <f>CONCATENATE(G12,H12)</f>
        <v>POSIBLEMENOR</v>
      </c>
      <c r="J12" s="633" t="str">
        <f>I13</f>
        <v>3. MODERADO</v>
      </c>
      <c r="K12" s="636" t="s">
        <v>470</v>
      </c>
      <c r="L12" s="123" t="s">
        <v>95</v>
      </c>
      <c r="M12" s="124" t="s">
        <v>3</v>
      </c>
      <c r="N12" s="125">
        <f>IF(M12="ASIGNADO",15,IF(M12="NO ASIGNADO",0,""))</f>
        <v>15</v>
      </c>
      <c r="O12" s="637">
        <f>SUM(N12:N18)</f>
        <v>100</v>
      </c>
      <c r="P12" s="633" t="s">
        <v>72</v>
      </c>
      <c r="Q12" s="620">
        <f>IF(Q15="DÉBIL",0,IF(Q15="MODERADO",50,IF(Q15="FUERTE",100,"")))</f>
        <v>100</v>
      </c>
      <c r="R12" s="600"/>
      <c r="S12" s="627" t="s">
        <v>96</v>
      </c>
      <c r="T12" s="627" t="s">
        <v>96</v>
      </c>
      <c r="U12" s="629" t="s">
        <v>88</v>
      </c>
      <c r="V12" s="630" t="s">
        <v>98</v>
      </c>
      <c r="W12" s="600" t="s">
        <v>319</v>
      </c>
      <c r="X12" s="690" t="s">
        <v>471</v>
      </c>
      <c r="Y12" s="693" t="s">
        <v>472</v>
      </c>
      <c r="Z12" s="696" t="s">
        <v>213</v>
      </c>
      <c r="AA12" s="620" t="s">
        <v>103</v>
      </c>
      <c r="AB12" s="699" t="s">
        <v>473</v>
      </c>
      <c r="AC12" s="702" t="s">
        <v>474</v>
      </c>
      <c r="AD12" s="600" t="s">
        <v>475</v>
      </c>
      <c r="AE12" s="645" t="s">
        <v>476</v>
      </c>
      <c r="AF12" s="600" t="s">
        <v>477</v>
      </c>
      <c r="AG12" s="602" t="s">
        <v>478</v>
      </c>
      <c r="AH12" s="108" t="s">
        <v>110</v>
      </c>
      <c r="AI12" s="108" t="s">
        <v>111</v>
      </c>
      <c r="AJ12" s="108" t="s">
        <v>13</v>
      </c>
      <c r="AK12" s="108" t="s">
        <v>76</v>
      </c>
      <c r="AL12" s="108" t="s">
        <v>13</v>
      </c>
      <c r="AM12" s="108"/>
      <c r="AN12" s="108" t="s">
        <v>103</v>
      </c>
      <c r="AO12" s="108" t="s">
        <v>112</v>
      </c>
    </row>
    <row r="13" spans="1:41" ht="104.25" customHeight="1" x14ac:dyDescent="0.2">
      <c r="A13" s="671"/>
      <c r="B13" s="634"/>
      <c r="C13" s="618"/>
      <c r="D13" s="609"/>
      <c r="E13" s="590"/>
      <c r="F13" s="618"/>
      <c r="G13" s="631"/>
      <c r="H13" s="631"/>
      <c r="I13" s="12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634"/>
      <c r="K13" s="590"/>
      <c r="L13" s="127" t="s">
        <v>113</v>
      </c>
      <c r="M13" s="128" t="s">
        <v>11</v>
      </c>
      <c r="N13" s="129">
        <f>IF(M13="ADECUADO",15,IF(M13="INADECUADO",0,""))</f>
        <v>15</v>
      </c>
      <c r="O13" s="638"/>
      <c r="P13" s="634"/>
      <c r="Q13" s="611"/>
      <c r="R13" s="601"/>
      <c r="S13" s="628"/>
      <c r="T13" s="628"/>
      <c r="U13" s="609"/>
      <c r="V13" s="631"/>
      <c r="W13" s="601"/>
      <c r="X13" s="691"/>
      <c r="Y13" s="694"/>
      <c r="Z13" s="697"/>
      <c r="AA13" s="611"/>
      <c r="AB13" s="700"/>
      <c r="AC13" s="703"/>
      <c r="AD13" s="601"/>
      <c r="AE13" s="646"/>
      <c r="AF13" s="601"/>
      <c r="AG13" s="603"/>
      <c r="AH13" s="108" t="s">
        <v>96</v>
      </c>
      <c r="AI13" s="108" t="s">
        <v>114</v>
      </c>
      <c r="AJ13" s="108"/>
      <c r="AK13" s="108"/>
      <c r="AL13" s="108" t="s">
        <v>18</v>
      </c>
      <c r="AM13" s="108"/>
      <c r="AN13" s="108" t="s">
        <v>115</v>
      </c>
      <c r="AO13" s="108" t="s">
        <v>116</v>
      </c>
    </row>
    <row r="14" spans="1:41" ht="22.5" customHeight="1" x14ac:dyDescent="0.2">
      <c r="A14" s="671"/>
      <c r="B14" s="634"/>
      <c r="C14" s="618"/>
      <c r="D14" s="609"/>
      <c r="E14" s="591"/>
      <c r="F14" s="618"/>
      <c r="G14" s="631"/>
      <c r="H14" s="631"/>
      <c r="I14" s="12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634"/>
      <c r="K14" s="590"/>
      <c r="L14" s="130" t="s">
        <v>117</v>
      </c>
      <c r="M14" s="128" t="s">
        <v>16</v>
      </c>
      <c r="N14" s="129">
        <f>IF(M14="OPORTUNA",15,IF(M14="INOPORTUNA",0,""))</f>
        <v>15</v>
      </c>
      <c r="O14" s="639"/>
      <c r="P14" s="634"/>
      <c r="Q14" s="612"/>
      <c r="R14" s="601"/>
      <c r="S14" s="131" t="s">
        <v>118</v>
      </c>
      <c r="T14" s="131" t="s">
        <v>119</v>
      </c>
      <c r="U14" s="609"/>
      <c r="V14" s="631"/>
      <c r="W14" s="601"/>
      <c r="X14" s="691"/>
      <c r="Y14" s="694"/>
      <c r="Z14" s="697"/>
      <c r="AA14" s="611"/>
      <c r="AB14" s="700"/>
      <c r="AC14" s="703"/>
      <c r="AD14" s="601"/>
      <c r="AE14" s="646"/>
      <c r="AF14" s="593"/>
      <c r="AG14" s="603"/>
      <c r="AH14" s="108" t="s">
        <v>120</v>
      </c>
      <c r="AI14" s="108" t="s">
        <v>98</v>
      </c>
      <c r="AJ14" s="108" t="s">
        <v>121</v>
      </c>
      <c r="AK14" s="108" t="s">
        <v>122</v>
      </c>
      <c r="AL14" s="108" t="s">
        <v>24</v>
      </c>
      <c r="AM14" s="108"/>
      <c r="AN14" s="108"/>
      <c r="AO14" s="108" t="s">
        <v>123</v>
      </c>
    </row>
    <row r="15" spans="1:41" ht="24" customHeight="1" x14ac:dyDescent="0.2">
      <c r="A15" s="671"/>
      <c r="B15" s="634"/>
      <c r="C15" s="618"/>
      <c r="D15" s="609"/>
      <c r="E15" s="132" t="s">
        <v>124</v>
      </c>
      <c r="F15" s="618"/>
      <c r="G15" s="631"/>
      <c r="H15" s="631"/>
      <c r="I15" s="126"/>
      <c r="J15" s="634"/>
      <c r="K15" s="590"/>
      <c r="L15" s="127" t="s">
        <v>218</v>
      </c>
      <c r="M15" s="128" t="s">
        <v>126</v>
      </c>
      <c r="N15" s="129">
        <f>IF(M15="PREVENIR",15,IF(M15="DETECTAR",10,IF(M15="NO ES UN CONTROL",0,"")))</f>
        <v>15</v>
      </c>
      <c r="O15" s="605" t="str">
        <f>IF(O12&lt;86,"DÉBIL",IF(O12&lt;96,"MODERADO",IF(O12&lt;101,"FUERTE","")))</f>
        <v>FUERTE</v>
      </c>
      <c r="P15" s="634"/>
      <c r="Q15" s="608" t="str">
        <f>IF(AND(O15="FUERTE",P12="FUERTE (SIEMPRE SE EJECUTA)"),"FUERTE",IF(OR(O15="DÉBIL",P12="DÉBIL (NO SE EJECUTA)"),"DÉBIL",IF(OR(O15="MODERADO",P12="MODERADO (ALGUNAS VECES)"),"MODERADO")))</f>
        <v>FUERTE</v>
      </c>
      <c r="R15" s="611" t="str">
        <f>IF(AND(O15="FUERTE",P12="FUERTE (SIEMPRE SE EJECUTA)"),"NO","SÍ")</f>
        <v>NO</v>
      </c>
      <c r="S15" s="613">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61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609"/>
      <c r="V15" s="631"/>
      <c r="W15" s="601"/>
      <c r="X15" s="691"/>
      <c r="Y15" s="694"/>
      <c r="Z15" s="698"/>
      <c r="AA15" s="611"/>
      <c r="AB15" s="700"/>
      <c r="AC15" s="703"/>
      <c r="AD15" s="601"/>
      <c r="AE15" s="646"/>
      <c r="AF15" s="674" t="s">
        <v>479</v>
      </c>
      <c r="AG15" s="603"/>
      <c r="AH15" s="108" t="s">
        <v>96</v>
      </c>
      <c r="AI15" s="108"/>
      <c r="AJ15" s="108"/>
      <c r="AK15" s="108"/>
      <c r="AL15" s="108"/>
      <c r="AM15" s="108"/>
      <c r="AN15" s="108"/>
      <c r="AO15" s="108" t="s">
        <v>128</v>
      </c>
    </row>
    <row r="16" spans="1:41" ht="48.75" customHeight="1" x14ac:dyDescent="0.2">
      <c r="A16" s="671"/>
      <c r="B16" s="634"/>
      <c r="C16" s="618"/>
      <c r="D16" s="609"/>
      <c r="E16" s="589" t="s">
        <v>480</v>
      </c>
      <c r="F16" s="618"/>
      <c r="G16" s="631"/>
      <c r="H16" s="631"/>
      <c r="I16" s="126"/>
      <c r="J16" s="634"/>
      <c r="K16" s="590"/>
      <c r="L16" s="127" t="s">
        <v>130</v>
      </c>
      <c r="M16" s="128" t="s">
        <v>34</v>
      </c>
      <c r="N16" s="129">
        <f>IF(M16="CONFIABLE",15,IF(M16="NO CONFIABLE",0,""))</f>
        <v>15</v>
      </c>
      <c r="O16" s="606"/>
      <c r="P16" s="634"/>
      <c r="Q16" s="609"/>
      <c r="R16" s="611"/>
      <c r="S16" s="611"/>
      <c r="T16" s="611"/>
      <c r="U16" s="609"/>
      <c r="V16" s="631"/>
      <c r="W16" s="601"/>
      <c r="X16" s="691"/>
      <c r="Y16" s="694"/>
      <c r="Z16" s="133" t="s">
        <v>131</v>
      </c>
      <c r="AA16" s="611"/>
      <c r="AB16" s="700"/>
      <c r="AC16" s="703"/>
      <c r="AD16" s="601"/>
      <c r="AE16" s="646"/>
      <c r="AF16" s="675"/>
      <c r="AG16" s="603"/>
      <c r="AH16" s="108" t="s">
        <v>132</v>
      </c>
      <c r="AI16" s="108"/>
      <c r="AJ16" s="108" t="s">
        <v>21</v>
      </c>
      <c r="AK16" s="108" t="s">
        <v>126</v>
      </c>
      <c r="AL16" s="108" t="s">
        <v>22</v>
      </c>
      <c r="AM16" s="108"/>
      <c r="AN16" s="108"/>
      <c r="AO16" s="108" t="s">
        <v>133</v>
      </c>
    </row>
    <row r="17" spans="1:41" ht="86.25" customHeight="1" x14ac:dyDescent="0.2">
      <c r="A17" s="671"/>
      <c r="B17" s="634"/>
      <c r="C17" s="618"/>
      <c r="D17" s="609"/>
      <c r="E17" s="590"/>
      <c r="F17" s="618"/>
      <c r="G17" s="631"/>
      <c r="H17" s="631"/>
      <c r="I17" s="126"/>
      <c r="J17" s="634"/>
      <c r="K17" s="590"/>
      <c r="L17" s="127" t="s">
        <v>134</v>
      </c>
      <c r="M17" s="128" t="s">
        <v>42</v>
      </c>
      <c r="N17" s="129">
        <f>IF(M17="SE INVESTIGAN Y SE RESUELVEN OPORTUNAMENTE",15,IF(M17="NO SE INVESTIGAN Y SE RESUELVEN OPORTUNAMENTE",0,""))</f>
        <v>15</v>
      </c>
      <c r="O17" s="606"/>
      <c r="P17" s="634"/>
      <c r="Q17" s="609"/>
      <c r="R17" s="611"/>
      <c r="S17" s="611"/>
      <c r="T17" s="611"/>
      <c r="U17" s="609"/>
      <c r="V17" s="631"/>
      <c r="W17" s="601"/>
      <c r="X17" s="691"/>
      <c r="Y17" s="694"/>
      <c r="Z17" s="687" t="s">
        <v>288</v>
      </c>
      <c r="AA17" s="611"/>
      <c r="AB17" s="700"/>
      <c r="AC17" s="703"/>
      <c r="AD17" s="601"/>
      <c r="AE17" s="646"/>
      <c r="AF17" s="675"/>
      <c r="AG17" s="603"/>
      <c r="AH17" s="108" t="s">
        <v>114</v>
      </c>
      <c r="AI17" s="108"/>
      <c r="AJ17" s="108"/>
      <c r="AK17" s="108"/>
      <c r="AL17" s="108"/>
      <c r="AM17" s="108"/>
      <c r="AN17" s="108"/>
      <c r="AO17" s="108" t="s">
        <v>136</v>
      </c>
    </row>
    <row r="18" spans="1:41" ht="86.25" customHeight="1" thickBot="1" x14ac:dyDescent="0.25">
      <c r="A18" s="672"/>
      <c r="B18" s="664"/>
      <c r="C18" s="657"/>
      <c r="D18" s="652"/>
      <c r="E18" s="640"/>
      <c r="F18" s="657"/>
      <c r="G18" s="673"/>
      <c r="H18" s="673"/>
      <c r="I18" s="134"/>
      <c r="J18" s="664"/>
      <c r="K18" s="640"/>
      <c r="L18" s="135" t="s">
        <v>137</v>
      </c>
      <c r="M18" s="136" t="s">
        <v>53</v>
      </c>
      <c r="N18" s="137">
        <f>IF(M18="COMPLETA",10,IF(M18="INCOMPLETA",5,IF(M18="NO EXISTE",0,"")))</f>
        <v>10</v>
      </c>
      <c r="O18" s="651"/>
      <c r="P18" s="664"/>
      <c r="Q18" s="652"/>
      <c r="R18" s="653"/>
      <c r="S18" s="653"/>
      <c r="T18" s="653"/>
      <c r="U18" s="652"/>
      <c r="V18" s="673"/>
      <c r="W18" s="641"/>
      <c r="X18" s="692"/>
      <c r="Y18" s="695"/>
      <c r="Z18" s="688"/>
      <c r="AA18" s="653"/>
      <c r="AB18" s="701"/>
      <c r="AC18" s="704"/>
      <c r="AD18" s="641"/>
      <c r="AE18" s="647"/>
      <c r="AF18" s="676"/>
      <c r="AG18" s="604"/>
      <c r="AH18" s="108"/>
      <c r="AI18" s="108"/>
      <c r="AJ18" s="108"/>
      <c r="AK18" s="108"/>
      <c r="AL18" s="108"/>
      <c r="AM18" s="108"/>
      <c r="AN18" s="108"/>
      <c r="AO18" s="108" t="s">
        <v>97</v>
      </c>
    </row>
    <row r="19" spans="1:41" ht="86.25" customHeight="1" x14ac:dyDescent="0.2">
      <c r="A19" s="642" t="s">
        <v>465</v>
      </c>
      <c r="B19" s="633" t="s">
        <v>466</v>
      </c>
      <c r="C19" s="617" t="s">
        <v>481</v>
      </c>
      <c r="D19" s="629" t="s">
        <v>15</v>
      </c>
      <c r="E19" s="636" t="s">
        <v>482</v>
      </c>
      <c r="F19" s="617" t="s">
        <v>483</v>
      </c>
      <c r="G19" s="630" t="s">
        <v>14</v>
      </c>
      <c r="H19" s="630" t="s">
        <v>87</v>
      </c>
      <c r="I19" s="138" t="str">
        <f>CONCATENATE(G19,H19)</f>
        <v>POSIBLEMENOR</v>
      </c>
      <c r="J19" s="633" t="str">
        <f>I20</f>
        <v>3. MODERADO</v>
      </c>
      <c r="K19" s="636" t="s">
        <v>470</v>
      </c>
      <c r="L19" s="139" t="s">
        <v>95</v>
      </c>
      <c r="M19" s="140" t="s">
        <v>3</v>
      </c>
      <c r="N19" s="141">
        <f>IF(M19="ASIGNADO",15,IF(M19="NO ASIGNADO",0,""))</f>
        <v>15</v>
      </c>
      <c r="O19" s="637">
        <f>SUM(N19:N25)</f>
        <v>100</v>
      </c>
      <c r="P19" s="633" t="s">
        <v>72</v>
      </c>
      <c r="Q19" s="620">
        <f>IF(Q22="DÉBIL",0,IF(Q22="MODERADO",50,IF(Q22="FUERTE",100,"")))</f>
        <v>100</v>
      </c>
      <c r="R19" s="600"/>
      <c r="S19" s="627" t="s">
        <v>96</v>
      </c>
      <c r="T19" s="627" t="s">
        <v>96</v>
      </c>
      <c r="U19" s="629" t="s">
        <v>88</v>
      </c>
      <c r="V19" s="630" t="s">
        <v>121</v>
      </c>
      <c r="W19" s="681" t="s">
        <v>484</v>
      </c>
      <c r="X19" s="684" t="s">
        <v>485</v>
      </c>
      <c r="Y19" s="677" t="s">
        <v>486</v>
      </c>
      <c r="Z19" s="678" t="s">
        <v>213</v>
      </c>
      <c r="AA19" s="620" t="s">
        <v>115</v>
      </c>
      <c r="AB19" s="617" t="s">
        <v>487</v>
      </c>
      <c r="AC19" s="600" t="s">
        <v>488</v>
      </c>
      <c r="AD19" s="600" t="s">
        <v>489</v>
      </c>
      <c r="AE19" s="645" t="s">
        <v>476</v>
      </c>
      <c r="AF19" s="600" t="s">
        <v>490</v>
      </c>
      <c r="AG19" s="602" t="s">
        <v>491</v>
      </c>
      <c r="AH19" s="108"/>
      <c r="AI19" s="108"/>
      <c r="AJ19" s="108"/>
      <c r="AK19" s="108"/>
      <c r="AL19" s="108"/>
      <c r="AM19" s="108"/>
      <c r="AN19" s="108"/>
      <c r="AO19" s="108"/>
    </row>
    <row r="20" spans="1:41" ht="86.25" customHeight="1" x14ac:dyDescent="0.2">
      <c r="A20" s="643"/>
      <c r="B20" s="634"/>
      <c r="C20" s="618"/>
      <c r="D20" s="609"/>
      <c r="E20" s="590"/>
      <c r="F20" s="618"/>
      <c r="G20" s="631"/>
      <c r="H20" s="631"/>
      <c r="I20" s="12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634"/>
      <c r="K20" s="590"/>
      <c r="L20" s="127" t="s">
        <v>113</v>
      </c>
      <c r="M20" s="128" t="s">
        <v>11</v>
      </c>
      <c r="N20" s="129">
        <f>IF(M20="ADECUADO",15,IF(M20="INADECUADO",0,""))</f>
        <v>15</v>
      </c>
      <c r="O20" s="638"/>
      <c r="P20" s="634"/>
      <c r="Q20" s="611"/>
      <c r="R20" s="601"/>
      <c r="S20" s="628"/>
      <c r="T20" s="628"/>
      <c r="U20" s="609"/>
      <c r="V20" s="631"/>
      <c r="W20" s="682"/>
      <c r="X20" s="685"/>
      <c r="Y20" s="677"/>
      <c r="Z20" s="679"/>
      <c r="AA20" s="611"/>
      <c r="AB20" s="618"/>
      <c r="AC20" s="601"/>
      <c r="AD20" s="601"/>
      <c r="AE20" s="646"/>
      <c r="AF20" s="601"/>
      <c r="AG20" s="603"/>
      <c r="AH20" s="108"/>
      <c r="AI20" s="108"/>
      <c r="AJ20" s="108"/>
      <c r="AK20" s="108"/>
      <c r="AL20" s="108"/>
      <c r="AM20" s="108"/>
      <c r="AN20" s="108"/>
      <c r="AO20" s="108"/>
    </row>
    <row r="21" spans="1:41" ht="68.25" customHeight="1" x14ac:dyDescent="0.2">
      <c r="A21" s="643"/>
      <c r="B21" s="634"/>
      <c r="C21" s="618"/>
      <c r="D21" s="609"/>
      <c r="E21" s="591"/>
      <c r="F21" s="618"/>
      <c r="G21" s="631"/>
      <c r="H21" s="631"/>
      <c r="I21" s="12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634"/>
      <c r="K21" s="590"/>
      <c r="L21" s="130" t="s">
        <v>117</v>
      </c>
      <c r="M21" s="128" t="s">
        <v>16</v>
      </c>
      <c r="N21" s="129">
        <f>IF(M21="OPORTUNA",15,IF(M21="INOPORTUNA",0,""))</f>
        <v>15</v>
      </c>
      <c r="O21" s="639"/>
      <c r="P21" s="634"/>
      <c r="Q21" s="612"/>
      <c r="R21" s="601"/>
      <c r="S21" s="142" t="s">
        <v>118</v>
      </c>
      <c r="T21" s="142" t="s">
        <v>119</v>
      </c>
      <c r="U21" s="609"/>
      <c r="V21" s="631"/>
      <c r="W21" s="682"/>
      <c r="X21" s="685"/>
      <c r="Y21" s="677"/>
      <c r="Z21" s="679"/>
      <c r="AA21" s="611"/>
      <c r="AB21" s="618"/>
      <c r="AC21" s="601"/>
      <c r="AD21" s="601"/>
      <c r="AE21" s="646"/>
      <c r="AF21" s="593"/>
      <c r="AG21" s="603"/>
      <c r="AH21" s="108"/>
      <c r="AI21" s="108"/>
      <c r="AJ21" s="108"/>
      <c r="AK21" s="108"/>
      <c r="AL21" s="108"/>
      <c r="AM21" s="108"/>
      <c r="AN21" s="108"/>
      <c r="AO21" s="108"/>
    </row>
    <row r="22" spans="1:41" ht="68.25" customHeight="1" x14ac:dyDescent="0.2">
      <c r="A22" s="643"/>
      <c r="B22" s="634"/>
      <c r="C22" s="618"/>
      <c r="D22" s="609"/>
      <c r="E22" s="132" t="s">
        <v>124</v>
      </c>
      <c r="F22" s="618"/>
      <c r="G22" s="631"/>
      <c r="H22" s="631"/>
      <c r="I22" s="126"/>
      <c r="J22" s="634"/>
      <c r="K22" s="590"/>
      <c r="L22" s="127" t="s">
        <v>218</v>
      </c>
      <c r="M22" s="128" t="s">
        <v>126</v>
      </c>
      <c r="N22" s="129">
        <f>IF(M22="PREVENIR",15,IF(M22="DETECTAR",10,IF(M22="NO ES UN CONTROL",0,"")))</f>
        <v>15</v>
      </c>
      <c r="O22" s="605" t="str">
        <f>IF(O19&lt;86,"DÉBIL",IF(O19&lt;96,"MODERADO",IF(O19&lt;101,"FUERTE","")))</f>
        <v>FUERTE</v>
      </c>
      <c r="P22" s="634"/>
      <c r="Q22" s="608" t="str">
        <f>IF(AND(O22="FUERTE",P19="FUERTE (SIEMPRE SE EJECUTA)"),"FUERTE",IF(OR(O22="DÉBIL",P19="DÉBIL (NO SE EJECUTA)"),"DÉBIL",IF(OR(O22="MODERADO",P19="MODERADO (ALGUNAS VECES)"),"MODERADO")))</f>
        <v>FUERTE</v>
      </c>
      <c r="R22" s="611" t="str">
        <f>IF(AND(O22="FUERTE",P19="FUERTE (SIEMPRE SE EJECUTA)"),"NO","SÍ")</f>
        <v>NO</v>
      </c>
      <c r="S22" s="613">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61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609"/>
      <c r="V22" s="631"/>
      <c r="W22" s="682"/>
      <c r="X22" s="685"/>
      <c r="Y22" s="677"/>
      <c r="Z22" s="680"/>
      <c r="AA22" s="611"/>
      <c r="AB22" s="618"/>
      <c r="AC22" s="601"/>
      <c r="AD22" s="601"/>
      <c r="AE22" s="646"/>
      <c r="AF22" s="674" t="s">
        <v>492</v>
      </c>
      <c r="AG22" s="603"/>
      <c r="AH22" s="108"/>
      <c r="AI22" s="108"/>
      <c r="AJ22" s="108"/>
      <c r="AK22" s="108"/>
      <c r="AL22" s="108"/>
      <c r="AM22" s="108"/>
      <c r="AN22" s="108"/>
      <c r="AO22" s="108"/>
    </row>
    <row r="23" spans="1:41" ht="48.75" customHeight="1" x14ac:dyDescent="0.2">
      <c r="A23" s="643"/>
      <c r="B23" s="634"/>
      <c r="C23" s="618"/>
      <c r="D23" s="609"/>
      <c r="E23" s="589" t="s">
        <v>493</v>
      </c>
      <c r="F23" s="618"/>
      <c r="G23" s="631"/>
      <c r="H23" s="631"/>
      <c r="I23" s="126"/>
      <c r="J23" s="634"/>
      <c r="K23" s="590"/>
      <c r="L23" s="127" t="s">
        <v>130</v>
      </c>
      <c r="M23" s="128" t="s">
        <v>34</v>
      </c>
      <c r="N23" s="129">
        <f>IF(M23="CONFIABLE",15,IF(M23="NO CONFIABLE",0,""))</f>
        <v>15</v>
      </c>
      <c r="O23" s="606"/>
      <c r="P23" s="634"/>
      <c r="Q23" s="609"/>
      <c r="R23" s="611"/>
      <c r="S23" s="611"/>
      <c r="T23" s="611"/>
      <c r="U23" s="609"/>
      <c r="V23" s="631"/>
      <c r="W23" s="682"/>
      <c r="X23" s="685"/>
      <c r="Y23" s="677"/>
      <c r="Z23" s="133" t="s">
        <v>131</v>
      </c>
      <c r="AA23" s="611"/>
      <c r="AB23" s="618"/>
      <c r="AC23" s="601"/>
      <c r="AD23" s="601"/>
      <c r="AE23" s="646"/>
      <c r="AF23" s="675"/>
      <c r="AG23" s="603"/>
      <c r="AH23" s="108"/>
      <c r="AI23" s="108"/>
      <c r="AJ23" s="108"/>
      <c r="AK23" s="108"/>
      <c r="AL23" s="108"/>
      <c r="AM23" s="108"/>
      <c r="AN23" s="108"/>
      <c r="AO23" s="108"/>
    </row>
    <row r="24" spans="1:41" ht="32.25" customHeight="1" x14ac:dyDescent="0.2">
      <c r="A24" s="643"/>
      <c r="B24" s="634"/>
      <c r="C24" s="618"/>
      <c r="D24" s="609"/>
      <c r="E24" s="590"/>
      <c r="F24" s="618"/>
      <c r="G24" s="631"/>
      <c r="H24" s="631"/>
      <c r="I24" s="126"/>
      <c r="J24" s="634"/>
      <c r="K24" s="590"/>
      <c r="L24" s="127" t="s">
        <v>134</v>
      </c>
      <c r="M24" s="128" t="s">
        <v>42</v>
      </c>
      <c r="N24" s="129">
        <f>IF(M24="SE INVESTIGAN Y SE RESUELVEN OPORTUNAMENTE",15,IF(M24="NO SE INVESTIGAN Y SE RESUELVEN OPORTUNAMENTE",0,""))</f>
        <v>15</v>
      </c>
      <c r="O24" s="606"/>
      <c r="P24" s="634"/>
      <c r="Q24" s="609"/>
      <c r="R24" s="611"/>
      <c r="S24" s="611"/>
      <c r="T24" s="611"/>
      <c r="U24" s="609"/>
      <c r="V24" s="631"/>
      <c r="W24" s="682"/>
      <c r="X24" s="685"/>
      <c r="Y24" s="677"/>
      <c r="Z24" s="668" t="s">
        <v>494</v>
      </c>
      <c r="AA24" s="611"/>
      <c r="AB24" s="618"/>
      <c r="AC24" s="601"/>
      <c r="AD24" s="601"/>
      <c r="AE24" s="646"/>
      <c r="AF24" s="675"/>
      <c r="AG24" s="603"/>
      <c r="AH24" s="108"/>
      <c r="AI24" s="108"/>
      <c r="AJ24" s="108"/>
      <c r="AK24" s="108"/>
      <c r="AL24" s="108"/>
      <c r="AM24" s="108"/>
      <c r="AN24" s="108"/>
      <c r="AO24" s="108"/>
    </row>
    <row r="25" spans="1:41" ht="47.25" customHeight="1" thickBot="1" x14ac:dyDescent="0.25">
      <c r="A25" s="689"/>
      <c r="B25" s="664"/>
      <c r="C25" s="657"/>
      <c r="D25" s="652"/>
      <c r="E25" s="640"/>
      <c r="F25" s="657"/>
      <c r="G25" s="673"/>
      <c r="H25" s="673"/>
      <c r="I25" s="126"/>
      <c r="J25" s="664"/>
      <c r="K25" s="640"/>
      <c r="L25" s="143" t="s">
        <v>137</v>
      </c>
      <c r="M25" s="144" t="s">
        <v>53</v>
      </c>
      <c r="N25" s="145">
        <f>IF(M25="COMPLETA",10,IF(M25="INCOMPLETA",5,IF(M25="NO EXISTE",0,"")))</f>
        <v>10</v>
      </c>
      <c r="O25" s="651"/>
      <c r="P25" s="664"/>
      <c r="Q25" s="652"/>
      <c r="R25" s="653"/>
      <c r="S25" s="653"/>
      <c r="T25" s="653"/>
      <c r="U25" s="652"/>
      <c r="V25" s="673"/>
      <c r="W25" s="683"/>
      <c r="X25" s="686"/>
      <c r="Y25" s="677"/>
      <c r="Z25" s="669"/>
      <c r="AA25" s="653"/>
      <c r="AB25" s="657"/>
      <c r="AC25" s="641"/>
      <c r="AD25" s="641"/>
      <c r="AE25" s="647"/>
      <c r="AF25" s="676"/>
      <c r="AG25" s="604"/>
      <c r="AH25" s="108"/>
      <c r="AI25" s="108"/>
      <c r="AJ25" s="108"/>
      <c r="AK25" s="108"/>
      <c r="AL25" s="108"/>
      <c r="AM25" s="108"/>
      <c r="AN25" s="108"/>
      <c r="AO25" s="108"/>
    </row>
    <row r="26" spans="1:41" ht="35.25" customHeight="1" x14ac:dyDescent="0.2">
      <c r="A26" s="670" t="s">
        <v>465</v>
      </c>
      <c r="B26" s="633" t="s">
        <v>495</v>
      </c>
      <c r="C26" s="617" t="s">
        <v>496</v>
      </c>
      <c r="D26" s="629" t="s">
        <v>6</v>
      </c>
      <c r="E26" s="636" t="s">
        <v>497</v>
      </c>
      <c r="F26" s="617" t="s">
        <v>498</v>
      </c>
      <c r="G26" s="630" t="s">
        <v>19</v>
      </c>
      <c r="H26" s="630" t="s">
        <v>18</v>
      </c>
      <c r="I26" s="122" t="str">
        <f>CONCATENATE(G26,H26)</f>
        <v>PROBABLEMAYOR</v>
      </c>
      <c r="J26" s="633" t="str">
        <f>I27</f>
        <v>5. EXTREMO</v>
      </c>
      <c r="K26" s="665" t="s">
        <v>499</v>
      </c>
      <c r="L26" s="123" t="s">
        <v>95</v>
      </c>
      <c r="M26" s="124" t="s">
        <v>3</v>
      </c>
      <c r="N26" s="125">
        <f>IF(M26="ASIGNADO",15,IF(M26="NO ASIGNADO",0,""))</f>
        <v>15</v>
      </c>
      <c r="O26" s="637">
        <f>SUM(N26:N32)</f>
        <v>100</v>
      </c>
      <c r="P26" s="633" t="s">
        <v>72</v>
      </c>
      <c r="Q26" s="620">
        <f>IF(Q29="DÉBIL",0,IF(Q29="MODERADO",50,IF(Q29="FUERTE",100,"")))</f>
        <v>100</v>
      </c>
      <c r="R26" s="600"/>
      <c r="S26" s="627" t="s">
        <v>96</v>
      </c>
      <c r="T26" s="627" t="s">
        <v>96</v>
      </c>
      <c r="U26" s="629" t="s">
        <v>123</v>
      </c>
      <c r="V26" s="661" t="s">
        <v>120</v>
      </c>
      <c r="W26" s="600" t="s">
        <v>500</v>
      </c>
      <c r="X26" s="617" t="s">
        <v>501</v>
      </c>
      <c r="Y26" s="618" t="s">
        <v>502</v>
      </c>
      <c r="Z26" s="600" t="s">
        <v>213</v>
      </c>
      <c r="AA26" s="620" t="s">
        <v>103</v>
      </c>
      <c r="AB26" s="617" t="s">
        <v>503</v>
      </c>
      <c r="AC26" s="600" t="s">
        <v>488</v>
      </c>
      <c r="AD26" s="658" t="s">
        <v>504</v>
      </c>
      <c r="AE26" s="645" t="s">
        <v>505</v>
      </c>
      <c r="AF26" s="648" t="s">
        <v>506</v>
      </c>
      <c r="AG26" s="602" t="s">
        <v>507</v>
      </c>
      <c r="AH26" s="108"/>
      <c r="AI26" s="108"/>
      <c r="AJ26" s="108"/>
      <c r="AK26" s="108"/>
      <c r="AL26" s="108"/>
      <c r="AM26" s="108"/>
      <c r="AN26" s="108"/>
      <c r="AO26" s="108"/>
    </row>
    <row r="27" spans="1:41" ht="100.5" customHeight="1" x14ac:dyDescent="0.2">
      <c r="A27" s="671"/>
      <c r="B27" s="634"/>
      <c r="C27" s="618"/>
      <c r="D27" s="609"/>
      <c r="E27" s="590"/>
      <c r="F27" s="618"/>
      <c r="G27" s="631"/>
      <c r="H27" s="631"/>
      <c r="I27" s="12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EXTREMO</v>
      </c>
      <c r="J27" s="634"/>
      <c r="K27" s="666"/>
      <c r="L27" s="127" t="s">
        <v>113</v>
      </c>
      <c r="M27" s="146" t="s">
        <v>11</v>
      </c>
      <c r="N27" s="129">
        <f>IF(M27="ADECUADO",15,IF(M27="INADECUADO",0,""))</f>
        <v>15</v>
      </c>
      <c r="O27" s="638"/>
      <c r="P27" s="634"/>
      <c r="Q27" s="611"/>
      <c r="R27" s="601"/>
      <c r="S27" s="628"/>
      <c r="T27" s="628"/>
      <c r="U27" s="609"/>
      <c r="V27" s="662"/>
      <c r="W27" s="601"/>
      <c r="X27" s="618"/>
      <c r="Y27" s="618"/>
      <c r="Z27" s="601"/>
      <c r="AA27" s="611"/>
      <c r="AB27" s="618"/>
      <c r="AC27" s="601"/>
      <c r="AD27" s="659"/>
      <c r="AE27" s="646"/>
      <c r="AF27" s="649"/>
      <c r="AG27" s="603"/>
      <c r="AH27" s="108"/>
      <c r="AI27" s="108"/>
      <c r="AJ27" s="108"/>
      <c r="AK27" s="108"/>
      <c r="AL27" s="108"/>
      <c r="AM27" s="108"/>
      <c r="AN27" s="108"/>
      <c r="AO27" s="108"/>
    </row>
    <row r="28" spans="1:41" ht="51.75" customHeight="1" x14ac:dyDescent="0.2">
      <c r="A28" s="671"/>
      <c r="B28" s="634"/>
      <c r="C28" s="618"/>
      <c r="D28" s="609"/>
      <c r="E28" s="591"/>
      <c r="F28" s="618"/>
      <c r="G28" s="631"/>
      <c r="H28" s="631"/>
      <c r="I28" s="12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634"/>
      <c r="K28" s="666"/>
      <c r="L28" s="130" t="s">
        <v>117</v>
      </c>
      <c r="M28" s="128" t="s">
        <v>16</v>
      </c>
      <c r="N28" s="129">
        <f>IF(M28="OPORTUNA",15,IF(M28="INOPORTUNA",0,""))</f>
        <v>15</v>
      </c>
      <c r="O28" s="639"/>
      <c r="P28" s="634"/>
      <c r="Q28" s="612"/>
      <c r="R28" s="601"/>
      <c r="S28" s="142" t="s">
        <v>118</v>
      </c>
      <c r="T28" s="142" t="s">
        <v>119</v>
      </c>
      <c r="U28" s="609"/>
      <c r="V28" s="662"/>
      <c r="W28" s="601"/>
      <c r="X28" s="618"/>
      <c r="Y28" s="618"/>
      <c r="Z28" s="601"/>
      <c r="AA28" s="611"/>
      <c r="AB28" s="618"/>
      <c r="AC28" s="601"/>
      <c r="AD28" s="659"/>
      <c r="AE28" s="646"/>
      <c r="AF28" s="650"/>
      <c r="AG28" s="603"/>
      <c r="AH28" s="108"/>
      <c r="AI28" s="108"/>
      <c r="AJ28" s="108"/>
      <c r="AK28" s="108"/>
      <c r="AL28" s="108"/>
      <c r="AM28" s="108"/>
      <c r="AN28" s="108"/>
      <c r="AO28" s="108"/>
    </row>
    <row r="29" spans="1:41" ht="49.5" customHeight="1" x14ac:dyDescent="0.2">
      <c r="A29" s="671"/>
      <c r="B29" s="634"/>
      <c r="C29" s="618"/>
      <c r="D29" s="609"/>
      <c r="E29" s="132" t="s">
        <v>124</v>
      </c>
      <c r="F29" s="618"/>
      <c r="G29" s="631"/>
      <c r="H29" s="631"/>
      <c r="I29" s="126"/>
      <c r="J29" s="634"/>
      <c r="K29" s="666"/>
      <c r="L29" s="127" t="s">
        <v>218</v>
      </c>
      <c r="M29" s="128" t="s">
        <v>126</v>
      </c>
      <c r="N29" s="129">
        <f>IF(M29="PREVENIR",15,IF(M29="DETECTAR",10,IF(M29="NO ES UN CONTROL",0,"")))</f>
        <v>15</v>
      </c>
      <c r="O29" s="605" t="str">
        <f>IF(O26&lt;86,"DÉBIL",IF(O26&lt;96,"MODERADO",IF(O26&lt;101,"FUERTE","")))</f>
        <v>FUERTE</v>
      </c>
      <c r="P29" s="634"/>
      <c r="Q29" s="608" t="str">
        <f>IF(AND(O29="FUERTE",P26="FUERTE (SIEMPRE SE EJECUTA)"),"FUERTE",IF(OR(O29="DÉBIL",P26="DÉBIL (NO SE EJECUTA)"),"DÉBIL",IF(OR(O29="MODERADO",P26="MODERADO (ALGUNAS VECES)"),"MODERADO")))</f>
        <v>FUERTE</v>
      </c>
      <c r="R29" s="611" t="str">
        <f>IF(AND(O29="FUERTE",P26="FUERTE (SIEMPRE SE EJECUTA)"),"NO","SÍ")</f>
        <v>NO</v>
      </c>
      <c r="S29" s="613">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61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609"/>
      <c r="V29" s="662"/>
      <c r="W29" s="601"/>
      <c r="X29" s="618"/>
      <c r="Y29" s="618"/>
      <c r="Z29" s="593"/>
      <c r="AA29" s="611"/>
      <c r="AB29" s="618"/>
      <c r="AC29" s="601"/>
      <c r="AD29" s="659"/>
      <c r="AE29" s="646"/>
      <c r="AF29" s="654" t="s">
        <v>508</v>
      </c>
      <c r="AG29" s="603"/>
      <c r="AH29" s="108"/>
      <c r="AI29" s="108"/>
      <c r="AJ29" s="108"/>
      <c r="AK29" s="108"/>
      <c r="AL29" s="108"/>
      <c r="AM29" s="108"/>
      <c r="AN29" s="108"/>
      <c r="AO29" s="108"/>
    </row>
    <row r="30" spans="1:41" ht="43.5" customHeight="1" x14ac:dyDescent="0.2">
      <c r="A30" s="671"/>
      <c r="B30" s="634"/>
      <c r="C30" s="618"/>
      <c r="D30" s="609"/>
      <c r="E30" s="589" t="s">
        <v>509</v>
      </c>
      <c r="F30" s="618"/>
      <c r="G30" s="631"/>
      <c r="H30" s="631"/>
      <c r="I30" s="126"/>
      <c r="J30" s="634"/>
      <c r="K30" s="666"/>
      <c r="L30" s="127" t="s">
        <v>130</v>
      </c>
      <c r="M30" s="128" t="s">
        <v>34</v>
      </c>
      <c r="N30" s="129">
        <f>IF(M30="CONFIABLE",15,IF(M30="NO CONFIABLE",0,""))</f>
        <v>15</v>
      </c>
      <c r="O30" s="606"/>
      <c r="P30" s="634"/>
      <c r="Q30" s="609"/>
      <c r="R30" s="611"/>
      <c r="S30" s="611"/>
      <c r="T30" s="611"/>
      <c r="U30" s="609"/>
      <c r="V30" s="662"/>
      <c r="W30" s="601"/>
      <c r="X30" s="618"/>
      <c r="Y30" s="618"/>
      <c r="Z30" s="132" t="s">
        <v>131</v>
      </c>
      <c r="AA30" s="611"/>
      <c r="AB30" s="618"/>
      <c r="AC30" s="601"/>
      <c r="AD30" s="659"/>
      <c r="AE30" s="646"/>
      <c r="AF30" s="655"/>
      <c r="AG30" s="603"/>
      <c r="AH30" s="108"/>
      <c r="AI30" s="108"/>
      <c r="AJ30" s="108"/>
      <c r="AK30" s="108"/>
      <c r="AL30" s="108"/>
      <c r="AM30" s="108"/>
      <c r="AN30" s="108"/>
      <c r="AO30" s="108"/>
    </row>
    <row r="31" spans="1:41" ht="22.5" customHeight="1" x14ac:dyDescent="0.2">
      <c r="A31" s="671"/>
      <c r="B31" s="634"/>
      <c r="C31" s="618"/>
      <c r="D31" s="609"/>
      <c r="E31" s="590"/>
      <c r="F31" s="618"/>
      <c r="G31" s="631"/>
      <c r="H31" s="631"/>
      <c r="I31" s="126"/>
      <c r="J31" s="634"/>
      <c r="K31" s="666"/>
      <c r="L31" s="127" t="s">
        <v>134</v>
      </c>
      <c r="M31" s="128" t="s">
        <v>42</v>
      </c>
      <c r="N31" s="129">
        <f>IF(M31="SE INVESTIGAN Y SE RESUELVEN OPORTUNAMENTE",15,IF(M31="NO SE INVESTIGAN Y SE RESUELVEN OPORTUNAMENTE",0,""))</f>
        <v>15</v>
      </c>
      <c r="O31" s="606"/>
      <c r="P31" s="634"/>
      <c r="Q31" s="609"/>
      <c r="R31" s="611"/>
      <c r="S31" s="611"/>
      <c r="T31" s="611"/>
      <c r="U31" s="609"/>
      <c r="V31" s="662"/>
      <c r="W31" s="601"/>
      <c r="X31" s="618"/>
      <c r="Y31" s="618"/>
      <c r="Z31" s="592" t="s">
        <v>510</v>
      </c>
      <c r="AA31" s="611"/>
      <c r="AB31" s="618"/>
      <c r="AC31" s="601"/>
      <c r="AD31" s="659"/>
      <c r="AE31" s="646"/>
      <c r="AF31" s="655"/>
      <c r="AG31" s="603"/>
      <c r="AH31" s="108"/>
      <c r="AI31" s="108"/>
      <c r="AJ31" s="108"/>
      <c r="AK31" s="108"/>
      <c r="AL31" s="108"/>
      <c r="AM31" s="108"/>
      <c r="AN31" s="108"/>
      <c r="AO31" s="108"/>
    </row>
    <row r="32" spans="1:41" ht="40.15" customHeight="1" thickBot="1" x14ac:dyDescent="0.25">
      <c r="A32" s="672"/>
      <c r="B32" s="664"/>
      <c r="C32" s="657"/>
      <c r="D32" s="652"/>
      <c r="E32" s="640"/>
      <c r="F32" s="657"/>
      <c r="G32" s="673"/>
      <c r="H32" s="673"/>
      <c r="I32" s="134"/>
      <c r="J32" s="664"/>
      <c r="K32" s="667"/>
      <c r="L32" s="135" t="s">
        <v>137</v>
      </c>
      <c r="M32" s="136" t="s">
        <v>53</v>
      </c>
      <c r="N32" s="137">
        <f>IF(M32="COMPLETA",10,IF(M32="INCOMPLETA",5,IF(M32="NO EXISTE",0,"")))</f>
        <v>10</v>
      </c>
      <c r="O32" s="651"/>
      <c r="P32" s="664"/>
      <c r="Q32" s="652"/>
      <c r="R32" s="653"/>
      <c r="S32" s="653"/>
      <c r="T32" s="653"/>
      <c r="U32" s="652"/>
      <c r="V32" s="663"/>
      <c r="W32" s="641"/>
      <c r="X32" s="657"/>
      <c r="Y32" s="657"/>
      <c r="Z32" s="641"/>
      <c r="AA32" s="653"/>
      <c r="AB32" s="657"/>
      <c r="AC32" s="641"/>
      <c r="AD32" s="660"/>
      <c r="AE32" s="647"/>
      <c r="AF32" s="656"/>
      <c r="AG32" s="604"/>
      <c r="AH32" s="108"/>
      <c r="AI32" s="108"/>
      <c r="AJ32" s="108"/>
      <c r="AK32" s="108"/>
      <c r="AL32" s="108"/>
      <c r="AM32" s="108"/>
      <c r="AN32" s="108"/>
      <c r="AO32" s="108"/>
    </row>
    <row r="33" spans="1:41" ht="96" customHeight="1" x14ac:dyDescent="0.2">
      <c r="A33" s="642" t="s">
        <v>465</v>
      </c>
      <c r="B33" s="633" t="s">
        <v>511</v>
      </c>
      <c r="C33" s="617" t="s">
        <v>512</v>
      </c>
      <c r="D33" s="629" t="s">
        <v>6</v>
      </c>
      <c r="E33" s="636" t="s">
        <v>513</v>
      </c>
      <c r="F33" s="617" t="s">
        <v>514</v>
      </c>
      <c r="G33" s="630" t="s">
        <v>14</v>
      </c>
      <c r="H33" s="630" t="s">
        <v>13</v>
      </c>
      <c r="I33" s="138" t="str">
        <f>CONCATENATE(G33,H33)</f>
        <v>POSIBLEMODERADO</v>
      </c>
      <c r="J33" s="633" t="str">
        <f>I34</f>
        <v>3. ALTO</v>
      </c>
      <c r="K33" s="636" t="s">
        <v>515</v>
      </c>
      <c r="L33" s="139" t="s">
        <v>95</v>
      </c>
      <c r="M33" s="140" t="s">
        <v>3</v>
      </c>
      <c r="N33" s="141">
        <f>IF(M33="ASIGNADO",15,IF(M33="NO ASIGNADO",0,""))</f>
        <v>15</v>
      </c>
      <c r="O33" s="637">
        <f>SUM(N33:N39)</f>
        <v>95</v>
      </c>
      <c r="P33" s="633" t="s">
        <v>72</v>
      </c>
      <c r="Q33" s="620">
        <f>IF(Q36="DÉBIL",0,IF(Q36="MODERADO",50,IF(Q36="FUERTE",100,"")))</f>
        <v>50</v>
      </c>
      <c r="R33" s="600"/>
      <c r="S33" s="627" t="s">
        <v>114</v>
      </c>
      <c r="T33" s="627" t="s">
        <v>114</v>
      </c>
      <c r="U33" s="629" t="s">
        <v>88</v>
      </c>
      <c r="V33" s="630" t="s">
        <v>120</v>
      </c>
      <c r="W33" s="600"/>
      <c r="X33" s="617" t="s">
        <v>516</v>
      </c>
      <c r="Y33" s="617" t="s">
        <v>517</v>
      </c>
      <c r="Z33" s="600" t="s">
        <v>213</v>
      </c>
      <c r="AA33" s="620" t="s">
        <v>103</v>
      </c>
      <c r="AB33" s="617" t="s">
        <v>518</v>
      </c>
      <c r="AC33" s="621" t="s">
        <v>488</v>
      </c>
      <c r="AD33" s="624" t="s">
        <v>519</v>
      </c>
      <c r="AE33" s="597" t="s">
        <v>520</v>
      </c>
      <c r="AF33" s="600" t="s">
        <v>521</v>
      </c>
      <c r="AG33" s="602" t="s">
        <v>522</v>
      </c>
      <c r="AH33" s="108"/>
      <c r="AI33" s="108"/>
      <c r="AJ33" s="108"/>
      <c r="AK33" s="108"/>
      <c r="AL33" s="108"/>
      <c r="AM33" s="108"/>
      <c r="AN33" s="108"/>
      <c r="AO33" s="108"/>
    </row>
    <row r="34" spans="1:41" ht="26.25" customHeight="1" x14ac:dyDescent="0.2">
      <c r="A34" s="643"/>
      <c r="B34" s="634"/>
      <c r="C34" s="618"/>
      <c r="D34" s="609"/>
      <c r="E34" s="590"/>
      <c r="F34" s="618"/>
      <c r="G34" s="631"/>
      <c r="H34" s="631"/>
      <c r="I34" s="126"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3. ALTO</v>
      </c>
      <c r="J34" s="634"/>
      <c r="K34" s="590"/>
      <c r="L34" s="127" t="s">
        <v>113</v>
      </c>
      <c r="M34" s="128" t="s">
        <v>11</v>
      </c>
      <c r="N34" s="129">
        <f>IF(M34="ADECUADO",15,IF(M34="INADECUADO",0,""))</f>
        <v>15</v>
      </c>
      <c r="O34" s="638"/>
      <c r="P34" s="634"/>
      <c r="Q34" s="611"/>
      <c r="R34" s="601"/>
      <c r="S34" s="628"/>
      <c r="T34" s="628"/>
      <c r="U34" s="609"/>
      <c r="V34" s="631"/>
      <c r="W34" s="601"/>
      <c r="X34" s="618"/>
      <c r="Y34" s="618"/>
      <c r="Z34" s="601"/>
      <c r="AA34" s="611"/>
      <c r="AB34" s="618"/>
      <c r="AC34" s="622"/>
      <c r="AD34" s="625"/>
      <c r="AE34" s="598"/>
      <c r="AF34" s="601"/>
      <c r="AG34" s="603"/>
      <c r="AH34" s="108"/>
      <c r="AI34" s="108"/>
      <c r="AJ34" s="108"/>
      <c r="AK34" s="108"/>
      <c r="AL34" s="108"/>
      <c r="AM34" s="108"/>
      <c r="AN34" s="108"/>
      <c r="AO34" s="108"/>
    </row>
    <row r="35" spans="1:41" ht="90.75" customHeight="1" x14ac:dyDescent="0.2">
      <c r="A35" s="643"/>
      <c r="B35" s="634"/>
      <c r="C35" s="618"/>
      <c r="D35" s="609"/>
      <c r="E35" s="591"/>
      <c r="F35" s="618"/>
      <c r="G35" s="631"/>
      <c r="H35" s="631"/>
      <c r="I35" s="126"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634"/>
      <c r="K35" s="590"/>
      <c r="L35" s="130" t="s">
        <v>117</v>
      </c>
      <c r="M35" s="128" t="s">
        <v>16</v>
      </c>
      <c r="N35" s="129">
        <f>IF(M35="OPORTUNA",15,IF(M35="INOPORTUNA",0,""))</f>
        <v>15</v>
      </c>
      <c r="O35" s="639"/>
      <c r="P35" s="634"/>
      <c r="Q35" s="612"/>
      <c r="R35" s="601"/>
      <c r="S35" s="142" t="s">
        <v>118</v>
      </c>
      <c r="T35" s="142" t="s">
        <v>119</v>
      </c>
      <c r="U35" s="609"/>
      <c r="V35" s="631"/>
      <c r="W35" s="601"/>
      <c r="X35" s="618"/>
      <c r="Y35" s="618"/>
      <c r="Z35" s="601"/>
      <c r="AA35" s="611"/>
      <c r="AB35" s="618"/>
      <c r="AC35" s="622"/>
      <c r="AD35" s="625"/>
      <c r="AE35" s="598"/>
      <c r="AF35" s="593"/>
      <c r="AG35" s="603"/>
      <c r="AH35" s="108"/>
      <c r="AI35" s="108"/>
      <c r="AJ35" s="108"/>
      <c r="AK35" s="108"/>
      <c r="AL35" s="108"/>
      <c r="AM35" s="108"/>
      <c r="AN35" s="108"/>
      <c r="AO35" s="108"/>
    </row>
    <row r="36" spans="1:41" ht="39.75" customHeight="1" x14ac:dyDescent="0.2">
      <c r="A36" s="643"/>
      <c r="B36" s="634"/>
      <c r="C36" s="618"/>
      <c r="D36" s="609"/>
      <c r="E36" s="132" t="s">
        <v>124</v>
      </c>
      <c r="F36" s="618"/>
      <c r="G36" s="631"/>
      <c r="H36" s="631"/>
      <c r="I36" s="126"/>
      <c r="J36" s="634"/>
      <c r="K36" s="590"/>
      <c r="L36" s="127" t="s">
        <v>218</v>
      </c>
      <c r="M36" s="128" t="s">
        <v>21</v>
      </c>
      <c r="N36" s="129">
        <f>IF(M36="PREVENIR",15,IF(M36="DETECTAR",10,IF(M36="NO ES UN CONTROL",0,"")))</f>
        <v>10</v>
      </c>
      <c r="O36" s="605" t="str">
        <f>IF(O33&lt;86,"DÉBIL",IF(O33&lt;96,"MODERADO",IF(O33&lt;101,"FUERTE","")))</f>
        <v>MODERADO</v>
      </c>
      <c r="P36" s="634"/>
      <c r="Q36" s="608" t="str">
        <f>IF(AND(O36="FUERTE",P33="FUERTE (SIEMPRE SE EJECUTA)"),"FUERTE",IF(OR(O36="DÉBIL",P33="DÉBIL (NO SE EJECUTA)"),"DÉBIL",IF(OR(O36="MODERADO",P33="MODERADO (ALGUNAS VECES)"),"MODERADO")))</f>
        <v>MODERADO</v>
      </c>
      <c r="R36" s="611" t="str">
        <f>IF(AND(O36="FUERTE",P33="FUERTE (SIEMPRE SE EJECUTA)"),"NO","SÍ")</f>
        <v>SÍ</v>
      </c>
      <c r="S36" s="613">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61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609"/>
      <c r="V36" s="631"/>
      <c r="W36" s="601"/>
      <c r="X36" s="618"/>
      <c r="Y36" s="618"/>
      <c r="Z36" s="593"/>
      <c r="AA36" s="611"/>
      <c r="AB36" s="618"/>
      <c r="AC36" s="622"/>
      <c r="AD36" s="625"/>
      <c r="AE36" s="598"/>
      <c r="AF36" s="614" t="s">
        <v>523</v>
      </c>
      <c r="AG36" s="603"/>
      <c r="AH36" s="108"/>
      <c r="AI36" s="108"/>
      <c r="AJ36" s="108"/>
      <c r="AK36" s="108"/>
      <c r="AL36" s="108"/>
      <c r="AM36" s="108"/>
      <c r="AN36" s="108"/>
      <c r="AO36" s="108"/>
    </row>
    <row r="37" spans="1:41" ht="30" customHeight="1" x14ac:dyDescent="0.2">
      <c r="A37" s="643"/>
      <c r="B37" s="634"/>
      <c r="C37" s="618"/>
      <c r="D37" s="609"/>
      <c r="E37" s="589" t="s">
        <v>524</v>
      </c>
      <c r="F37" s="618"/>
      <c r="G37" s="631"/>
      <c r="H37" s="631"/>
      <c r="I37" s="126"/>
      <c r="J37" s="634"/>
      <c r="K37" s="590"/>
      <c r="L37" s="127" t="s">
        <v>130</v>
      </c>
      <c r="M37" s="128" t="s">
        <v>34</v>
      </c>
      <c r="N37" s="129">
        <f>IF(M37="CONFIABLE",15,IF(M37="NO CONFIABLE",0,""))</f>
        <v>15</v>
      </c>
      <c r="O37" s="606"/>
      <c r="P37" s="634"/>
      <c r="Q37" s="609"/>
      <c r="R37" s="611"/>
      <c r="S37" s="611"/>
      <c r="T37" s="611"/>
      <c r="U37" s="609"/>
      <c r="V37" s="631"/>
      <c r="W37" s="601"/>
      <c r="X37" s="618"/>
      <c r="Y37" s="618"/>
      <c r="Z37" s="132" t="s">
        <v>131</v>
      </c>
      <c r="AA37" s="611"/>
      <c r="AB37" s="618"/>
      <c r="AC37" s="622"/>
      <c r="AD37" s="625"/>
      <c r="AE37" s="598"/>
      <c r="AF37" s="615"/>
      <c r="AG37" s="603"/>
      <c r="AH37" s="108"/>
      <c r="AI37" s="108"/>
      <c r="AJ37" s="108"/>
      <c r="AK37" s="108"/>
      <c r="AL37" s="108"/>
      <c r="AM37" s="108"/>
      <c r="AN37" s="108"/>
      <c r="AO37" s="108"/>
    </row>
    <row r="38" spans="1:41" ht="30" customHeight="1" x14ac:dyDescent="0.2">
      <c r="A38" s="643"/>
      <c r="B38" s="634"/>
      <c r="C38" s="618"/>
      <c r="D38" s="609"/>
      <c r="E38" s="590"/>
      <c r="F38" s="618"/>
      <c r="G38" s="631"/>
      <c r="H38" s="631"/>
      <c r="I38" s="126"/>
      <c r="J38" s="634"/>
      <c r="K38" s="590"/>
      <c r="L38" s="127" t="s">
        <v>134</v>
      </c>
      <c r="M38" s="128" t="s">
        <v>42</v>
      </c>
      <c r="N38" s="129">
        <f>IF(M38="SE INVESTIGAN Y SE RESUELVEN OPORTUNAMENTE",15,IF(M38="NO SE INVESTIGAN Y SE RESUELVEN OPORTUNAMENTE",0,""))</f>
        <v>15</v>
      </c>
      <c r="O38" s="606"/>
      <c r="P38" s="634"/>
      <c r="Q38" s="609"/>
      <c r="R38" s="611"/>
      <c r="S38" s="611"/>
      <c r="T38" s="611"/>
      <c r="U38" s="609"/>
      <c r="V38" s="631"/>
      <c r="W38" s="601"/>
      <c r="X38" s="618"/>
      <c r="Y38" s="618"/>
      <c r="Z38" s="592" t="s">
        <v>525</v>
      </c>
      <c r="AA38" s="611"/>
      <c r="AB38" s="618"/>
      <c r="AC38" s="622"/>
      <c r="AD38" s="625"/>
      <c r="AE38" s="598"/>
      <c r="AF38" s="615"/>
      <c r="AG38" s="603"/>
      <c r="AH38" s="108"/>
      <c r="AI38" s="108"/>
      <c r="AJ38" s="108"/>
      <c r="AK38" s="108"/>
      <c r="AL38" s="108"/>
      <c r="AM38" s="108"/>
      <c r="AN38" s="108"/>
      <c r="AO38" s="108"/>
    </row>
    <row r="39" spans="1:41" ht="30" customHeight="1" thickBot="1" x14ac:dyDescent="0.25">
      <c r="A39" s="644"/>
      <c r="B39" s="635"/>
      <c r="C39" s="619"/>
      <c r="D39" s="610"/>
      <c r="E39" s="591"/>
      <c r="F39" s="619"/>
      <c r="G39" s="632"/>
      <c r="H39" s="632"/>
      <c r="I39" s="126"/>
      <c r="J39" s="635"/>
      <c r="K39" s="591"/>
      <c r="L39" s="143" t="s">
        <v>137</v>
      </c>
      <c r="M39" s="144" t="s">
        <v>53</v>
      </c>
      <c r="N39" s="145">
        <f>IF(M39="COMPLETA",10,IF(M39="INCOMPLETA",5,IF(M39="NO EXISTE",0,"")))</f>
        <v>10</v>
      </c>
      <c r="O39" s="607"/>
      <c r="P39" s="635"/>
      <c r="Q39" s="610"/>
      <c r="R39" s="612"/>
      <c r="S39" s="612"/>
      <c r="T39" s="612"/>
      <c r="U39" s="610"/>
      <c r="V39" s="632"/>
      <c r="W39" s="593"/>
      <c r="X39" s="619"/>
      <c r="Y39" s="619"/>
      <c r="Z39" s="593"/>
      <c r="AA39" s="612"/>
      <c r="AB39" s="619"/>
      <c r="AC39" s="623"/>
      <c r="AD39" s="626"/>
      <c r="AE39" s="599"/>
      <c r="AF39" s="616"/>
      <c r="AG39" s="604"/>
      <c r="AH39" s="108"/>
      <c r="AI39" s="108"/>
      <c r="AJ39" s="108"/>
      <c r="AK39" s="108"/>
      <c r="AL39" s="108"/>
      <c r="AM39" s="108"/>
      <c r="AN39" s="108"/>
      <c r="AO39" s="108"/>
    </row>
    <row r="40" spans="1:41" ht="27.75" customHeight="1" x14ac:dyDescent="0.2">
      <c r="A40" s="580" t="s">
        <v>166</v>
      </c>
      <c r="B40" s="581"/>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2"/>
      <c r="AH40" s="108"/>
      <c r="AI40" s="108"/>
      <c r="AJ40" s="108"/>
      <c r="AK40" s="108"/>
      <c r="AL40" s="108"/>
      <c r="AM40" s="108"/>
      <c r="AN40" s="108"/>
      <c r="AO40" s="108" t="s">
        <v>167</v>
      </c>
    </row>
    <row r="41" spans="1:41" ht="21.75" customHeight="1" x14ac:dyDescent="0.2">
      <c r="A41" s="583" t="s">
        <v>168</v>
      </c>
      <c r="B41" s="584"/>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5"/>
      <c r="AH41" s="108"/>
      <c r="AI41" s="108"/>
      <c r="AJ41" s="108"/>
      <c r="AK41" s="108"/>
      <c r="AL41" s="108"/>
      <c r="AM41" s="108"/>
      <c r="AN41" s="108"/>
      <c r="AO41" s="108" t="s">
        <v>169</v>
      </c>
    </row>
    <row r="42" spans="1:41" ht="27.75" customHeight="1" x14ac:dyDescent="0.2">
      <c r="A42" s="594" t="s">
        <v>170</v>
      </c>
      <c r="B42" s="595"/>
      <c r="C42" s="594" t="s">
        <v>171</v>
      </c>
      <c r="D42" s="596"/>
      <c r="E42" s="596"/>
      <c r="F42" s="596"/>
      <c r="G42" s="596"/>
      <c r="H42" s="596"/>
      <c r="I42" s="596"/>
      <c r="J42" s="596"/>
      <c r="K42" s="596"/>
      <c r="L42" s="596"/>
      <c r="M42" s="596"/>
      <c r="N42" s="596"/>
      <c r="O42" s="596"/>
      <c r="P42" s="596"/>
      <c r="Q42" s="596"/>
      <c r="R42" s="596"/>
      <c r="S42" s="596"/>
      <c r="T42" s="596"/>
      <c r="U42" s="596"/>
      <c r="V42" s="596"/>
      <c r="W42" s="596"/>
      <c r="X42" s="596"/>
      <c r="Y42" s="595"/>
      <c r="Z42" s="594" t="s">
        <v>172</v>
      </c>
      <c r="AA42" s="596"/>
      <c r="AB42" s="596"/>
      <c r="AC42" s="595"/>
      <c r="AD42" s="594" t="s">
        <v>173</v>
      </c>
      <c r="AE42" s="596"/>
      <c r="AF42" s="596"/>
      <c r="AG42" s="595"/>
      <c r="AH42" s="108"/>
      <c r="AI42" s="108"/>
      <c r="AJ42" s="108"/>
      <c r="AK42" s="108"/>
      <c r="AL42" s="108"/>
      <c r="AM42" s="108"/>
      <c r="AN42" s="108"/>
      <c r="AO42" s="108" t="s">
        <v>174</v>
      </c>
    </row>
    <row r="43" spans="1:41" ht="27.75" customHeight="1" x14ac:dyDescent="0.2">
      <c r="A43" s="574" t="s">
        <v>258</v>
      </c>
      <c r="B43" s="576"/>
      <c r="C43" s="580" t="s">
        <v>526</v>
      </c>
      <c r="D43" s="581"/>
      <c r="E43" s="581"/>
      <c r="F43" s="581"/>
      <c r="G43" s="581"/>
      <c r="H43" s="581"/>
      <c r="I43" s="581"/>
      <c r="J43" s="581"/>
      <c r="K43" s="581"/>
      <c r="L43" s="581"/>
      <c r="M43" s="581"/>
      <c r="N43" s="581"/>
      <c r="O43" s="581"/>
      <c r="P43" s="581"/>
      <c r="Q43" s="581"/>
      <c r="R43" s="581"/>
      <c r="S43" s="581"/>
      <c r="T43" s="581"/>
      <c r="U43" s="581"/>
      <c r="V43" s="581"/>
      <c r="W43" s="581"/>
      <c r="X43" s="581"/>
      <c r="Y43" s="582"/>
      <c r="Z43" s="586">
        <v>43128</v>
      </c>
      <c r="AA43" s="587"/>
      <c r="AB43" s="587"/>
      <c r="AC43" s="588"/>
      <c r="AD43" s="580" t="s">
        <v>527</v>
      </c>
      <c r="AE43" s="581"/>
      <c r="AF43" s="581"/>
      <c r="AG43" s="581"/>
      <c r="AH43" s="108"/>
      <c r="AI43" s="108"/>
      <c r="AJ43" s="108"/>
      <c r="AK43" s="108"/>
      <c r="AL43" s="108"/>
      <c r="AM43" s="108"/>
      <c r="AN43" s="108"/>
      <c r="AO43" s="108" t="s">
        <v>156</v>
      </c>
    </row>
    <row r="44" spans="1:41" ht="27.75" customHeight="1" x14ac:dyDescent="0.2">
      <c r="A44" s="574" t="s">
        <v>258</v>
      </c>
      <c r="B44" s="576"/>
      <c r="C44" s="580" t="s">
        <v>528</v>
      </c>
      <c r="D44" s="581"/>
      <c r="E44" s="581"/>
      <c r="F44" s="581"/>
      <c r="G44" s="581"/>
      <c r="H44" s="581"/>
      <c r="I44" s="581"/>
      <c r="J44" s="581"/>
      <c r="K44" s="581"/>
      <c r="L44" s="581"/>
      <c r="M44" s="581"/>
      <c r="N44" s="581"/>
      <c r="O44" s="581"/>
      <c r="P44" s="581"/>
      <c r="Q44" s="581"/>
      <c r="R44" s="581"/>
      <c r="S44" s="581"/>
      <c r="T44" s="581"/>
      <c r="U44" s="581"/>
      <c r="V44" s="581"/>
      <c r="W44" s="581"/>
      <c r="X44" s="581"/>
      <c r="Y44" s="582"/>
      <c r="Z44" s="586">
        <v>43844</v>
      </c>
      <c r="AA44" s="587"/>
      <c r="AB44" s="587"/>
      <c r="AC44" s="588"/>
      <c r="AD44" s="580" t="s">
        <v>529</v>
      </c>
      <c r="AE44" s="581"/>
      <c r="AF44" s="581"/>
      <c r="AG44" s="582"/>
      <c r="AH44" s="108"/>
      <c r="AI44" s="108"/>
      <c r="AJ44" s="108"/>
      <c r="AK44" s="108"/>
      <c r="AL44" s="108"/>
      <c r="AM44" s="108"/>
      <c r="AN44" s="108"/>
      <c r="AO44" s="108" t="s">
        <v>178</v>
      </c>
    </row>
    <row r="45" spans="1:41" ht="27.75" customHeight="1" x14ac:dyDescent="0.2">
      <c r="A45" s="574" t="s">
        <v>258</v>
      </c>
      <c r="B45" s="576"/>
      <c r="C45" s="574"/>
      <c r="D45" s="575"/>
      <c r="E45" s="575"/>
      <c r="F45" s="575"/>
      <c r="G45" s="575"/>
      <c r="H45" s="575"/>
      <c r="I45" s="575"/>
      <c r="J45" s="575"/>
      <c r="K45" s="575"/>
      <c r="L45" s="575"/>
      <c r="M45" s="575"/>
      <c r="N45" s="575"/>
      <c r="O45" s="575"/>
      <c r="P45" s="575"/>
      <c r="Q45" s="575"/>
      <c r="R45" s="575"/>
      <c r="S45" s="575"/>
      <c r="T45" s="575"/>
      <c r="U45" s="575"/>
      <c r="V45" s="575"/>
      <c r="W45" s="575"/>
      <c r="X45" s="575"/>
      <c r="Y45" s="576"/>
      <c r="Z45" s="580"/>
      <c r="AA45" s="581"/>
      <c r="AB45" s="581"/>
      <c r="AC45" s="582"/>
      <c r="AD45" s="580"/>
      <c r="AE45" s="581"/>
      <c r="AF45" s="581"/>
      <c r="AG45" s="582"/>
      <c r="AH45" s="108"/>
      <c r="AI45" s="108"/>
      <c r="AJ45" s="108"/>
      <c r="AK45" s="108"/>
      <c r="AL45" s="108"/>
      <c r="AM45" s="108"/>
      <c r="AN45" s="108"/>
      <c r="AO45" s="108" t="s">
        <v>179</v>
      </c>
    </row>
    <row r="46" spans="1:41" ht="15" customHeight="1" x14ac:dyDescent="0.2">
      <c r="A46" s="583" t="s">
        <v>180</v>
      </c>
      <c r="B46" s="584"/>
      <c r="C46" s="584"/>
      <c r="D46" s="584"/>
      <c r="E46" s="584"/>
      <c r="F46" s="584"/>
      <c r="G46" s="584"/>
      <c r="H46" s="584"/>
      <c r="I46" s="584"/>
      <c r="J46" s="584"/>
      <c r="K46" s="584"/>
      <c r="L46" s="584"/>
      <c r="M46" s="584"/>
      <c r="N46" s="584"/>
      <c r="O46" s="584"/>
      <c r="P46" s="584"/>
      <c r="Q46" s="584"/>
      <c r="R46" s="584"/>
      <c r="S46" s="584"/>
      <c r="T46" s="584"/>
      <c r="U46" s="584"/>
      <c r="V46" s="584"/>
      <c r="W46" s="584"/>
      <c r="X46" s="584"/>
      <c r="Y46" s="584"/>
      <c r="Z46" s="584"/>
      <c r="AA46" s="584"/>
      <c r="AB46" s="584"/>
      <c r="AC46" s="584"/>
      <c r="AD46" s="584"/>
      <c r="AE46" s="584"/>
      <c r="AF46" s="584"/>
      <c r="AG46" s="585"/>
      <c r="AH46" s="108"/>
      <c r="AI46" s="108"/>
      <c r="AJ46" s="108"/>
      <c r="AK46" s="108"/>
      <c r="AL46" s="108"/>
      <c r="AM46" s="108"/>
      <c r="AN46" s="108"/>
      <c r="AO46" s="108" t="s">
        <v>181</v>
      </c>
    </row>
    <row r="47" spans="1:41" ht="30.75" customHeight="1" x14ac:dyDescent="0.2">
      <c r="A47" s="577" t="s">
        <v>173</v>
      </c>
      <c r="B47" s="578"/>
      <c r="C47" s="578"/>
      <c r="D47" s="578"/>
      <c r="E47" s="578"/>
      <c r="F47" s="579"/>
      <c r="G47" s="577" t="s">
        <v>182</v>
      </c>
      <c r="H47" s="578"/>
      <c r="I47" s="578"/>
      <c r="J47" s="578"/>
      <c r="K47" s="578"/>
      <c r="L47" s="579"/>
      <c r="M47" s="577" t="s">
        <v>183</v>
      </c>
      <c r="N47" s="578"/>
      <c r="O47" s="578"/>
      <c r="P47" s="578"/>
      <c r="Q47" s="578"/>
      <c r="R47" s="578"/>
      <c r="S47" s="578"/>
      <c r="T47" s="578"/>
      <c r="U47" s="578"/>
      <c r="V47" s="579"/>
      <c r="W47" s="577" t="s">
        <v>184</v>
      </c>
      <c r="X47" s="578"/>
      <c r="Y47" s="578"/>
      <c r="Z47" s="578"/>
      <c r="AA47" s="579"/>
      <c r="AB47" s="577" t="str">
        <f>IF(X7="X","APOYO OFICINA ASESORA DE PLANEACIÓN","APOYO OFICINA DE CONTROL INTERNO")</f>
        <v>APOYO OFICINA DE CONTROL INTERNO</v>
      </c>
      <c r="AC47" s="578"/>
      <c r="AD47" s="578"/>
      <c r="AE47" s="578"/>
      <c r="AF47" s="578"/>
      <c r="AG47" s="579"/>
      <c r="AH47" s="147"/>
      <c r="AI47" s="148"/>
      <c r="AJ47" s="148"/>
      <c r="AK47" s="148"/>
      <c r="AL47" s="148"/>
      <c r="AM47" s="148"/>
      <c r="AN47" s="148"/>
      <c r="AO47" s="108" t="s">
        <v>185</v>
      </c>
    </row>
    <row r="48" spans="1:41" ht="33.75" customHeight="1" x14ac:dyDescent="0.2">
      <c r="A48" s="149" t="s">
        <v>186</v>
      </c>
      <c r="B48" s="574" t="s">
        <v>530</v>
      </c>
      <c r="C48" s="575"/>
      <c r="D48" s="575"/>
      <c r="E48" s="575"/>
      <c r="F48" s="576"/>
      <c r="G48" s="150" t="s">
        <v>186</v>
      </c>
      <c r="H48" s="574" t="s">
        <v>531</v>
      </c>
      <c r="I48" s="575"/>
      <c r="J48" s="575"/>
      <c r="K48" s="575"/>
      <c r="L48" s="576"/>
      <c r="M48" s="150" t="s">
        <v>186</v>
      </c>
      <c r="N48" s="151"/>
      <c r="O48" s="575" t="s">
        <v>232</v>
      </c>
      <c r="P48" s="575"/>
      <c r="Q48" s="575"/>
      <c r="R48" s="575"/>
      <c r="S48" s="575"/>
      <c r="T48" s="575"/>
      <c r="U48" s="575"/>
      <c r="V48" s="576"/>
      <c r="W48" s="152" t="s">
        <v>186</v>
      </c>
      <c r="X48" s="574"/>
      <c r="Y48" s="575"/>
      <c r="Z48" s="575"/>
      <c r="AA48" s="576"/>
      <c r="AB48" s="152" t="s">
        <v>186</v>
      </c>
      <c r="AC48" s="577"/>
      <c r="AD48" s="578"/>
      <c r="AE48" s="578"/>
      <c r="AF48" s="578"/>
      <c r="AG48" s="579"/>
      <c r="AH48" s="148"/>
      <c r="AI48" s="148"/>
      <c r="AJ48" s="148"/>
      <c r="AK48" s="148"/>
      <c r="AL48" s="148"/>
      <c r="AM48" s="148"/>
      <c r="AN48" s="148"/>
      <c r="AO48" s="108" t="s">
        <v>191</v>
      </c>
    </row>
    <row r="49" spans="1:41" ht="32.25" customHeight="1" x14ac:dyDescent="0.2">
      <c r="A49" s="149" t="s">
        <v>192</v>
      </c>
      <c r="B49" s="574" t="s">
        <v>532</v>
      </c>
      <c r="C49" s="575"/>
      <c r="D49" s="575"/>
      <c r="E49" s="575"/>
      <c r="F49" s="576"/>
      <c r="G49" s="149" t="s">
        <v>192</v>
      </c>
      <c r="H49" s="574" t="s">
        <v>533</v>
      </c>
      <c r="I49" s="575"/>
      <c r="J49" s="575"/>
      <c r="K49" s="575"/>
      <c r="L49" s="576"/>
      <c r="M49" s="150" t="s">
        <v>192</v>
      </c>
      <c r="N49" s="153"/>
      <c r="O49" s="574" t="s">
        <v>237</v>
      </c>
      <c r="P49" s="575"/>
      <c r="Q49" s="575"/>
      <c r="R49" s="575"/>
      <c r="S49" s="575"/>
      <c r="T49" s="575"/>
      <c r="U49" s="575"/>
      <c r="V49" s="576"/>
      <c r="W49" s="149" t="s">
        <v>192</v>
      </c>
      <c r="X49" s="574"/>
      <c r="Y49" s="575"/>
      <c r="Z49" s="575"/>
      <c r="AA49" s="576"/>
      <c r="AB49" s="149" t="s">
        <v>192</v>
      </c>
      <c r="AC49" s="577"/>
      <c r="AD49" s="578"/>
      <c r="AE49" s="578"/>
      <c r="AF49" s="578"/>
      <c r="AG49" s="579"/>
      <c r="AH49" s="148"/>
      <c r="AI49" s="148"/>
      <c r="AJ49" s="148"/>
      <c r="AK49" s="148"/>
      <c r="AL49" s="148"/>
      <c r="AM49" s="148"/>
      <c r="AN49" s="148"/>
      <c r="AO49" s="108" t="s">
        <v>198</v>
      </c>
    </row>
    <row r="50" spans="1:41" ht="12.75" customHeight="1" x14ac:dyDescent="0.2">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t="s">
        <v>199</v>
      </c>
    </row>
    <row r="51" spans="1:41" ht="12.75" customHeight="1" x14ac:dyDescent="0.2">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t="s">
        <v>200</v>
      </c>
    </row>
    <row r="52" spans="1:41" ht="12.75" customHeight="1" x14ac:dyDescent="0.2">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t="s">
        <v>201</v>
      </c>
    </row>
    <row r="53" spans="1:41" ht="12.75" customHeight="1" x14ac:dyDescent="0.2">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t="s">
        <v>202</v>
      </c>
    </row>
    <row r="54" spans="1:41" ht="12.75" customHeight="1" x14ac:dyDescent="0.2">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t="s">
        <v>203</v>
      </c>
    </row>
    <row r="55" spans="1:41" ht="12.75" customHeight="1" x14ac:dyDescent="0.2">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t="s">
        <v>204</v>
      </c>
    </row>
    <row r="56" spans="1:41" ht="12.75" customHeight="1" x14ac:dyDescent="0.2">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row>
    <row r="57" spans="1:41" ht="12.75" customHeight="1" x14ac:dyDescent="0.2">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row>
    <row r="58" spans="1:41" ht="12.75" customHeight="1" x14ac:dyDescent="0.2">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row>
    <row r="59" spans="1:41" ht="12.75" customHeight="1" x14ac:dyDescent="0.2">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row>
    <row r="60" spans="1:41" ht="12.75" customHeight="1" x14ac:dyDescent="0.2">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row>
    <row r="61" spans="1:41" ht="12.75" customHeight="1" x14ac:dyDescent="0.2">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row>
    <row r="62" spans="1:41" ht="12.75" customHeight="1" x14ac:dyDescent="0.2">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row>
    <row r="63" spans="1:41" ht="12.75" customHeight="1" x14ac:dyDescent="0.2">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row>
    <row r="64" spans="1:41" ht="12.75" customHeight="1" x14ac:dyDescent="0.2">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row>
    <row r="65" spans="1:41" ht="12.75" customHeight="1" x14ac:dyDescent="0.2">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row>
    <row r="66" spans="1:41" ht="12.75" customHeight="1" x14ac:dyDescent="0.2">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row>
    <row r="67" spans="1:41" ht="12.75" customHeight="1" x14ac:dyDescent="0.2">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row>
    <row r="68" spans="1:41" ht="12.75" customHeight="1" x14ac:dyDescent="0.2">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row>
    <row r="69" spans="1:41" ht="12.75" customHeight="1" x14ac:dyDescent="0.2">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row>
    <row r="70" spans="1:41" ht="12.75" customHeight="1" x14ac:dyDescent="0.2">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row>
    <row r="71" spans="1:41" ht="12.75" customHeight="1" x14ac:dyDescent="0.2">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row>
    <row r="72" spans="1:41" ht="12.75" customHeight="1" x14ac:dyDescent="0.2">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row>
    <row r="73" spans="1:41" ht="12.75" customHeight="1" x14ac:dyDescent="0.2">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row>
    <row r="74" spans="1:41" ht="12.75" customHeight="1" x14ac:dyDescent="0.2">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row>
    <row r="75" spans="1:41" ht="12.75" customHeight="1" x14ac:dyDescent="0.2">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row>
    <row r="76" spans="1:41" ht="12.75" customHeight="1" x14ac:dyDescent="0.2">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row>
    <row r="77" spans="1:41" ht="12.75" customHeight="1" x14ac:dyDescent="0.2">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row>
    <row r="78" spans="1:41" ht="12.75" customHeight="1" x14ac:dyDescent="0.2">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row>
    <row r="79" spans="1:41" ht="12.75" customHeight="1" x14ac:dyDescent="0.2">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row>
    <row r="80" spans="1:41" ht="12.75" customHeight="1" x14ac:dyDescent="0.2">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row>
    <row r="81" spans="1:41" ht="12.75" customHeight="1" x14ac:dyDescent="0.2">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row>
    <row r="82" spans="1:41" ht="12.75" customHeight="1" x14ac:dyDescent="0.2">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row>
    <row r="83" spans="1:41" ht="12.75" customHeight="1" x14ac:dyDescent="0.2">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row>
    <row r="84" spans="1:41" ht="12.75" customHeight="1" x14ac:dyDescent="0.2">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row>
    <row r="85" spans="1:41" ht="12.75" customHeight="1" x14ac:dyDescent="0.2">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row>
    <row r="86" spans="1:41" ht="12.75" customHeight="1" x14ac:dyDescent="0.2">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row>
    <row r="87" spans="1:41" ht="12.75" customHeight="1" x14ac:dyDescent="0.2">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row>
    <row r="88" spans="1:41" ht="12.75" customHeight="1" x14ac:dyDescent="0.2">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row>
    <row r="89" spans="1:41" ht="12.75" customHeight="1" x14ac:dyDescent="0.2">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row>
    <row r="90" spans="1:41" ht="12.75" customHeight="1" x14ac:dyDescent="0.2">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row>
    <row r="91" spans="1:41" ht="12.75" customHeight="1" x14ac:dyDescent="0.2">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row>
    <row r="92" spans="1:41" ht="12.75" customHeight="1" x14ac:dyDescent="0.2">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row>
    <row r="93" spans="1:41" ht="12.75" customHeight="1" x14ac:dyDescent="0.2">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row>
    <row r="94" spans="1:41" ht="12.75" customHeight="1" x14ac:dyDescent="0.2">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row>
    <row r="95" spans="1:41" ht="12.75" customHeight="1" x14ac:dyDescent="0.2">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row>
    <row r="96" spans="1:41" ht="12.75" customHeight="1" x14ac:dyDescent="0.2">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row>
    <row r="97" spans="1:41" ht="12.75" customHeight="1" x14ac:dyDescent="0.2">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row>
    <row r="98" spans="1:41" ht="12.75" customHeight="1" x14ac:dyDescent="0.2">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row>
    <row r="99" spans="1:41" ht="12.75" customHeight="1" x14ac:dyDescent="0.2">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row>
    <row r="100" spans="1:41" ht="12.75" customHeight="1" x14ac:dyDescent="0.2">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row>
    <row r="101" spans="1:41" ht="12.75" customHeight="1" x14ac:dyDescent="0.2">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row>
    <row r="102" spans="1:41" ht="12.75" customHeight="1" x14ac:dyDescent="0.2">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row>
    <row r="103" spans="1:41" ht="12.75" customHeight="1" x14ac:dyDescent="0.2">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row>
    <row r="104" spans="1:41" ht="12.75" customHeight="1" x14ac:dyDescent="0.2">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row>
    <row r="105" spans="1:41" ht="12.75" customHeight="1" x14ac:dyDescent="0.2">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row>
    <row r="106" spans="1:41" ht="12.75" customHeight="1" x14ac:dyDescent="0.2">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row>
    <row r="107" spans="1:41" ht="12.75" customHeight="1" x14ac:dyDescent="0.2">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row>
    <row r="108" spans="1:41" ht="12.75" customHeight="1" x14ac:dyDescent="0.2">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row>
    <row r="109" spans="1:41" ht="12.75" customHeight="1" x14ac:dyDescent="0.2">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row>
    <row r="110" spans="1:41" ht="12.75" customHeight="1" x14ac:dyDescent="0.2">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row>
    <row r="111" spans="1:41" ht="12.75" customHeight="1" x14ac:dyDescent="0.2">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row>
    <row r="112" spans="1:41" ht="12.75" customHeight="1" x14ac:dyDescent="0.2">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row>
    <row r="113" spans="1:41" ht="12.75" customHeight="1" x14ac:dyDescent="0.2">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row>
    <row r="114" spans="1:41" ht="12.75" customHeight="1" x14ac:dyDescent="0.2">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row>
    <row r="115" spans="1:41" ht="12.75" customHeight="1" x14ac:dyDescent="0.2">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row>
    <row r="116" spans="1:41" ht="12.75" customHeight="1" x14ac:dyDescent="0.2">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row>
    <row r="117" spans="1:41" ht="12.75" customHeight="1" x14ac:dyDescent="0.2">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row>
    <row r="118" spans="1:41" ht="12.75" customHeight="1" x14ac:dyDescent="0.2">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row>
    <row r="119" spans="1:41" ht="12.75" customHeight="1" x14ac:dyDescent="0.2">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row>
    <row r="120" spans="1:41" ht="12.75" customHeight="1" x14ac:dyDescent="0.2">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row>
    <row r="121" spans="1:41" ht="12.75" customHeight="1" x14ac:dyDescent="0.2">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row>
    <row r="122" spans="1:41" ht="12.75" customHeight="1" x14ac:dyDescent="0.2">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row>
    <row r="123" spans="1:41" ht="12.75" customHeight="1" x14ac:dyDescent="0.2">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row>
    <row r="124" spans="1:41" ht="12.75" customHeight="1" x14ac:dyDescent="0.2">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row>
    <row r="125" spans="1:41" ht="12.75" customHeight="1" x14ac:dyDescent="0.2">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row>
    <row r="126" spans="1:41" ht="12.75" customHeight="1" x14ac:dyDescent="0.2">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row>
    <row r="127" spans="1:41" ht="12.75" customHeight="1" x14ac:dyDescent="0.2">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row>
    <row r="128" spans="1:41" ht="12.75" customHeight="1" x14ac:dyDescent="0.2">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row>
    <row r="129" spans="1:41" ht="12.75" customHeight="1" x14ac:dyDescent="0.2">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row>
    <row r="130" spans="1:41" ht="12.75" customHeight="1" x14ac:dyDescent="0.2">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row>
    <row r="131" spans="1:41" ht="12.75" customHeight="1" x14ac:dyDescent="0.2">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row>
    <row r="132" spans="1:41" ht="12.75" customHeight="1" x14ac:dyDescent="0.2">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row>
    <row r="133" spans="1:41" ht="12.75" customHeight="1" x14ac:dyDescent="0.2">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row>
    <row r="134" spans="1:41" ht="12.75" customHeight="1" x14ac:dyDescent="0.2">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row>
    <row r="135" spans="1:41" ht="12.75" customHeight="1" x14ac:dyDescent="0.2">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row>
    <row r="136" spans="1:41" ht="12.75" customHeight="1" x14ac:dyDescent="0.2">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row>
    <row r="137" spans="1:41" ht="12.75" customHeight="1" x14ac:dyDescent="0.2">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row>
    <row r="138" spans="1:41" ht="12.75" customHeight="1" x14ac:dyDescent="0.2">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row>
    <row r="139" spans="1:41" ht="12.75" customHeight="1" x14ac:dyDescent="0.2">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row>
    <row r="140" spans="1:41" ht="12.75" customHeight="1" x14ac:dyDescent="0.2">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row>
    <row r="141" spans="1:41" ht="12.75" customHeight="1" x14ac:dyDescent="0.2">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row>
    <row r="142" spans="1:41" ht="12.75" customHeight="1" x14ac:dyDescent="0.2">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row>
    <row r="143" spans="1:41" ht="12.75" customHeight="1" x14ac:dyDescent="0.2">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row>
    <row r="144" spans="1:41" ht="12.75" customHeight="1" x14ac:dyDescent="0.2">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row>
    <row r="145" spans="1:41" ht="12.75" customHeight="1" x14ac:dyDescent="0.2">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row>
    <row r="146" spans="1:41" ht="12.75" customHeight="1" x14ac:dyDescent="0.2">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row>
    <row r="147" spans="1:41" ht="12.75" customHeight="1" x14ac:dyDescent="0.2">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row>
    <row r="148" spans="1:41" ht="12.75" customHeight="1" x14ac:dyDescent="0.2">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row>
    <row r="149" spans="1:41" ht="12.75" customHeight="1" x14ac:dyDescent="0.2">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row>
    <row r="150" spans="1:41" ht="12.75" customHeight="1" x14ac:dyDescent="0.2">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row>
    <row r="151" spans="1:41" ht="12.75" customHeight="1" x14ac:dyDescent="0.2">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row>
    <row r="152" spans="1:41" ht="12.75" customHeight="1" x14ac:dyDescent="0.2">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row>
    <row r="153" spans="1:41" ht="12.75" customHeight="1" x14ac:dyDescent="0.2">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row>
    <row r="154" spans="1:41" ht="12.75" customHeight="1" x14ac:dyDescent="0.2">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row>
    <row r="155" spans="1:41" ht="12.75" customHeight="1" x14ac:dyDescent="0.2">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row>
    <row r="156" spans="1:41" ht="12.75" customHeight="1" x14ac:dyDescent="0.2">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row>
    <row r="157" spans="1:41" ht="12.75" customHeight="1" x14ac:dyDescent="0.2">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row>
    <row r="158" spans="1:41" ht="12.75" customHeight="1" x14ac:dyDescent="0.2">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row>
    <row r="159" spans="1:41" ht="12.75" customHeight="1" x14ac:dyDescent="0.2">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row>
    <row r="160" spans="1:41" ht="12.75" customHeight="1" x14ac:dyDescent="0.2">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row>
    <row r="161" spans="1:41" ht="12.75" customHeight="1" x14ac:dyDescent="0.2">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row>
    <row r="162" spans="1:41" ht="12.75" customHeight="1" x14ac:dyDescent="0.2">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row>
    <row r="163" spans="1:41" ht="12.75" customHeight="1" x14ac:dyDescent="0.2">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row>
    <row r="164" spans="1:41" ht="12.75" customHeight="1" x14ac:dyDescent="0.2">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row>
    <row r="165" spans="1:41" ht="12.75" customHeight="1" x14ac:dyDescent="0.2">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row>
    <row r="166" spans="1:41" ht="12.75" customHeight="1" x14ac:dyDescent="0.2">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row>
    <row r="167" spans="1:41" ht="12.75" customHeight="1" x14ac:dyDescent="0.2">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row>
    <row r="168" spans="1:41" ht="12.75" customHeight="1" x14ac:dyDescent="0.2">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row>
    <row r="169" spans="1:41" ht="12.75" customHeight="1" x14ac:dyDescent="0.2">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row>
    <row r="170" spans="1:41" ht="12.75" customHeight="1" x14ac:dyDescent="0.2">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c r="AK170" s="108"/>
      <c r="AL170" s="108"/>
      <c r="AM170" s="108"/>
      <c r="AN170" s="108"/>
      <c r="AO170" s="108"/>
    </row>
    <row r="171" spans="1:41" ht="12.75" customHeight="1" x14ac:dyDescent="0.2">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row>
    <row r="172" spans="1:41" ht="12.75" customHeight="1" x14ac:dyDescent="0.2">
      <c r="A172" s="108"/>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108"/>
      <c r="AL172" s="108"/>
      <c r="AM172" s="108"/>
      <c r="AN172" s="108"/>
      <c r="AO172" s="108"/>
    </row>
    <row r="173" spans="1:41" ht="12.75" customHeight="1" x14ac:dyDescent="0.2">
      <c r="A173" s="108"/>
      <c r="B173" s="10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108"/>
      <c r="AL173" s="108"/>
      <c r="AM173" s="108"/>
      <c r="AN173" s="108"/>
      <c r="AO173" s="108"/>
    </row>
    <row r="174" spans="1:41" ht="12.75" customHeight="1" x14ac:dyDescent="0.2">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row>
    <row r="175" spans="1:41" ht="12.75" customHeight="1" x14ac:dyDescent="0.2">
      <c r="A175" s="108"/>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row>
    <row r="176" spans="1:41" ht="12.75" customHeight="1" x14ac:dyDescent="0.2">
      <c r="A176" s="108"/>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row>
    <row r="177" spans="1:41" ht="12.75" customHeight="1" x14ac:dyDescent="0.2">
      <c r="A177" s="108"/>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row>
    <row r="178" spans="1:41" ht="12.75" customHeight="1" x14ac:dyDescent="0.2">
      <c r="A178" s="108"/>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row>
    <row r="179" spans="1:41" ht="12.75" customHeight="1" x14ac:dyDescent="0.2">
      <c r="A179" s="108"/>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row>
    <row r="180" spans="1:41" ht="12.75" customHeight="1" x14ac:dyDescent="0.2">
      <c r="A180" s="108"/>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row>
    <row r="181" spans="1:41" ht="12.75" customHeight="1" x14ac:dyDescent="0.2">
      <c r="A181" s="108"/>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row>
    <row r="182" spans="1:41" ht="12.75" customHeight="1" x14ac:dyDescent="0.2">
      <c r="A182" s="108"/>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row>
    <row r="183" spans="1:41" ht="12.75" customHeight="1" x14ac:dyDescent="0.2">
      <c r="A183" s="108"/>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row>
    <row r="184" spans="1:41" ht="12.75" customHeight="1" x14ac:dyDescent="0.2">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row>
    <row r="185" spans="1:41" ht="12.75" customHeight="1" x14ac:dyDescent="0.2">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8"/>
      <c r="AJ185" s="108"/>
      <c r="AK185" s="108"/>
      <c r="AL185" s="108"/>
      <c r="AM185" s="108"/>
      <c r="AN185" s="108"/>
      <c r="AO185" s="108"/>
    </row>
    <row r="186" spans="1:41" ht="12.75" customHeight="1" x14ac:dyDescent="0.2">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row>
    <row r="187" spans="1:41" ht="12.75" customHeight="1" x14ac:dyDescent="0.2">
      <c r="A187" s="108"/>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8"/>
      <c r="AJ187" s="108"/>
      <c r="AK187" s="108"/>
      <c r="AL187" s="108"/>
      <c r="AM187" s="108"/>
      <c r="AN187" s="108"/>
      <c r="AO187" s="108"/>
    </row>
    <row r="188" spans="1:41" ht="12.75" customHeight="1" x14ac:dyDescent="0.2">
      <c r="A188" s="108"/>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8"/>
      <c r="AJ188" s="108"/>
      <c r="AK188" s="108"/>
      <c r="AL188" s="108"/>
      <c r="AM188" s="108"/>
      <c r="AN188" s="108"/>
      <c r="AO188" s="108"/>
    </row>
    <row r="189" spans="1:41" ht="12.75" customHeight="1" x14ac:dyDescent="0.2">
      <c r="A189" s="108"/>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8"/>
      <c r="AJ189" s="108"/>
      <c r="AK189" s="108"/>
      <c r="AL189" s="108"/>
      <c r="AM189" s="108"/>
      <c r="AN189" s="108"/>
      <c r="AO189" s="108"/>
    </row>
    <row r="190" spans="1:41" ht="12.75" customHeight="1" x14ac:dyDescent="0.2">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c r="AK190" s="108"/>
      <c r="AL190" s="108"/>
      <c r="AM190" s="108"/>
      <c r="AN190" s="108"/>
      <c r="AO190" s="108"/>
    </row>
    <row r="191" spans="1:41" ht="12.75" customHeight="1" x14ac:dyDescent="0.2">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8"/>
      <c r="AJ191" s="108"/>
      <c r="AK191" s="108"/>
      <c r="AL191" s="108"/>
      <c r="AM191" s="108"/>
      <c r="AN191" s="108"/>
      <c r="AO191" s="108"/>
    </row>
    <row r="192" spans="1:41" ht="12.75" customHeight="1" x14ac:dyDescent="0.2">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row>
    <row r="193" spans="1:41" ht="12.75" customHeight="1" x14ac:dyDescent="0.2">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row>
    <row r="194" spans="1:41" ht="12.75" customHeight="1" x14ac:dyDescent="0.2">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8"/>
      <c r="AJ194" s="108"/>
      <c r="AK194" s="108"/>
      <c r="AL194" s="108"/>
      <c r="AM194" s="108"/>
      <c r="AN194" s="108"/>
      <c r="AO194" s="108"/>
    </row>
    <row r="195" spans="1:41" ht="12.75" customHeight="1" x14ac:dyDescent="0.2">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8"/>
      <c r="AJ195" s="108"/>
      <c r="AK195" s="108"/>
      <c r="AL195" s="108"/>
      <c r="AM195" s="108"/>
      <c r="AN195" s="108"/>
      <c r="AO195" s="108"/>
    </row>
    <row r="196" spans="1:41" ht="12.75" customHeight="1" x14ac:dyDescent="0.2">
      <c r="A196" s="108"/>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108"/>
      <c r="AN196" s="108"/>
      <c r="AO196" s="108"/>
    </row>
    <row r="197" spans="1:41" ht="12.75" customHeight="1" x14ac:dyDescent="0.2">
      <c r="A197" s="108"/>
      <c r="B197" s="10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row>
    <row r="198" spans="1:41" ht="12.75" customHeight="1" x14ac:dyDescent="0.2">
      <c r="A198" s="108"/>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row>
    <row r="199" spans="1:41" ht="12.75" customHeight="1" x14ac:dyDescent="0.2">
      <c r="A199" s="108"/>
      <c r="B199" s="10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row>
    <row r="200" spans="1:41" ht="12.75" customHeight="1" x14ac:dyDescent="0.2">
      <c r="A200" s="108"/>
      <c r="B200" s="10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row>
    <row r="201" spans="1:41" ht="12.75" customHeight="1" x14ac:dyDescent="0.2">
      <c r="A201" s="108"/>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row>
    <row r="202" spans="1:41" ht="12.75" customHeight="1" x14ac:dyDescent="0.2">
      <c r="A202" s="108"/>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8"/>
      <c r="AJ202" s="108"/>
      <c r="AK202" s="108"/>
      <c r="AL202" s="108"/>
      <c r="AM202" s="108"/>
      <c r="AN202" s="108"/>
      <c r="AO202" s="108"/>
    </row>
    <row r="203" spans="1:41" ht="12.75" customHeight="1" x14ac:dyDescent="0.2">
      <c r="A203" s="108"/>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8"/>
      <c r="AJ203" s="108"/>
      <c r="AK203" s="108"/>
      <c r="AL203" s="108"/>
      <c r="AM203" s="108"/>
      <c r="AN203" s="108"/>
      <c r="AO203" s="108"/>
    </row>
    <row r="204" spans="1:41" ht="12.75" customHeight="1" x14ac:dyDescent="0.2">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row>
    <row r="205" spans="1:41" ht="12.75" customHeight="1" x14ac:dyDescent="0.2">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108"/>
      <c r="AK205" s="108"/>
      <c r="AL205" s="108"/>
      <c r="AM205" s="108"/>
      <c r="AN205" s="108"/>
      <c r="AO205" s="108"/>
    </row>
    <row r="206" spans="1:41" ht="12.75" customHeight="1" x14ac:dyDescent="0.2">
      <c r="A206" s="108"/>
      <c r="B206" s="10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8"/>
      <c r="AJ206" s="108"/>
      <c r="AK206" s="108"/>
      <c r="AL206" s="108"/>
      <c r="AM206" s="108"/>
      <c r="AN206" s="108"/>
      <c r="AO206" s="108"/>
    </row>
    <row r="207" spans="1:41" ht="12.75" customHeight="1" x14ac:dyDescent="0.2">
      <c r="A207" s="108"/>
      <c r="B207" s="10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c r="AA207" s="108"/>
      <c r="AB207" s="108"/>
      <c r="AC207" s="108"/>
      <c r="AD207" s="108"/>
      <c r="AE207" s="108"/>
      <c r="AF207" s="108"/>
      <c r="AG207" s="108"/>
      <c r="AH207" s="108"/>
      <c r="AI207" s="108"/>
      <c r="AJ207" s="108"/>
      <c r="AK207" s="108"/>
      <c r="AL207" s="108"/>
      <c r="AM207" s="108"/>
      <c r="AN207" s="108"/>
      <c r="AO207" s="108"/>
    </row>
    <row r="208" spans="1:41" ht="12.75" customHeight="1" x14ac:dyDescent="0.2">
      <c r="A208" s="108"/>
      <c r="B208" s="108"/>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108"/>
      <c r="AM208" s="108"/>
      <c r="AN208" s="108"/>
      <c r="AO208" s="108"/>
    </row>
    <row r="209" spans="1:41" ht="12.75" customHeight="1" x14ac:dyDescent="0.2">
      <c r="A209" s="108"/>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08"/>
      <c r="AN209" s="108"/>
      <c r="AO209" s="108"/>
    </row>
    <row r="210" spans="1:41" ht="12.75" customHeight="1" x14ac:dyDescent="0.2">
      <c r="A210" s="108"/>
      <c r="B210" s="10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c r="AH210" s="108"/>
      <c r="AI210" s="108"/>
      <c r="AJ210" s="108"/>
      <c r="AK210" s="108"/>
      <c r="AL210" s="108"/>
      <c r="AM210" s="108"/>
      <c r="AN210" s="108"/>
      <c r="AO210" s="108"/>
    </row>
    <row r="211" spans="1:41" ht="12.75" customHeight="1" x14ac:dyDescent="0.2">
      <c r="A211" s="108"/>
      <c r="B211" s="108"/>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row>
    <row r="212" spans="1:41" ht="12.75" customHeight="1" x14ac:dyDescent="0.2">
      <c r="A212" s="108"/>
      <c r="B212" s="108"/>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108"/>
      <c r="AL212" s="108"/>
      <c r="AM212" s="108"/>
      <c r="AN212" s="108"/>
      <c r="AO212" s="108"/>
    </row>
    <row r="213" spans="1:41" ht="12.75" customHeight="1" x14ac:dyDescent="0.2">
      <c r="A213" s="108"/>
      <c r="B213" s="108"/>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8"/>
      <c r="AG213" s="108"/>
      <c r="AH213" s="108"/>
      <c r="AI213" s="108"/>
      <c r="AJ213" s="108"/>
      <c r="AK213" s="108"/>
      <c r="AL213" s="108"/>
      <c r="AM213" s="108"/>
      <c r="AN213" s="108"/>
      <c r="AO213" s="108"/>
    </row>
    <row r="214" spans="1:41" ht="12.75" customHeight="1" x14ac:dyDescent="0.2">
      <c r="A214" s="108"/>
      <c r="B214" s="10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c r="AA214" s="108"/>
      <c r="AB214" s="108"/>
      <c r="AC214" s="108"/>
      <c r="AD214" s="108"/>
      <c r="AE214" s="108"/>
      <c r="AF214" s="108"/>
      <c r="AG214" s="108"/>
      <c r="AH214" s="108"/>
      <c r="AI214" s="108"/>
      <c r="AJ214" s="108"/>
      <c r="AK214" s="108"/>
      <c r="AL214" s="108"/>
      <c r="AM214" s="108"/>
      <c r="AN214" s="108"/>
      <c r="AO214" s="108"/>
    </row>
    <row r="215" spans="1:41" ht="12.75" customHeight="1" x14ac:dyDescent="0.2">
      <c r="A215" s="108"/>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8"/>
      <c r="AG215" s="108"/>
      <c r="AH215" s="108"/>
      <c r="AI215" s="108"/>
      <c r="AJ215" s="108"/>
      <c r="AK215" s="108"/>
      <c r="AL215" s="108"/>
      <c r="AM215" s="108"/>
      <c r="AN215" s="108"/>
      <c r="AO215" s="108"/>
    </row>
    <row r="216" spans="1:41" ht="12.75" customHeight="1" x14ac:dyDescent="0.2">
      <c r="A216" s="108"/>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row>
    <row r="217" spans="1:41" ht="12.75" customHeight="1" x14ac:dyDescent="0.2">
      <c r="A217" s="108"/>
      <c r="B217" s="10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row>
    <row r="218" spans="1:41" ht="12.75" customHeight="1" x14ac:dyDescent="0.2">
      <c r="A218" s="108"/>
      <c r="B218" s="108"/>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row>
    <row r="219" spans="1:41" ht="12.75" customHeight="1" x14ac:dyDescent="0.2">
      <c r="A219" s="108"/>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row>
    <row r="220" spans="1:41" ht="12.75" customHeight="1" x14ac:dyDescent="0.2">
      <c r="A220" s="108"/>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row>
    <row r="221" spans="1:41" ht="12.75" customHeight="1" x14ac:dyDescent="0.2">
      <c r="A221" s="108"/>
      <c r="B221" s="108"/>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row>
    <row r="222" spans="1:41" ht="12.75" customHeight="1" x14ac:dyDescent="0.2">
      <c r="A222" s="108"/>
      <c r="B222" s="10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row>
    <row r="223" spans="1:41" ht="12.75" customHeight="1" x14ac:dyDescent="0.2">
      <c r="A223" s="108"/>
      <c r="B223" s="108"/>
      <c r="C223" s="108"/>
      <c r="D223" s="108"/>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row>
    <row r="224" spans="1:41" ht="12.75" customHeight="1" x14ac:dyDescent="0.2">
      <c r="A224" s="108"/>
      <c r="B224" s="108"/>
      <c r="C224" s="108"/>
      <c r="D224" s="108"/>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row>
    <row r="225" spans="1:41" ht="12.75" customHeight="1" x14ac:dyDescent="0.2">
      <c r="A225" s="108"/>
      <c r="B225" s="108"/>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108"/>
      <c r="AL225" s="108"/>
      <c r="AM225" s="108"/>
      <c r="AN225" s="108"/>
      <c r="AO225" s="108"/>
    </row>
    <row r="226" spans="1:41" ht="12.75" customHeight="1" x14ac:dyDescent="0.2">
      <c r="A226" s="108"/>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c r="AA226" s="108"/>
      <c r="AB226" s="108"/>
      <c r="AC226" s="108"/>
      <c r="AD226" s="108"/>
      <c r="AE226" s="108"/>
      <c r="AF226" s="108"/>
      <c r="AG226" s="108"/>
      <c r="AH226" s="108"/>
      <c r="AI226" s="108"/>
      <c r="AJ226" s="108"/>
      <c r="AK226" s="108"/>
      <c r="AL226" s="108"/>
      <c r="AM226" s="108"/>
      <c r="AN226" s="108"/>
      <c r="AO226" s="108"/>
    </row>
    <row r="227" spans="1:41" ht="12.75" customHeight="1" x14ac:dyDescent="0.2">
      <c r="A227" s="108"/>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8"/>
      <c r="AL227" s="108"/>
      <c r="AM227" s="108"/>
      <c r="AN227" s="108"/>
      <c r="AO227" s="108"/>
    </row>
    <row r="228" spans="1:41" ht="12.75" customHeight="1" x14ac:dyDescent="0.2">
      <c r="A228" s="108"/>
      <c r="B228" s="10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row>
    <row r="229" spans="1:41" ht="12.75" customHeight="1" x14ac:dyDescent="0.2">
      <c r="A229" s="108"/>
      <c r="B229" s="108"/>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c r="AH229" s="108"/>
      <c r="AI229" s="108"/>
      <c r="AJ229" s="108"/>
      <c r="AK229" s="108"/>
      <c r="AL229" s="108"/>
      <c r="AM229" s="108"/>
      <c r="AN229" s="108"/>
      <c r="AO229" s="108"/>
    </row>
    <row r="230" spans="1:41" ht="12.75" customHeight="1" x14ac:dyDescent="0.2">
      <c r="A230" s="108"/>
      <c r="B230" s="10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row>
    <row r="231" spans="1:41" ht="12.75" customHeight="1" x14ac:dyDescent="0.2">
      <c r="A231" s="108"/>
      <c r="B231" s="108"/>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c r="AA231" s="108"/>
      <c r="AB231" s="108"/>
      <c r="AC231" s="108"/>
      <c r="AD231" s="108"/>
      <c r="AE231" s="108"/>
      <c r="AF231" s="108"/>
      <c r="AG231" s="108"/>
      <c r="AH231" s="108"/>
      <c r="AI231" s="108"/>
      <c r="AJ231" s="108"/>
      <c r="AK231" s="108"/>
      <c r="AL231" s="108"/>
      <c r="AM231" s="108"/>
      <c r="AN231" s="108"/>
      <c r="AO231" s="108"/>
    </row>
    <row r="232" spans="1:41" ht="12.75" customHeight="1" x14ac:dyDescent="0.2">
      <c r="A232" s="108"/>
      <c r="B232" s="108"/>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108"/>
      <c r="AL232" s="108"/>
      <c r="AM232" s="108"/>
      <c r="AN232" s="108"/>
      <c r="AO232" s="108"/>
    </row>
    <row r="233" spans="1:41" ht="12.75" customHeight="1" x14ac:dyDescent="0.2">
      <c r="A233" s="108"/>
      <c r="B233" s="108"/>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108"/>
      <c r="AG233" s="108"/>
      <c r="AH233" s="108"/>
      <c r="AI233" s="108"/>
      <c r="AJ233" s="108"/>
      <c r="AK233" s="108"/>
      <c r="AL233" s="108"/>
      <c r="AM233" s="108"/>
      <c r="AN233" s="108"/>
      <c r="AO233" s="108"/>
    </row>
    <row r="234" spans="1:41" ht="12.75" customHeight="1" x14ac:dyDescent="0.2">
      <c r="A234" s="108"/>
      <c r="B234" s="10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row>
    <row r="235" spans="1:41" ht="12.75" customHeight="1" x14ac:dyDescent="0.2">
      <c r="A235" s="108"/>
      <c r="B235" s="10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8"/>
      <c r="AL235" s="108"/>
      <c r="AM235" s="108"/>
      <c r="AN235" s="108"/>
      <c r="AO235" s="108"/>
    </row>
    <row r="236" spans="1:41" ht="12.75" customHeight="1" x14ac:dyDescent="0.2">
      <c r="A236" s="108"/>
      <c r="B236" s="108"/>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8"/>
      <c r="AL236" s="108"/>
      <c r="AM236" s="108"/>
      <c r="AN236" s="108"/>
      <c r="AO236" s="108"/>
    </row>
    <row r="237" spans="1:41" ht="12.75" customHeight="1" x14ac:dyDescent="0.2">
      <c r="A237" s="108"/>
      <c r="B237" s="108"/>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row>
    <row r="238" spans="1:41" ht="12.75" customHeight="1" x14ac:dyDescent="0.2">
      <c r="A238" s="108"/>
      <c r="B238" s="108"/>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8"/>
      <c r="AL238" s="108"/>
      <c r="AM238" s="108"/>
      <c r="AN238" s="108"/>
      <c r="AO238" s="108"/>
    </row>
    <row r="239" spans="1:41" ht="12.75" customHeight="1" x14ac:dyDescent="0.2">
      <c r="A239" s="108"/>
      <c r="B239" s="108"/>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8"/>
      <c r="AL239" s="108"/>
      <c r="AM239" s="108"/>
      <c r="AN239" s="108"/>
      <c r="AO239" s="108"/>
    </row>
    <row r="240" spans="1:41" ht="12.75" customHeight="1" x14ac:dyDescent="0.2">
      <c r="A240" s="108"/>
      <c r="B240" s="10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row>
    <row r="241" spans="1:41" ht="12.75" customHeight="1" x14ac:dyDescent="0.2">
      <c r="A241" s="108"/>
      <c r="B241" s="108"/>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8"/>
      <c r="AL241" s="108"/>
      <c r="AM241" s="108"/>
      <c r="AN241" s="108"/>
      <c r="AO241" s="108"/>
    </row>
    <row r="242" spans="1:41" ht="12.75" customHeight="1" x14ac:dyDescent="0.2">
      <c r="A242" s="108"/>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8"/>
      <c r="AL242" s="108"/>
      <c r="AM242" s="108"/>
      <c r="AN242" s="108"/>
      <c r="AO242" s="108"/>
    </row>
    <row r="243" spans="1:41" ht="12.75" customHeight="1" x14ac:dyDescent="0.2">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8"/>
      <c r="AL243" s="108"/>
      <c r="AM243" s="108"/>
      <c r="AN243" s="108"/>
      <c r="AO243" s="108"/>
    </row>
    <row r="244" spans="1:41" ht="12.75" customHeight="1" x14ac:dyDescent="0.2">
      <c r="A244" s="108"/>
      <c r="B244" s="10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8"/>
      <c r="AL244" s="108"/>
      <c r="AM244" s="108"/>
      <c r="AN244" s="108"/>
      <c r="AO244" s="108"/>
    </row>
    <row r="245" spans="1:41" ht="12.75" customHeight="1" x14ac:dyDescent="0.2">
      <c r="A245" s="108"/>
      <c r="B245" s="10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row>
    <row r="246" spans="1:41" ht="12.75" customHeight="1" x14ac:dyDescent="0.2">
      <c r="A246" s="108"/>
      <c r="B246" s="10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row>
    <row r="247" spans="1:41" ht="12.75" customHeight="1" x14ac:dyDescent="0.2">
      <c r="A247" s="108"/>
      <c r="B247" s="10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8"/>
      <c r="AL247" s="108"/>
      <c r="AM247" s="108"/>
      <c r="AN247" s="108"/>
      <c r="AO247" s="108"/>
    </row>
    <row r="248" spans="1:41" ht="12.75" customHeight="1" x14ac:dyDescent="0.2">
      <c r="A248" s="108"/>
      <c r="B248" s="10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8"/>
      <c r="AL248" s="108"/>
      <c r="AM248" s="108"/>
      <c r="AN248" s="108"/>
      <c r="AO248" s="108"/>
    </row>
    <row r="249" spans="1:41" ht="12.75" customHeight="1" x14ac:dyDescent="0.2">
      <c r="A249" s="108"/>
      <c r="B249" s="108"/>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8"/>
      <c r="AL249" s="108"/>
      <c r="AM249" s="108"/>
      <c r="AN249" s="108"/>
      <c r="AO249" s="108"/>
    </row>
    <row r="250" spans="1:41" ht="12.75" customHeight="1" x14ac:dyDescent="0.2">
      <c r="A250" s="108"/>
      <c r="B250" s="108"/>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8"/>
      <c r="AL250" s="108"/>
      <c r="AM250" s="108"/>
      <c r="AN250" s="108"/>
      <c r="AO250" s="108"/>
    </row>
    <row r="251" spans="1:41" ht="12.75" customHeight="1" x14ac:dyDescent="0.2">
      <c r="A251" s="108"/>
      <c r="B251" s="10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8"/>
      <c r="AL251" s="108"/>
      <c r="AM251" s="108"/>
      <c r="AN251" s="108"/>
      <c r="AO251" s="108"/>
    </row>
    <row r="252" spans="1:41" ht="12.75" customHeight="1" x14ac:dyDescent="0.2">
      <c r="A252" s="108"/>
      <c r="B252" s="10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8"/>
      <c r="AL252" s="108"/>
      <c r="AM252" s="108"/>
      <c r="AN252" s="108"/>
      <c r="AO252" s="108"/>
    </row>
    <row r="253" spans="1:41" ht="12.75" customHeight="1" x14ac:dyDescent="0.2">
      <c r="A253" s="108"/>
      <c r="B253" s="108"/>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8"/>
      <c r="AL253" s="108"/>
      <c r="AM253" s="108"/>
      <c r="AN253" s="108"/>
      <c r="AO253" s="108"/>
    </row>
    <row r="254" spans="1:41" ht="12.75" customHeight="1" x14ac:dyDescent="0.2">
      <c r="A254" s="108"/>
      <c r="B254" s="108"/>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8"/>
      <c r="AL254" s="108"/>
      <c r="AM254" s="108"/>
      <c r="AN254" s="108"/>
      <c r="AO254" s="108"/>
    </row>
    <row r="255" spans="1:41" ht="12.75" customHeight="1" x14ac:dyDescent="0.2">
      <c r="A255" s="108"/>
      <c r="B255" s="108"/>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8"/>
      <c r="AL255" s="108"/>
      <c r="AM255" s="108"/>
      <c r="AN255" s="108"/>
      <c r="AO255" s="108"/>
    </row>
    <row r="256" spans="1:41" ht="12.75" customHeight="1" x14ac:dyDescent="0.2">
      <c r="A256" s="108"/>
      <c r="B256" s="108"/>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8"/>
      <c r="AL256" s="108"/>
      <c r="AM256" s="108"/>
      <c r="AN256" s="108"/>
      <c r="AO256" s="108"/>
    </row>
    <row r="257" spans="1:41" ht="12.75" customHeight="1" x14ac:dyDescent="0.2">
      <c r="A257" s="108"/>
      <c r="B257" s="108"/>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8"/>
      <c r="AL257" s="108"/>
      <c r="AM257" s="108"/>
      <c r="AN257" s="108"/>
      <c r="AO257" s="108"/>
    </row>
    <row r="258" spans="1:41" ht="12.75" customHeight="1" x14ac:dyDescent="0.2">
      <c r="A258" s="108"/>
      <c r="B258" s="10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8"/>
      <c r="AL258" s="108"/>
      <c r="AM258" s="108"/>
      <c r="AN258" s="108"/>
      <c r="AO258" s="108"/>
    </row>
    <row r="259" spans="1:41" ht="12.75" customHeight="1" x14ac:dyDescent="0.2">
      <c r="A259" s="108"/>
      <c r="B259" s="10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row>
    <row r="260" spans="1:41" ht="12.75" customHeight="1" x14ac:dyDescent="0.2">
      <c r="A260" s="108"/>
      <c r="B260" s="10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8"/>
      <c r="AL260" s="108"/>
      <c r="AM260" s="108"/>
      <c r="AN260" s="108"/>
      <c r="AO260" s="108"/>
    </row>
    <row r="261" spans="1:41" ht="12.75" customHeight="1" x14ac:dyDescent="0.2">
      <c r="A261" s="108"/>
      <c r="B261" s="10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row>
    <row r="262" spans="1:41" ht="12.75" customHeight="1" x14ac:dyDescent="0.2">
      <c r="A262" s="108"/>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8"/>
      <c r="AL262" s="108"/>
      <c r="AM262" s="108"/>
      <c r="AN262" s="108"/>
      <c r="AO262" s="108"/>
    </row>
    <row r="263" spans="1:41" ht="12.75" customHeight="1" x14ac:dyDescent="0.2">
      <c r="A263" s="108"/>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row>
    <row r="264" spans="1:41" ht="12.75" customHeight="1" x14ac:dyDescent="0.2">
      <c r="A264" s="108"/>
      <c r="B264" s="10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row>
    <row r="265" spans="1:41" ht="12.75" customHeight="1" x14ac:dyDescent="0.2">
      <c r="A265" s="108"/>
      <c r="B265" s="108"/>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8"/>
      <c r="AL265" s="108"/>
      <c r="AM265" s="108"/>
      <c r="AN265" s="108"/>
      <c r="AO265" s="108"/>
    </row>
    <row r="266" spans="1:41" ht="12.75" customHeight="1" x14ac:dyDescent="0.2">
      <c r="A266" s="108"/>
      <c r="B266" s="108"/>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row>
    <row r="267" spans="1:41" ht="12.75" customHeight="1" x14ac:dyDescent="0.2">
      <c r="A267" s="108"/>
      <c r="B267" s="108"/>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row>
    <row r="268" spans="1:41" ht="12.75" customHeight="1" x14ac:dyDescent="0.2">
      <c r="A268" s="108"/>
      <c r="B268" s="108"/>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row>
    <row r="269" spans="1:41" ht="12.75" customHeight="1" x14ac:dyDescent="0.2">
      <c r="A269" s="108"/>
      <c r="B269" s="108"/>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8"/>
      <c r="AL269" s="108"/>
      <c r="AM269" s="108"/>
      <c r="AN269" s="108"/>
      <c r="AO269" s="108"/>
    </row>
    <row r="270" spans="1:41" ht="12.75" customHeight="1" x14ac:dyDescent="0.2">
      <c r="A270" s="108"/>
      <c r="B270" s="10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row>
    <row r="271" spans="1:41" ht="12.75" customHeight="1" x14ac:dyDescent="0.2">
      <c r="A271" s="108"/>
      <c r="B271" s="108"/>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row>
    <row r="272" spans="1:41" ht="12.75" customHeight="1" x14ac:dyDescent="0.2">
      <c r="A272" s="108"/>
      <c r="B272" s="10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8"/>
      <c r="AL272" s="108"/>
      <c r="AM272" s="108"/>
      <c r="AN272" s="108"/>
      <c r="AO272" s="108"/>
    </row>
    <row r="273" spans="1:41" ht="12.75" customHeight="1" x14ac:dyDescent="0.2">
      <c r="A273" s="108"/>
      <c r="B273" s="108"/>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8"/>
      <c r="AL273" s="108"/>
      <c r="AM273" s="108"/>
      <c r="AN273" s="108"/>
      <c r="AO273" s="108"/>
    </row>
    <row r="274" spans="1:41" ht="12.75" customHeight="1" x14ac:dyDescent="0.2">
      <c r="A274" s="108"/>
      <c r="B274" s="108"/>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8"/>
      <c r="AL274" s="108"/>
      <c r="AM274" s="108"/>
      <c r="AN274" s="108"/>
      <c r="AO274" s="108"/>
    </row>
    <row r="275" spans="1:41" ht="12.75" customHeight="1" x14ac:dyDescent="0.2">
      <c r="A275" s="108"/>
      <c r="B275" s="10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8"/>
      <c r="AL275" s="108"/>
      <c r="AM275" s="108"/>
      <c r="AN275" s="108"/>
      <c r="AO275" s="108"/>
    </row>
    <row r="276" spans="1:41" ht="12.75" customHeight="1" x14ac:dyDescent="0.2">
      <c r="A276" s="108"/>
      <c r="B276" s="10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8"/>
      <c r="AL276" s="108"/>
      <c r="AM276" s="108"/>
      <c r="AN276" s="108"/>
      <c r="AO276" s="108"/>
    </row>
    <row r="277" spans="1:41" ht="12.75" customHeight="1" x14ac:dyDescent="0.2">
      <c r="A277" s="108"/>
      <c r="B277" s="10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8"/>
      <c r="AL277" s="108"/>
      <c r="AM277" s="108"/>
      <c r="AN277" s="108"/>
      <c r="AO277" s="108"/>
    </row>
    <row r="278" spans="1:41" ht="12.75" customHeight="1" x14ac:dyDescent="0.2">
      <c r="A278" s="108"/>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row>
    <row r="279" spans="1:41" ht="12.75" customHeight="1" x14ac:dyDescent="0.2">
      <c r="A279" s="108"/>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8"/>
      <c r="AL279" s="108"/>
      <c r="AM279" s="108"/>
      <c r="AN279" s="108"/>
      <c r="AO279" s="108"/>
    </row>
    <row r="280" spans="1:41" ht="12.75" customHeight="1" x14ac:dyDescent="0.2">
      <c r="A280" s="108"/>
      <c r="B280" s="108"/>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8"/>
      <c r="AL280" s="108"/>
      <c r="AM280" s="108"/>
      <c r="AN280" s="108"/>
      <c r="AO280" s="108"/>
    </row>
    <row r="281" spans="1:41" ht="12.75" customHeight="1" x14ac:dyDescent="0.2">
      <c r="A281" s="108"/>
      <c r="B281" s="108"/>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8"/>
      <c r="AL281" s="108"/>
      <c r="AM281" s="108"/>
      <c r="AN281" s="108"/>
      <c r="AO281" s="108"/>
    </row>
    <row r="282" spans="1:41" ht="12.75" customHeight="1" x14ac:dyDescent="0.2">
      <c r="A282" s="108"/>
      <c r="B282" s="10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row>
    <row r="283" spans="1:41" ht="12.75" customHeight="1" x14ac:dyDescent="0.2">
      <c r="A283" s="108"/>
      <c r="B283" s="108"/>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8"/>
      <c r="AL283" s="108"/>
      <c r="AM283" s="108"/>
      <c r="AN283" s="108"/>
      <c r="AO283" s="108"/>
    </row>
    <row r="284" spans="1:41" ht="12.75" customHeight="1" x14ac:dyDescent="0.2">
      <c r="A284" s="108"/>
      <c r="B284" s="108"/>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8"/>
      <c r="AL284" s="108"/>
      <c r="AM284" s="108"/>
      <c r="AN284" s="108"/>
      <c r="AO284" s="108"/>
    </row>
    <row r="285" spans="1:41" ht="12.75" customHeight="1" x14ac:dyDescent="0.2">
      <c r="A285" s="108"/>
      <c r="B285" s="108"/>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8"/>
      <c r="AL285" s="108"/>
      <c r="AM285" s="108"/>
      <c r="AN285" s="108"/>
      <c r="AO285" s="108"/>
    </row>
    <row r="286" spans="1:41" ht="12.75" customHeight="1" x14ac:dyDescent="0.2">
      <c r="A286" s="108"/>
      <c r="B286" s="108"/>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8"/>
      <c r="AL286" s="108"/>
      <c r="AM286" s="108"/>
      <c r="AN286" s="108"/>
      <c r="AO286" s="108"/>
    </row>
    <row r="287" spans="1:41" ht="12.75" customHeight="1" x14ac:dyDescent="0.2">
      <c r="A287" s="108"/>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8"/>
      <c r="AL287" s="108"/>
      <c r="AM287" s="108"/>
      <c r="AN287" s="108"/>
      <c r="AO287" s="108"/>
    </row>
    <row r="288" spans="1:41" ht="12.75" customHeight="1" x14ac:dyDescent="0.2">
      <c r="A288" s="108"/>
      <c r="B288" s="108"/>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8"/>
      <c r="AL288" s="108"/>
      <c r="AM288" s="108"/>
      <c r="AN288" s="108"/>
      <c r="AO288" s="108"/>
    </row>
    <row r="289" spans="1:41" ht="12.75" customHeight="1" x14ac:dyDescent="0.2">
      <c r="A289" s="108"/>
      <c r="B289" s="108"/>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8"/>
      <c r="AL289" s="108"/>
      <c r="AM289" s="108"/>
      <c r="AN289" s="108"/>
      <c r="AO289" s="108"/>
    </row>
    <row r="290" spans="1:41" ht="12.75" customHeight="1" x14ac:dyDescent="0.2">
      <c r="A290" s="108"/>
      <c r="B290" s="108"/>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8"/>
      <c r="AL290" s="108"/>
      <c r="AM290" s="108"/>
      <c r="AN290" s="108"/>
      <c r="AO290" s="108"/>
    </row>
    <row r="291" spans="1:41" ht="12.75" customHeight="1" x14ac:dyDescent="0.2">
      <c r="A291" s="108"/>
      <c r="B291" s="108"/>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8"/>
      <c r="AL291" s="108"/>
      <c r="AM291" s="108"/>
      <c r="AN291" s="108"/>
      <c r="AO291" s="108"/>
    </row>
    <row r="292" spans="1:41" ht="12.75" customHeight="1" x14ac:dyDescent="0.2">
      <c r="A292" s="108"/>
      <c r="B292" s="108"/>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8"/>
      <c r="AL292" s="108"/>
      <c r="AM292" s="108"/>
      <c r="AN292" s="108"/>
      <c r="AO292" s="108"/>
    </row>
    <row r="293" spans="1:41" ht="12.75" customHeight="1" x14ac:dyDescent="0.2">
      <c r="A293" s="108"/>
      <c r="B293" s="108"/>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8"/>
      <c r="AL293" s="108"/>
      <c r="AM293" s="108"/>
      <c r="AN293" s="108"/>
      <c r="AO293" s="108"/>
    </row>
    <row r="294" spans="1:41" ht="12.75" customHeight="1" x14ac:dyDescent="0.2">
      <c r="A294" s="108"/>
      <c r="B294" s="108"/>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108"/>
    </row>
    <row r="295" spans="1:41" ht="12.75" customHeight="1" x14ac:dyDescent="0.2">
      <c r="A295" s="108"/>
      <c r="B295" s="108"/>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8"/>
      <c r="AL295" s="108"/>
      <c r="AM295" s="108"/>
      <c r="AN295" s="108"/>
      <c r="AO295" s="108"/>
    </row>
    <row r="296" spans="1:41" ht="12.75" customHeight="1" x14ac:dyDescent="0.2">
      <c r="A296" s="108"/>
      <c r="B296" s="108"/>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8"/>
      <c r="AL296" s="108"/>
      <c r="AM296" s="108"/>
      <c r="AN296" s="108"/>
      <c r="AO296" s="108"/>
    </row>
    <row r="297" spans="1:41" ht="12.75" customHeight="1" x14ac:dyDescent="0.2">
      <c r="A297" s="108"/>
      <c r="B297" s="108"/>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8"/>
      <c r="AL297" s="108"/>
      <c r="AM297" s="108"/>
      <c r="AN297" s="108"/>
      <c r="AO297" s="108"/>
    </row>
    <row r="298" spans="1:41" ht="12.75" customHeight="1" x14ac:dyDescent="0.2">
      <c r="A298" s="108"/>
      <c r="B298" s="108"/>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8"/>
      <c r="AL298" s="108"/>
      <c r="AM298" s="108"/>
      <c r="AN298" s="108"/>
      <c r="AO298" s="108"/>
    </row>
    <row r="299" spans="1:41" ht="12.75" customHeight="1" x14ac:dyDescent="0.2">
      <c r="A299" s="108"/>
      <c r="B299" s="10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08"/>
      <c r="AI299" s="108"/>
      <c r="AJ299" s="108"/>
      <c r="AK299" s="108"/>
      <c r="AL299" s="108"/>
      <c r="AM299" s="108"/>
      <c r="AN299" s="108"/>
      <c r="AO299" s="108"/>
    </row>
    <row r="300" spans="1:41" ht="12.75" customHeight="1" x14ac:dyDescent="0.2">
      <c r="A300" s="108"/>
      <c r="B300" s="10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row>
    <row r="301" spans="1:41" ht="12.75" customHeight="1" x14ac:dyDescent="0.2">
      <c r="A301" s="108"/>
      <c r="B301" s="108"/>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8"/>
      <c r="AL301" s="108"/>
      <c r="AM301" s="108"/>
      <c r="AN301" s="108"/>
      <c r="AO301" s="108"/>
    </row>
    <row r="302" spans="1:41" ht="12.75" customHeight="1" x14ac:dyDescent="0.2">
      <c r="A302" s="108"/>
      <c r="B302" s="108"/>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8"/>
      <c r="AL302" s="108"/>
      <c r="AM302" s="108"/>
      <c r="AN302" s="108"/>
      <c r="AO302" s="108"/>
    </row>
    <row r="303" spans="1:41" ht="12.75" customHeight="1" x14ac:dyDescent="0.2">
      <c r="A303" s="108"/>
      <c r="B303" s="108"/>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8"/>
      <c r="AL303" s="108"/>
      <c r="AM303" s="108"/>
      <c r="AN303" s="108"/>
      <c r="AO303" s="108"/>
    </row>
    <row r="304" spans="1:41" ht="12.75" customHeight="1" x14ac:dyDescent="0.2">
      <c r="A304" s="108"/>
      <c r="B304" s="108"/>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8"/>
      <c r="AL304" s="108"/>
      <c r="AM304" s="108"/>
      <c r="AN304" s="108"/>
      <c r="AO304" s="108"/>
    </row>
    <row r="305" spans="1:41" ht="12.75" customHeight="1" x14ac:dyDescent="0.2">
      <c r="A305" s="108"/>
      <c r="B305" s="10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8"/>
      <c r="AL305" s="108"/>
      <c r="AM305" s="108"/>
      <c r="AN305" s="108"/>
      <c r="AO305" s="108"/>
    </row>
    <row r="306" spans="1:41" ht="12.75" customHeight="1" x14ac:dyDescent="0.2">
      <c r="A306" s="108"/>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8"/>
      <c r="AL306" s="108"/>
      <c r="AM306" s="108"/>
      <c r="AN306" s="108"/>
      <c r="AO306" s="108"/>
    </row>
    <row r="307" spans="1:41" ht="12.75" customHeight="1" x14ac:dyDescent="0.2">
      <c r="A307" s="108"/>
      <c r="B307" s="10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8"/>
      <c r="AL307" s="108"/>
      <c r="AM307" s="108"/>
      <c r="AN307" s="108"/>
      <c r="AO307" s="108"/>
    </row>
    <row r="308" spans="1:41" ht="12.75" customHeight="1" x14ac:dyDescent="0.2">
      <c r="A308" s="108"/>
      <c r="B308" s="10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8"/>
      <c r="AL308" s="108"/>
      <c r="AM308" s="108"/>
      <c r="AN308" s="108"/>
      <c r="AO308" s="108"/>
    </row>
    <row r="309" spans="1:41" ht="12.75" customHeight="1" x14ac:dyDescent="0.2">
      <c r="A309" s="108"/>
      <c r="B309" s="108"/>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8"/>
      <c r="AL309" s="108"/>
      <c r="AM309" s="108"/>
      <c r="AN309" s="108"/>
      <c r="AO309" s="108"/>
    </row>
    <row r="310" spans="1:41" ht="12.75" customHeight="1" x14ac:dyDescent="0.2">
      <c r="A310" s="108"/>
      <c r="B310" s="108"/>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8"/>
      <c r="AL310" s="108"/>
      <c r="AM310" s="108"/>
      <c r="AN310" s="108"/>
      <c r="AO310" s="108"/>
    </row>
    <row r="311" spans="1:41" ht="12.75" customHeight="1" x14ac:dyDescent="0.2">
      <c r="A311" s="108"/>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row>
    <row r="312" spans="1:41" ht="12.75" customHeight="1" x14ac:dyDescent="0.2">
      <c r="A312" s="108"/>
      <c r="B312" s="10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row>
    <row r="313" spans="1:41" ht="12.75" customHeight="1" x14ac:dyDescent="0.2">
      <c r="A313" s="108"/>
      <c r="B313" s="10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row>
    <row r="314" spans="1:41" ht="12.75" customHeight="1" x14ac:dyDescent="0.2">
      <c r="A314" s="108"/>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8"/>
      <c r="AL314" s="108"/>
      <c r="AM314" s="108"/>
      <c r="AN314" s="108"/>
      <c r="AO314" s="108"/>
    </row>
    <row r="315" spans="1:41" ht="12.75" customHeight="1" x14ac:dyDescent="0.2">
      <c r="A315" s="108"/>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8"/>
      <c r="AL315" s="108"/>
      <c r="AM315" s="108"/>
      <c r="AN315" s="108"/>
      <c r="AO315" s="108"/>
    </row>
    <row r="316" spans="1:41" ht="12.75" customHeight="1" x14ac:dyDescent="0.2">
      <c r="A316" s="108"/>
      <c r="B316" s="108"/>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8"/>
      <c r="AL316" s="108"/>
      <c r="AM316" s="108"/>
      <c r="AN316" s="108"/>
      <c r="AO316" s="108"/>
    </row>
    <row r="317" spans="1:41" ht="12.75" customHeight="1" x14ac:dyDescent="0.2">
      <c r="A317" s="108"/>
      <c r="B317" s="108"/>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8"/>
      <c r="AL317" s="108"/>
      <c r="AM317" s="108"/>
      <c r="AN317" s="108"/>
      <c r="AO317" s="108"/>
    </row>
    <row r="318" spans="1:41" ht="12.75" customHeight="1" x14ac:dyDescent="0.2">
      <c r="A318" s="108"/>
      <c r="B318" s="10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8"/>
      <c r="AL318" s="108"/>
      <c r="AM318" s="108"/>
      <c r="AN318" s="108"/>
      <c r="AO318" s="108"/>
    </row>
    <row r="319" spans="1:41" ht="12.75" customHeight="1" x14ac:dyDescent="0.2">
      <c r="A319" s="108"/>
      <c r="B319" s="10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8"/>
      <c r="AL319" s="108"/>
      <c r="AM319" s="108"/>
      <c r="AN319" s="108"/>
      <c r="AO319" s="108"/>
    </row>
    <row r="320" spans="1:41" ht="12.75" customHeight="1" x14ac:dyDescent="0.2">
      <c r="A320" s="108"/>
      <c r="B320" s="108"/>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8"/>
      <c r="AL320" s="108"/>
      <c r="AM320" s="108"/>
      <c r="AN320" s="108"/>
      <c r="AO320" s="108"/>
    </row>
    <row r="321" spans="1:41" ht="12.75" customHeight="1" x14ac:dyDescent="0.2">
      <c r="A321" s="108"/>
      <c r="B321" s="108"/>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8"/>
      <c r="AL321" s="108"/>
      <c r="AM321" s="108"/>
      <c r="AN321" s="108"/>
      <c r="AO321" s="108"/>
    </row>
    <row r="322" spans="1:41" ht="12.75" customHeight="1" x14ac:dyDescent="0.2">
      <c r="A322" s="108"/>
      <c r="B322" s="108"/>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8"/>
      <c r="AL322" s="108"/>
      <c r="AM322" s="108"/>
      <c r="AN322" s="108"/>
      <c r="AO322" s="108"/>
    </row>
    <row r="323" spans="1:41" ht="12.75" customHeight="1" x14ac:dyDescent="0.2">
      <c r="A323" s="108"/>
      <c r="B323" s="10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8"/>
      <c r="AL323" s="108"/>
      <c r="AM323" s="108"/>
      <c r="AN323" s="108"/>
      <c r="AO323" s="108"/>
    </row>
    <row r="324" spans="1:41" ht="12.75" customHeight="1" x14ac:dyDescent="0.2">
      <c r="A324" s="108"/>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8"/>
      <c r="AL324" s="108"/>
      <c r="AM324" s="108"/>
      <c r="AN324" s="108"/>
      <c r="AO324" s="108"/>
    </row>
    <row r="325" spans="1:41" ht="12.75" customHeight="1" x14ac:dyDescent="0.2">
      <c r="A325" s="108"/>
      <c r="B325" s="10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8"/>
      <c r="AL325" s="108"/>
      <c r="AM325" s="108"/>
      <c r="AN325" s="108"/>
      <c r="AO325" s="108"/>
    </row>
    <row r="326" spans="1:41" ht="12.75" customHeight="1" x14ac:dyDescent="0.2">
      <c r="A326" s="108"/>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row>
    <row r="327" spans="1:41" ht="12.75" customHeight="1" x14ac:dyDescent="0.2">
      <c r="A327" s="108"/>
      <c r="B327" s="108"/>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8"/>
      <c r="AL327" s="108"/>
      <c r="AM327" s="108"/>
      <c r="AN327" s="108"/>
      <c r="AO327" s="108"/>
    </row>
    <row r="328" spans="1:41" ht="12.75" customHeight="1" x14ac:dyDescent="0.2">
      <c r="A328" s="108"/>
      <c r="B328" s="108"/>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8"/>
      <c r="AL328" s="108"/>
      <c r="AM328" s="108"/>
      <c r="AN328" s="108"/>
      <c r="AO328" s="108"/>
    </row>
    <row r="329" spans="1:41" ht="12.75" customHeight="1" x14ac:dyDescent="0.2">
      <c r="A329" s="108"/>
      <c r="B329" s="108"/>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8"/>
      <c r="AL329" s="108"/>
      <c r="AM329" s="108"/>
      <c r="AN329" s="108"/>
      <c r="AO329" s="108"/>
    </row>
    <row r="330" spans="1:41" ht="12.75" customHeight="1" x14ac:dyDescent="0.2">
      <c r="A330" s="108"/>
      <c r="B330" s="10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row>
    <row r="331" spans="1:41" ht="12.75" customHeight="1" x14ac:dyDescent="0.2">
      <c r="A331" s="108"/>
      <c r="B331" s="108"/>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8"/>
      <c r="AL331" s="108"/>
      <c r="AM331" s="108"/>
      <c r="AN331" s="108"/>
      <c r="AO331" s="108"/>
    </row>
    <row r="332" spans="1:41" ht="12.75" customHeight="1" x14ac:dyDescent="0.2">
      <c r="A332" s="108"/>
      <c r="B332" s="108"/>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c r="AA332" s="108"/>
      <c r="AB332" s="108"/>
      <c r="AC332" s="108"/>
      <c r="AD332" s="108"/>
      <c r="AE332" s="108"/>
      <c r="AF332" s="108"/>
      <c r="AG332" s="108"/>
      <c r="AH332" s="108"/>
      <c r="AI332" s="108"/>
      <c r="AJ332" s="108"/>
      <c r="AK332" s="108"/>
      <c r="AL332" s="108"/>
      <c r="AM332" s="108"/>
      <c r="AN332" s="108"/>
      <c r="AO332" s="108"/>
    </row>
    <row r="333" spans="1:41" ht="12.75" customHeight="1" x14ac:dyDescent="0.2">
      <c r="A333" s="108"/>
      <c r="B333" s="108"/>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c r="AA333" s="108"/>
      <c r="AB333" s="108"/>
      <c r="AC333" s="108"/>
      <c r="AD333" s="108"/>
      <c r="AE333" s="108"/>
      <c r="AF333" s="108"/>
      <c r="AG333" s="108"/>
      <c r="AH333" s="108"/>
      <c r="AI333" s="108"/>
      <c r="AJ333" s="108"/>
      <c r="AK333" s="108"/>
      <c r="AL333" s="108"/>
      <c r="AM333" s="108"/>
      <c r="AN333" s="108"/>
      <c r="AO333" s="108"/>
    </row>
    <row r="334" spans="1:41" ht="12.75" customHeight="1" x14ac:dyDescent="0.2">
      <c r="A334" s="108"/>
      <c r="B334" s="108"/>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8"/>
      <c r="AL334" s="108"/>
      <c r="AM334" s="108"/>
      <c r="AN334" s="108"/>
      <c r="AO334" s="108"/>
    </row>
    <row r="335" spans="1:41" ht="12.75" customHeight="1" x14ac:dyDescent="0.2">
      <c r="A335" s="108"/>
      <c r="B335" s="108"/>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8"/>
      <c r="AL335" s="108"/>
      <c r="AM335" s="108"/>
      <c r="AN335" s="108"/>
      <c r="AO335" s="108"/>
    </row>
    <row r="336" spans="1:41" ht="12.75" customHeight="1" x14ac:dyDescent="0.2">
      <c r="A336" s="108"/>
      <c r="B336" s="108"/>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8"/>
      <c r="AL336" s="108"/>
      <c r="AM336" s="108"/>
      <c r="AN336" s="108"/>
      <c r="AO336" s="108"/>
    </row>
    <row r="337" spans="1:41" ht="12.75" customHeight="1" x14ac:dyDescent="0.2">
      <c r="A337" s="108"/>
      <c r="B337" s="108"/>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8"/>
      <c r="AL337" s="108"/>
      <c r="AM337" s="108"/>
      <c r="AN337" s="108"/>
      <c r="AO337" s="108"/>
    </row>
    <row r="338" spans="1:41" ht="12.75" customHeight="1" x14ac:dyDescent="0.2">
      <c r="A338" s="108"/>
      <c r="B338" s="108"/>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8"/>
      <c r="AL338" s="108"/>
      <c r="AM338" s="108"/>
      <c r="AN338" s="108"/>
      <c r="AO338" s="108"/>
    </row>
    <row r="339" spans="1:41" ht="12.75" customHeight="1" x14ac:dyDescent="0.2">
      <c r="A339" s="108"/>
      <c r="B339" s="108"/>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8"/>
      <c r="AL339" s="108"/>
      <c r="AM339" s="108"/>
      <c r="AN339" s="108"/>
      <c r="AO339" s="108"/>
    </row>
    <row r="340" spans="1:41" ht="12.75" customHeight="1" x14ac:dyDescent="0.2">
      <c r="A340" s="108"/>
      <c r="B340" s="108"/>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8"/>
      <c r="AL340" s="108"/>
      <c r="AM340" s="108"/>
      <c r="AN340" s="108"/>
      <c r="AO340" s="108"/>
    </row>
    <row r="341" spans="1:41" ht="12.75" customHeight="1" x14ac:dyDescent="0.2">
      <c r="A341" s="108"/>
      <c r="B341" s="108"/>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8"/>
      <c r="AL341" s="108"/>
      <c r="AM341" s="108"/>
      <c r="AN341" s="108"/>
      <c r="AO341" s="108"/>
    </row>
    <row r="342" spans="1:41" ht="12.75" customHeight="1" x14ac:dyDescent="0.2">
      <c r="A342" s="108"/>
      <c r="B342" s="108"/>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8"/>
      <c r="AL342" s="108"/>
      <c r="AM342" s="108"/>
      <c r="AN342" s="108"/>
      <c r="AO342" s="108"/>
    </row>
    <row r="343" spans="1:41" ht="12.75" customHeight="1" x14ac:dyDescent="0.2">
      <c r="A343" s="108"/>
      <c r="B343" s="108"/>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8"/>
      <c r="AL343" s="108"/>
      <c r="AM343" s="108"/>
      <c r="AN343" s="108"/>
      <c r="AO343" s="108"/>
    </row>
    <row r="344" spans="1:41" ht="12.75" customHeight="1" x14ac:dyDescent="0.2">
      <c r="A344" s="108"/>
      <c r="B344" s="108"/>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8"/>
      <c r="AL344" s="108"/>
      <c r="AM344" s="108"/>
      <c r="AN344" s="108"/>
      <c r="AO344" s="108"/>
    </row>
    <row r="345" spans="1:41" ht="12.75" customHeight="1" x14ac:dyDescent="0.2">
      <c r="A345" s="108"/>
      <c r="B345" s="108"/>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8"/>
      <c r="AL345" s="108"/>
      <c r="AM345" s="108"/>
      <c r="AN345" s="108"/>
      <c r="AO345" s="108"/>
    </row>
    <row r="346" spans="1:41" ht="12.75" customHeight="1" x14ac:dyDescent="0.2">
      <c r="A346" s="108"/>
      <c r="B346" s="108"/>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8"/>
      <c r="AL346" s="108"/>
      <c r="AM346" s="108"/>
      <c r="AN346" s="108"/>
      <c r="AO346" s="108"/>
    </row>
    <row r="347" spans="1:41" ht="12.75" customHeight="1" x14ac:dyDescent="0.2">
      <c r="A347" s="108"/>
      <c r="B347" s="108"/>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8"/>
      <c r="AL347" s="108"/>
      <c r="AM347" s="108"/>
      <c r="AN347" s="108"/>
      <c r="AO347" s="108"/>
    </row>
    <row r="348" spans="1:41" ht="12.75" customHeight="1" x14ac:dyDescent="0.2">
      <c r="A348" s="108"/>
      <c r="B348" s="108"/>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8"/>
      <c r="AL348" s="108"/>
      <c r="AM348" s="108"/>
      <c r="AN348" s="108"/>
      <c r="AO348" s="108"/>
    </row>
    <row r="349" spans="1:41" ht="12.75" customHeight="1" x14ac:dyDescent="0.2">
      <c r="A349" s="108"/>
      <c r="B349" s="108"/>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8"/>
      <c r="AL349" s="108"/>
      <c r="AM349" s="108"/>
      <c r="AN349" s="108"/>
      <c r="AO349" s="108"/>
    </row>
    <row r="350" spans="1:41" ht="12.75" customHeight="1" x14ac:dyDescent="0.2">
      <c r="A350" s="108"/>
      <c r="B350" s="108"/>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row>
    <row r="351" spans="1:41" ht="12.75" customHeight="1" x14ac:dyDescent="0.2">
      <c r="A351" s="108"/>
      <c r="B351" s="108"/>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8"/>
      <c r="AL351" s="108"/>
      <c r="AM351" s="108"/>
      <c r="AN351" s="108"/>
      <c r="AO351" s="108"/>
    </row>
    <row r="352" spans="1:41" ht="12.75" customHeight="1" x14ac:dyDescent="0.2">
      <c r="A352" s="108"/>
      <c r="B352" s="108"/>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8"/>
      <c r="AL352" s="108"/>
      <c r="AM352" s="108"/>
      <c r="AN352" s="108"/>
      <c r="AO352" s="108"/>
    </row>
    <row r="353" spans="1:41" ht="12.75" customHeight="1" x14ac:dyDescent="0.2">
      <c r="A353" s="108"/>
      <c r="B353" s="108"/>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8"/>
      <c r="AL353" s="108"/>
      <c r="AM353" s="108"/>
      <c r="AN353" s="108"/>
      <c r="AO353" s="108"/>
    </row>
    <row r="354" spans="1:41" ht="12.75" customHeight="1" x14ac:dyDescent="0.2">
      <c r="A354" s="108"/>
      <c r="B354" s="108"/>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8"/>
      <c r="AL354" s="108"/>
      <c r="AM354" s="108"/>
      <c r="AN354" s="108"/>
      <c r="AO354" s="108"/>
    </row>
    <row r="355" spans="1:41" ht="12.75" customHeight="1" x14ac:dyDescent="0.2">
      <c r="A355" s="108"/>
      <c r="B355" s="108"/>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8"/>
      <c r="AL355" s="108"/>
      <c r="AM355" s="108"/>
      <c r="AN355" s="108"/>
      <c r="AO355" s="108"/>
    </row>
    <row r="356" spans="1:41" ht="12.75" customHeight="1" x14ac:dyDescent="0.2">
      <c r="A356" s="108"/>
      <c r="B356" s="108"/>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8"/>
      <c r="AL356" s="108"/>
      <c r="AM356" s="108"/>
      <c r="AN356" s="108"/>
      <c r="AO356" s="108"/>
    </row>
    <row r="357" spans="1:41" ht="12.75" customHeight="1" x14ac:dyDescent="0.2">
      <c r="A357" s="108"/>
      <c r="B357" s="108"/>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8"/>
      <c r="AL357" s="108"/>
      <c r="AM357" s="108"/>
      <c r="AN357" s="108"/>
      <c r="AO357" s="108"/>
    </row>
    <row r="358" spans="1:41" ht="12.75" customHeight="1" x14ac:dyDescent="0.2">
      <c r="A358" s="108"/>
      <c r="B358" s="108"/>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8"/>
      <c r="AL358" s="108"/>
      <c r="AM358" s="108"/>
      <c r="AN358" s="108"/>
      <c r="AO358" s="108"/>
    </row>
    <row r="359" spans="1:41" ht="12.75" customHeight="1" x14ac:dyDescent="0.2">
      <c r="A359" s="108"/>
      <c r="B359" s="108"/>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8"/>
      <c r="AL359" s="108"/>
      <c r="AM359" s="108"/>
      <c r="AN359" s="108"/>
      <c r="AO359" s="108"/>
    </row>
    <row r="360" spans="1:41" ht="12.75" customHeight="1" x14ac:dyDescent="0.2">
      <c r="A360" s="108"/>
      <c r="B360" s="108"/>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8"/>
      <c r="AL360" s="108"/>
      <c r="AM360" s="108"/>
      <c r="AN360" s="108"/>
      <c r="AO360" s="108"/>
    </row>
    <row r="361" spans="1:41" ht="12.75" customHeight="1" x14ac:dyDescent="0.2">
      <c r="A361" s="108"/>
      <c r="B361" s="108"/>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8"/>
      <c r="AL361" s="108"/>
      <c r="AM361" s="108"/>
      <c r="AN361" s="108"/>
      <c r="AO361" s="108"/>
    </row>
    <row r="362" spans="1:41" ht="12.75" customHeight="1" x14ac:dyDescent="0.2">
      <c r="A362" s="108"/>
      <c r="B362" s="108"/>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8"/>
      <c r="AL362" s="108"/>
      <c r="AM362" s="108"/>
      <c r="AN362" s="108"/>
      <c r="AO362" s="108"/>
    </row>
    <row r="363" spans="1:41" ht="12.75" customHeight="1" x14ac:dyDescent="0.2">
      <c r="A363" s="108"/>
      <c r="B363" s="108"/>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8"/>
      <c r="AL363" s="108"/>
      <c r="AM363" s="108"/>
      <c r="AN363" s="108"/>
      <c r="AO363" s="108"/>
    </row>
    <row r="364" spans="1:41" ht="12.75" customHeight="1" x14ac:dyDescent="0.2">
      <c r="A364" s="108"/>
      <c r="B364" s="108"/>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8"/>
      <c r="AL364" s="108"/>
      <c r="AM364" s="108"/>
      <c r="AN364" s="108"/>
      <c r="AO364" s="108"/>
    </row>
    <row r="365" spans="1:41" ht="12.75" customHeight="1" x14ac:dyDescent="0.2">
      <c r="A365" s="108"/>
      <c r="B365" s="108"/>
      <c r="C365" s="108"/>
      <c r="D365" s="108"/>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c r="AA365" s="108"/>
      <c r="AB365" s="108"/>
      <c r="AC365" s="108"/>
      <c r="AD365" s="108"/>
      <c r="AE365" s="108"/>
      <c r="AF365" s="108"/>
      <c r="AG365" s="108"/>
      <c r="AH365" s="108"/>
      <c r="AI365" s="108"/>
      <c r="AJ365" s="108"/>
      <c r="AK365" s="108"/>
      <c r="AL365" s="108"/>
      <c r="AM365" s="108"/>
      <c r="AN365" s="108"/>
      <c r="AO365" s="108"/>
    </row>
    <row r="366" spans="1:41" ht="12.75" customHeight="1" x14ac:dyDescent="0.2">
      <c r="A366" s="108"/>
      <c r="B366" s="108"/>
      <c r="C366" s="108"/>
      <c r="D366" s="108"/>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c r="AA366" s="108"/>
      <c r="AB366" s="108"/>
      <c r="AC366" s="108"/>
      <c r="AD366" s="108"/>
      <c r="AE366" s="108"/>
      <c r="AF366" s="108"/>
      <c r="AG366" s="108"/>
      <c r="AH366" s="108"/>
      <c r="AI366" s="108"/>
      <c r="AJ366" s="108"/>
      <c r="AK366" s="108"/>
      <c r="AL366" s="108"/>
      <c r="AM366" s="108"/>
      <c r="AN366" s="108"/>
      <c r="AO366" s="108"/>
    </row>
    <row r="367" spans="1:41" ht="12.75" customHeight="1" x14ac:dyDescent="0.2">
      <c r="A367" s="108"/>
      <c r="B367" s="108"/>
      <c r="C367" s="108"/>
      <c r="D367" s="108"/>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8"/>
      <c r="AL367" s="108"/>
      <c r="AM367" s="108"/>
      <c r="AN367" s="108"/>
      <c r="AO367" s="108"/>
    </row>
    <row r="368" spans="1:41" ht="12.75" customHeight="1" x14ac:dyDescent="0.2">
      <c r="A368" s="108"/>
      <c r="B368" s="108"/>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8"/>
      <c r="AL368" s="108"/>
      <c r="AM368" s="108"/>
      <c r="AN368" s="108"/>
      <c r="AO368" s="108"/>
    </row>
    <row r="369" spans="1:41" ht="12.75" customHeight="1" x14ac:dyDescent="0.2">
      <c r="A369" s="108"/>
      <c r="B369" s="108"/>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8"/>
      <c r="AL369" s="108"/>
      <c r="AM369" s="108"/>
      <c r="AN369" s="108"/>
      <c r="AO369" s="108"/>
    </row>
    <row r="370" spans="1:41" ht="12.75" customHeight="1" x14ac:dyDescent="0.2">
      <c r="A370" s="108"/>
      <c r="B370" s="108"/>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8"/>
      <c r="AL370" s="108"/>
      <c r="AM370" s="108"/>
      <c r="AN370" s="108"/>
      <c r="AO370" s="108"/>
    </row>
    <row r="371" spans="1:41" ht="12.75" customHeight="1" x14ac:dyDescent="0.2">
      <c r="A371" s="108"/>
      <c r="B371" s="108"/>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8"/>
      <c r="AL371" s="108"/>
      <c r="AM371" s="108"/>
      <c r="AN371" s="108"/>
      <c r="AO371" s="108"/>
    </row>
    <row r="372" spans="1:41" ht="12.75" customHeight="1" x14ac:dyDescent="0.2">
      <c r="A372" s="108"/>
      <c r="B372" s="108"/>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8"/>
      <c r="AL372" s="108"/>
      <c r="AM372" s="108"/>
      <c r="AN372" s="108"/>
      <c r="AO372" s="108"/>
    </row>
    <row r="373" spans="1:41" ht="12.75" customHeight="1" x14ac:dyDescent="0.2">
      <c r="A373" s="108"/>
      <c r="B373" s="108"/>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8"/>
      <c r="AL373" s="108"/>
      <c r="AM373" s="108"/>
      <c r="AN373" s="108"/>
      <c r="AO373" s="108"/>
    </row>
    <row r="374" spans="1:41" ht="12.75" customHeight="1" x14ac:dyDescent="0.2">
      <c r="A374" s="108"/>
      <c r="B374" s="108"/>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8"/>
      <c r="AL374" s="108"/>
      <c r="AM374" s="108"/>
      <c r="AN374" s="108"/>
      <c r="AO374" s="108"/>
    </row>
    <row r="375" spans="1:41" ht="12.75" customHeight="1" x14ac:dyDescent="0.2">
      <c r="A375" s="108"/>
      <c r="B375" s="108"/>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8"/>
      <c r="AL375" s="108"/>
      <c r="AM375" s="108"/>
      <c r="AN375" s="108"/>
      <c r="AO375" s="108"/>
    </row>
    <row r="376" spans="1:41" ht="12.75" customHeight="1" x14ac:dyDescent="0.2">
      <c r="A376" s="108"/>
      <c r="B376" s="108"/>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8"/>
      <c r="AL376" s="108"/>
      <c r="AM376" s="108"/>
      <c r="AN376" s="108"/>
      <c r="AO376" s="108"/>
    </row>
    <row r="377" spans="1:41" ht="12.75" customHeight="1" x14ac:dyDescent="0.2">
      <c r="A377" s="108"/>
      <c r="B377" s="108"/>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8"/>
      <c r="AL377" s="108"/>
      <c r="AM377" s="108"/>
      <c r="AN377" s="108"/>
      <c r="AO377" s="108"/>
    </row>
    <row r="378" spans="1:41" ht="12.75" customHeight="1" x14ac:dyDescent="0.2">
      <c r="A378" s="108"/>
      <c r="B378" s="108"/>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8"/>
      <c r="AL378" s="108"/>
      <c r="AM378" s="108"/>
      <c r="AN378" s="108"/>
      <c r="AO378" s="108"/>
    </row>
    <row r="379" spans="1:41" ht="12.75" customHeight="1" x14ac:dyDescent="0.2">
      <c r="A379" s="108"/>
      <c r="B379" s="108"/>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8"/>
      <c r="AL379" s="108"/>
      <c r="AM379" s="108"/>
      <c r="AN379" s="108"/>
      <c r="AO379" s="108"/>
    </row>
    <row r="380" spans="1:41" ht="12.75" customHeight="1" x14ac:dyDescent="0.2">
      <c r="A380" s="108"/>
      <c r="B380" s="108"/>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8"/>
      <c r="AL380" s="108"/>
      <c r="AM380" s="108"/>
      <c r="AN380" s="108"/>
      <c r="AO380" s="108"/>
    </row>
    <row r="381" spans="1:41" ht="12.75" customHeight="1" x14ac:dyDescent="0.2">
      <c r="A381" s="108"/>
      <c r="B381" s="108"/>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8"/>
      <c r="AL381" s="108"/>
      <c r="AM381" s="108"/>
      <c r="AN381" s="108"/>
      <c r="AO381" s="108"/>
    </row>
    <row r="382" spans="1:41" ht="12.75" customHeight="1" x14ac:dyDescent="0.2">
      <c r="A382" s="108"/>
      <c r="B382" s="108"/>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8"/>
      <c r="AL382" s="108"/>
      <c r="AM382" s="108"/>
      <c r="AN382" s="108"/>
      <c r="AO382" s="108"/>
    </row>
    <row r="383" spans="1:41" ht="12.75" customHeight="1" x14ac:dyDescent="0.2">
      <c r="A383" s="108"/>
      <c r="B383" s="108"/>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8"/>
      <c r="AL383" s="108"/>
      <c r="AM383" s="108"/>
      <c r="AN383" s="108"/>
      <c r="AO383" s="108"/>
    </row>
    <row r="384" spans="1:41" ht="12.75" customHeight="1" x14ac:dyDescent="0.2">
      <c r="A384" s="108"/>
      <c r="B384" s="108"/>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8"/>
      <c r="AL384" s="108"/>
      <c r="AM384" s="108"/>
      <c r="AN384" s="108"/>
      <c r="AO384" s="108"/>
    </row>
    <row r="385" spans="1:41" ht="12.75" customHeight="1" x14ac:dyDescent="0.2">
      <c r="A385" s="108"/>
      <c r="B385" s="108"/>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8"/>
      <c r="AL385" s="108"/>
      <c r="AM385" s="108"/>
      <c r="AN385" s="108"/>
      <c r="AO385" s="108"/>
    </row>
    <row r="386" spans="1:41" ht="12.75" customHeight="1" x14ac:dyDescent="0.2">
      <c r="A386" s="108"/>
      <c r="B386" s="108"/>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8"/>
      <c r="AL386" s="108"/>
      <c r="AM386" s="108"/>
      <c r="AN386" s="108"/>
      <c r="AO386" s="108"/>
    </row>
    <row r="387" spans="1:41" ht="12.75" customHeight="1" x14ac:dyDescent="0.2">
      <c r="A387" s="108"/>
      <c r="B387" s="108"/>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8"/>
      <c r="AL387" s="108"/>
      <c r="AM387" s="108"/>
      <c r="AN387" s="108"/>
      <c r="AO387" s="108"/>
    </row>
    <row r="388" spans="1:41" ht="12.75" customHeight="1" x14ac:dyDescent="0.2">
      <c r="A388" s="108"/>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8"/>
      <c r="AL388" s="108"/>
      <c r="AM388" s="108"/>
      <c r="AN388" s="108"/>
      <c r="AO388" s="108"/>
    </row>
    <row r="389" spans="1:41" ht="12.75" customHeight="1" x14ac:dyDescent="0.2">
      <c r="A389" s="108"/>
      <c r="B389" s="108"/>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8"/>
      <c r="AL389" s="108"/>
      <c r="AM389" s="108"/>
      <c r="AN389" s="108"/>
      <c r="AO389" s="108"/>
    </row>
    <row r="390" spans="1:41" ht="12.75" customHeight="1" x14ac:dyDescent="0.2">
      <c r="A390" s="108"/>
      <c r="B390" s="108"/>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8"/>
      <c r="AL390" s="108"/>
      <c r="AM390" s="108"/>
      <c r="AN390" s="108"/>
      <c r="AO390" s="108"/>
    </row>
    <row r="391" spans="1:41" ht="12.75" customHeight="1" x14ac:dyDescent="0.2">
      <c r="A391" s="108"/>
      <c r="B391" s="108"/>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8"/>
      <c r="AL391" s="108"/>
      <c r="AM391" s="108"/>
      <c r="AN391" s="108"/>
      <c r="AO391" s="108"/>
    </row>
    <row r="392" spans="1:41" ht="12.75" customHeight="1" x14ac:dyDescent="0.2">
      <c r="A392" s="108"/>
      <c r="B392" s="108"/>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8"/>
      <c r="AL392" s="108"/>
      <c r="AM392" s="108"/>
      <c r="AN392" s="108"/>
      <c r="AO392" s="108"/>
    </row>
    <row r="393" spans="1:41" ht="12.75" customHeight="1" x14ac:dyDescent="0.2">
      <c r="A393" s="108"/>
      <c r="B393" s="108"/>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8"/>
      <c r="AL393" s="108"/>
      <c r="AM393" s="108"/>
      <c r="AN393" s="108"/>
      <c r="AO393" s="108"/>
    </row>
    <row r="394" spans="1:41" ht="12.75" customHeight="1" x14ac:dyDescent="0.2">
      <c r="A394" s="108"/>
      <c r="B394" s="108"/>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8"/>
      <c r="AL394" s="108"/>
      <c r="AM394" s="108"/>
      <c r="AN394" s="108"/>
      <c r="AO394" s="108"/>
    </row>
    <row r="395" spans="1:41" ht="12.75" customHeight="1" x14ac:dyDescent="0.2">
      <c r="A395" s="108"/>
      <c r="B395" s="108"/>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8"/>
      <c r="AL395" s="108"/>
      <c r="AM395" s="108"/>
      <c r="AN395" s="108"/>
      <c r="AO395" s="108"/>
    </row>
    <row r="396" spans="1:41" ht="12.75" customHeight="1" x14ac:dyDescent="0.2">
      <c r="A396" s="108"/>
      <c r="B396" s="108"/>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8"/>
      <c r="AL396" s="108"/>
      <c r="AM396" s="108"/>
      <c r="AN396" s="108"/>
      <c r="AO396" s="108"/>
    </row>
    <row r="397" spans="1:41" ht="12.75" customHeight="1" x14ac:dyDescent="0.2">
      <c r="A397" s="108"/>
      <c r="B397" s="10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8"/>
      <c r="AL397" s="108"/>
      <c r="AM397" s="108"/>
      <c r="AN397" s="108"/>
      <c r="AO397" s="108"/>
    </row>
    <row r="398" spans="1:41" ht="12.75" customHeight="1" x14ac:dyDescent="0.2">
      <c r="A398" s="108"/>
      <c r="B398" s="108"/>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c r="AA398" s="108"/>
      <c r="AB398" s="108"/>
      <c r="AC398" s="108"/>
      <c r="AD398" s="108"/>
      <c r="AE398" s="108"/>
      <c r="AF398" s="108"/>
      <c r="AG398" s="108"/>
      <c r="AH398" s="108"/>
      <c r="AI398" s="108"/>
      <c r="AJ398" s="108"/>
      <c r="AK398" s="108"/>
      <c r="AL398" s="108"/>
      <c r="AM398" s="108"/>
      <c r="AN398" s="108"/>
      <c r="AO398" s="108"/>
    </row>
    <row r="399" spans="1:41" ht="12.75" customHeight="1" x14ac:dyDescent="0.2">
      <c r="A399" s="108"/>
      <c r="B399" s="108"/>
      <c r="C399" s="108"/>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c r="AA399" s="108"/>
      <c r="AB399" s="108"/>
      <c r="AC399" s="108"/>
      <c r="AD399" s="108"/>
      <c r="AE399" s="108"/>
      <c r="AF399" s="108"/>
      <c r="AG399" s="108"/>
      <c r="AH399" s="108"/>
      <c r="AI399" s="108"/>
      <c r="AJ399" s="108"/>
      <c r="AK399" s="108"/>
      <c r="AL399" s="108"/>
      <c r="AM399" s="108"/>
      <c r="AN399" s="108"/>
      <c r="AO399" s="108"/>
    </row>
    <row r="400" spans="1:41" ht="12.75" customHeight="1" x14ac:dyDescent="0.2">
      <c r="A400" s="108"/>
      <c r="B400" s="108"/>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c r="AK400" s="108"/>
      <c r="AL400" s="108"/>
      <c r="AM400" s="108"/>
      <c r="AN400" s="108"/>
      <c r="AO400" s="108"/>
    </row>
    <row r="401" spans="1:41" ht="12.75" customHeight="1" x14ac:dyDescent="0.2">
      <c r="A401" s="108"/>
      <c r="B401" s="108"/>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8"/>
      <c r="AL401" s="108"/>
      <c r="AM401" s="108"/>
      <c r="AN401" s="108"/>
      <c r="AO401" s="108"/>
    </row>
    <row r="402" spans="1:41" ht="12.75" customHeight="1" x14ac:dyDescent="0.2">
      <c r="A402" s="108"/>
      <c r="B402" s="108"/>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8"/>
      <c r="AL402" s="108"/>
      <c r="AM402" s="108"/>
      <c r="AN402" s="108"/>
      <c r="AO402" s="108"/>
    </row>
    <row r="403" spans="1:41" ht="12.75" customHeight="1" x14ac:dyDescent="0.2">
      <c r="A403" s="108"/>
      <c r="B403" s="108"/>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8"/>
      <c r="AL403" s="108"/>
      <c r="AM403" s="108"/>
      <c r="AN403" s="108"/>
      <c r="AO403" s="108"/>
    </row>
    <row r="404" spans="1:41" ht="12.75" customHeight="1" x14ac:dyDescent="0.2">
      <c r="A404" s="108"/>
      <c r="B404" s="108"/>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8"/>
      <c r="AL404" s="108"/>
      <c r="AM404" s="108"/>
      <c r="AN404" s="108"/>
      <c r="AO404" s="108"/>
    </row>
    <row r="405" spans="1:41" ht="12.75" customHeight="1" x14ac:dyDescent="0.2">
      <c r="A405" s="108"/>
      <c r="B405" s="108"/>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8"/>
      <c r="AL405" s="108"/>
      <c r="AM405" s="108"/>
      <c r="AN405" s="108"/>
      <c r="AO405" s="108"/>
    </row>
    <row r="406" spans="1:41" ht="12.75" customHeight="1" x14ac:dyDescent="0.2">
      <c r="A406" s="108"/>
      <c r="B406" s="108"/>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8"/>
      <c r="AL406" s="108"/>
      <c r="AM406" s="108"/>
      <c r="AN406" s="108"/>
      <c r="AO406" s="108"/>
    </row>
    <row r="407" spans="1:41" ht="12.75" customHeight="1" x14ac:dyDescent="0.2">
      <c r="A407" s="108"/>
      <c r="B407" s="108"/>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8"/>
      <c r="AL407" s="108"/>
      <c r="AM407" s="108"/>
      <c r="AN407" s="108"/>
      <c r="AO407" s="108"/>
    </row>
    <row r="408" spans="1:41" ht="12.75" customHeight="1" x14ac:dyDescent="0.2">
      <c r="A408" s="108"/>
      <c r="B408" s="108"/>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8"/>
      <c r="AL408" s="108"/>
      <c r="AM408" s="108"/>
      <c r="AN408" s="108"/>
      <c r="AO408" s="108"/>
    </row>
    <row r="409" spans="1:41" ht="12.75" customHeight="1" x14ac:dyDescent="0.2">
      <c r="A409" s="108"/>
      <c r="B409" s="108"/>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8"/>
      <c r="AL409" s="108"/>
      <c r="AM409" s="108"/>
      <c r="AN409" s="108"/>
      <c r="AO409" s="108"/>
    </row>
    <row r="410" spans="1:41" ht="12.75" customHeight="1" x14ac:dyDescent="0.2">
      <c r="A410" s="108"/>
      <c r="B410" s="108"/>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8"/>
      <c r="AL410" s="108"/>
      <c r="AM410" s="108"/>
      <c r="AN410" s="108"/>
      <c r="AO410" s="108"/>
    </row>
    <row r="411" spans="1:41" ht="12.75" customHeight="1" x14ac:dyDescent="0.2">
      <c r="A411" s="108"/>
      <c r="B411" s="108"/>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8"/>
      <c r="AL411" s="108"/>
      <c r="AM411" s="108"/>
      <c r="AN411" s="108"/>
      <c r="AO411" s="108"/>
    </row>
    <row r="412" spans="1:41" ht="12.75" customHeight="1" x14ac:dyDescent="0.2">
      <c r="A412" s="108"/>
      <c r="B412" s="108"/>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8"/>
      <c r="AL412" s="108"/>
      <c r="AM412" s="108"/>
      <c r="AN412" s="108"/>
      <c r="AO412" s="108"/>
    </row>
    <row r="413" spans="1:41" ht="12.75" customHeight="1" x14ac:dyDescent="0.2">
      <c r="A413" s="108"/>
      <c r="B413" s="108"/>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8"/>
      <c r="AL413" s="108"/>
      <c r="AM413" s="108"/>
      <c r="AN413" s="108"/>
      <c r="AO413" s="108"/>
    </row>
    <row r="414" spans="1:41" ht="12.75" customHeight="1" x14ac:dyDescent="0.2">
      <c r="A414" s="108"/>
      <c r="B414" s="108"/>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8"/>
      <c r="AL414" s="108"/>
      <c r="AM414" s="108"/>
      <c r="AN414" s="108"/>
      <c r="AO414" s="108"/>
    </row>
    <row r="415" spans="1:41" ht="12.75" customHeight="1" x14ac:dyDescent="0.2">
      <c r="A415" s="108"/>
      <c r="B415" s="108"/>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8"/>
      <c r="AL415" s="108"/>
      <c r="AM415" s="108"/>
      <c r="AN415" s="108"/>
      <c r="AO415" s="108"/>
    </row>
    <row r="416" spans="1:41" ht="12.75" customHeight="1" x14ac:dyDescent="0.2">
      <c r="A416" s="108"/>
      <c r="B416" s="10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8"/>
      <c r="AL416" s="108"/>
      <c r="AM416" s="108"/>
      <c r="AN416" s="108"/>
      <c r="AO416" s="108"/>
    </row>
    <row r="417" spans="1:41" ht="12.75" customHeight="1" x14ac:dyDescent="0.2">
      <c r="A417" s="108"/>
      <c r="B417" s="108"/>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8"/>
      <c r="AL417" s="108"/>
      <c r="AM417" s="108"/>
      <c r="AN417" s="108"/>
      <c r="AO417" s="108"/>
    </row>
    <row r="418" spans="1:41" ht="12.75" customHeight="1" x14ac:dyDescent="0.2">
      <c r="A418" s="108"/>
      <c r="B418" s="108"/>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8"/>
      <c r="AL418" s="108"/>
      <c r="AM418" s="108"/>
      <c r="AN418" s="108"/>
      <c r="AO418" s="108"/>
    </row>
    <row r="419" spans="1:41" ht="12.75" customHeight="1" x14ac:dyDescent="0.2">
      <c r="A419" s="108"/>
      <c r="B419" s="108"/>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8"/>
      <c r="AL419" s="108"/>
      <c r="AM419" s="108"/>
      <c r="AN419" s="108"/>
      <c r="AO419" s="108"/>
    </row>
    <row r="420" spans="1:41" ht="12.75" customHeight="1" x14ac:dyDescent="0.2">
      <c r="A420" s="108"/>
      <c r="B420" s="108"/>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8"/>
      <c r="AL420" s="108"/>
      <c r="AM420" s="108"/>
      <c r="AN420" s="108"/>
      <c r="AO420" s="108"/>
    </row>
    <row r="421" spans="1:41" ht="12.75" customHeight="1" x14ac:dyDescent="0.2">
      <c r="A421" s="108"/>
      <c r="B421" s="108"/>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8"/>
      <c r="AL421" s="108"/>
      <c r="AM421" s="108"/>
      <c r="AN421" s="108"/>
      <c r="AO421" s="108"/>
    </row>
    <row r="422" spans="1:41" ht="12.75" customHeight="1" x14ac:dyDescent="0.2">
      <c r="A422" s="108"/>
      <c r="B422" s="108"/>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8"/>
      <c r="AL422" s="108"/>
      <c r="AM422" s="108"/>
      <c r="AN422" s="108"/>
      <c r="AO422" s="108"/>
    </row>
    <row r="423" spans="1:41" ht="12.75" customHeight="1" x14ac:dyDescent="0.2">
      <c r="A423" s="108"/>
      <c r="B423" s="108"/>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8"/>
      <c r="AL423" s="108"/>
      <c r="AM423" s="108"/>
      <c r="AN423" s="108"/>
      <c r="AO423" s="108"/>
    </row>
    <row r="424" spans="1:41" ht="12.75" customHeight="1" x14ac:dyDescent="0.2">
      <c r="A424" s="108"/>
      <c r="B424" s="108"/>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8"/>
      <c r="AL424" s="108"/>
      <c r="AM424" s="108"/>
      <c r="AN424" s="108"/>
      <c r="AO424" s="108"/>
    </row>
    <row r="425" spans="1:41" ht="12.75" customHeight="1" x14ac:dyDescent="0.2">
      <c r="A425" s="108"/>
      <c r="B425" s="108"/>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8"/>
      <c r="AL425" s="108"/>
      <c r="AM425" s="108"/>
      <c r="AN425" s="108"/>
      <c r="AO425" s="108"/>
    </row>
    <row r="426" spans="1:41" ht="12.75" customHeight="1" x14ac:dyDescent="0.2">
      <c r="A426" s="108"/>
      <c r="B426" s="108"/>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8"/>
      <c r="AL426" s="108"/>
      <c r="AM426" s="108"/>
      <c r="AN426" s="108"/>
      <c r="AO426" s="108"/>
    </row>
    <row r="427" spans="1:41" ht="12.75" customHeight="1" x14ac:dyDescent="0.2">
      <c r="A427" s="108"/>
      <c r="B427" s="108"/>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8"/>
      <c r="AL427" s="108"/>
      <c r="AM427" s="108"/>
      <c r="AN427" s="108"/>
      <c r="AO427" s="108"/>
    </row>
    <row r="428" spans="1:41" ht="12.75" customHeight="1" x14ac:dyDescent="0.2">
      <c r="A428" s="108"/>
      <c r="B428" s="108"/>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8"/>
      <c r="AL428" s="108"/>
      <c r="AM428" s="108"/>
      <c r="AN428" s="108"/>
      <c r="AO428" s="108"/>
    </row>
    <row r="429" spans="1:41" ht="12.75" customHeight="1" x14ac:dyDescent="0.2">
      <c r="A429" s="108"/>
      <c r="B429" s="108"/>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8"/>
      <c r="AL429" s="108"/>
      <c r="AM429" s="108"/>
      <c r="AN429" s="108"/>
      <c r="AO429" s="108"/>
    </row>
    <row r="430" spans="1:41" ht="12.75" customHeight="1" x14ac:dyDescent="0.2">
      <c r="A430" s="108"/>
      <c r="B430" s="108"/>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8"/>
      <c r="AL430" s="108"/>
      <c r="AM430" s="108"/>
      <c r="AN430" s="108"/>
      <c r="AO430" s="108"/>
    </row>
    <row r="431" spans="1:41" ht="12.75" customHeight="1" x14ac:dyDescent="0.2">
      <c r="A431" s="108"/>
      <c r="B431" s="108"/>
      <c r="C431" s="108"/>
      <c r="D431" s="108"/>
      <c r="E431" s="108"/>
      <c r="F431" s="108"/>
      <c r="G431" s="108"/>
      <c r="H431" s="108"/>
      <c r="I431" s="108"/>
      <c r="J431" s="108"/>
      <c r="K431" s="108"/>
      <c r="L431" s="108"/>
      <c r="M431" s="108"/>
      <c r="N431" s="108"/>
      <c r="O431" s="108"/>
      <c r="P431" s="108"/>
      <c r="Q431" s="108"/>
      <c r="R431" s="108"/>
      <c r="S431" s="108"/>
      <c r="T431" s="108"/>
      <c r="U431" s="108"/>
      <c r="V431" s="108"/>
      <c r="W431" s="108"/>
      <c r="X431" s="108"/>
      <c r="Y431" s="108"/>
      <c r="Z431" s="108"/>
      <c r="AA431" s="108"/>
      <c r="AB431" s="108"/>
      <c r="AC431" s="108"/>
      <c r="AD431" s="108"/>
      <c r="AE431" s="108"/>
      <c r="AF431" s="108"/>
      <c r="AG431" s="108"/>
      <c r="AH431" s="108"/>
      <c r="AI431" s="108"/>
      <c r="AJ431" s="108"/>
      <c r="AK431" s="108"/>
      <c r="AL431" s="108"/>
      <c r="AM431" s="108"/>
      <c r="AN431" s="108"/>
      <c r="AO431" s="108"/>
    </row>
    <row r="432" spans="1:41" ht="12.75" customHeight="1" x14ac:dyDescent="0.2">
      <c r="A432" s="108"/>
      <c r="B432" s="108"/>
      <c r="C432" s="108"/>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c r="AA432" s="108"/>
      <c r="AB432" s="108"/>
      <c r="AC432" s="108"/>
      <c r="AD432" s="108"/>
      <c r="AE432" s="108"/>
      <c r="AF432" s="108"/>
      <c r="AG432" s="108"/>
      <c r="AH432" s="108"/>
      <c r="AI432" s="108"/>
      <c r="AJ432" s="108"/>
      <c r="AK432" s="108"/>
      <c r="AL432" s="108"/>
      <c r="AM432" s="108"/>
      <c r="AN432" s="108"/>
      <c r="AO432" s="108"/>
    </row>
    <row r="433" spans="1:41" ht="12.75" customHeight="1" x14ac:dyDescent="0.2">
      <c r="A433" s="108"/>
      <c r="B433" s="108"/>
      <c r="C433" s="108"/>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c r="AA433" s="108"/>
      <c r="AB433" s="108"/>
      <c r="AC433" s="108"/>
      <c r="AD433" s="108"/>
      <c r="AE433" s="108"/>
      <c r="AF433" s="108"/>
      <c r="AG433" s="108"/>
      <c r="AH433" s="108"/>
      <c r="AI433" s="108"/>
      <c r="AJ433" s="108"/>
      <c r="AK433" s="108"/>
      <c r="AL433" s="108"/>
      <c r="AM433" s="108"/>
      <c r="AN433" s="108"/>
      <c r="AO433" s="108"/>
    </row>
    <row r="434" spans="1:41" ht="12.75" customHeight="1" x14ac:dyDescent="0.2">
      <c r="A434" s="108"/>
      <c r="B434" s="108"/>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8"/>
      <c r="AL434" s="108"/>
      <c r="AM434" s="108"/>
      <c r="AN434" s="108"/>
      <c r="AO434" s="108"/>
    </row>
    <row r="435" spans="1:41" ht="12.75" customHeight="1" x14ac:dyDescent="0.2">
      <c r="A435" s="108"/>
      <c r="B435" s="108"/>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8"/>
      <c r="AL435" s="108"/>
      <c r="AM435" s="108"/>
      <c r="AN435" s="108"/>
      <c r="AO435" s="108"/>
    </row>
    <row r="436" spans="1:41" ht="12.75" customHeight="1" x14ac:dyDescent="0.2">
      <c r="A436" s="108"/>
      <c r="B436" s="108"/>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8"/>
      <c r="AL436" s="108"/>
      <c r="AM436" s="108"/>
      <c r="AN436" s="108"/>
      <c r="AO436" s="108"/>
    </row>
    <row r="437" spans="1:41" ht="12.75" customHeight="1" x14ac:dyDescent="0.2">
      <c r="A437" s="108"/>
      <c r="B437" s="108"/>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8"/>
      <c r="AL437" s="108"/>
      <c r="AM437" s="108"/>
      <c r="AN437" s="108"/>
      <c r="AO437" s="108"/>
    </row>
    <row r="438" spans="1:41" ht="12.75" customHeight="1" x14ac:dyDescent="0.2">
      <c r="A438" s="108"/>
      <c r="B438" s="108"/>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8"/>
      <c r="AL438" s="108"/>
      <c r="AM438" s="108"/>
      <c r="AN438" s="108"/>
      <c r="AO438" s="108"/>
    </row>
    <row r="439" spans="1:41" ht="12.75" customHeight="1" x14ac:dyDescent="0.2">
      <c r="A439" s="108"/>
      <c r="B439" s="108"/>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8"/>
      <c r="AL439" s="108"/>
      <c r="AM439" s="108"/>
      <c r="AN439" s="108"/>
      <c r="AO439" s="108"/>
    </row>
    <row r="440" spans="1:41" ht="12.75" customHeight="1" x14ac:dyDescent="0.2">
      <c r="A440" s="108"/>
      <c r="B440" s="108"/>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8"/>
      <c r="AL440" s="108"/>
      <c r="AM440" s="108"/>
      <c r="AN440" s="108"/>
      <c r="AO440" s="108"/>
    </row>
    <row r="441" spans="1:41" ht="12.75" customHeight="1" x14ac:dyDescent="0.2">
      <c r="A441" s="108"/>
      <c r="B441" s="108"/>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8"/>
      <c r="AL441" s="108"/>
      <c r="AM441" s="108"/>
      <c r="AN441" s="108"/>
      <c r="AO441" s="108"/>
    </row>
    <row r="442" spans="1:41" ht="12.75" customHeight="1" x14ac:dyDescent="0.2">
      <c r="A442" s="108"/>
      <c r="B442" s="108"/>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8"/>
      <c r="AL442" s="108"/>
      <c r="AM442" s="108"/>
      <c r="AN442" s="108"/>
      <c r="AO442" s="108"/>
    </row>
    <row r="443" spans="1:41" ht="12.75" customHeight="1" x14ac:dyDescent="0.2">
      <c r="A443" s="108"/>
      <c r="B443" s="108"/>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8"/>
      <c r="AL443" s="108"/>
      <c r="AM443" s="108"/>
      <c r="AN443" s="108"/>
      <c r="AO443" s="108"/>
    </row>
    <row r="444" spans="1:41" ht="12.75" customHeight="1" x14ac:dyDescent="0.2">
      <c r="A444" s="108"/>
      <c r="B444" s="10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8"/>
      <c r="AL444" s="108"/>
      <c r="AM444" s="108"/>
      <c r="AN444" s="108"/>
      <c r="AO444" s="108"/>
    </row>
    <row r="445" spans="1:41" ht="12.75" customHeight="1" x14ac:dyDescent="0.2">
      <c r="A445" s="108"/>
      <c r="B445" s="108"/>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8"/>
      <c r="AL445" s="108"/>
      <c r="AM445" s="108"/>
      <c r="AN445" s="108"/>
      <c r="AO445" s="108"/>
    </row>
    <row r="446" spans="1:41" ht="12.75" customHeight="1" x14ac:dyDescent="0.2">
      <c r="A446" s="108"/>
      <c r="B446" s="108"/>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8"/>
      <c r="AL446" s="108"/>
      <c r="AM446" s="108"/>
      <c r="AN446" s="108"/>
      <c r="AO446" s="108"/>
    </row>
    <row r="447" spans="1:41" ht="12.75" customHeight="1" x14ac:dyDescent="0.2">
      <c r="A447" s="108"/>
      <c r="B447" s="108"/>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8"/>
      <c r="AL447" s="108"/>
      <c r="AM447" s="108"/>
      <c r="AN447" s="108"/>
      <c r="AO447" s="108"/>
    </row>
    <row r="448" spans="1:41" ht="12.75" customHeight="1" x14ac:dyDescent="0.2">
      <c r="A448" s="108"/>
      <c r="B448" s="108"/>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8"/>
      <c r="AL448" s="108"/>
      <c r="AM448" s="108"/>
      <c r="AN448" s="108"/>
      <c r="AO448" s="108"/>
    </row>
    <row r="449" spans="1:41" ht="12.75" customHeight="1" x14ac:dyDescent="0.2">
      <c r="A449" s="108"/>
      <c r="B449" s="108"/>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8"/>
      <c r="AL449" s="108"/>
      <c r="AM449" s="108"/>
      <c r="AN449" s="108"/>
      <c r="AO449" s="108"/>
    </row>
    <row r="450" spans="1:41" ht="12.75" customHeight="1" x14ac:dyDescent="0.2">
      <c r="A450" s="108"/>
      <c r="B450" s="108"/>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8"/>
      <c r="AL450" s="108"/>
      <c r="AM450" s="108"/>
      <c r="AN450" s="108"/>
      <c r="AO450" s="108"/>
    </row>
    <row r="451" spans="1:41" ht="12.75" customHeight="1" x14ac:dyDescent="0.2">
      <c r="A451" s="108"/>
      <c r="B451" s="108"/>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8"/>
      <c r="AL451" s="108"/>
      <c r="AM451" s="108"/>
      <c r="AN451" s="108"/>
      <c r="AO451" s="108"/>
    </row>
    <row r="452" spans="1:41" ht="12.75" customHeight="1" x14ac:dyDescent="0.2">
      <c r="A452" s="108"/>
      <c r="B452" s="108"/>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8"/>
      <c r="AL452" s="108"/>
      <c r="AM452" s="108"/>
      <c r="AN452" s="108"/>
      <c r="AO452" s="108"/>
    </row>
    <row r="453" spans="1:41" ht="12.75" customHeight="1" x14ac:dyDescent="0.2">
      <c r="A453" s="108"/>
      <c r="B453" s="108"/>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8"/>
      <c r="AL453" s="108"/>
      <c r="AM453" s="108"/>
      <c r="AN453" s="108"/>
      <c r="AO453" s="108"/>
    </row>
    <row r="454" spans="1:41" ht="12.75" customHeight="1" x14ac:dyDescent="0.2">
      <c r="A454" s="108"/>
      <c r="B454" s="108"/>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8"/>
      <c r="AL454" s="108"/>
      <c r="AM454" s="108"/>
      <c r="AN454" s="108"/>
      <c r="AO454" s="108"/>
    </row>
    <row r="455" spans="1:41" ht="12.75" customHeight="1" x14ac:dyDescent="0.2">
      <c r="A455" s="108"/>
      <c r="B455" s="108"/>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8"/>
      <c r="AL455" s="108"/>
      <c r="AM455" s="108"/>
      <c r="AN455" s="108"/>
      <c r="AO455" s="108"/>
    </row>
    <row r="456" spans="1:41" ht="12.75" customHeight="1" x14ac:dyDescent="0.2">
      <c r="A456" s="108"/>
      <c r="B456" s="108"/>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8"/>
      <c r="AL456" s="108"/>
      <c r="AM456" s="108"/>
      <c r="AN456" s="108"/>
      <c r="AO456" s="108"/>
    </row>
    <row r="457" spans="1:41" ht="12.75" customHeight="1" x14ac:dyDescent="0.2">
      <c r="A457" s="108"/>
      <c r="B457" s="108"/>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8"/>
      <c r="AL457" s="108"/>
      <c r="AM457" s="108"/>
      <c r="AN457" s="108"/>
      <c r="AO457" s="108"/>
    </row>
    <row r="458" spans="1:41" ht="12.75" customHeight="1" x14ac:dyDescent="0.2">
      <c r="A458" s="108"/>
      <c r="B458" s="108"/>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8"/>
      <c r="AL458" s="108"/>
      <c r="AM458" s="108"/>
      <c r="AN458" s="108"/>
      <c r="AO458" s="108"/>
    </row>
    <row r="459" spans="1:41" ht="12.75" customHeight="1" x14ac:dyDescent="0.2">
      <c r="A459" s="108"/>
      <c r="B459" s="108"/>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8"/>
      <c r="AL459" s="108"/>
      <c r="AM459" s="108"/>
      <c r="AN459" s="108"/>
      <c r="AO459" s="108"/>
    </row>
    <row r="460" spans="1:41" ht="12.75" customHeight="1" x14ac:dyDescent="0.2">
      <c r="A460" s="108"/>
      <c r="B460" s="108"/>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8"/>
      <c r="AL460" s="108"/>
      <c r="AM460" s="108"/>
      <c r="AN460" s="108"/>
      <c r="AO460" s="108"/>
    </row>
    <row r="461" spans="1:41" ht="12.75" customHeight="1" x14ac:dyDescent="0.2">
      <c r="A461" s="108"/>
      <c r="B461" s="108"/>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8"/>
      <c r="AL461" s="108"/>
      <c r="AM461" s="108"/>
      <c r="AN461" s="108"/>
      <c r="AO461" s="108"/>
    </row>
    <row r="462" spans="1:41" ht="12.75" customHeight="1" x14ac:dyDescent="0.2">
      <c r="A462" s="108"/>
      <c r="B462" s="108"/>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8"/>
      <c r="AL462" s="108"/>
      <c r="AM462" s="108"/>
      <c r="AN462" s="108"/>
      <c r="AO462" s="108"/>
    </row>
    <row r="463" spans="1:41" ht="12.75" customHeight="1" x14ac:dyDescent="0.2">
      <c r="A463" s="108"/>
      <c r="B463" s="108"/>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8"/>
      <c r="AL463" s="108"/>
      <c r="AM463" s="108"/>
      <c r="AN463" s="108"/>
      <c r="AO463" s="108"/>
    </row>
    <row r="464" spans="1:41" ht="12.75" customHeight="1" x14ac:dyDescent="0.2">
      <c r="A464" s="108"/>
      <c r="B464" s="108"/>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c r="AA464" s="108"/>
      <c r="AB464" s="108"/>
      <c r="AC464" s="108"/>
      <c r="AD464" s="108"/>
      <c r="AE464" s="108"/>
      <c r="AF464" s="108"/>
      <c r="AG464" s="108"/>
      <c r="AH464" s="108"/>
      <c r="AI464" s="108"/>
      <c r="AJ464" s="108"/>
      <c r="AK464" s="108"/>
      <c r="AL464" s="108"/>
      <c r="AM464" s="108"/>
      <c r="AN464" s="108"/>
      <c r="AO464" s="108"/>
    </row>
    <row r="465" spans="1:41" ht="12.75" customHeight="1" x14ac:dyDescent="0.2">
      <c r="A465" s="108"/>
      <c r="B465" s="108"/>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c r="AA465" s="108"/>
      <c r="AB465" s="108"/>
      <c r="AC465" s="108"/>
      <c r="AD465" s="108"/>
      <c r="AE465" s="108"/>
      <c r="AF465" s="108"/>
      <c r="AG465" s="108"/>
      <c r="AH465" s="108"/>
      <c r="AI465" s="108"/>
      <c r="AJ465" s="108"/>
      <c r="AK465" s="108"/>
      <c r="AL465" s="108"/>
      <c r="AM465" s="108"/>
      <c r="AN465" s="108"/>
      <c r="AO465" s="108"/>
    </row>
    <row r="466" spans="1:41" ht="12.75" customHeight="1" x14ac:dyDescent="0.2">
      <c r="A466" s="108"/>
      <c r="B466" s="108"/>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c r="AA466" s="108"/>
      <c r="AB466" s="108"/>
      <c r="AC466" s="108"/>
      <c r="AD466" s="108"/>
      <c r="AE466" s="108"/>
      <c r="AF466" s="108"/>
      <c r="AG466" s="108"/>
      <c r="AH466" s="108"/>
      <c r="AI466" s="108"/>
      <c r="AJ466" s="108"/>
      <c r="AK466" s="108"/>
      <c r="AL466" s="108"/>
      <c r="AM466" s="108"/>
      <c r="AN466" s="108"/>
      <c r="AO466" s="108"/>
    </row>
    <row r="467" spans="1:41" ht="12.75" customHeight="1" x14ac:dyDescent="0.2">
      <c r="A467" s="108"/>
      <c r="B467" s="108"/>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8"/>
      <c r="AL467" s="108"/>
      <c r="AM467" s="108"/>
      <c r="AN467" s="108"/>
      <c r="AO467" s="108"/>
    </row>
    <row r="468" spans="1:41" ht="12.75" customHeight="1" x14ac:dyDescent="0.2">
      <c r="A468" s="108"/>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8"/>
      <c r="AL468" s="108"/>
      <c r="AM468" s="108"/>
      <c r="AN468" s="108"/>
      <c r="AO468" s="108"/>
    </row>
    <row r="469" spans="1:41" ht="12.75" customHeight="1" x14ac:dyDescent="0.2">
      <c r="A469" s="108"/>
      <c r="B469" s="108"/>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8"/>
      <c r="AL469" s="108"/>
      <c r="AM469" s="108"/>
      <c r="AN469" s="108"/>
      <c r="AO469" s="108"/>
    </row>
    <row r="470" spans="1:41" ht="12.75" customHeight="1" x14ac:dyDescent="0.2">
      <c r="A470" s="108"/>
      <c r="B470" s="108"/>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8"/>
      <c r="AL470" s="108"/>
      <c r="AM470" s="108"/>
      <c r="AN470" s="108"/>
      <c r="AO470" s="108"/>
    </row>
    <row r="471" spans="1:41" ht="12.75" customHeight="1" x14ac:dyDescent="0.2">
      <c r="A471" s="108"/>
      <c r="B471" s="108"/>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8"/>
      <c r="AL471" s="108"/>
      <c r="AM471" s="108"/>
      <c r="AN471" s="108"/>
      <c r="AO471" s="108"/>
    </row>
    <row r="472" spans="1:41" ht="12.75" customHeight="1" x14ac:dyDescent="0.2">
      <c r="A472" s="108"/>
      <c r="B472" s="108"/>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8"/>
      <c r="AL472" s="108"/>
      <c r="AM472" s="108"/>
      <c r="AN472" s="108"/>
      <c r="AO472" s="108"/>
    </row>
    <row r="473" spans="1:41" ht="12.75" customHeight="1" x14ac:dyDescent="0.2">
      <c r="A473" s="108"/>
      <c r="B473" s="108"/>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8"/>
      <c r="AL473" s="108"/>
      <c r="AM473" s="108"/>
      <c r="AN473" s="108"/>
      <c r="AO473" s="108"/>
    </row>
    <row r="474" spans="1:41" ht="12.75" customHeight="1" x14ac:dyDescent="0.2">
      <c r="A474" s="108"/>
      <c r="B474" s="108"/>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8"/>
      <c r="AL474" s="108"/>
      <c r="AM474" s="108"/>
      <c r="AN474" s="108"/>
      <c r="AO474" s="108"/>
    </row>
    <row r="475" spans="1:41" ht="12.75" customHeight="1" x14ac:dyDescent="0.2">
      <c r="A475" s="108"/>
      <c r="B475" s="108"/>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8"/>
      <c r="AL475" s="108"/>
      <c r="AM475" s="108"/>
      <c r="AN475" s="108"/>
      <c r="AO475" s="108"/>
    </row>
    <row r="476" spans="1:41" ht="12.75" customHeight="1" x14ac:dyDescent="0.2">
      <c r="A476" s="108"/>
      <c r="B476" s="108"/>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8"/>
      <c r="AL476" s="108"/>
      <c r="AM476" s="108"/>
      <c r="AN476" s="108"/>
      <c r="AO476" s="108"/>
    </row>
    <row r="477" spans="1:41" ht="12.75" customHeight="1" x14ac:dyDescent="0.2">
      <c r="A477" s="108"/>
      <c r="B477" s="108"/>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8"/>
      <c r="AL477" s="108"/>
      <c r="AM477" s="108"/>
      <c r="AN477" s="108"/>
      <c r="AO477" s="108"/>
    </row>
    <row r="478" spans="1:41" ht="12.75" customHeight="1" x14ac:dyDescent="0.2">
      <c r="A478" s="108"/>
      <c r="B478" s="108"/>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8"/>
      <c r="AL478" s="108"/>
      <c r="AM478" s="108"/>
      <c r="AN478" s="108"/>
      <c r="AO478" s="108"/>
    </row>
    <row r="479" spans="1:41" ht="12.75" customHeight="1" x14ac:dyDescent="0.2">
      <c r="A479" s="108"/>
      <c r="B479" s="108"/>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8"/>
      <c r="AL479" s="108"/>
      <c r="AM479" s="108"/>
      <c r="AN479" s="108"/>
      <c r="AO479" s="108"/>
    </row>
    <row r="480" spans="1:41" ht="12.75" customHeight="1" x14ac:dyDescent="0.2">
      <c r="A480" s="108"/>
      <c r="B480" s="108"/>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8"/>
      <c r="AL480" s="108"/>
      <c r="AM480" s="108"/>
      <c r="AN480" s="108"/>
      <c r="AO480" s="108"/>
    </row>
    <row r="481" spans="1:41" ht="12.75" customHeight="1" x14ac:dyDescent="0.2">
      <c r="A481" s="108"/>
      <c r="B481" s="108"/>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8"/>
      <c r="AL481" s="108"/>
      <c r="AM481" s="108"/>
      <c r="AN481" s="108"/>
      <c r="AO481" s="108"/>
    </row>
    <row r="482" spans="1:41" ht="12.75" customHeight="1" x14ac:dyDescent="0.2">
      <c r="A482" s="108"/>
      <c r="B482" s="108"/>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8"/>
      <c r="AL482" s="108"/>
      <c r="AM482" s="108"/>
      <c r="AN482" s="108"/>
      <c r="AO482" s="108"/>
    </row>
    <row r="483" spans="1:41" ht="12.75" customHeight="1" x14ac:dyDescent="0.2">
      <c r="A483" s="108"/>
      <c r="B483" s="108"/>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8"/>
      <c r="AL483" s="108"/>
      <c r="AM483" s="108"/>
      <c r="AN483" s="108"/>
      <c r="AO483" s="108"/>
    </row>
    <row r="484" spans="1:41" ht="12.75" customHeight="1" x14ac:dyDescent="0.2">
      <c r="A484" s="108"/>
      <c r="B484" s="108"/>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8"/>
      <c r="AL484" s="108"/>
      <c r="AM484" s="108"/>
      <c r="AN484" s="108"/>
      <c r="AO484" s="108"/>
    </row>
    <row r="485" spans="1:41" ht="12.75" customHeight="1" x14ac:dyDescent="0.2">
      <c r="A485" s="108"/>
      <c r="B485" s="108"/>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8"/>
      <c r="AL485" s="108"/>
      <c r="AM485" s="108"/>
      <c r="AN485" s="108"/>
      <c r="AO485" s="108"/>
    </row>
    <row r="486" spans="1:41" ht="12.75" customHeight="1" x14ac:dyDescent="0.2">
      <c r="A486" s="108"/>
      <c r="B486" s="108"/>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8"/>
      <c r="AL486" s="108"/>
      <c r="AM486" s="108"/>
      <c r="AN486" s="108"/>
      <c r="AO486" s="108"/>
    </row>
    <row r="487" spans="1:41" ht="12.75" customHeight="1" x14ac:dyDescent="0.2">
      <c r="A487" s="108"/>
      <c r="B487" s="108"/>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8"/>
      <c r="AL487" s="108"/>
      <c r="AM487" s="108"/>
      <c r="AN487" s="108"/>
      <c r="AO487" s="108"/>
    </row>
    <row r="488" spans="1:41" ht="12.75" customHeight="1" x14ac:dyDescent="0.2">
      <c r="A488" s="108"/>
      <c r="B488" s="108"/>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8"/>
      <c r="AL488" s="108"/>
      <c r="AM488" s="108"/>
      <c r="AN488" s="108"/>
      <c r="AO488" s="108"/>
    </row>
    <row r="489" spans="1:41" ht="12.75" customHeight="1" x14ac:dyDescent="0.2">
      <c r="A489" s="108"/>
      <c r="B489" s="108"/>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8"/>
      <c r="AL489" s="108"/>
      <c r="AM489" s="108"/>
      <c r="AN489" s="108"/>
      <c r="AO489" s="108"/>
    </row>
    <row r="490" spans="1:41" ht="12.75" customHeight="1" x14ac:dyDescent="0.2">
      <c r="A490" s="108"/>
      <c r="B490" s="108"/>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8"/>
      <c r="AL490" s="108"/>
      <c r="AM490" s="108"/>
      <c r="AN490" s="108"/>
      <c r="AO490" s="108"/>
    </row>
    <row r="491" spans="1:41" ht="12.75" customHeight="1" x14ac:dyDescent="0.2">
      <c r="A491" s="108"/>
      <c r="B491" s="108"/>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8"/>
      <c r="AL491" s="108"/>
      <c r="AM491" s="108"/>
      <c r="AN491" s="108"/>
      <c r="AO491" s="108"/>
    </row>
    <row r="492" spans="1:41" ht="12.75" customHeight="1" x14ac:dyDescent="0.2">
      <c r="A492" s="108"/>
      <c r="B492" s="108"/>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8"/>
      <c r="AL492" s="108"/>
      <c r="AM492" s="108"/>
      <c r="AN492" s="108"/>
      <c r="AO492" s="108"/>
    </row>
    <row r="493" spans="1:41" ht="12.75" customHeight="1" x14ac:dyDescent="0.2">
      <c r="A493" s="108"/>
      <c r="B493" s="108"/>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8"/>
      <c r="AL493" s="108"/>
      <c r="AM493" s="108"/>
      <c r="AN493" s="108"/>
      <c r="AO493" s="108"/>
    </row>
    <row r="494" spans="1:41" ht="12.75" customHeight="1" x14ac:dyDescent="0.2">
      <c r="A494" s="108"/>
      <c r="B494" s="108"/>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8"/>
      <c r="AL494" s="108"/>
      <c r="AM494" s="108"/>
      <c r="AN494" s="108"/>
      <c r="AO494" s="108"/>
    </row>
    <row r="495" spans="1:41" ht="12.75" customHeight="1" x14ac:dyDescent="0.2">
      <c r="A495" s="108"/>
      <c r="B495" s="108"/>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8"/>
      <c r="AL495" s="108"/>
      <c r="AM495" s="108"/>
      <c r="AN495" s="108"/>
      <c r="AO495" s="108"/>
    </row>
    <row r="496" spans="1:41" ht="12.75" customHeight="1" x14ac:dyDescent="0.2">
      <c r="A496" s="108"/>
      <c r="B496" s="108"/>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8"/>
      <c r="AL496" s="108"/>
      <c r="AM496" s="108"/>
      <c r="AN496" s="108"/>
      <c r="AO496" s="108"/>
    </row>
    <row r="497" spans="1:41" ht="12.75" customHeight="1" x14ac:dyDescent="0.2">
      <c r="A497" s="108"/>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8"/>
      <c r="AL497" s="108"/>
      <c r="AM497" s="108"/>
      <c r="AN497" s="108"/>
      <c r="AO497" s="108"/>
    </row>
    <row r="498" spans="1:41" ht="12.75" customHeight="1" x14ac:dyDescent="0.2">
      <c r="A498" s="108"/>
      <c r="B498" s="108"/>
      <c r="C498" s="108"/>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c r="AA498" s="108"/>
      <c r="AB498" s="108"/>
      <c r="AC498" s="108"/>
      <c r="AD498" s="108"/>
      <c r="AE498" s="108"/>
      <c r="AF498" s="108"/>
      <c r="AG498" s="108"/>
      <c r="AH498" s="108"/>
      <c r="AI498" s="108"/>
      <c r="AJ498" s="108"/>
      <c r="AK498" s="108"/>
      <c r="AL498" s="108"/>
      <c r="AM498" s="108"/>
      <c r="AN498" s="108"/>
      <c r="AO498" s="108"/>
    </row>
    <row r="499" spans="1:41" ht="12.75" customHeight="1" x14ac:dyDescent="0.2">
      <c r="A499" s="108"/>
      <c r="B499" s="108"/>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c r="AA499" s="108"/>
      <c r="AB499" s="108"/>
      <c r="AC499" s="108"/>
      <c r="AD499" s="108"/>
      <c r="AE499" s="108"/>
      <c r="AF499" s="108"/>
      <c r="AG499" s="108"/>
      <c r="AH499" s="108"/>
      <c r="AI499" s="108"/>
      <c r="AJ499" s="108"/>
      <c r="AK499" s="108"/>
      <c r="AL499" s="108"/>
      <c r="AM499" s="108"/>
      <c r="AN499" s="108"/>
      <c r="AO499" s="108"/>
    </row>
    <row r="500" spans="1:41" ht="12.75" customHeight="1" x14ac:dyDescent="0.2">
      <c r="A500" s="108"/>
      <c r="B500" s="108"/>
      <c r="C500" s="108"/>
      <c r="D500" s="108"/>
      <c r="E500" s="108"/>
      <c r="F500" s="108"/>
      <c r="G500" s="108"/>
      <c r="H500" s="108"/>
      <c r="I500" s="108"/>
      <c r="J500" s="108"/>
      <c r="K500" s="108"/>
      <c r="L500" s="108"/>
      <c r="M500" s="108"/>
      <c r="N500" s="108"/>
      <c r="O500" s="108"/>
      <c r="P500" s="108"/>
      <c r="Q500" s="108"/>
      <c r="R500" s="108"/>
      <c r="S500" s="108"/>
      <c r="T500" s="108"/>
      <c r="U500" s="108"/>
      <c r="V500" s="108"/>
      <c r="W500" s="108"/>
      <c r="X500" s="108"/>
      <c r="Y500" s="108"/>
      <c r="Z500" s="108"/>
      <c r="AA500" s="108"/>
      <c r="AB500" s="108"/>
      <c r="AC500" s="108"/>
      <c r="AD500" s="108"/>
      <c r="AE500" s="108"/>
      <c r="AF500" s="108"/>
      <c r="AG500" s="108"/>
      <c r="AH500" s="108"/>
      <c r="AI500" s="108"/>
      <c r="AJ500" s="108"/>
      <c r="AK500" s="108"/>
      <c r="AL500" s="108"/>
      <c r="AM500" s="108"/>
      <c r="AN500" s="108"/>
      <c r="AO500" s="108"/>
    </row>
    <row r="501" spans="1:41" ht="12.75" customHeight="1" x14ac:dyDescent="0.2">
      <c r="A501" s="108"/>
      <c r="B501" s="108"/>
      <c r="C501" s="108"/>
      <c r="D501" s="108"/>
      <c r="E501" s="108"/>
      <c r="F501" s="108"/>
      <c r="G501" s="108"/>
      <c r="H501" s="108"/>
      <c r="I501" s="108"/>
      <c r="J501" s="108"/>
      <c r="K501" s="108"/>
      <c r="L501" s="108"/>
      <c r="M501" s="108"/>
      <c r="N501" s="108"/>
      <c r="O501" s="108"/>
      <c r="P501" s="108"/>
      <c r="Q501" s="108"/>
      <c r="R501" s="108"/>
      <c r="S501" s="108"/>
      <c r="T501" s="108"/>
      <c r="U501" s="108"/>
      <c r="V501" s="108"/>
      <c r="W501" s="108"/>
      <c r="X501" s="108"/>
      <c r="Y501" s="108"/>
      <c r="Z501" s="108"/>
      <c r="AA501" s="108"/>
      <c r="AB501" s="108"/>
      <c r="AC501" s="108"/>
      <c r="AD501" s="108"/>
      <c r="AE501" s="108"/>
      <c r="AF501" s="108"/>
      <c r="AG501" s="108"/>
      <c r="AH501" s="108"/>
      <c r="AI501" s="108"/>
      <c r="AJ501" s="108"/>
      <c r="AK501" s="108"/>
      <c r="AL501" s="108"/>
      <c r="AM501" s="108"/>
      <c r="AN501" s="108"/>
      <c r="AO501" s="108"/>
    </row>
    <row r="502" spans="1:41" ht="12.75" customHeight="1" x14ac:dyDescent="0.2">
      <c r="A502" s="108"/>
      <c r="B502" s="108"/>
      <c r="C502" s="108"/>
      <c r="D502" s="108"/>
      <c r="E502" s="108"/>
      <c r="F502" s="108"/>
      <c r="G502" s="108"/>
      <c r="H502" s="108"/>
      <c r="I502" s="108"/>
      <c r="J502" s="108"/>
      <c r="K502" s="108"/>
      <c r="L502" s="108"/>
      <c r="M502" s="108"/>
      <c r="N502" s="108"/>
      <c r="O502" s="108"/>
      <c r="P502" s="108"/>
      <c r="Q502" s="108"/>
      <c r="R502" s="108"/>
      <c r="S502" s="108"/>
      <c r="T502" s="108"/>
      <c r="U502" s="108"/>
      <c r="V502" s="108"/>
      <c r="W502" s="108"/>
      <c r="X502" s="108"/>
      <c r="Y502" s="108"/>
      <c r="Z502" s="108"/>
      <c r="AA502" s="108"/>
      <c r="AB502" s="108"/>
      <c r="AC502" s="108"/>
      <c r="AD502" s="108"/>
      <c r="AE502" s="108"/>
      <c r="AF502" s="108"/>
      <c r="AG502" s="108"/>
      <c r="AH502" s="108"/>
      <c r="AI502" s="108"/>
      <c r="AJ502" s="108"/>
      <c r="AK502" s="108"/>
      <c r="AL502" s="108"/>
      <c r="AM502" s="108"/>
      <c r="AN502" s="108"/>
      <c r="AO502" s="108"/>
    </row>
    <row r="503" spans="1:41" ht="12.75" customHeight="1" x14ac:dyDescent="0.2">
      <c r="A503" s="108"/>
      <c r="B503" s="108"/>
      <c r="C503" s="108"/>
      <c r="D503" s="108"/>
      <c r="E503" s="108"/>
      <c r="F503" s="108"/>
      <c r="G503" s="108"/>
      <c r="H503" s="108"/>
      <c r="I503" s="108"/>
      <c r="J503" s="108"/>
      <c r="K503" s="108"/>
      <c r="L503" s="108"/>
      <c r="M503" s="108"/>
      <c r="N503" s="108"/>
      <c r="O503" s="108"/>
      <c r="P503" s="108"/>
      <c r="Q503" s="108"/>
      <c r="R503" s="108"/>
      <c r="S503" s="108"/>
      <c r="T503" s="108"/>
      <c r="U503" s="108"/>
      <c r="V503" s="108"/>
      <c r="W503" s="108"/>
      <c r="X503" s="108"/>
      <c r="Y503" s="108"/>
      <c r="Z503" s="108"/>
      <c r="AA503" s="108"/>
      <c r="AB503" s="108"/>
      <c r="AC503" s="108"/>
      <c r="AD503" s="108"/>
      <c r="AE503" s="108"/>
      <c r="AF503" s="108"/>
      <c r="AG503" s="108"/>
      <c r="AH503" s="108"/>
      <c r="AI503" s="108"/>
      <c r="AJ503" s="108"/>
      <c r="AK503" s="108"/>
      <c r="AL503" s="108"/>
      <c r="AM503" s="108"/>
      <c r="AN503" s="108"/>
      <c r="AO503" s="108"/>
    </row>
    <row r="504" spans="1:41" ht="12.75" customHeight="1" x14ac:dyDescent="0.2">
      <c r="A504" s="108"/>
      <c r="B504" s="108"/>
      <c r="C504" s="108"/>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c r="AA504" s="108"/>
      <c r="AB504" s="108"/>
      <c r="AC504" s="108"/>
      <c r="AD504" s="108"/>
      <c r="AE504" s="108"/>
      <c r="AF504" s="108"/>
      <c r="AG504" s="108"/>
      <c r="AH504" s="108"/>
      <c r="AI504" s="108"/>
      <c r="AJ504" s="108"/>
      <c r="AK504" s="108"/>
      <c r="AL504" s="108"/>
      <c r="AM504" s="108"/>
      <c r="AN504" s="108"/>
      <c r="AO504" s="108"/>
    </row>
    <row r="505" spans="1:41" ht="12.75" customHeight="1" x14ac:dyDescent="0.2">
      <c r="A505" s="108"/>
      <c r="B505" s="108"/>
      <c r="C505" s="108"/>
      <c r="D505" s="108"/>
      <c r="E505" s="108"/>
      <c r="F505" s="108"/>
      <c r="G505" s="108"/>
      <c r="H505" s="108"/>
      <c r="I505" s="108"/>
      <c r="J505" s="108"/>
      <c r="K505" s="108"/>
      <c r="L505" s="108"/>
      <c r="M505" s="108"/>
      <c r="N505" s="108"/>
      <c r="O505" s="108"/>
      <c r="P505" s="108"/>
      <c r="Q505" s="108"/>
      <c r="R505" s="108"/>
      <c r="S505" s="108"/>
      <c r="T505" s="108"/>
      <c r="U505" s="108"/>
      <c r="V505" s="108"/>
      <c r="W505" s="108"/>
      <c r="X505" s="108"/>
      <c r="Y505" s="108"/>
      <c r="Z505" s="108"/>
      <c r="AA505" s="108"/>
      <c r="AB505" s="108"/>
      <c r="AC505" s="108"/>
      <c r="AD505" s="108"/>
      <c r="AE505" s="108"/>
      <c r="AF505" s="108"/>
      <c r="AG505" s="108"/>
      <c r="AH505" s="108"/>
      <c r="AI505" s="108"/>
      <c r="AJ505" s="108"/>
      <c r="AK505" s="108"/>
      <c r="AL505" s="108"/>
      <c r="AM505" s="108"/>
      <c r="AN505" s="108"/>
      <c r="AO505" s="108"/>
    </row>
    <row r="506" spans="1:41" ht="12.75" customHeight="1" x14ac:dyDescent="0.2">
      <c r="A506" s="108"/>
      <c r="B506" s="108"/>
      <c r="C506" s="108"/>
      <c r="D506" s="108"/>
      <c r="E506" s="108"/>
      <c r="F506" s="108"/>
      <c r="G506" s="108"/>
      <c r="H506" s="108"/>
      <c r="I506" s="108"/>
      <c r="J506" s="108"/>
      <c r="K506" s="108"/>
      <c r="L506" s="108"/>
      <c r="M506" s="108"/>
      <c r="N506" s="108"/>
      <c r="O506" s="108"/>
      <c r="P506" s="108"/>
      <c r="Q506" s="108"/>
      <c r="R506" s="108"/>
      <c r="S506" s="108"/>
      <c r="T506" s="108"/>
      <c r="U506" s="108"/>
      <c r="V506" s="108"/>
      <c r="W506" s="108"/>
      <c r="X506" s="108"/>
      <c r="Y506" s="108"/>
      <c r="Z506" s="108"/>
      <c r="AA506" s="108"/>
      <c r="AB506" s="108"/>
      <c r="AC506" s="108"/>
      <c r="AD506" s="108"/>
      <c r="AE506" s="108"/>
      <c r="AF506" s="108"/>
      <c r="AG506" s="108"/>
      <c r="AH506" s="108"/>
      <c r="AI506" s="108"/>
      <c r="AJ506" s="108"/>
      <c r="AK506" s="108"/>
      <c r="AL506" s="108"/>
      <c r="AM506" s="108"/>
      <c r="AN506" s="108"/>
      <c r="AO506" s="108"/>
    </row>
    <row r="507" spans="1:41" ht="12.75" customHeight="1" x14ac:dyDescent="0.2">
      <c r="A507" s="108"/>
      <c r="B507" s="108"/>
      <c r="C507" s="108"/>
      <c r="D507" s="108"/>
      <c r="E507" s="108"/>
      <c r="F507" s="108"/>
      <c r="G507" s="108"/>
      <c r="H507" s="108"/>
      <c r="I507" s="108"/>
      <c r="J507" s="108"/>
      <c r="K507" s="108"/>
      <c r="L507" s="108"/>
      <c r="M507" s="108"/>
      <c r="N507" s="108"/>
      <c r="O507" s="108"/>
      <c r="P507" s="108"/>
      <c r="Q507" s="108"/>
      <c r="R507" s="108"/>
      <c r="S507" s="108"/>
      <c r="T507" s="108"/>
      <c r="U507" s="108"/>
      <c r="V507" s="108"/>
      <c r="W507" s="108"/>
      <c r="X507" s="108"/>
      <c r="Y507" s="108"/>
      <c r="Z507" s="108"/>
      <c r="AA507" s="108"/>
      <c r="AB507" s="108"/>
      <c r="AC507" s="108"/>
      <c r="AD507" s="108"/>
      <c r="AE507" s="108"/>
      <c r="AF507" s="108"/>
      <c r="AG507" s="108"/>
      <c r="AH507" s="108"/>
      <c r="AI507" s="108"/>
      <c r="AJ507" s="108"/>
      <c r="AK507" s="108"/>
      <c r="AL507" s="108"/>
      <c r="AM507" s="108"/>
      <c r="AN507" s="108"/>
      <c r="AO507" s="108"/>
    </row>
    <row r="508" spans="1:41" ht="12.75" customHeight="1" x14ac:dyDescent="0.2">
      <c r="A508" s="108"/>
      <c r="B508" s="108"/>
      <c r="C508" s="108"/>
      <c r="D508" s="108"/>
      <c r="E508" s="108"/>
      <c r="F508" s="108"/>
      <c r="G508" s="108"/>
      <c r="H508" s="108"/>
      <c r="I508" s="108"/>
      <c r="J508" s="108"/>
      <c r="K508" s="108"/>
      <c r="L508" s="108"/>
      <c r="M508" s="108"/>
      <c r="N508" s="108"/>
      <c r="O508" s="108"/>
      <c r="P508" s="108"/>
      <c r="Q508" s="108"/>
      <c r="R508" s="108"/>
      <c r="S508" s="108"/>
      <c r="T508" s="108"/>
      <c r="U508" s="108"/>
      <c r="V508" s="108"/>
      <c r="W508" s="108"/>
      <c r="X508" s="108"/>
      <c r="Y508" s="108"/>
      <c r="Z508" s="108"/>
      <c r="AA508" s="108"/>
      <c r="AB508" s="108"/>
      <c r="AC508" s="108"/>
      <c r="AD508" s="108"/>
      <c r="AE508" s="108"/>
      <c r="AF508" s="108"/>
      <c r="AG508" s="108"/>
      <c r="AH508" s="108"/>
      <c r="AI508" s="108"/>
      <c r="AJ508" s="108"/>
      <c r="AK508" s="108"/>
      <c r="AL508" s="108"/>
      <c r="AM508" s="108"/>
      <c r="AN508" s="108"/>
      <c r="AO508" s="108"/>
    </row>
    <row r="509" spans="1:41" ht="12.75" customHeight="1" x14ac:dyDescent="0.2">
      <c r="A509" s="108"/>
      <c r="B509" s="108"/>
      <c r="C509" s="108"/>
      <c r="D509" s="108"/>
      <c r="E509" s="108"/>
      <c r="F509" s="108"/>
      <c r="G509" s="108"/>
      <c r="H509" s="108"/>
      <c r="I509" s="108"/>
      <c r="J509" s="108"/>
      <c r="K509" s="108"/>
      <c r="L509" s="108"/>
      <c r="M509" s="108"/>
      <c r="N509" s="108"/>
      <c r="O509" s="108"/>
      <c r="P509" s="108"/>
      <c r="Q509" s="108"/>
      <c r="R509" s="108"/>
      <c r="S509" s="108"/>
      <c r="T509" s="108"/>
      <c r="U509" s="108"/>
      <c r="V509" s="108"/>
      <c r="W509" s="108"/>
      <c r="X509" s="108"/>
      <c r="Y509" s="108"/>
      <c r="Z509" s="108"/>
      <c r="AA509" s="108"/>
      <c r="AB509" s="108"/>
      <c r="AC509" s="108"/>
      <c r="AD509" s="108"/>
      <c r="AE509" s="108"/>
      <c r="AF509" s="108"/>
      <c r="AG509" s="108"/>
      <c r="AH509" s="108"/>
      <c r="AI509" s="108"/>
      <c r="AJ509" s="108"/>
      <c r="AK509" s="108"/>
      <c r="AL509" s="108"/>
      <c r="AM509" s="108"/>
      <c r="AN509" s="108"/>
      <c r="AO509" s="108"/>
    </row>
    <row r="510" spans="1:41" ht="12.75" customHeight="1" x14ac:dyDescent="0.2">
      <c r="A510" s="108"/>
      <c r="B510" s="108"/>
      <c r="C510" s="108"/>
      <c r="D510" s="108"/>
      <c r="E510" s="108"/>
      <c r="F510" s="108"/>
      <c r="G510" s="108"/>
      <c r="H510" s="108"/>
      <c r="I510" s="108"/>
      <c r="J510" s="108"/>
      <c r="K510" s="108"/>
      <c r="L510" s="108"/>
      <c r="M510" s="108"/>
      <c r="N510" s="108"/>
      <c r="O510" s="108"/>
      <c r="P510" s="108"/>
      <c r="Q510" s="108"/>
      <c r="R510" s="108"/>
      <c r="S510" s="108"/>
      <c r="T510" s="108"/>
      <c r="U510" s="108"/>
      <c r="V510" s="108"/>
      <c r="W510" s="108"/>
      <c r="X510" s="108"/>
      <c r="Y510" s="108"/>
      <c r="Z510" s="108"/>
      <c r="AA510" s="108"/>
      <c r="AB510" s="108"/>
      <c r="AC510" s="108"/>
      <c r="AD510" s="108"/>
      <c r="AE510" s="108"/>
      <c r="AF510" s="108"/>
      <c r="AG510" s="108"/>
      <c r="AH510" s="108"/>
      <c r="AI510" s="108"/>
      <c r="AJ510" s="108"/>
      <c r="AK510" s="108"/>
      <c r="AL510" s="108"/>
      <c r="AM510" s="108"/>
      <c r="AN510" s="108"/>
      <c r="AO510" s="108"/>
    </row>
    <row r="511" spans="1:41" ht="12.75" customHeight="1" x14ac:dyDescent="0.2">
      <c r="A511" s="108"/>
      <c r="B511" s="108"/>
      <c r="C511" s="108"/>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c r="AA511" s="108"/>
      <c r="AB511" s="108"/>
      <c r="AC511" s="108"/>
      <c r="AD511" s="108"/>
      <c r="AE511" s="108"/>
      <c r="AF511" s="108"/>
      <c r="AG511" s="108"/>
      <c r="AH511" s="108"/>
      <c r="AI511" s="108"/>
      <c r="AJ511" s="108"/>
      <c r="AK511" s="108"/>
      <c r="AL511" s="108"/>
      <c r="AM511" s="108"/>
      <c r="AN511" s="108"/>
      <c r="AO511" s="108"/>
    </row>
    <row r="512" spans="1:41" ht="12.75" customHeight="1" x14ac:dyDescent="0.2">
      <c r="A512" s="108"/>
      <c r="B512" s="108"/>
      <c r="C512" s="108"/>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8"/>
      <c r="Z512" s="108"/>
      <c r="AA512" s="108"/>
      <c r="AB512" s="108"/>
      <c r="AC512" s="108"/>
      <c r="AD512" s="108"/>
      <c r="AE512" s="108"/>
      <c r="AF512" s="108"/>
      <c r="AG512" s="108"/>
      <c r="AH512" s="108"/>
      <c r="AI512" s="108"/>
      <c r="AJ512" s="108"/>
      <c r="AK512" s="108"/>
      <c r="AL512" s="108"/>
      <c r="AM512" s="108"/>
      <c r="AN512" s="108"/>
      <c r="AO512" s="108"/>
    </row>
    <row r="513" spans="1:41" ht="12.75" customHeight="1" x14ac:dyDescent="0.2">
      <c r="A513" s="108"/>
      <c r="B513" s="108"/>
      <c r="C513" s="108"/>
      <c r="D513" s="108"/>
      <c r="E513" s="108"/>
      <c r="F513" s="108"/>
      <c r="G513" s="108"/>
      <c r="H513" s="108"/>
      <c r="I513" s="108"/>
      <c r="J513" s="108"/>
      <c r="K513" s="108"/>
      <c r="L513" s="108"/>
      <c r="M513" s="108"/>
      <c r="N513" s="108"/>
      <c r="O513" s="108"/>
      <c r="P513" s="108"/>
      <c r="Q513" s="108"/>
      <c r="R513" s="108"/>
      <c r="S513" s="108"/>
      <c r="T513" s="108"/>
      <c r="U513" s="108"/>
      <c r="V513" s="108"/>
      <c r="W513" s="108"/>
      <c r="X513" s="108"/>
      <c r="Y513" s="108"/>
      <c r="Z513" s="108"/>
      <c r="AA513" s="108"/>
      <c r="AB513" s="108"/>
      <c r="AC513" s="108"/>
      <c r="AD513" s="108"/>
      <c r="AE513" s="108"/>
      <c r="AF513" s="108"/>
      <c r="AG513" s="108"/>
      <c r="AH513" s="108"/>
      <c r="AI513" s="108"/>
      <c r="AJ513" s="108"/>
      <c r="AK513" s="108"/>
      <c r="AL513" s="108"/>
      <c r="AM513" s="108"/>
      <c r="AN513" s="108"/>
      <c r="AO513" s="108"/>
    </row>
    <row r="514" spans="1:41" ht="12.75" customHeight="1" x14ac:dyDescent="0.2">
      <c r="A514" s="108"/>
      <c r="B514" s="108"/>
      <c r="C514" s="108"/>
      <c r="D514" s="108"/>
      <c r="E514" s="108"/>
      <c r="F514" s="108"/>
      <c r="G514" s="108"/>
      <c r="H514" s="108"/>
      <c r="I514" s="108"/>
      <c r="J514" s="108"/>
      <c r="K514" s="108"/>
      <c r="L514" s="108"/>
      <c r="M514" s="108"/>
      <c r="N514" s="108"/>
      <c r="O514" s="108"/>
      <c r="P514" s="108"/>
      <c r="Q514" s="108"/>
      <c r="R514" s="108"/>
      <c r="S514" s="108"/>
      <c r="T514" s="108"/>
      <c r="U514" s="108"/>
      <c r="V514" s="108"/>
      <c r="W514" s="108"/>
      <c r="X514" s="108"/>
      <c r="Y514" s="108"/>
      <c r="Z514" s="108"/>
      <c r="AA514" s="108"/>
      <c r="AB514" s="108"/>
      <c r="AC514" s="108"/>
      <c r="AD514" s="108"/>
      <c r="AE514" s="108"/>
      <c r="AF514" s="108"/>
      <c r="AG514" s="108"/>
      <c r="AH514" s="108"/>
      <c r="AI514" s="108"/>
      <c r="AJ514" s="108"/>
      <c r="AK514" s="108"/>
      <c r="AL514" s="108"/>
      <c r="AM514" s="108"/>
      <c r="AN514" s="108"/>
      <c r="AO514" s="108"/>
    </row>
    <row r="515" spans="1:41" ht="12.75" customHeight="1" x14ac:dyDescent="0.2">
      <c r="A515" s="108"/>
      <c r="B515" s="108"/>
      <c r="C515" s="108"/>
      <c r="D515" s="108"/>
      <c r="E515" s="108"/>
      <c r="F515" s="108"/>
      <c r="G515" s="108"/>
      <c r="H515" s="108"/>
      <c r="I515" s="108"/>
      <c r="J515" s="108"/>
      <c r="K515" s="108"/>
      <c r="L515" s="108"/>
      <c r="M515" s="108"/>
      <c r="N515" s="108"/>
      <c r="O515" s="108"/>
      <c r="P515" s="108"/>
      <c r="Q515" s="108"/>
      <c r="R515" s="108"/>
      <c r="S515" s="108"/>
      <c r="T515" s="108"/>
      <c r="U515" s="108"/>
      <c r="V515" s="108"/>
      <c r="W515" s="108"/>
      <c r="X515" s="108"/>
      <c r="Y515" s="108"/>
      <c r="Z515" s="108"/>
      <c r="AA515" s="108"/>
      <c r="AB515" s="108"/>
      <c r="AC515" s="108"/>
      <c r="AD515" s="108"/>
      <c r="AE515" s="108"/>
      <c r="AF515" s="108"/>
      <c r="AG515" s="108"/>
      <c r="AH515" s="108"/>
      <c r="AI515" s="108"/>
      <c r="AJ515" s="108"/>
      <c r="AK515" s="108"/>
      <c r="AL515" s="108"/>
      <c r="AM515" s="108"/>
      <c r="AN515" s="108"/>
      <c r="AO515" s="108"/>
    </row>
    <row r="516" spans="1:41" ht="12.75" customHeight="1" x14ac:dyDescent="0.2">
      <c r="A516" s="108"/>
      <c r="B516" s="108"/>
      <c r="C516" s="108"/>
      <c r="D516" s="108"/>
      <c r="E516" s="108"/>
      <c r="F516" s="108"/>
      <c r="G516" s="108"/>
      <c r="H516" s="108"/>
      <c r="I516" s="108"/>
      <c r="J516" s="108"/>
      <c r="K516" s="108"/>
      <c r="L516" s="108"/>
      <c r="M516" s="108"/>
      <c r="N516" s="108"/>
      <c r="O516" s="108"/>
      <c r="P516" s="108"/>
      <c r="Q516" s="108"/>
      <c r="R516" s="108"/>
      <c r="S516" s="108"/>
      <c r="T516" s="108"/>
      <c r="U516" s="108"/>
      <c r="V516" s="108"/>
      <c r="W516" s="108"/>
      <c r="X516" s="108"/>
      <c r="Y516" s="108"/>
      <c r="Z516" s="108"/>
      <c r="AA516" s="108"/>
      <c r="AB516" s="108"/>
      <c r="AC516" s="108"/>
      <c r="AD516" s="108"/>
      <c r="AE516" s="108"/>
      <c r="AF516" s="108"/>
      <c r="AG516" s="108"/>
      <c r="AH516" s="108"/>
      <c r="AI516" s="108"/>
      <c r="AJ516" s="108"/>
      <c r="AK516" s="108"/>
      <c r="AL516" s="108"/>
      <c r="AM516" s="108"/>
      <c r="AN516" s="108"/>
      <c r="AO516" s="108"/>
    </row>
    <row r="517" spans="1:41" ht="12.75" customHeight="1" x14ac:dyDescent="0.2">
      <c r="A517" s="108"/>
      <c r="B517" s="108"/>
      <c r="C517" s="108"/>
      <c r="D517" s="108"/>
      <c r="E517" s="108"/>
      <c r="F517" s="108"/>
      <c r="G517" s="108"/>
      <c r="H517" s="108"/>
      <c r="I517" s="108"/>
      <c r="J517" s="108"/>
      <c r="K517" s="108"/>
      <c r="L517" s="108"/>
      <c r="M517" s="108"/>
      <c r="N517" s="108"/>
      <c r="O517" s="108"/>
      <c r="P517" s="108"/>
      <c r="Q517" s="108"/>
      <c r="R517" s="108"/>
      <c r="S517" s="108"/>
      <c r="T517" s="108"/>
      <c r="U517" s="108"/>
      <c r="V517" s="108"/>
      <c r="W517" s="108"/>
      <c r="X517" s="108"/>
      <c r="Y517" s="108"/>
      <c r="Z517" s="108"/>
      <c r="AA517" s="108"/>
      <c r="AB517" s="108"/>
      <c r="AC517" s="108"/>
      <c r="AD517" s="108"/>
      <c r="AE517" s="108"/>
      <c r="AF517" s="108"/>
      <c r="AG517" s="108"/>
      <c r="AH517" s="108"/>
      <c r="AI517" s="108"/>
      <c r="AJ517" s="108"/>
      <c r="AK517" s="108"/>
      <c r="AL517" s="108"/>
      <c r="AM517" s="108"/>
      <c r="AN517" s="108"/>
      <c r="AO517" s="108"/>
    </row>
    <row r="518" spans="1:41" ht="12.75" customHeight="1" x14ac:dyDescent="0.2">
      <c r="A518" s="108"/>
      <c r="B518" s="108"/>
      <c r="C518" s="108"/>
      <c r="D518" s="108"/>
      <c r="E518" s="108"/>
      <c r="F518" s="108"/>
      <c r="G518" s="108"/>
      <c r="H518" s="108"/>
      <c r="I518" s="108"/>
      <c r="J518" s="108"/>
      <c r="K518" s="108"/>
      <c r="L518" s="108"/>
      <c r="M518" s="108"/>
      <c r="N518" s="108"/>
      <c r="O518" s="108"/>
      <c r="P518" s="108"/>
      <c r="Q518" s="108"/>
      <c r="R518" s="108"/>
      <c r="S518" s="108"/>
      <c r="T518" s="108"/>
      <c r="U518" s="108"/>
      <c r="V518" s="108"/>
      <c r="W518" s="108"/>
      <c r="X518" s="108"/>
      <c r="Y518" s="108"/>
      <c r="Z518" s="108"/>
      <c r="AA518" s="108"/>
      <c r="AB518" s="108"/>
      <c r="AC518" s="108"/>
      <c r="AD518" s="108"/>
      <c r="AE518" s="108"/>
      <c r="AF518" s="108"/>
      <c r="AG518" s="108"/>
      <c r="AH518" s="108"/>
      <c r="AI518" s="108"/>
      <c r="AJ518" s="108"/>
      <c r="AK518" s="108"/>
      <c r="AL518" s="108"/>
      <c r="AM518" s="108"/>
      <c r="AN518" s="108"/>
      <c r="AO518" s="108"/>
    </row>
    <row r="519" spans="1:41" ht="12.75" customHeight="1" x14ac:dyDescent="0.2">
      <c r="A519" s="108"/>
      <c r="B519" s="108"/>
      <c r="C519" s="108"/>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c r="AA519" s="108"/>
      <c r="AB519" s="108"/>
      <c r="AC519" s="108"/>
      <c r="AD519" s="108"/>
      <c r="AE519" s="108"/>
      <c r="AF519" s="108"/>
      <c r="AG519" s="108"/>
      <c r="AH519" s="108"/>
      <c r="AI519" s="108"/>
      <c r="AJ519" s="108"/>
      <c r="AK519" s="108"/>
      <c r="AL519" s="108"/>
      <c r="AM519" s="108"/>
      <c r="AN519" s="108"/>
      <c r="AO519" s="108"/>
    </row>
    <row r="520" spans="1:41" ht="12.75" customHeight="1" x14ac:dyDescent="0.2">
      <c r="A520" s="108"/>
      <c r="B520" s="108"/>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c r="AA520" s="108"/>
      <c r="AB520" s="108"/>
      <c r="AC520" s="108"/>
      <c r="AD520" s="108"/>
      <c r="AE520" s="108"/>
      <c r="AF520" s="108"/>
      <c r="AG520" s="108"/>
      <c r="AH520" s="108"/>
      <c r="AI520" s="108"/>
      <c r="AJ520" s="108"/>
      <c r="AK520" s="108"/>
      <c r="AL520" s="108"/>
      <c r="AM520" s="108"/>
      <c r="AN520" s="108"/>
      <c r="AO520" s="108"/>
    </row>
    <row r="521" spans="1:41" ht="12.75" customHeight="1" x14ac:dyDescent="0.2">
      <c r="A521" s="108"/>
      <c r="B521" s="108"/>
      <c r="C521" s="108"/>
      <c r="D521" s="108"/>
      <c r="E521" s="108"/>
      <c r="F521" s="108"/>
      <c r="G521" s="108"/>
      <c r="H521" s="108"/>
      <c r="I521" s="108"/>
      <c r="J521" s="108"/>
      <c r="K521" s="108"/>
      <c r="L521" s="108"/>
      <c r="M521" s="108"/>
      <c r="N521" s="108"/>
      <c r="O521" s="108"/>
      <c r="P521" s="108"/>
      <c r="Q521" s="108"/>
      <c r="R521" s="108"/>
      <c r="S521" s="108"/>
      <c r="T521" s="108"/>
      <c r="U521" s="108"/>
      <c r="V521" s="108"/>
      <c r="W521" s="108"/>
      <c r="X521" s="108"/>
      <c r="Y521" s="108"/>
      <c r="Z521" s="108"/>
      <c r="AA521" s="108"/>
      <c r="AB521" s="108"/>
      <c r="AC521" s="108"/>
      <c r="AD521" s="108"/>
      <c r="AE521" s="108"/>
      <c r="AF521" s="108"/>
      <c r="AG521" s="108"/>
      <c r="AH521" s="108"/>
      <c r="AI521" s="108"/>
      <c r="AJ521" s="108"/>
      <c r="AK521" s="108"/>
      <c r="AL521" s="108"/>
      <c r="AM521" s="108"/>
      <c r="AN521" s="108"/>
      <c r="AO521" s="108"/>
    </row>
    <row r="522" spans="1:41" ht="12.75" customHeight="1" x14ac:dyDescent="0.2">
      <c r="A522" s="108"/>
      <c r="B522" s="108"/>
      <c r="C522" s="108"/>
      <c r="D522" s="108"/>
      <c r="E522" s="108"/>
      <c r="F522" s="108"/>
      <c r="G522" s="108"/>
      <c r="H522" s="108"/>
      <c r="I522" s="108"/>
      <c r="J522" s="108"/>
      <c r="K522" s="108"/>
      <c r="L522" s="108"/>
      <c r="M522" s="108"/>
      <c r="N522" s="108"/>
      <c r="O522" s="108"/>
      <c r="P522" s="108"/>
      <c r="Q522" s="108"/>
      <c r="R522" s="108"/>
      <c r="S522" s="108"/>
      <c r="T522" s="108"/>
      <c r="U522" s="108"/>
      <c r="V522" s="108"/>
      <c r="W522" s="108"/>
      <c r="X522" s="108"/>
      <c r="Y522" s="108"/>
      <c r="Z522" s="108"/>
      <c r="AA522" s="108"/>
      <c r="AB522" s="108"/>
      <c r="AC522" s="108"/>
      <c r="AD522" s="108"/>
      <c r="AE522" s="108"/>
      <c r="AF522" s="108"/>
      <c r="AG522" s="108"/>
      <c r="AH522" s="108"/>
      <c r="AI522" s="108"/>
      <c r="AJ522" s="108"/>
      <c r="AK522" s="108"/>
      <c r="AL522" s="108"/>
      <c r="AM522" s="108"/>
      <c r="AN522" s="108"/>
      <c r="AO522" s="108"/>
    </row>
    <row r="523" spans="1:41" ht="12.75" customHeight="1" x14ac:dyDescent="0.2">
      <c r="A523" s="108"/>
      <c r="B523" s="108"/>
      <c r="C523" s="108"/>
      <c r="D523" s="108"/>
      <c r="E523" s="108"/>
      <c r="F523" s="108"/>
      <c r="G523" s="108"/>
      <c r="H523" s="108"/>
      <c r="I523" s="108"/>
      <c r="J523" s="108"/>
      <c r="K523" s="108"/>
      <c r="L523" s="108"/>
      <c r="M523" s="108"/>
      <c r="N523" s="108"/>
      <c r="O523" s="108"/>
      <c r="P523" s="108"/>
      <c r="Q523" s="108"/>
      <c r="R523" s="108"/>
      <c r="S523" s="108"/>
      <c r="T523" s="108"/>
      <c r="U523" s="108"/>
      <c r="V523" s="108"/>
      <c r="W523" s="108"/>
      <c r="X523" s="108"/>
      <c r="Y523" s="108"/>
      <c r="Z523" s="108"/>
      <c r="AA523" s="108"/>
      <c r="AB523" s="108"/>
      <c r="AC523" s="108"/>
      <c r="AD523" s="108"/>
      <c r="AE523" s="108"/>
      <c r="AF523" s="108"/>
      <c r="AG523" s="108"/>
      <c r="AH523" s="108"/>
      <c r="AI523" s="108"/>
      <c r="AJ523" s="108"/>
      <c r="AK523" s="108"/>
      <c r="AL523" s="108"/>
      <c r="AM523" s="108"/>
      <c r="AN523" s="108"/>
      <c r="AO523" s="108"/>
    </row>
    <row r="524" spans="1:41" ht="12.75" customHeight="1" x14ac:dyDescent="0.2">
      <c r="A524" s="108"/>
      <c r="B524" s="108"/>
      <c r="C524" s="108"/>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c r="AA524" s="108"/>
      <c r="AB524" s="108"/>
      <c r="AC524" s="108"/>
      <c r="AD524" s="108"/>
      <c r="AE524" s="108"/>
      <c r="AF524" s="108"/>
      <c r="AG524" s="108"/>
      <c r="AH524" s="108"/>
      <c r="AI524" s="108"/>
      <c r="AJ524" s="108"/>
      <c r="AK524" s="108"/>
      <c r="AL524" s="108"/>
      <c r="AM524" s="108"/>
      <c r="AN524" s="108"/>
      <c r="AO524" s="108"/>
    </row>
    <row r="525" spans="1:41" ht="12.75" customHeight="1" x14ac:dyDescent="0.2">
      <c r="A525" s="108"/>
      <c r="B525" s="108"/>
      <c r="C525" s="108"/>
      <c r="D525" s="108"/>
      <c r="E525" s="108"/>
      <c r="F525" s="108"/>
      <c r="G525" s="108"/>
      <c r="H525" s="108"/>
      <c r="I525" s="108"/>
      <c r="J525" s="108"/>
      <c r="K525" s="108"/>
      <c r="L525" s="108"/>
      <c r="M525" s="108"/>
      <c r="N525" s="108"/>
      <c r="O525" s="108"/>
      <c r="P525" s="108"/>
      <c r="Q525" s="108"/>
      <c r="R525" s="108"/>
      <c r="S525" s="108"/>
      <c r="T525" s="108"/>
      <c r="U525" s="108"/>
      <c r="V525" s="108"/>
      <c r="W525" s="108"/>
      <c r="X525" s="108"/>
      <c r="Y525" s="108"/>
      <c r="Z525" s="108"/>
      <c r="AA525" s="108"/>
      <c r="AB525" s="108"/>
      <c r="AC525" s="108"/>
      <c r="AD525" s="108"/>
      <c r="AE525" s="108"/>
      <c r="AF525" s="108"/>
      <c r="AG525" s="108"/>
      <c r="AH525" s="108"/>
      <c r="AI525" s="108"/>
      <c r="AJ525" s="108"/>
      <c r="AK525" s="108"/>
      <c r="AL525" s="108"/>
      <c r="AM525" s="108"/>
      <c r="AN525" s="108"/>
      <c r="AO525" s="108"/>
    </row>
    <row r="526" spans="1:41" ht="12.75" customHeight="1" x14ac:dyDescent="0.2">
      <c r="A526" s="108"/>
      <c r="B526" s="10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c r="AG526" s="108"/>
      <c r="AH526" s="108"/>
      <c r="AI526" s="108"/>
      <c r="AJ526" s="108"/>
      <c r="AK526" s="108"/>
      <c r="AL526" s="108"/>
      <c r="AM526" s="108"/>
      <c r="AN526" s="108"/>
      <c r="AO526" s="108"/>
    </row>
    <row r="527" spans="1:41" ht="12.75" customHeight="1" x14ac:dyDescent="0.2">
      <c r="A527" s="108"/>
      <c r="B527" s="108"/>
      <c r="C527" s="108"/>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8"/>
      <c r="Z527" s="108"/>
      <c r="AA527" s="108"/>
      <c r="AB527" s="108"/>
      <c r="AC527" s="108"/>
      <c r="AD527" s="108"/>
      <c r="AE527" s="108"/>
      <c r="AF527" s="108"/>
      <c r="AG527" s="108"/>
      <c r="AH527" s="108"/>
      <c r="AI527" s="108"/>
      <c r="AJ527" s="108"/>
      <c r="AK527" s="108"/>
      <c r="AL527" s="108"/>
      <c r="AM527" s="108"/>
      <c r="AN527" s="108"/>
      <c r="AO527" s="108"/>
    </row>
    <row r="528" spans="1:41" ht="12.75" customHeight="1" x14ac:dyDescent="0.2">
      <c r="A528" s="108"/>
      <c r="B528" s="108"/>
      <c r="C528" s="108"/>
      <c r="D528" s="108"/>
      <c r="E528" s="108"/>
      <c r="F528" s="108"/>
      <c r="G528" s="108"/>
      <c r="H528" s="108"/>
      <c r="I528" s="108"/>
      <c r="J528" s="108"/>
      <c r="K528" s="108"/>
      <c r="L528" s="108"/>
      <c r="M528" s="108"/>
      <c r="N528" s="108"/>
      <c r="O528" s="108"/>
      <c r="P528" s="108"/>
      <c r="Q528" s="108"/>
      <c r="R528" s="108"/>
      <c r="S528" s="108"/>
      <c r="T528" s="108"/>
      <c r="U528" s="108"/>
      <c r="V528" s="108"/>
      <c r="W528" s="108"/>
      <c r="X528" s="108"/>
      <c r="Y528" s="108"/>
      <c r="Z528" s="108"/>
      <c r="AA528" s="108"/>
      <c r="AB528" s="108"/>
      <c r="AC528" s="108"/>
      <c r="AD528" s="108"/>
      <c r="AE528" s="108"/>
      <c r="AF528" s="108"/>
      <c r="AG528" s="108"/>
      <c r="AH528" s="108"/>
      <c r="AI528" s="108"/>
      <c r="AJ528" s="108"/>
      <c r="AK528" s="108"/>
      <c r="AL528" s="108"/>
      <c r="AM528" s="108"/>
      <c r="AN528" s="108"/>
      <c r="AO528" s="108"/>
    </row>
    <row r="529" spans="1:41" ht="12.75" customHeight="1" x14ac:dyDescent="0.2">
      <c r="A529" s="108"/>
      <c r="B529" s="108"/>
      <c r="C529" s="108"/>
      <c r="D529" s="108"/>
      <c r="E529" s="108"/>
      <c r="F529" s="108"/>
      <c r="G529" s="108"/>
      <c r="H529" s="108"/>
      <c r="I529" s="108"/>
      <c r="J529" s="108"/>
      <c r="K529" s="108"/>
      <c r="L529" s="108"/>
      <c r="M529" s="108"/>
      <c r="N529" s="108"/>
      <c r="O529" s="108"/>
      <c r="P529" s="108"/>
      <c r="Q529" s="108"/>
      <c r="R529" s="108"/>
      <c r="S529" s="108"/>
      <c r="T529" s="108"/>
      <c r="U529" s="108"/>
      <c r="V529" s="108"/>
      <c r="W529" s="108"/>
      <c r="X529" s="108"/>
      <c r="Y529" s="108"/>
      <c r="Z529" s="108"/>
      <c r="AA529" s="108"/>
      <c r="AB529" s="108"/>
      <c r="AC529" s="108"/>
      <c r="AD529" s="108"/>
      <c r="AE529" s="108"/>
      <c r="AF529" s="108"/>
      <c r="AG529" s="108"/>
      <c r="AH529" s="108"/>
      <c r="AI529" s="108"/>
      <c r="AJ529" s="108"/>
      <c r="AK529" s="108"/>
      <c r="AL529" s="108"/>
      <c r="AM529" s="108"/>
      <c r="AN529" s="108"/>
      <c r="AO529" s="108"/>
    </row>
    <row r="530" spans="1:41" ht="12.75" customHeight="1" x14ac:dyDescent="0.2">
      <c r="A530" s="108"/>
      <c r="B530" s="108"/>
      <c r="C530" s="108"/>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8"/>
      <c r="Z530" s="108"/>
      <c r="AA530" s="108"/>
      <c r="AB530" s="108"/>
      <c r="AC530" s="108"/>
      <c r="AD530" s="108"/>
      <c r="AE530" s="108"/>
      <c r="AF530" s="108"/>
      <c r="AG530" s="108"/>
      <c r="AH530" s="108"/>
      <c r="AI530" s="108"/>
      <c r="AJ530" s="108"/>
      <c r="AK530" s="108"/>
      <c r="AL530" s="108"/>
      <c r="AM530" s="108"/>
      <c r="AN530" s="108"/>
      <c r="AO530" s="108"/>
    </row>
    <row r="531" spans="1:41" ht="12.75" customHeight="1" x14ac:dyDescent="0.2">
      <c r="A531" s="108"/>
      <c r="B531" s="108"/>
      <c r="C531" s="108"/>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c r="AA531" s="108"/>
      <c r="AB531" s="108"/>
      <c r="AC531" s="108"/>
      <c r="AD531" s="108"/>
      <c r="AE531" s="108"/>
      <c r="AF531" s="108"/>
      <c r="AG531" s="108"/>
      <c r="AH531" s="108"/>
      <c r="AI531" s="108"/>
      <c r="AJ531" s="108"/>
      <c r="AK531" s="108"/>
      <c r="AL531" s="108"/>
      <c r="AM531" s="108"/>
      <c r="AN531" s="108"/>
      <c r="AO531" s="108"/>
    </row>
    <row r="532" spans="1:41" ht="12.75" customHeight="1" x14ac:dyDescent="0.2">
      <c r="A532" s="108"/>
      <c r="B532" s="108"/>
      <c r="C532" s="108"/>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8"/>
      <c r="Z532" s="108"/>
      <c r="AA532" s="108"/>
      <c r="AB532" s="108"/>
      <c r="AC532" s="108"/>
      <c r="AD532" s="108"/>
      <c r="AE532" s="108"/>
      <c r="AF532" s="108"/>
      <c r="AG532" s="108"/>
      <c r="AH532" s="108"/>
      <c r="AI532" s="108"/>
      <c r="AJ532" s="108"/>
      <c r="AK532" s="108"/>
      <c r="AL532" s="108"/>
      <c r="AM532" s="108"/>
      <c r="AN532" s="108"/>
      <c r="AO532" s="108"/>
    </row>
    <row r="533" spans="1:41" ht="12.75" customHeight="1" x14ac:dyDescent="0.2">
      <c r="A533" s="108"/>
      <c r="B533" s="108"/>
      <c r="C533" s="108"/>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c r="AA533" s="108"/>
      <c r="AB533" s="108"/>
      <c r="AC533" s="108"/>
      <c r="AD533" s="108"/>
      <c r="AE533" s="108"/>
      <c r="AF533" s="108"/>
      <c r="AG533" s="108"/>
      <c r="AH533" s="108"/>
      <c r="AI533" s="108"/>
      <c r="AJ533" s="108"/>
      <c r="AK533" s="108"/>
      <c r="AL533" s="108"/>
      <c r="AM533" s="108"/>
      <c r="AN533" s="108"/>
      <c r="AO533" s="108"/>
    </row>
    <row r="534" spans="1:41" ht="12.75" customHeight="1" x14ac:dyDescent="0.2">
      <c r="A534" s="108"/>
      <c r="B534" s="108"/>
      <c r="C534" s="108"/>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8"/>
      <c r="Z534" s="108"/>
      <c r="AA534" s="108"/>
      <c r="AB534" s="108"/>
      <c r="AC534" s="108"/>
      <c r="AD534" s="108"/>
      <c r="AE534" s="108"/>
      <c r="AF534" s="108"/>
      <c r="AG534" s="108"/>
      <c r="AH534" s="108"/>
      <c r="AI534" s="108"/>
      <c r="AJ534" s="108"/>
      <c r="AK534" s="108"/>
      <c r="AL534" s="108"/>
      <c r="AM534" s="108"/>
      <c r="AN534" s="108"/>
      <c r="AO534" s="108"/>
    </row>
    <row r="535" spans="1:41" ht="12.75" customHeight="1" x14ac:dyDescent="0.2">
      <c r="A535" s="108"/>
      <c r="B535" s="108"/>
      <c r="C535" s="108"/>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8"/>
      <c r="Z535" s="108"/>
      <c r="AA535" s="108"/>
      <c r="AB535" s="108"/>
      <c r="AC535" s="108"/>
      <c r="AD535" s="108"/>
      <c r="AE535" s="108"/>
      <c r="AF535" s="108"/>
      <c r="AG535" s="108"/>
      <c r="AH535" s="108"/>
      <c r="AI535" s="108"/>
      <c r="AJ535" s="108"/>
      <c r="AK535" s="108"/>
      <c r="AL535" s="108"/>
      <c r="AM535" s="108"/>
      <c r="AN535" s="108"/>
      <c r="AO535" s="108"/>
    </row>
    <row r="536" spans="1:41" ht="12.75" customHeight="1" x14ac:dyDescent="0.2">
      <c r="A536" s="108"/>
      <c r="B536" s="108"/>
      <c r="C536" s="108"/>
      <c r="D536" s="108"/>
      <c r="E536" s="108"/>
      <c r="F536" s="108"/>
      <c r="G536" s="108"/>
      <c r="H536" s="108"/>
      <c r="I536" s="108"/>
      <c r="J536" s="108"/>
      <c r="K536" s="108"/>
      <c r="L536" s="108"/>
      <c r="M536" s="108"/>
      <c r="N536" s="108"/>
      <c r="O536" s="108"/>
      <c r="P536" s="108"/>
      <c r="Q536" s="108"/>
      <c r="R536" s="108"/>
      <c r="S536" s="108"/>
      <c r="T536" s="108"/>
      <c r="U536" s="108"/>
      <c r="V536" s="108"/>
      <c r="W536" s="108"/>
      <c r="X536" s="108"/>
      <c r="Y536" s="108"/>
      <c r="Z536" s="108"/>
      <c r="AA536" s="108"/>
      <c r="AB536" s="108"/>
      <c r="AC536" s="108"/>
      <c r="AD536" s="108"/>
      <c r="AE536" s="108"/>
      <c r="AF536" s="108"/>
      <c r="AG536" s="108"/>
      <c r="AH536" s="108"/>
      <c r="AI536" s="108"/>
      <c r="AJ536" s="108"/>
      <c r="AK536" s="108"/>
      <c r="AL536" s="108"/>
      <c r="AM536" s="108"/>
      <c r="AN536" s="108"/>
      <c r="AO536" s="108"/>
    </row>
    <row r="537" spans="1:41" ht="12.75" customHeight="1" x14ac:dyDescent="0.2">
      <c r="A537" s="108"/>
      <c r="B537" s="108"/>
      <c r="C537" s="108"/>
      <c r="D537" s="108"/>
      <c r="E537" s="108"/>
      <c r="F537" s="108"/>
      <c r="G537" s="108"/>
      <c r="H537" s="108"/>
      <c r="I537" s="108"/>
      <c r="J537" s="108"/>
      <c r="K537" s="108"/>
      <c r="L537" s="108"/>
      <c r="M537" s="108"/>
      <c r="N537" s="108"/>
      <c r="O537" s="108"/>
      <c r="P537" s="108"/>
      <c r="Q537" s="108"/>
      <c r="R537" s="108"/>
      <c r="S537" s="108"/>
      <c r="T537" s="108"/>
      <c r="U537" s="108"/>
      <c r="V537" s="108"/>
      <c r="W537" s="108"/>
      <c r="X537" s="108"/>
      <c r="Y537" s="108"/>
      <c r="Z537" s="108"/>
      <c r="AA537" s="108"/>
      <c r="AB537" s="108"/>
      <c r="AC537" s="108"/>
      <c r="AD537" s="108"/>
      <c r="AE537" s="108"/>
      <c r="AF537" s="108"/>
      <c r="AG537" s="108"/>
      <c r="AH537" s="108"/>
      <c r="AI537" s="108"/>
      <c r="AJ537" s="108"/>
      <c r="AK537" s="108"/>
      <c r="AL537" s="108"/>
      <c r="AM537" s="108"/>
      <c r="AN537" s="108"/>
      <c r="AO537" s="108"/>
    </row>
    <row r="538" spans="1:41" ht="12.75" customHeight="1" x14ac:dyDescent="0.2">
      <c r="A538" s="108"/>
      <c r="B538" s="108"/>
      <c r="C538" s="108"/>
      <c r="D538" s="108"/>
      <c r="E538" s="108"/>
      <c r="F538" s="108"/>
      <c r="G538" s="108"/>
      <c r="H538" s="108"/>
      <c r="I538" s="108"/>
      <c r="J538" s="108"/>
      <c r="K538" s="108"/>
      <c r="L538" s="108"/>
      <c r="M538" s="108"/>
      <c r="N538" s="108"/>
      <c r="O538" s="108"/>
      <c r="P538" s="108"/>
      <c r="Q538" s="108"/>
      <c r="R538" s="108"/>
      <c r="S538" s="108"/>
      <c r="T538" s="108"/>
      <c r="U538" s="108"/>
      <c r="V538" s="108"/>
      <c r="W538" s="108"/>
      <c r="X538" s="108"/>
      <c r="Y538" s="108"/>
      <c r="Z538" s="108"/>
      <c r="AA538" s="108"/>
      <c r="AB538" s="108"/>
      <c r="AC538" s="108"/>
      <c r="AD538" s="108"/>
      <c r="AE538" s="108"/>
      <c r="AF538" s="108"/>
      <c r="AG538" s="108"/>
      <c r="AH538" s="108"/>
      <c r="AI538" s="108"/>
      <c r="AJ538" s="108"/>
      <c r="AK538" s="108"/>
      <c r="AL538" s="108"/>
      <c r="AM538" s="108"/>
      <c r="AN538" s="108"/>
      <c r="AO538" s="108"/>
    </row>
    <row r="539" spans="1:41" ht="12.75" customHeight="1" x14ac:dyDescent="0.2">
      <c r="A539" s="108"/>
      <c r="B539" s="108"/>
      <c r="C539" s="108"/>
      <c r="D539" s="108"/>
      <c r="E539" s="108"/>
      <c r="F539" s="108"/>
      <c r="G539" s="108"/>
      <c r="H539" s="108"/>
      <c r="I539" s="108"/>
      <c r="J539" s="108"/>
      <c r="K539" s="108"/>
      <c r="L539" s="108"/>
      <c r="M539" s="108"/>
      <c r="N539" s="108"/>
      <c r="O539" s="108"/>
      <c r="P539" s="108"/>
      <c r="Q539" s="108"/>
      <c r="R539" s="108"/>
      <c r="S539" s="108"/>
      <c r="T539" s="108"/>
      <c r="U539" s="108"/>
      <c r="V539" s="108"/>
      <c r="W539" s="108"/>
      <c r="X539" s="108"/>
      <c r="Y539" s="108"/>
      <c r="Z539" s="108"/>
      <c r="AA539" s="108"/>
      <c r="AB539" s="108"/>
      <c r="AC539" s="108"/>
      <c r="AD539" s="108"/>
      <c r="AE539" s="108"/>
      <c r="AF539" s="108"/>
      <c r="AG539" s="108"/>
      <c r="AH539" s="108"/>
      <c r="AI539" s="108"/>
      <c r="AJ539" s="108"/>
      <c r="AK539" s="108"/>
      <c r="AL539" s="108"/>
      <c r="AM539" s="108"/>
      <c r="AN539" s="108"/>
      <c r="AO539" s="108"/>
    </row>
    <row r="540" spans="1:41" ht="12.75" customHeight="1" x14ac:dyDescent="0.2">
      <c r="A540" s="108"/>
      <c r="B540" s="108"/>
      <c r="C540" s="108"/>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c r="AA540" s="108"/>
      <c r="AB540" s="108"/>
      <c r="AC540" s="108"/>
      <c r="AD540" s="108"/>
      <c r="AE540" s="108"/>
      <c r="AF540" s="108"/>
      <c r="AG540" s="108"/>
      <c r="AH540" s="108"/>
      <c r="AI540" s="108"/>
      <c r="AJ540" s="108"/>
      <c r="AK540" s="108"/>
      <c r="AL540" s="108"/>
      <c r="AM540" s="108"/>
      <c r="AN540" s="108"/>
      <c r="AO540" s="108"/>
    </row>
    <row r="541" spans="1:41" ht="12.75" customHeight="1" x14ac:dyDescent="0.2">
      <c r="A541" s="108"/>
      <c r="B541" s="108"/>
      <c r="C541" s="108"/>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8"/>
      <c r="Z541" s="108"/>
      <c r="AA541" s="108"/>
      <c r="AB541" s="108"/>
      <c r="AC541" s="108"/>
      <c r="AD541" s="108"/>
      <c r="AE541" s="108"/>
      <c r="AF541" s="108"/>
      <c r="AG541" s="108"/>
      <c r="AH541" s="108"/>
      <c r="AI541" s="108"/>
      <c r="AJ541" s="108"/>
      <c r="AK541" s="108"/>
      <c r="AL541" s="108"/>
      <c r="AM541" s="108"/>
      <c r="AN541" s="108"/>
      <c r="AO541" s="108"/>
    </row>
    <row r="542" spans="1:41" ht="12.75" customHeight="1" x14ac:dyDescent="0.2">
      <c r="A542" s="108"/>
      <c r="B542" s="108"/>
      <c r="C542" s="108"/>
      <c r="D542" s="108"/>
      <c r="E542" s="108"/>
      <c r="F542" s="108"/>
      <c r="G542" s="108"/>
      <c r="H542" s="108"/>
      <c r="I542" s="108"/>
      <c r="J542" s="108"/>
      <c r="K542" s="108"/>
      <c r="L542" s="108"/>
      <c r="M542" s="108"/>
      <c r="N542" s="108"/>
      <c r="O542" s="108"/>
      <c r="P542" s="108"/>
      <c r="Q542" s="108"/>
      <c r="R542" s="108"/>
      <c r="S542" s="108"/>
      <c r="T542" s="108"/>
      <c r="U542" s="108"/>
      <c r="V542" s="108"/>
      <c r="W542" s="108"/>
      <c r="X542" s="108"/>
      <c r="Y542" s="108"/>
      <c r="Z542" s="108"/>
      <c r="AA542" s="108"/>
      <c r="AB542" s="108"/>
      <c r="AC542" s="108"/>
      <c r="AD542" s="108"/>
      <c r="AE542" s="108"/>
      <c r="AF542" s="108"/>
      <c r="AG542" s="108"/>
      <c r="AH542" s="108"/>
      <c r="AI542" s="108"/>
      <c r="AJ542" s="108"/>
      <c r="AK542" s="108"/>
      <c r="AL542" s="108"/>
      <c r="AM542" s="108"/>
      <c r="AN542" s="108"/>
      <c r="AO542" s="108"/>
    </row>
    <row r="543" spans="1:41" ht="12.75" customHeight="1" x14ac:dyDescent="0.2">
      <c r="A543" s="108"/>
      <c r="B543" s="108"/>
      <c r="C543" s="108"/>
      <c r="D543" s="108"/>
      <c r="E543" s="108"/>
      <c r="F543" s="108"/>
      <c r="G543" s="108"/>
      <c r="H543" s="108"/>
      <c r="I543" s="108"/>
      <c r="J543" s="108"/>
      <c r="K543" s="108"/>
      <c r="L543" s="108"/>
      <c r="M543" s="108"/>
      <c r="N543" s="108"/>
      <c r="O543" s="108"/>
      <c r="P543" s="108"/>
      <c r="Q543" s="108"/>
      <c r="R543" s="108"/>
      <c r="S543" s="108"/>
      <c r="T543" s="108"/>
      <c r="U543" s="108"/>
      <c r="V543" s="108"/>
      <c r="W543" s="108"/>
      <c r="X543" s="108"/>
      <c r="Y543" s="108"/>
      <c r="Z543" s="108"/>
      <c r="AA543" s="108"/>
      <c r="AB543" s="108"/>
      <c r="AC543" s="108"/>
      <c r="AD543" s="108"/>
      <c r="AE543" s="108"/>
      <c r="AF543" s="108"/>
      <c r="AG543" s="108"/>
      <c r="AH543" s="108"/>
      <c r="AI543" s="108"/>
      <c r="AJ543" s="108"/>
      <c r="AK543" s="108"/>
      <c r="AL543" s="108"/>
      <c r="AM543" s="108"/>
      <c r="AN543" s="108"/>
      <c r="AO543" s="108"/>
    </row>
    <row r="544" spans="1:41" ht="12.75" customHeight="1" x14ac:dyDescent="0.2">
      <c r="A544" s="108"/>
      <c r="B544" s="108"/>
      <c r="C544" s="108"/>
      <c r="D544" s="108"/>
      <c r="E544" s="108"/>
      <c r="F544" s="108"/>
      <c r="G544" s="108"/>
      <c r="H544" s="108"/>
      <c r="I544" s="108"/>
      <c r="J544" s="108"/>
      <c r="K544" s="108"/>
      <c r="L544" s="108"/>
      <c r="M544" s="108"/>
      <c r="N544" s="108"/>
      <c r="O544" s="108"/>
      <c r="P544" s="108"/>
      <c r="Q544" s="108"/>
      <c r="R544" s="108"/>
      <c r="S544" s="108"/>
      <c r="T544" s="108"/>
      <c r="U544" s="108"/>
      <c r="V544" s="108"/>
      <c r="W544" s="108"/>
      <c r="X544" s="108"/>
      <c r="Y544" s="108"/>
      <c r="Z544" s="108"/>
      <c r="AA544" s="108"/>
      <c r="AB544" s="108"/>
      <c r="AC544" s="108"/>
      <c r="AD544" s="108"/>
      <c r="AE544" s="108"/>
      <c r="AF544" s="108"/>
      <c r="AG544" s="108"/>
      <c r="AH544" s="108"/>
      <c r="AI544" s="108"/>
      <c r="AJ544" s="108"/>
      <c r="AK544" s="108"/>
      <c r="AL544" s="108"/>
      <c r="AM544" s="108"/>
      <c r="AN544" s="108"/>
      <c r="AO544" s="108"/>
    </row>
    <row r="545" spans="1:41" ht="12.75" customHeight="1" x14ac:dyDescent="0.2">
      <c r="A545" s="108"/>
      <c r="B545" s="108"/>
      <c r="C545" s="108"/>
      <c r="D545" s="108"/>
      <c r="E545" s="108"/>
      <c r="F545" s="108"/>
      <c r="G545" s="108"/>
      <c r="H545" s="108"/>
      <c r="I545" s="108"/>
      <c r="J545" s="108"/>
      <c r="K545" s="108"/>
      <c r="L545" s="108"/>
      <c r="M545" s="108"/>
      <c r="N545" s="108"/>
      <c r="O545" s="108"/>
      <c r="P545" s="108"/>
      <c r="Q545" s="108"/>
      <c r="R545" s="108"/>
      <c r="S545" s="108"/>
      <c r="T545" s="108"/>
      <c r="U545" s="108"/>
      <c r="V545" s="108"/>
      <c r="W545" s="108"/>
      <c r="X545" s="108"/>
      <c r="Y545" s="108"/>
      <c r="Z545" s="108"/>
      <c r="AA545" s="108"/>
      <c r="AB545" s="108"/>
      <c r="AC545" s="108"/>
      <c r="AD545" s="108"/>
      <c r="AE545" s="108"/>
      <c r="AF545" s="108"/>
      <c r="AG545" s="108"/>
      <c r="AH545" s="108"/>
      <c r="AI545" s="108"/>
      <c r="AJ545" s="108"/>
      <c r="AK545" s="108"/>
      <c r="AL545" s="108"/>
      <c r="AM545" s="108"/>
      <c r="AN545" s="108"/>
      <c r="AO545" s="108"/>
    </row>
    <row r="546" spans="1:41" ht="12.75" customHeight="1" x14ac:dyDescent="0.2">
      <c r="A546" s="108"/>
      <c r="B546" s="108"/>
      <c r="C546" s="108"/>
      <c r="D546" s="108"/>
      <c r="E546" s="108"/>
      <c r="F546" s="108"/>
      <c r="G546" s="108"/>
      <c r="H546" s="108"/>
      <c r="I546" s="108"/>
      <c r="J546" s="108"/>
      <c r="K546" s="108"/>
      <c r="L546" s="108"/>
      <c r="M546" s="108"/>
      <c r="N546" s="108"/>
      <c r="O546" s="108"/>
      <c r="P546" s="108"/>
      <c r="Q546" s="108"/>
      <c r="R546" s="108"/>
      <c r="S546" s="108"/>
      <c r="T546" s="108"/>
      <c r="U546" s="108"/>
      <c r="V546" s="108"/>
      <c r="W546" s="108"/>
      <c r="X546" s="108"/>
      <c r="Y546" s="108"/>
      <c r="Z546" s="108"/>
      <c r="AA546" s="108"/>
      <c r="AB546" s="108"/>
      <c r="AC546" s="108"/>
      <c r="AD546" s="108"/>
      <c r="AE546" s="108"/>
      <c r="AF546" s="108"/>
      <c r="AG546" s="108"/>
      <c r="AH546" s="108"/>
      <c r="AI546" s="108"/>
      <c r="AJ546" s="108"/>
      <c r="AK546" s="108"/>
      <c r="AL546" s="108"/>
      <c r="AM546" s="108"/>
      <c r="AN546" s="108"/>
      <c r="AO546" s="108"/>
    </row>
    <row r="547" spans="1:41" ht="12.75" customHeight="1" x14ac:dyDescent="0.2">
      <c r="A547" s="108"/>
      <c r="B547" s="108"/>
      <c r="C547" s="108"/>
      <c r="D547" s="108"/>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c r="AA547" s="108"/>
      <c r="AB547" s="108"/>
      <c r="AC547" s="108"/>
      <c r="AD547" s="108"/>
      <c r="AE547" s="108"/>
      <c r="AF547" s="108"/>
      <c r="AG547" s="108"/>
      <c r="AH547" s="108"/>
      <c r="AI547" s="108"/>
      <c r="AJ547" s="108"/>
      <c r="AK547" s="108"/>
      <c r="AL547" s="108"/>
      <c r="AM547" s="108"/>
      <c r="AN547" s="108"/>
      <c r="AO547" s="108"/>
    </row>
    <row r="548" spans="1:41" ht="12.75" customHeight="1" x14ac:dyDescent="0.2">
      <c r="A548" s="108"/>
      <c r="B548" s="108"/>
      <c r="C548" s="108"/>
      <c r="D548" s="108"/>
      <c r="E548" s="108"/>
      <c r="F548" s="108"/>
      <c r="G548" s="108"/>
      <c r="H548" s="108"/>
      <c r="I548" s="108"/>
      <c r="J548" s="108"/>
      <c r="K548" s="108"/>
      <c r="L548" s="108"/>
      <c r="M548" s="108"/>
      <c r="N548" s="108"/>
      <c r="O548" s="108"/>
      <c r="P548" s="108"/>
      <c r="Q548" s="108"/>
      <c r="R548" s="108"/>
      <c r="S548" s="108"/>
      <c r="T548" s="108"/>
      <c r="U548" s="108"/>
      <c r="V548" s="108"/>
      <c r="W548" s="108"/>
      <c r="X548" s="108"/>
      <c r="Y548" s="108"/>
      <c r="Z548" s="108"/>
      <c r="AA548" s="108"/>
      <c r="AB548" s="108"/>
      <c r="AC548" s="108"/>
      <c r="AD548" s="108"/>
      <c r="AE548" s="108"/>
      <c r="AF548" s="108"/>
      <c r="AG548" s="108"/>
      <c r="AH548" s="108"/>
      <c r="AI548" s="108"/>
      <c r="AJ548" s="108"/>
      <c r="AK548" s="108"/>
      <c r="AL548" s="108"/>
      <c r="AM548" s="108"/>
      <c r="AN548" s="108"/>
      <c r="AO548" s="108"/>
    </row>
    <row r="549" spans="1:41" ht="12.75" customHeight="1" x14ac:dyDescent="0.2">
      <c r="A549" s="108"/>
      <c r="B549" s="108"/>
      <c r="C549" s="108"/>
      <c r="D549" s="108"/>
      <c r="E549" s="108"/>
      <c r="F549" s="108"/>
      <c r="G549" s="108"/>
      <c r="H549" s="108"/>
      <c r="I549" s="108"/>
      <c r="J549" s="108"/>
      <c r="K549" s="108"/>
      <c r="L549" s="108"/>
      <c r="M549" s="108"/>
      <c r="N549" s="108"/>
      <c r="O549" s="108"/>
      <c r="P549" s="108"/>
      <c r="Q549" s="108"/>
      <c r="R549" s="108"/>
      <c r="S549" s="108"/>
      <c r="T549" s="108"/>
      <c r="U549" s="108"/>
      <c r="V549" s="108"/>
      <c r="W549" s="108"/>
      <c r="X549" s="108"/>
      <c r="Y549" s="108"/>
      <c r="Z549" s="108"/>
      <c r="AA549" s="108"/>
      <c r="AB549" s="108"/>
      <c r="AC549" s="108"/>
      <c r="AD549" s="108"/>
      <c r="AE549" s="108"/>
      <c r="AF549" s="108"/>
      <c r="AG549" s="108"/>
      <c r="AH549" s="108"/>
      <c r="AI549" s="108"/>
      <c r="AJ549" s="108"/>
      <c r="AK549" s="108"/>
      <c r="AL549" s="108"/>
      <c r="AM549" s="108"/>
      <c r="AN549" s="108"/>
      <c r="AO549" s="108"/>
    </row>
    <row r="550" spans="1:41" ht="12.75" customHeight="1" x14ac:dyDescent="0.2">
      <c r="A550" s="108"/>
      <c r="B550" s="108"/>
      <c r="C550" s="108"/>
      <c r="D550" s="108"/>
      <c r="E550" s="108"/>
      <c r="F550" s="108"/>
      <c r="G550" s="108"/>
      <c r="H550" s="108"/>
      <c r="I550" s="108"/>
      <c r="J550" s="108"/>
      <c r="K550" s="108"/>
      <c r="L550" s="108"/>
      <c r="M550" s="108"/>
      <c r="N550" s="108"/>
      <c r="O550" s="108"/>
      <c r="P550" s="108"/>
      <c r="Q550" s="108"/>
      <c r="R550" s="108"/>
      <c r="S550" s="108"/>
      <c r="T550" s="108"/>
      <c r="U550" s="108"/>
      <c r="V550" s="108"/>
      <c r="W550" s="108"/>
      <c r="X550" s="108"/>
      <c r="Y550" s="108"/>
      <c r="Z550" s="108"/>
      <c r="AA550" s="108"/>
      <c r="AB550" s="108"/>
      <c r="AC550" s="108"/>
      <c r="AD550" s="108"/>
      <c r="AE550" s="108"/>
      <c r="AF550" s="108"/>
      <c r="AG550" s="108"/>
      <c r="AH550" s="108"/>
      <c r="AI550" s="108"/>
      <c r="AJ550" s="108"/>
      <c r="AK550" s="108"/>
      <c r="AL550" s="108"/>
      <c r="AM550" s="108"/>
      <c r="AN550" s="108"/>
      <c r="AO550" s="108"/>
    </row>
    <row r="551" spans="1:41" ht="12.75" customHeight="1" x14ac:dyDescent="0.2">
      <c r="A551" s="108"/>
      <c r="B551" s="108"/>
      <c r="C551" s="108"/>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c r="AA551" s="108"/>
      <c r="AB551" s="108"/>
      <c r="AC551" s="108"/>
      <c r="AD551" s="108"/>
      <c r="AE551" s="108"/>
      <c r="AF551" s="108"/>
      <c r="AG551" s="108"/>
      <c r="AH551" s="108"/>
      <c r="AI551" s="108"/>
      <c r="AJ551" s="108"/>
      <c r="AK551" s="108"/>
      <c r="AL551" s="108"/>
      <c r="AM551" s="108"/>
      <c r="AN551" s="108"/>
      <c r="AO551" s="108"/>
    </row>
    <row r="552" spans="1:41" ht="12.75" customHeight="1" x14ac:dyDescent="0.2">
      <c r="A552" s="108"/>
      <c r="B552" s="108"/>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c r="AA552" s="108"/>
      <c r="AB552" s="108"/>
      <c r="AC552" s="108"/>
      <c r="AD552" s="108"/>
      <c r="AE552" s="108"/>
      <c r="AF552" s="108"/>
      <c r="AG552" s="108"/>
      <c r="AH552" s="108"/>
      <c r="AI552" s="108"/>
      <c r="AJ552" s="108"/>
      <c r="AK552" s="108"/>
      <c r="AL552" s="108"/>
      <c r="AM552" s="108"/>
      <c r="AN552" s="108"/>
      <c r="AO552" s="108"/>
    </row>
    <row r="553" spans="1:41" ht="12.75" customHeight="1" x14ac:dyDescent="0.2">
      <c r="A553" s="108"/>
      <c r="B553" s="108"/>
      <c r="C553" s="108"/>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c r="AA553" s="108"/>
      <c r="AB553" s="108"/>
      <c r="AC553" s="108"/>
      <c r="AD553" s="108"/>
      <c r="AE553" s="108"/>
      <c r="AF553" s="108"/>
      <c r="AG553" s="108"/>
      <c r="AH553" s="108"/>
      <c r="AI553" s="108"/>
      <c r="AJ553" s="108"/>
      <c r="AK553" s="108"/>
      <c r="AL553" s="108"/>
      <c r="AM553" s="108"/>
      <c r="AN553" s="108"/>
      <c r="AO553" s="108"/>
    </row>
    <row r="554" spans="1:41" ht="12.75" customHeight="1" x14ac:dyDescent="0.2">
      <c r="A554" s="108"/>
      <c r="B554" s="108"/>
      <c r="C554" s="108"/>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8"/>
      <c r="Z554" s="108"/>
      <c r="AA554" s="108"/>
      <c r="AB554" s="108"/>
      <c r="AC554" s="108"/>
      <c r="AD554" s="108"/>
      <c r="AE554" s="108"/>
      <c r="AF554" s="108"/>
      <c r="AG554" s="108"/>
      <c r="AH554" s="108"/>
      <c r="AI554" s="108"/>
      <c r="AJ554" s="108"/>
      <c r="AK554" s="108"/>
      <c r="AL554" s="108"/>
      <c r="AM554" s="108"/>
      <c r="AN554" s="108"/>
      <c r="AO554" s="108"/>
    </row>
    <row r="555" spans="1:41" ht="12.75" customHeight="1" x14ac:dyDescent="0.2">
      <c r="A555" s="108"/>
      <c r="B555" s="108"/>
      <c r="C555" s="108"/>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8"/>
      <c r="Z555" s="108"/>
      <c r="AA555" s="108"/>
      <c r="AB555" s="108"/>
      <c r="AC555" s="108"/>
      <c r="AD555" s="108"/>
      <c r="AE555" s="108"/>
      <c r="AF555" s="108"/>
      <c r="AG555" s="108"/>
      <c r="AH555" s="108"/>
      <c r="AI555" s="108"/>
      <c r="AJ555" s="108"/>
      <c r="AK555" s="108"/>
      <c r="AL555" s="108"/>
      <c r="AM555" s="108"/>
      <c r="AN555" s="108"/>
      <c r="AO555" s="108"/>
    </row>
    <row r="556" spans="1:41" ht="12.75" customHeight="1" x14ac:dyDescent="0.2">
      <c r="A556" s="108"/>
      <c r="B556" s="108"/>
      <c r="C556" s="108"/>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8"/>
      <c r="Z556" s="108"/>
      <c r="AA556" s="108"/>
      <c r="AB556" s="108"/>
      <c r="AC556" s="108"/>
      <c r="AD556" s="108"/>
      <c r="AE556" s="108"/>
      <c r="AF556" s="108"/>
      <c r="AG556" s="108"/>
      <c r="AH556" s="108"/>
      <c r="AI556" s="108"/>
      <c r="AJ556" s="108"/>
      <c r="AK556" s="108"/>
      <c r="AL556" s="108"/>
      <c r="AM556" s="108"/>
      <c r="AN556" s="108"/>
      <c r="AO556" s="108"/>
    </row>
    <row r="557" spans="1:41" ht="12.75" customHeight="1" x14ac:dyDescent="0.2">
      <c r="A557" s="108"/>
      <c r="B557" s="108"/>
      <c r="C557" s="108"/>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c r="AA557" s="108"/>
      <c r="AB557" s="108"/>
      <c r="AC557" s="108"/>
      <c r="AD557" s="108"/>
      <c r="AE557" s="108"/>
      <c r="AF557" s="108"/>
      <c r="AG557" s="108"/>
      <c r="AH557" s="108"/>
      <c r="AI557" s="108"/>
      <c r="AJ557" s="108"/>
      <c r="AK557" s="108"/>
      <c r="AL557" s="108"/>
      <c r="AM557" s="108"/>
      <c r="AN557" s="108"/>
      <c r="AO557" s="108"/>
    </row>
    <row r="558" spans="1:41" ht="12.75" customHeight="1" x14ac:dyDescent="0.2">
      <c r="A558" s="108"/>
      <c r="B558" s="108"/>
      <c r="C558" s="108"/>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8"/>
      <c r="Z558" s="108"/>
      <c r="AA558" s="108"/>
      <c r="AB558" s="108"/>
      <c r="AC558" s="108"/>
      <c r="AD558" s="108"/>
      <c r="AE558" s="108"/>
      <c r="AF558" s="108"/>
      <c r="AG558" s="108"/>
      <c r="AH558" s="108"/>
      <c r="AI558" s="108"/>
      <c r="AJ558" s="108"/>
      <c r="AK558" s="108"/>
      <c r="AL558" s="108"/>
      <c r="AM558" s="108"/>
      <c r="AN558" s="108"/>
      <c r="AO558" s="108"/>
    </row>
    <row r="559" spans="1:41" ht="12.75" customHeight="1" x14ac:dyDescent="0.2">
      <c r="A559" s="108"/>
      <c r="B559" s="108"/>
      <c r="C559" s="108"/>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8"/>
      <c r="Z559" s="108"/>
      <c r="AA559" s="108"/>
      <c r="AB559" s="108"/>
      <c r="AC559" s="108"/>
      <c r="AD559" s="108"/>
      <c r="AE559" s="108"/>
      <c r="AF559" s="108"/>
      <c r="AG559" s="108"/>
      <c r="AH559" s="108"/>
      <c r="AI559" s="108"/>
      <c r="AJ559" s="108"/>
      <c r="AK559" s="108"/>
      <c r="AL559" s="108"/>
      <c r="AM559" s="108"/>
      <c r="AN559" s="108"/>
      <c r="AO559" s="108"/>
    </row>
    <row r="560" spans="1:41" ht="12.75" customHeight="1" x14ac:dyDescent="0.2">
      <c r="A560" s="108"/>
      <c r="B560" s="108"/>
      <c r="C560" s="108"/>
      <c r="D560" s="108"/>
      <c r="E560" s="108"/>
      <c r="F560" s="108"/>
      <c r="G560" s="108"/>
      <c r="H560" s="108"/>
      <c r="I560" s="108"/>
      <c r="J560" s="108"/>
      <c r="K560" s="108"/>
      <c r="L560" s="108"/>
      <c r="M560" s="108"/>
      <c r="N560" s="108"/>
      <c r="O560" s="108"/>
      <c r="P560" s="108"/>
      <c r="Q560" s="108"/>
      <c r="R560" s="108"/>
      <c r="S560" s="108"/>
      <c r="T560" s="108"/>
      <c r="U560" s="108"/>
      <c r="V560" s="108"/>
      <c r="W560" s="108"/>
      <c r="X560" s="108"/>
      <c r="Y560" s="108"/>
      <c r="Z560" s="108"/>
      <c r="AA560" s="108"/>
      <c r="AB560" s="108"/>
      <c r="AC560" s="108"/>
      <c r="AD560" s="108"/>
      <c r="AE560" s="108"/>
      <c r="AF560" s="108"/>
      <c r="AG560" s="108"/>
      <c r="AH560" s="108"/>
      <c r="AI560" s="108"/>
      <c r="AJ560" s="108"/>
      <c r="AK560" s="108"/>
      <c r="AL560" s="108"/>
      <c r="AM560" s="108"/>
      <c r="AN560" s="108"/>
      <c r="AO560" s="108"/>
    </row>
    <row r="561" spans="1:41" ht="12.75" customHeight="1" x14ac:dyDescent="0.2">
      <c r="A561" s="108"/>
      <c r="B561" s="108"/>
      <c r="C561" s="108"/>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8"/>
      <c r="Z561" s="108"/>
      <c r="AA561" s="108"/>
      <c r="AB561" s="108"/>
      <c r="AC561" s="108"/>
      <c r="AD561" s="108"/>
      <c r="AE561" s="108"/>
      <c r="AF561" s="108"/>
      <c r="AG561" s="108"/>
      <c r="AH561" s="108"/>
      <c r="AI561" s="108"/>
      <c r="AJ561" s="108"/>
      <c r="AK561" s="108"/>
      <c r="AL561" s="108"/>
      <c r="AM561" s="108"/>
      <c r="AN561" s="108"/>
      <c r="AO561" s="108"/>
    </row>
    <row r="562" spans="1:41" ht="12.75" customHeight="1" x14ac:dyDescent="0.2">
      <c r="A562" s="108"/>
      <c r="B562" s="108"/>
      <c r="C562" s="108"/>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8"/>
      <c r="Z562" s="108"/>
      <c r="AA562" s="108"/>
      <c r="AB562" s="108"/>
      <c r="AC562" s="108"/>
      <c r="AD562" s="108"/>
      <c r="AE562" s="108"/>
      <c r="AF562" s="108"/>
      <c r="AG562" s="108"/>
      <c r="AH562" s="108"/>
      <c r="AI562" s="108"/>
      <c r="AJ562" s="108"/>
      <c r="AK562" s="108"/>
      <c r="AL562" s="108"/>
      <c r="AM562" s="108"/>
      <c r="AN562" s="108"/>
      <c r="AO562" s="108"/>
    </row>
    <row r="563" spans="1:41" ht="12.75" customHeight="1" x14ac:dyDescent="0.2">
      <c r="A563" s="108"/>
      <c r="B563" s="108"/>
      <c r="C563" s="108"/>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8"/>
      <c r="Z563" s="108"/>
      <c r="AA563" s="108"/>
      <c r="AB563" s="108"/>
      <c r="AC563" s="108"/>
      <c r="AD563" s="108"/>
      <c r="AE563" s="108"/>
      <c r="AF563" s="108"/>
      <c r="AG563" s="108"/>
      <c r="AH563" s="108"/>
      <c r="AI563" s="108"/>
      <c r="AJ563" s="108"/>
      <c r="AK563" s="108"/>
      <c r="AL563" s="108"/>
      <c r="AM563" s="108"/>
      <c r="AN563" s="108"/>
      <c r="AO563" s="108"/>
    </row>
    <row r="564" spans="1:41" ht="12.75" customHeight="1" x14ac:dyDescent="0.2">
      <c r="A564" s="108"/>
      <c r="B564" s="108"/>
      <c r="C564" s="108"/>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8"/>
      <c r="Z564" s="108"/>
      <c r="AA564" s="108"/>
      <c r="AB564" s="108"/>
      <c r="AC564" s="108"/>
      <c r="AD564" s="108"/>
      <c r="AE564" s="108"/>
      <c r="AF564" s="108"/>
      <c r="AG564" s="108"/>
      <c r="AH564" s="108"/>
      <c r="AI564" s="108"/>
      <c r="AJ564" s="108"/>
      <c r="AK564" s="108"/>
      <c r="AL564" s="108"/>
      <c r="AM564" s="108"/>
      <c r="AN564" s="108"/>
      <c r="AO564" s="108"/>
    </row>
    <row r="565" spans="1:41" ht="12.75" customHeight="1" x14ac:dyDescent="0.2">
      <c r="A565" s="108"/>
      <c r="B565" s="108"/>
      <c r="C565" s="108"/>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8"/>
      <c r="Z565" s="108"/>
      <c r="AA565" s="108"/>
      <c r="AB565" s="108"/>
      <c r="AC565" s="108"/>
      <c r="AD565" s="108"/>
      <c r="AE565" s="108"/>
      <c r="AF565" s="108"/>
      <c r="AG565" s="108"/>
      <c r="AH565" s="108"/>
      <c r="AI565" s="108"/>
      <c r="AJ565" s="108"/>
      <c r="AK565" s="108"/>
      <c r="AL565" s="108"/>
      <c r="AM565" s="108"/>
      <c r="AN565" s="108"/>
      <c r="AO565" s="108"/>
    </row>
    <row r="566" spans="1:41" ht="12.75" customHeight="1" x14ac:dyDescent="0.2">
      <c r="A566" s="108"/>
      <c r="B566" s="108"/>
      <c r="C566" s="108"/>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8"/>
      <c r="Z566" s="108"/>
      <c r="AA566" s="108"/>
      <c r="AB566" s="108"/>
      <c r="AC566" s="108"/>
      <c r="AD566" s="108"/>
      <c r="AE566" s="108"/>
      <c r="AF566" s="108"/>
      <c r="AG566" s="108"/>
      <c r="AH566" s="108"/>
      <c r="AI566" s="108"/>
      <c r="AJ566" s="108"/>
      <c r="AK566" s="108"/>
      <c r="AL566" s="108"/>
      <c r="AM566" s="108"/>
      <c r="AN566" s="108"/>
      <c r="AO566" s="108"/>
    </row>
    <row r="567" spans="1:41" ht="12.75" customHeight="1" x14ac:dyDescent="0.2">
      <c r="A567" s="108"/>
      <c r="B567" s="108"/>
      <c r="C567" s="108"/>
      <c r="D567" s="108"/>
      <c r="E567" s="108"/>
      <c r="F567" s="108"/>
      <c r="G567" s="108"/>
      <c r="H567" s="108"/>
      <c r="I567" s="108"/>
      <c r="J567" s="108"/>
      <c r="K567" s="108"/>
      <c r="L567" s="108"/>
      <c r="M567" s="108"/>
      <c r="N567" s="108"/>
      <c r="O567" s="108"/>
      <c r="P567" s="108"/>
      <c r="Q567" s="108"/>
      <c r="R567" s="108"/>
      <c r="S567" s="108"/>
      <c r="T567" s="108"/>
      <c r="U567" s="108"/>
      <c r="V567" s="108"/>
      <c r="W567" s="108"/>
      <c r="X567" s="108"/>
      <c r="Y567" s="108"/>
      <c r="Z567" s="108"/>
      <c r="AA567" s="108"/>
      <c r="AB567" s="108"/>
      <c r="AC567" s="108"/>
      <c r="AD567" s="108"/>
      <c r="AE567" s="108"/>
      <c r="AF567" s="108"/>
      <c r="AG567" s="108"/>
      <c r="AH567" s="108"/>
      <c r="AI567" s="108"/>
      <c r="AJ567" s="108"/>
      <c r="AK567" s="108"/>
      <c r="AL567" s="108"/>
      <c r="AM567" s="108"/>
      <c r="AN567" s="108"/>
      <c r="AO567" s="108"/>
    </row>
    <row r="568" spans="1:41" ht="12.75" customHeight="1" x14ac:dyDescent="0.2">
      <c r="A568" s="108"/>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c r="AA568" s="108"/>
      <c r="AB568" s="108"/>
      <c r="AC568" s="108"/>
      <c r="AD568" s="108"/>
      <c r="AE568" s="108"/>
      <c r="AF568" s="108"/>
      <c r="AG568" s="108"/>
      <c r="AH568" s="108"/>
      <c r="AI568" s="108"/>
      <c r="AJ568" s="108"/>
      <c r="AK568" s="108"/>
      <c r="AL568" s="108"/>
      <c r="AM568" s="108"/>
      <c r="AN568" s="108"/>
      <c r="AO568" s="108"/>
    </row>
    <row r="569" spans="1:41" ht="12.75" customHeight="1" x14ac:dyDescent="0.2">
      <c r="A569" s="108"/>
      <c r="B569" s="108"/>
      <c r="C569" s="108"/>
      <c r="D569" s="108"/>
      <c r="E569" s="108"/>
      <c r="F569" s="108"/>
      <c r="G569" s="108"/>
      <c r="H569" s="108"/>
      <c r="I569" s="108"/>
      <c r="J569" s="108"/>
      <c r="K569" s="108"/>
      <c r="L569" s="108"/>
      <c r="M569" s="108"/>
      <c r="N569" s="108"/>
      <c r="O569" s="108"/>
      <c r="P569" s="108"/>
      <c r="Q569" s="108"/>
      <c r="R569" s="108"/>
      <c r="S569" s="108"/>
      <c r="T569" s="108"/>
      <c r="U569" s="108"/>
      <c r="V569" s="108"/>
      <c r="W569" s="108"/>
      <c r="X569" s="108"/>
      <c r="Y569" s="108"/>
      <c r="Z569" s="108"/>
      <c r="AA569" s="108"/>
      <c r="AB569" s="108"/>
      <c r="AC569" s="108"/>
      <c r="AD569" s="108"/>
      <c r="AE569" s="108"/>
      <c r="AF569" s="108"/>
      <c r="AG569" s="108"/>
      <c r="AH569" s="108"/>
      <c r="AI569" s="108"/>
      <c r="AJ569" s="108"/>
      <c r="AK569" s="108"/>
      <c r="AL569" s="108"/>
      <c r="AM569" s="108"/>
      <c r="AN569" s="108"/>
      <c r="AO569" s="108"/>
    </row>
    <row r="570" spans="1:41" ht="12.75" customHeight="1" x14ac:dyDescent="0.2">
      <c r="A570" s="108"/>
      <c r="B570" s="108"/>
      <c r="C570" s="108"/>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c r="AA570" s="108"/>
      <c r="AB570" s="108"/>
      <c r="AC570" s="108"/>
      <c r="AD570" s="108"/>
      <c r="AE570" s="108"/>
      <c r="AF570" s="108"/>
      <c r="AG570" s="108"/>
      <c r="AH570" s="108"/>
      <c r="AI570" s="108"/>
      <c r="AJ570" s="108"/>
      <c r="AK570" s="108"/>
      <c r="AL570" s="108"/>
      <c r="AM570" s="108"/>
      <c r="AN570" s="108"/>
      <c r="AO570" s="108"/>
    </row>
    <row r="571" spans="1:41" ht="12.75" customHeight="1" x14ac:dyDescent="0.2">
      <c r="A571" s="108"/>
      <c r="B571" s="108"/>
      <c r="C571" s="108"/>
      <c r="D571" s="108"/>
      <c r="E571" s="108"/>
      <c r="F571" s="108"/>
      <c r="G571" s="108"/>
      <c r="H571" s="108"/>
      <c r="I571" s="108"/>
      <c r="J571" s="108"/>
      <c r="K571" s="108"/>
      <c r="L571" s="108"/>
      <c r="M571" s="108"/>
      <c r="N571" s="108"/>
      <c r="O571" s="108"/>
      <c r="P571" s="108"/>
      <c r="Q571" s="108"/>
      <c r="R571" s="108"/>
      <c r="S571" s="108"/>
      <c r="T571" s="108"/>
      <c r="U571" s="108"/>
      <c r="V571" s="108"/>
      <c r="W571" s="108"/>
      <c r="X571" s="108"/>
      <c r="Y571" s="108"/>
      <c r="Z571" s="108"/>
      <c r="AA571" s="108"/>
      <c r="AB571" s="108"/>
      <c r="AC571" s="108"/>
      <c r="AD571" s="108"/>
      <c r="AE571" s="108"/>
      <c r="AF571" s="108"/>
      <c r="AG571" s="108"/>
      <c r="AH571" s="108"/>
      <c r="AI571" s="108"/>
      <c r="AJ571" s="108"/>
      <c r="AK571" s="108"/>
      <c r="AL571" s="108"/>
      <c r="AM571" s="108"/>
      <c r="AN571" s="108"/>
      <c r="AO571" s="108"/>
    </row>
    <row r="572" spans="1:41" ht="12.75" customHeight="1" x14ac:dyDescent="0.2">
      <c r="A572" s="108"/>
      <c r="B572" s="108"/>
      <c r="C572" s="108"/>
      <c r="D572" s="108"/>
      <c r="E572" s="108"/>
      <c r="F572" s="108"/>
      <c r="G572" s="108"/>
      <c r="H572" s="108"/>
      <c r="I572" s="108"/>
      <c r="J572" s="108"/>
      <c r="K572" s="108"/>
      <c r="L572" s="108"/>
      <c r="M572" s="108"/>
      <c r="N572" s="108"/>
      <c r="O572" s="108"/>
      <c r="P572" s="108"/>
      <c r="Q572" s="108"/>
      <c r="R572" s="108"/>
      <c r="S572" s="108"/>
      <c r="T572" s="108"/>
      <c r="U572" s="108"/>
      <c r="V572" s="108"/>
      <c r="W572" s="108"/>
      <c r="X572" s="108"/>
      <c r="Y572" s="108"/>
      <c r="Z572" s="108"/>
      <c r="AA572" s="108"/>
      <c r="AB572" s="108"/>
      <c r="AC572" s="108"/>
      <c r="AD572" s="108"/>
      <c r="AE572" s="108"/>
      <c r="AF572" s="108"/>
      <c r="AG572" s="108"/>
      <c r="AH572" s="108"/>
      <c r="AI572" s="108"/>
      <c r="AJ572" s="108"/>
      <c r="AK572" s="108"/>
      <c r="AL572" s="108"/>
      <c r="AM572" s="108"/>
      <c r="AN572" s="108"/>
      <c r="AO572" s="108"/>
    </row>
    <row r="573" spans="1:41" ht="12.75" customHeight="1" x14ac:dyDescent="0.2">
      <c r="A573" s="108"/>
      <c r="B573" s="108"/>
      <c r="C573" s="108"/>
      <c r="D573" s="108"/>
      <c r="E573" s="108"/>
      <c r="F573" s="108"/>
      <c r="G573" s="108"/>
      <c r="H573" s="108"/>
      <c r="I573" s="108"/>
      <c r="J573" s="108"/>
      <c r="K573" s="108"/>
      <c r="L573" s="108"/>
      <c r="M573" s="108"/>
      <c r="N573" s="108"/>
      <c r="O573" s="108"/>
      <c r="P573" s="108"/>
      <c r="Q573" s="108"/>
      <c r="R573" s="108"/>
      <c r="S573" s="108"/>
      <c r="T573" s="108"/>
      <c r="U573" s="108"/>
      <c r="V573" s="108"/>
      <c r="W573" s="108"/>
      <c r="X573" s="108"/>
      <c r="Y573" s="108"/>
      <c r="Z573" s="108"/>
      <c r="AA573" s="108"/>
      <c r="AB573" s="108"/>
      <c r="AC573" s="108"/>
      <c r="AD573" s="108"/>
      <c r="AE573" s="108"/>
      <c r="AF573" s="108"/>
      <c r="AG573" s="108"/>
      <c r="AH573" s="108"/>
      <c r="AI573" s="108"/>
      <c r="AJ573" s="108"/>
      <c r="AK573" s="108"/>
      <c r="AL573" s="108"/>
      <c r="AM573" s="108"/>
      <c r="AN573" s="108"/>
      <c r="AO573" s="108"/>
    </row>
    <row r="574" spans="1:41" ht="12.75" customHeight="1" x14ac:dyDescent="0.2">
      <c r="A574" s="108"/>
      <c r="B574" s="108"/>
      <c r="C574" s="108"/>
      <c r="D574" s="108"/>
      <c r="E574" s="108"/>
      <c r="F574" s="108"/>
      <c r="G574" s="108"/>
      <c r="H574" s="108"/>
      <c r="I574" s="108"/>
      <c r="J574" s="108"/>
      <c r="K574" s="108"/>
      <c r="L574" s="108"/>
      <c r="M574" s="108"/>
      <c r="N574" s="108"/>
      <c r="O574" s="108"/>
      <c r="P574" s="108"/>
      <c r="Q574" s="108"/>
      <c r="R574" s="108"/>
      <c r="S574" s="108"/>
      <c r="T574" s="108"/>
      <c r="U574" s="108"/>
      <c r="V574" s="108"/>
      <c r="W574" s="108"/>
      <c r="X574" s="108"/>
      <c r="Y574" s="108"/>
      <c r="Z574" s="108"/>
      <c r="AA574" s="108"/>
      <c r="AB574" s="108"/>
      <c r="AC574" s="108"/>
      <c r="AD574" s="108"/>
      <c r="AE574" s="108"/>
      <c r="AF574" s="108"/>
      <c r="AG574" s="108"/>
      <c r="AH574" s="108"/>
      <c r="AI574" s="108"/>
      <c r="AJ574" s="108"/>
      <c r="AK574" s="108"/>
      <c r="AL574" s="108"/>
      <c r="AM574" s="108"/>
      <c r="AN574" s="108"/>
      <c r="AO574" s="108"/>
    </row>
    <row r="575" spans="1:41" ht="12.75" customHeight="1" x14ac:dyDescent="0.2">
      <c r="A575" s="108"/>
      <c r="B575" s="108"/>
      <c r="C575" s="108"/>
      <c r="D575" s="108"/>
      <c r="E575" s="108"/>
      <c r="F575" s="108"/>
      <c r="G575" s="108"/>
      <c r="H575" s="108"/>
      <c r="I575" s="108"/>
      <c r="J575" s="108"/>
      <c r="K575" s="108"/>
      <c r="L575" s="108"/>
      <c r="M575" s="108"/>
      <c r="N575" s="108"/>
      <c r="O575" s="108"/>
      <c r="P575" s="108"/>
      <c r="Q575" s="108"/>
      <c r="R575" s="108"/>
      <c r="S575" s="108"/>
      <c r="T575" s="108"/>
      <c r="U575" s="108"/>
      <c r="V575" s="108"/>
      <c r="W575" s="108"/>
      <c r="X575" s="108"/>
      <c r="Y575" s="108"/>
      <c r="Z575" s="108"/>
      <c r="AA575" s="108"/>
      <c r="AB575" s="108"/>
      <c r="AC575" s="108"/>
      <c r="AD575" s="108"/>
      <c r="AE575" s="108"/>
      <c r="AF575" s="108"/>
      <c r="AG575" s="108"/>
      <c r="AH575" s="108"/>
      <c r="AI575" s="108"/>
      <c r="AJ575" s="108"/>
      <c r="AK575" s="108"/>
      <c r="AL575" s="108"/>
      <c r="AM575" s="108"/>
      <c r="AN575" s="108"/>
      <c r="AO575" s="108"/>
    </row>
    <row r="576" spans="1:41" ht="12.75" customHeight="1" x14ac:dyDescent="0.2">
      <c r="A576" s="108"/>
      <c r="B576" s="108"/>
      <c r="C576" s="108"/>
      <c r="D576" s="108"/>
      <c r="E576" s="108"/>
      <c r="F576" s="108"/>
      <c r="G576" s="108"/>
      <c r="H576" s="108"/>
      <c r="I576" s="108"/>
      <c r="J576" s="108"/>
      <c r="K576" s="108"/>
      <c r="L576" s="108"/>
      <c r="M576" s="108"/>
      <c r="N576" s="108"/>
      <c r="O576" s="108"/>
      <c r="P576" s="108"/>
      <c r="Q576" s="108"/>
      <c r="R576" s="108"/>
      <c r="S576" s="108"/>
      <c r="T576" s="108"/>
      <c r="U576" s="108"/>
      <c r="V576" s="108"/>
      <c r="W576" s="108"/>
      <c r="X576" s="108"/>
      <c r="Y576" s="108"/>
      <c r="Z576" s="108"/>
      <c r="AA576" s="108"/>
      <c r="AB576" s="108"/>
      <c r="AC576" s="108"/>
      <c r="AD576" s="108"/>
      <c r="AE576" s="108"/>
      <c r="AF576" s="108"/>
      <c r="AG576" s="108"/>
      <c r="AH576" s="108"/>
      <c r="AI576" s="108"/>
      <c r="AJ576" s="108"/>
      <c r="AK576" s="108"/>
      <c r="AL576" s="108"/>
      <c r="AM576" s="108"/>
      <c r="AN576" s="108"/>
      <c r="AO576" s="108"/>
    </row>
    <row r="577" spans="1:41" ht="12.75" customHeight="1" x14ac:dyDescent="0.2">
      <c r="A577" s="108"/>
      <c r="B577" s="108"/>
      <c r="C577" s="108"/>
      <c r="D577" s="108"/>
      <c r="E577" s="108"/>
      <c r="F577" s="108"/>
      <c r="G577" s="108"/>
      <c r="H577" s="108"/>
      <c r="I577" s="108"/>
      <c r="J577" s="108"/>
      <c r="K577" s="108"/>
      <c r="L577" s="108"/>
      <c r="M577" s="108"/>
      <c r="N577" s="108"/>
      <c r="O577" s="108"/>
      <c r="P577" s="108"/>
      <c r="Q577" s="108"/>
      <c r="R577" s="108"/>
      <c r="S577" s="108"/>
      <c r="T577" s="108"/>
      <c r="U577" s="108"/>
      <c r="V577" s="108"/>
      <c r="W577" s="108"/>
      <c r="X577" s="108"/>
      <c r="Y577" s="108"/>
      <c r="Z577" s="108"/>
      <c r="AA577" s="108"/>
      <c r="AB577" s="108"/>
      <c r="AC577" s="108"/>
      <c r="AD577" s="108"/>
      <c r="AE577" s="108"/>
      <c r="AF577" s="108"/>
      <c r="AG577" s="108"/>
      <c r="AH577" s="108"/>
      <c r="AI577" s="108"/>
      <c r="AJ577" s="108"/>
      <c r="AK577" s="108"/>
      <c r="AL577" s="108"/>
      <c r="AM577" s="108"/>
      <c r="AN577" s="108"/>
      <c r="AO577" s="108"/>
    </row>
    <row r="578" spans="1:41" ht="12.75" customHeight="1" x14ac:dyDescent="0.2">
      <c r="A578" s="108"/>
      <c r="B578" s="108"/>
      <c r="C578" s="108"/>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c r="AA578" s="108"/>
      <c r="AB578" s="108"/>
      <c r="AC578" s="108"/>
      <c r="AD578" s="108"/>
      <c r="AE578" s="108"/>
      <c r="AF578" s="108"/>
      <c r="AG578" s="108"/>
      <c r="AH578" s="108"/>
      <c r="AI578" s="108"/>
      <c r="AJ578" s="108"/>
      <c r="AK578" s="108"/>
      <c r="AL578" s="108"/>
      <c r="AM578" s="108"/>
      <c r="AN578" s="108"/>
      <c r="AO578" s="108"/>
    </row>
    <row r="579" spans="1:41" ht="12.75" customHeight="1" x14ac:dyDescent="0.2">
      <c r="A579" s="108"/>
      <c r="B579" s="108"/>
      <c r="C579" s="108"/>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c r="AA579" s="108"/>
      <c r="AB579" s="108"/>
      <c r="AC579" s="108"/>
      <c r="AD579" s="108"/>
      <c r="AE579" s="108"/>
      <c r="AF579" s="108"/>
      <c r="AG579" s="108"/>
      <c r="AH579" s="108"/>
      <c r="AI579" s="108"/>
      <c r="AJ579" s="108"/>
      <c r="AK579" s="108"/>
      <c r="AL579" s="108"/>
      <c r="AM579" s="108"/>
      <c r="AN579" s="108"/>
      <c r="AO579" s="108"/>
    </row>
    <row r="580" spans="1:41" ht="12.75" customHeight="1" x14ac:dyDescent="0.2">
      <c r="A580" s="108"/>
      <c r="B580" s="108"/>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c r="AA580" s="108"/>
      <c r="AB580" s="108"/>
      <c r="AC580" s="108"/>
      <c r="AD580" s="108"/>
      <c r="AE580" s="108"/>
      <c r="AF580" s="108"/>
      <c r="AG580" s="108"/>
      <c r="AH580" s="108"/>
      <c r="AI580" s="108"/>
      <c r="AJ580" s="108"/>
      <c r="AK580" s="108"/>
      <c r="AL580" s="108"/>
      <c r="AM580" s="108"/>
      <c r="AN580" s="108"/>
      <c r="AO580" s="108"/>
    </row>
    <row r="581" spans="1:41" ht="12.75" customHeight="1" x14ac:dyDescent="0.2">
      <c r="A581" s="108"/>
      <c r="B581" s="108"/>
      <c r="C581" s="108"/>
      <c r="D581" s="108"/>
      <c r="E581" s="108"/>
      <c r="F581" s="108"/>
      <c r="G581" s="108"/>
      <c r="H581" s="108"/>
      <c r="I581" s="108"/>
      <c r="J581" s="108"/>
      <c r="K581" s="108"/>
      <c r="L581" s="108"/>
      <c r="M581" s="108"/>
      <c r="N581" s="108"/>
      <c r="O581" s="108"/>
      <c r="P581" s="108"/>
      <c r="Q581" s="108"/>
      <c r="R581" s="108"/>
      <c r="S581" s="108"/>
      <c r="T581" s="108"/>
      <c r="U581" s="108"/>
      <c r="V581" s="108"/>
      <c r="W581" s="108"/>
      <c r="X581" s="108"/>
      <c r="Y581" s="108"/>
      <c r="Z581" s="108"/>
      <c r="AA581" s="108"/>
      <c r="AB581" s="108"/>
      <c r="AC581" s="108"/>
      <c r="AD581" s="108"/>
      <c r="AE581" s="108"/>
      <c r="AF581" s="108"/>
      <c r="AG581" s="108"/>
      <c r="AH581" s="108"/>
      <c r="AI581" s="108"/>
      <c r="AJ581" s="108"/>
      <c r="AK581" s="108"/>
      <c r="AL581" s="108"/>
      <c r="AM581" s="108"/>
      <c r="AN581" s="108"/>
      <c r="AO581" s="108"/>
    </row>
    <row r="582" spans="1:41" ht="12.75" customHeight="1" x14ac:dyDescent="0.2">
      <c r="A582" s="108"/>
      <c r="B582" s="108"/>
      <c r="C582" s="108"/>
      <c r="D582" s="108"/>
      <c r="E582" s="108"/>
      <c r="F582" s="108"/>
      <c r="G582" s="108"/>
      <c r="H582" s="108"/>
      <c r="I582" s="108"/>
      <c r="J582" s="108"/>
      <c r="K582" s="108"/>
      <c r="L582" s="108"/>
      <c r="M582" s="108"/>
      <c r="N582" s="108"/>
      <c r="O582" s="108"/>
      <c r="P582" s="108"/>
      <c r="Q582" s="108"/>
      <c r="R582" s="108"/>
      <c r="S582" s="108"/>
      <c r="T582" s="108"/>
      <c r="U582" s="108"/>
      <c r="V582" s="108"/>
      <c r="W582" s="108"/>
      <c r="X582" s="108"/>
      <c r="Y582" s="108"/>
      <c r="Z582" s="108"/>
      <c r="AA582" s="108"/>
      <c r="AB582" s="108"/>
      <c r="AC582" s="108"/>
      <c r="AD582" s="108"/>
      <c r="AE582" s="108"/>
      <c r="AF582" s="108"/>
      <c r="AG582" s="108"/>
      <c r="AH582" s="108"/>
      <c r="AI582" s="108"/>
      <c r="AJ582" s="108"/>
      <c r="AK582" s="108"/>
      <c r="AL582" s="108"/>
      <c r="AM582" s="108"/>
      <c r="AN582" s="108"/>
      <c r="AO582" s="108"/>
    </row>
    <row r="583" spans="1:41" ht="12.75" customHeight="1" x14ac:dyDescent="0.2">
      <c r="A583" s="108"/>
      <c r="B583" s="108"/>
      <c r="C583" s="108"/>
      <c r="D583" s="108"/>
      <c r="E583" s="108"/>
      <c r="F583" s="108"/>
      <c r="G583" s="108"/>
      <c r="H583" s="108"/>
      <c r="I583" s="108"/>
      <c r="J583" s="108"/>
      <c r="K583" s="108"/>
      <c r="L583" s="108"/>
      <c r="M583" s="108"/>
      <c r="N583" s="108"/>
      <c r="O583" s="108"/>
      <c r="P583" s="108"/>
      <c r="Q583" s="108"/>
      <c r="R583" s="108"/>
      <c r="S583" s="108"/>
      <c r="T583" s="108"/>
      <c r="U583" s="108"/>
      <c r="V583" s="108"/>
      <c r="W583" s="108"/>
      <c r="X583" s="108"/>
      <c r="Y583" s="108"/>
      <c r="Z583" s="108"/>
      <c r="AA583" s="108"/>
      <c r="AB583" s="108"/>
      <c r="AC583" s="108"/>
      <c r="AD583" s="108"/>
      <c r="AE583" s="108"/>
      <c r="AF583" s="108"/>
      <c r="AG583" s="108"/>
      <c r="AH583" s="108"/>
      <c r="AI583" s="108"/>
      <c r="AJ583" s="108"/>
      <c r="AK583" s="108"/>
      <c r="AL583" s="108"/>
      <c r="AM583" s="108"/>
      <c r="AN583" s="108"/>
      <c r="AO583" s="108"/>
    </row>
    <row r="584" spans="1:41" ht="12.75" customHeight="1" x14ac:dyDescent="0.2">
      <c r="A584" s="108"/>
      <c r="B584" s="108"/>
      <c r="C584" s="108"/>
      <c r="D584" s="108"/>
      <c r="E584" s="108"/>
      <c r="F584" s="108"/>
      <c r="G584" s="108"/>
      <c r="H584" s="108"/>
      <c r="I584" s="108"/>
      <c r="J584" s="108"/>
      <c r="K584" s="108"/>
      <c r="L584" s="108"/>
      <c r="M584" s="108"/>
      <c r="N584" s="108"/>
      <c r="O584" s="108"/>
      <c r="P584" s="108"/>
      <c r="Q584" s="108"/>
      <c r="R584" s="108"/>
      <c r="S584" s="108"/>
      <c r="T584" s="108"/>
      <c r="U584" s="108"/>
      <c r="V584" s="108"/>
      <c r="W584" s="108"/>
      <c r="X584" s="108"/>
      <c r="Y584" s="108"/>
      <c r="Z584" s="108"/>
      <c r="AA584" s="108"/>
      <c r="AB584" s="108"/>
      <c r="AC584" s="108"/>
      <c r="AD584" s="108"/>
      <c r="AE584" s="108"/>
      <c r="AF584" s="108"/>
      <c r="AG584" s="108"/>
      <c r="AH584" s="108"/>
      <c r="AI584" s="108"/>
      <c r="AJ584" s="108"/>
      <c r="AK584" s="108"/>
      <c r="AL584" s="108"/>
      <c r="AM584" s="108"/>
      <c r="AN584" s="108"/>
      <c r="AO584" s="108"/>
    </row>
    <row r="585" spans="1:41" ht="12.75" customHeight="1" x14ac:dyDescent="0.2">
      <c r="A585" s="108"/>
      <c r="B585" s="108"/>
      <c r="C585" s="108"/>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c r="AA585" s="108"/>
      <c r="AB585" s="108"/>
      <c r="AC585" s="108"/>
      <c r="AD585" s="108"/>
      <c r="AE585" s="108"/>
      <c r="AF585" s="108"/>
      <c r="AG585" s="108"/>
      <c r="AH585" s="108"/>
      <c r="AI585" s="108"/>
      <c r="AJ585" s="108"/>
      <c r="AK585" s="108"/>
      <c r="AL585" s="108"/>
      <c r="AM585" s="108"/>
      <c r="AN585" s="108"/>
      <c r="AO585" s="108"/>
    </row>
    <row r="586" spans="1:41" ht="12.75" customHeight="1" x14ac:dyDescent="0.2">
      <c r="A586" s="108"/>
      <c r="B586" s="108"/>
      <c r="C586" s="108"/>
      <c r="D586" s="108"/>
      <c r="E586" s="108"/>
      <c r="F586" s="108"/>
      <c r="G586" s="108"/>
      <c r="H586" s="108"/>
      <c r="I586" s="108"/>
      <c r="J586" s="108"/>
      <c r="K586" s="108"/>
      <c r="L586" s="108"/>
      <c r="M586" s="108"/>
      <c r="N586" s="108"/>
      <c r="O586" s="108"/>
      <c r="P586" s="108"/>
      <c r="Q586" s="108"/>
      <c r="R586" s="108"/>
      <c r="S586" s="108"/>
      <c r="T586" s="108"/>
      <c r="U586" s="108"/>
      <c r="V586" s="108"/>
      <c r="W586" s="108"/>
      <c r="X586" s="108"/>
      <c r="Y586" s="108"/>
      <c r="Z586" s="108"/>
      <c r="AA586" s="108"/>
      <c r="AB586" s="108"/>
      <c r="AC586" s="108"/>
      <c r="AD586" s="108"/>
      <c r="AE586" s="108"/>
      <c r="AF586" s="108"/>
      <c r="AG586" s="108"/>
      <c r="AH586" s="108"/>
      <c r="AI586" s="108"/>
      <c r="AJ586" s="108"/>
      <c r="AK586" s="108"/>
      <c r="AL586" s="108"/>
      <c r="AM586" s="108"/>
      <c r="AN586" s="108"/>
      <c r="AO586" s="108"/>
    </row>
    <row r="587" spans="1:41" ht="12.75" customHeight="1" x14ac:dyDescent="0.2">
      <c r="A587" s="108"/>
      <c r="B587" s="108"/>
      <c r="C587" s="108"/>
      <c r="D587" s="108"/>
      <c r="E587" s="108"/>
      <c r="F587" s="108"/>
      <c r="G587" s="108"/>
      <c r="H587" s="108"/>
      <c r="I587" s="108"/>
      <c r="J587" s="108"/>
      <c r="K587" s="108"/>
      <c r="L587" s="108"/>
      <c r="M587" s="108"/>
      <c r="N587" s="108"/>
      <c r="O587" s="108"/>
      <c r="P587" s="108"/>
      <c r="Q587" s="108"/>
      <c r="R587" s="108"/>
      <c r="S587" s="108"/>
      <c r="T587" s="108"/>
      <c r="U587" s="108"/>
      <c r="V587" s="108"/>
      <c r="W587" s="108"/>
      <c r="X587" s="108"/>
      <c r="Y587" s="108"/>
      <c r="Z587" s="108"/>
      <c r="AA587" s="108"/>
      <c r="AB587" s="108"/>
      <c r="AC587" s="108"/>
      <c r="AD587" s="108"/>
      <c r="AE587" s="108"/>
      <c r="AF587" s="108"/>
      <c r="AG587" s="108"/>
      <c r="AH587" s="108"/>
      <c r="AI587" s="108"/>
      <c r="AJ587" s="108"/>
      <c r="AK587" s="108"/>
      <c r="AL587" s="108"/>
      <c r="AM587" s="108"/>
      <c r="AN587" s="108"/>
      <c r="AO587" s="108"/>
    </row>
    <row r="588" spans="1:41" ht="12.75" customHeight="1" x14ac:dyDescent="0.2">
      <c r="A588" s="108"/>
      <c r="B588" s="108"/>
      <c r="C588" s="108"/>
      <c r="D588" s="108"/>
      <c r="E588" s="108"/>
      <c r="F588" s="108"/>
      <c r="G588" s="108"/>
      <c r="H588" s="108"/>
      <c r="I588" s="108"/>
      <c r="J588" s="108"/>
      <c r="K588" s="108"/>
      <c r="L588" s="108"/>
      <c r="M588" s="108"/>
      <c r="N588" s="108"/>
      <c r="O588" s="108"/>
      <c r="P588" s="108"/>
      <c r="Q588" s="108"/>
      <c r="R588" s="108"/>
      <c r="S588" s="108"/>
      <c r="T588" s="108"/>
      <c r="U588" s="108"/>
      <c r="V588" s="108"/>
      <c r="W588" s="108"/>
      <c r="X588" s="108"/>
      <c r="Y588" s="108"/>
      <c r="Z588" s="108"/>
      <c r="AA588" s="108"/>
      <c r="AB588" s="108"/>
      <c r="AC588" s="108"/>
      <c r="AD588" s="108"/>
      <c r="AE588" s="108"/>
      <c r="AF588" s="108"/>
      <c r="AG588" s="108"/>
      <c r="AH588" s="108"/>
      <c r="AI588" s="108"/>
      <c r="AJ588" s="108"/>
      <c r="AK588" s="108"/>
      <c r="AL588" s="108"/>
      <c r="AM588" s="108"/>
      <c r="AN588" s="108"/>
      <c r="AO588" s="108"/>
    </row>
    <row r="589" spans="1:41" ht="12.75" customHeight="1" x14ac:dyDescent="0.2">
      <c r="A589" s="108"/>
      <c r="B589" s="108"/>
      <c r="C589" s="108"/>
      <c r="D589" s="108"/>
      <c r="E589" s="108"/>
      <c r="F589" s="108"/>
      <c r="G589" s="108"/>
      <c r="H589" s="108"/>
      <c r="I589" s="108"/>
      <c r="J589" s="108"/>
      <c r="K589" s="108"/>
      <c r="L589" s="108"/>
      <c r="M589" s="108"/>
      <c r="N589" s="108"/>
      <c r="O589" s="108"/>
      <c r="P589" s="108"/>
      <c r="Q589" s="108"/>
      <c r="R589" s="108"/>
      <c r="S589" s="108"/>
      <c r="T589" s="108"/>
      <c r="U589" s="108"/>
      <c r="V589" s="108"/>
      <c r="W589" s="108"/>
      <c r="X589" s="108"/>
      <c r="Y589" s="108"/>
      <c r="Z589" s="108"/>
      <c r="AA589" s="108"/>
      <c r="AB589" s="108"/>
      <c r="AC589" s="108"/>
      <c r="AD589" s="108"/>
      <c r="AE589" s="108"/>
      <c r="AF589" s="108"/>
      <c r="AG589" s="108"/>
      <c r="AH589" s="108"/>
      <c r="AI589" s="108"/>
      <c r="AJ589" s="108"/>
      <c r="AK589" s="108"/>
      <c r="AL589" s="108"/>
      <c r="AM589" s="108"/>
      <c r="AN589" s="108"/>
      <c r="AO589" s="108"/>
    </row>
    <row r="590" spans="1:41" ht="12.75" customHeight="1" x14ac:dyDescent="0.2">
      <c r="A590" s="108"/>
      <c r="B590" s="108"/>
      <c r="C590" s="108"/>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c r="AA590" s="108"/>
      <c r="AB590" s="108"/>
      <c r="AC590" s="108"/>
      <c r="AD590" s="108"/>
      <c r="AE590" s="108"/>
      <c r="AF590" s="108"/>
      <c r="AG590" s="108"/>
      <c r="AH590" s="108"/>
      <c r="AI590" s="108"/>
      <c r="AJ590" s="108"/>
      <c r="AK590" s="108"/>
      <c r="AL590" s="108"/>
      <c r="AM590" s="108"/>
      <c r="AN590" s="108"/>
      <c r="AO590" s="108"/>
    </row>
    <row r="591" spans="1:41" ht="12.75" customHeight="1" x14ac:dyDescent="0.2">
      <c r="A591" s="108"/>
      <c r="B591" s="108"/>
      <c r="C591" s="108"/>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c r="AA591" s="108"/>
      <c r="AB591" s="108"/>
      <c r="AC591" s="108"/>
      <c r="AD591" s="108"/>
      <c r="AE591" s="108"/>
      <c r="AF591" s="108"/>
      <c r="AG591" s="108"/>
      <c r="AH591" s="108"/>
      <c r="AI591" s="108"/>
      <c r="AJ591" s="108"/>
      <c r="AK591" s="108"/>
      <c r="AL591" s="108"/>
      <c r="AM591" s="108"/>
      <c r="AN591" s="108"/>
      <c r="AO591" s="108"/>
    </row>
    <row r="592" spans="1:41" ht="12.75" customHeight="1" x14ac:dyDescent="0.2">
      <c r="A592" s="108"/>
      <c r="B592" s="108"/>
      <c r="C592" s="108"/>
      <c r="D592" s="108"/>
      <c r="E592" s="108"/>
      <c r="F592" s="108"/>
      <c r="G592" s="108"/>
      <c r="H592" s="108"/>
      <c r="I592" s="108"/>
      <c r="J592" s="108"/>
      <c r="K592" s="108"/>
      <c r="L592" s="108"/>
      <c r="M592" s="108"/>
      <c r="N592" s="108"/>
      <c r="O592" s="108"/>
      <c r="P592" s="108"/>
      <c r="Q592" s="108"/>
      <c r="R592" s="108"/>
      <c r="S592" s="108"/>
      <c r="T592" s="108"/>
      <c r="U592" s="108"/>
      <c r="V592" s="108"/>
      <c r="W592" s="108"/>
      <c r="X592" s="108"/>
      <c r="Y592" s="108"/>
      <c r="Z592" s="108"/>
      <c r="AA592" s="108"/>
      <c r="AB592" s="108"/>
      <c r="AC592" s="108"/>
      <c r="AD592" s="108"/>
      <c r="AE592" s="108"/>
      <c r="AF592" s="108"/>
      <c r="AG592" s="108"/>
      <c r="AH592" s="108"/>
      <c r="AI592" s="108"/>
      <c r="AJ592" s="108"/>
      <c r="AK592" s="108"/>
      <c r="AL592" s="108"/>
      <c r="AM592" s="108"/>
      <c r="AN592" s="108"/>
      <c r="AO592" s="108"/>
    </row>
    <row r="593" spans="1:41" ht="12.75" customHeight="1" x14ac:dyDescent="0.2">
      <c r="A593" s="108"/>
      <c r="B593" s="108"/>
      <c r="C593" s="108"/>
      <c r="D593" s="108"/>
      <c r="E593" s="108"/>
      <c r="F593" s="108"/>
      <c r="G593" s="108"/>
      <c r="H593" s="108"/>
      <c r="I593" s="108"/>
      <c r="J593" s="108"/>
      <c r="K593" s="108"/>
      <c r="L593" s="108"/>
      <c r="M593" s="108"/>
      <c r="N593" s="108"/>
      <c r="O593" s="108"/>
      <c r="P593" s="108"/>
      <c r="Q593" s="108"/>
      <c r="R593" s="108"/>
      <c r="S593" s="108"/>
      <c r="T593" s="108"/>
      <c r="U593" s="108"/>
      <c r="V593" s="108"/>
      <c r="W593" s="108"/>
      <c r="X593" s="108"/>
      <c r="Y593" s="108"/>
      <c r="Z593" s="108"/>
      <c r="AA593" s="108"/>
      <c r="AB593" s="108"/>
      <c r="AC593" s="108"/>
      <c r="AD593" s="108"/>
      <c r="AE593" s="108"/>
      <c r="AF593" s="108"/>
      <c r="AG593" s="108"/>
      <c r="AH593" s="108"/>
      <c r="AI593" s="108"/>
      <c r="AJ593" s="108"/>
      <c r="AK593" s="108"/>
      <c r="AL593" s="108"/>
      <c r="AM593" s="108"/>
      <c r="AN593" s="108"/>
      <c r="AO593" s="108"/>
    </row>
    <row r="594" spans="1:41" ht="12.75" customHeight="1" x14ac:dyDescent="0.2">
      <c r="A594" s="108"/>
      <c r="B594" s="108"/>
      <c r="C594" s="108"/>
      <c r="D594" s="108"/>
      <c r="E594" s="108"/>
      <c r="F594" s="108"/>
      <c r="G594" s="108"/>
      <c r="H594" s="108"/>
      <c r="I594" s="108"/>
      <c r="J594" s="108"/>
      <c r="K594" s="108"/>
      <c r="L594" s="108"/>
      <c r="M594" s="108"/>
      <c r="N594" s="108"/>
      <c r="O594" s="108"/>
      <c r="P594" s="108"/>
      <c r="Q594" s="108"/>
      <c r="R594" s="108"/>
      <c r="S594" s="108"/>
      <c r="T594" s="108"/>
      <c r="U594" s="108"/>
      <c r="V594" s="108"/>
      <c r="W594" s="108"/>
      <c r="X594" s="108"/>
      <c r="Y594" s="108"/>
      <c r="Z594" s="108"/>
      <c r="AA594" s="108"/>
      <c r="AB594" s="108"/>
      <c r="AC594" s="108"/>
      <c r="AD594" s="108"/>
      <c r="AE594" s="108"/>
      <c r="AF594" s="108"/>
      <c r="AG594" s="108"/>
      <c r="AH594" s="108"/>
      <c r="AI594" s="108"/>
      <c r="AJ594" s="108"/>
      <c r="AK594" s="108"/>
      <c r="AL594" s="108"/>
      <c r="AM594" s="108"/>
      <c r="AN594" s="108"/>
      <c r="AO594" s="108"/>
    </row>
    <row r="595" spans="1:41" ht="12.75" customHeight="1" x14ac:dyDescent="0.2">
      <c r="A595" s="108"/>
      <c r="B595" s="108"/>
      <c r="C595" s="108"/>
      <c r="D595" s="108"/>
      <c r="E595" s="108"/>
      <c r="F595" s="108"/>
      <c r="G595" s="108"/>
      <c r="H595" s="108"/>
      <c r="I595" s="108"/>
      <c r="J595" s="108"/>
      <c r="K595" s="108"/>
      <c r="L595" s="108"/>
      <c r="M595" s="108"/>
      <c r="N595" s="108"/>
      <c r="O595" s="108"/>
      <c r="P595" s="108"/>
      <c r="Q595" s="108"/>
      <c r="R595" s="108"/>
      <c r="S595" s="108"/>
      <c r="T595" s="108"/>
      <c r="U595" s="108"/>
      <c r="V595" s="108"/>
      <c r="W595" s="108"/>
      <c r="X595" s="108"/>
      <c r="Y595" s="108"/>
      <c r="Z595" s="108"/>
      <c r="AA595" s="108"/>
      <c r="AB595" s="108"/>
      <c r="AC595" s="108"/>
      <c r="AD595" s="108"/>
      <c r="AE595" s="108"/>
      <c r="AF595" s="108"/>
      <c r="AG595" s="108"/>
      <c r="AH595" s="108"/>
      <c r="AI595" s="108"/>
      <c r="AJ595" s="108"/>
      <c r="AK595" s="108"/>
      <c r="AL595" s="108"/>
      <c r="AM595" s="108"/>
      <c r="AN595" s="108"/>
      <c r="AO595" s="108"/>
    </row>
    <row r="596" spans="1:41" ht="12.75" customHeight="1" x14ac:dyDescent="0.2">
      <c r="A596" s="108"/>
      <c r="B596" s="108"/>
      <c r="C596" s="108"/>
      <c r="D596" s="108"/>
      <c r="E596" s="108"/>
      <c r="F596" s="108"/>
      <c r="G596" s="108"/>
      <c r="H596" s="108"/>
      <c r="I596" s="108"/>
      <c r="J596" s="108"/>
      <c r="K596" s="108"/>
      <c r="L596" s="108"/>
      <c r="M596" s="108"/>
      <c r="N596" s="108"/>
      <c r="O596" s="108"/>
      <c r="P596" s="108"/>
      <c r="Q596" s="108"/>
      <c r="R596" s="108"/>
      <c r="S596" s="108"/>
      <c r="T596" s="108"/>
      <c r="U596" s="108"/>
      <c r="V596" s="108"/>
      <c r="W596" s="108"/>
      <c r="X596" s="108"/>
      <c r="Y596" s="108"/>
      <c r="Z596" s="108"/>
      <c r="AA596" s="108"/>
      <c r="AB596" s="108"/>
      <c r="AC596" s="108"/>
      <c r="AD596" s="108"/>
      <c r="AE596" s="108"/>
      <c r="AF596" s="108"/>
      <c r="AG596" s="108"/>
      <c r="AH596" s="108"/>
      <c r="AI596" s="108"/>
      <c r="AJ596" s="108"/>
      <c r="AK596" s="108"/>
      <c r="AL596" s="108"/>
      <c r="AM596" s="108"/>
      <c r="AN596" s="108"/>
      <c r="AO596" s="108"/>
    </row>
    <row r="597" spans="1:41" ht="12.75" customHeight="1" x14ac:dyDescent="0.2">
      <c r="A597" s="108"/>
      <c r="B597" s="108"/>
      <c r="C597" s="108"/>
      <c r="D597" s="108"/>
      <c r="E597" s="108"/>
      <c r="F597" s="108"/>
      <c r="G597" s="108"/>
      <c r="H597" s="108"/>
      <c r="I597" s="108"/>
      <c r="J597" s="108"/>
      <c r="K597" s="108"/>
      <c r="L597" s="108"/>
      <c r="M597" s="108"/>
      <c r="N597" s="108"/>
      <c r="O597" s="108"/>
      <c r="P597" s="108"/>
      <c r="Q597" s="108"/>
      <c r="R597" s="108"/>
      <c r="S597" s="108"/>
      <c r="T597" s="108"/>
      <c r="U597" s="108"/>
      <c r="V597" s="108"/>
      <c r="W597" s="108"/>
      <c r="X597" s="108"/>
      <c r="Y597" s="108"/>
      <c r="Z597" s="108"/>
      <c r="AA597" s="108"/>
      <c r="AB597" s="108"/>
      <c r="AC597" s="108"/>
      <c r="AD597" s="108"/>
      <c r="AE597" s="108"/>
      <c r="AF597" s="108"/>
      <c r="AG597" s="108"/>
      <c r="AH597" s="108"/>
      <c r="AI597" s="108"/>
      <c r="AJ597" s="108"/>
      <c r="AK597" s="108"/>
      <c r="AL597" s="108"/>
      <c r="AM597" s="108"/>
      <c r="AN597" s="108"/>
      <c r="AO597" s="108"/>
    </row>
    <row r="598" spans="1:41" ht="12.75" customHeight="1" x14ac:dyDescent="0.2">
      <c r="A598" s="108"/>
      <c r="B598" s="108"/>
      <c r="C598" s="108"/>
      <c r="D598" s="108"/>
      <c r="E598" s="108"/>
      <c r="F598" s="108"/>
      <c r="G598" s="108"/>
      <c r="H598" s="108"/>
      <c r="I598" s="108"/>
      <c r="J598" s="108"/>
      <c r="K598" s="108"/>
      <c r="L598" s="108"/>
      <c r="M598" s="108"/>
      <c r="N598" s="108"/>
      <c r="O598" s="108"/>
      <c r="P598" s="108"/>
      <c r="Q598" s="108"/>
      <c r="R598" s="108"/>
      <c r="S598" s="108"/>
      <c r="T598" s="108"/>
      <c r="U598" s="108"/>
      <c r="V598" s="108"/>
      <c r="W598" s="108"/>
      <c r="X598" s="108"/>
      <c r="Y598" s="108"/>
      <c r="Z598" s="108"/>
      <c r="AA598" s="108"/>
      <c r="AB598" s="108"/>
      <c r="AC598" s="108"/>
      <c r="AD598" s="108"/>
      <c r="AE598" s="108"/>
      <c r="AF598" s="108"/>
      <c r="AG598" s="108"/>
      <c r="AH598" s="108"/>
      <c r="AI598" s="108"/>
      <c r="AJ598" s="108"/>
      <c r="AK598" s="108"/>
      <c r="AL598" s="108"/>
      <c r="AM598" s="108"/>
      <c r="AN598" s="108"/>
      <c r="AO598" s="108"/>
    </row>
    <row r="599" spans="1:41" ht="12.75" customHeight="1" x14ac:dyDescent="0.2">
      <c r="A599" s="108"/>
      <c r="B599" s="108"/>
      <c r="C599" s="108"/>
      <c r="D599" s="108"/>
      <c r="E599" s="108"/>
      <c r="F599" s="108"/>
      <c r="G599" s="108"/>
      <c r="H599" s="108"/>
      <c r="I599" s="108"/>
      <c r="J599" s="108"/>
      <c r="K599" s="108"/>
      <c r="L599" s="108"/>
      <c r="M599" s="108"/>
      <c r="N599" s="108"/>
      <c r="O599" s="108"/>
      <c r="P599" s="108"/>
      <c r="Q599" s="108"/>
      <c r="R599" s="108"/>
      <c r="S599" s="108"/>
      <c r="T599" s="108"/>
      <c r="U599" s="108"/>
      <c r="V599" s="108"/>
      <c r="W599" s="108"/>
      <c r="X599" s="108"/>
      <c r="Y599" s="108"/>
      <c r="Z599" s="108"/>
      <c r="AA599" s="108"/>
      <c r="AB599" s="108"/>
      <c r="AC599" s="108"/>
      <c r="AD599" s="108"/>
      <c r="AE599" s="108"/>
      <c r="AF599" s="108"/>
      <c r="AG599" s="108"/>
      <c r="AH599" s="108"/>
      <c r="AI599" s="108"/>
      <c r="AJ599" s="108"/>
      <c r="AK599" s="108"/>
      <c r="AL599" s="108"/>
      <c r="AM599" s="108"/>
      <c r="AN599" s="108"/>
      <c r="AO599" s="108"/>
    </row>
    <row r="600" spans="1:41" ht="12.75" customHeight="1" x14ac:dyDescent="0.2">
      <c r="A600" s="108"/>
      <c r="B600" s="108"/>
      <c r="C600" s="108"/>
      <c r="D600" s="108"/>
      <c r="E600" s="108"/>
      <c r="F600" s="108"/>
      <c r="G600" s="108"/>
      <c r="H600" s="108"/>
      <c r="I600" s="108"/>
      <c r="J600" s="108"/>
      <c r="K600" s="108"/>
      <c r="L600" s="108"/>
      <c r="M600" s="108"/>
      <c r="N600" s="108"/>
      <c r="O600" s="108"/>
      <c r="P600" s="108"/>
      <c r="Q600" s="108"/>
      <c r="R600" s="108"/>
      <c r="S600" s="108"/>
      <c r="T600" s="108"/>
      <c r="U600" s="108"/>
      <c r="V600" s="108"/>
      <c r="W600" s="108"/>
      <c r="X600" s="108"/>
      <c r="Y600" s="108"/>
      <c r="Z600" s="108"/>
      <c r="AA600" s="108"/>
      <c r="AB600" s="108"/>
      <c r="AC600" s="108"/>
      <c r="AD600" s="108"/>
      <c r="AE600" s="108"/>
      <c r="AF600" s="108"/>
      <c r="AG600" s="108"/>
      <c r="AH600" s="108"/>
      <c r="AI600" s="108"/>
      <c r="AJ600" s="108"/>
      <c r="AK600" s="108"/>
      <c r="AL600" s="108"/>
      <c r="AM600" s="108"/>
      <c r="AN600" s="108"/>
      <c r="AO600" s="108"/>
    </row>
    <row r="601" spans="1:41" ht="12.75" customHeight="1" x14ac:dyDescent="0.2">
      <c r="A601" s="108"/>
      <c r="B601" s="108"/>
      <c r="C601" s="108"/>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c r="AA601" s="108"/>
      <c r="AB601" s="108"/>
      <c r="AC601" s="108"/>
      <c r="AD601" s="108"/>
      <c r="AE601" s="108"/>
      <c r="AF601" s="108"/>
      <c r="AG601" s="108"/>
      <c r="AH601" s="108"/>
      <c r="AI601" s="108"/>
      <c r="AJ601" s="108"/>
      <c r="AK601" s="108"/>
      <c r="AL601" s="108"/>
      <c r="AM601" s="108"/>
      <c r="AN601" s="108"/>
      <c r="AO601" s="108"/>
    </row>
    <row r="602" spans="1:41" ht="12.75" customHeight="1" x14ac:dyDescent="0.2">
      <c r="A602" s="108"/>
      <c r="B602" s="108"/>
      <c r="C602" s="108"/>
      <c r="D602" s="108"/>
      <c r="E602" s="108"/>
      <c r="F602" s="108"/>
      <c r="G602" s="108"/>
      <c r="H602" s="108"/>
      <c r="I602" s="108"/>
      <c r="J602" s="108"/>
      <c r="K602" s="108"/>
      <c r="L602" s="108"/>
      <c r="M602" s="108"/>
      <c r="N602" s="108"/>
      <c r="O602" s="108"/>
      <c r="P602" s="108"/>
      <c r="Q602" s="108"/>
      <c r="R602" s="108"/>
      <c r="S602" s="108"/>
      <c r="T602" s="108"/>
      <c r="U602" s="108"/>
      <c r="V602" s="108"/>
      <c r="W602" s="108"/>
      <c r="X602" s="108"/>
      <c r="Y602" s="108"/>
      <c r="Z602" s="108"/>
      <c r="AA602" s="108"/>
      <c r="AB602" s="108"/>
      <c r="AC602" s="108"/>
      <c r="AD602" s="108"/>
      <c r="AE602" s="108"/>
      <c r="AF602" s="108"/>
      <c r="AG602" s="108"/>
      <c r="AH602" s="108"/>
      <c r="AI602" s="108"/>
      <c r="AJ602" s="108"/>
      <c r="AK602" s="108"/>
      <c r="AL602" s="108"/>
      <c r="AM602" s="108"/>
      <c r="AN602" s="108"/>
      <c r="AO602" s="108"/>
    </row>
    <row r="603" spans="1:41" ht="12.75" customHeight="1" x14ac:dyDescent="0.2">
      <c r="A603" s="108"/>
      <c r="B603" s="108"/>
      <c r="C603" s="108"/>
      <c r="D603" s="108"/>
      <c r="E603" s="108"/>
      <c r="F603" s="108"/>
      <c r="G603" s="108"/>
      <c r="H603" s="108"/>
      <c r="I603" s="108"/>
      <c r="J603" s="108"/>
      <c r="K603" s="108"/>
      <c r="L603" s="108"/>
      <c r="M603" s="108"/>
      <c r="N603" s="108"/>
      <c r="O603" s="108"/>
      <c r="P603" s="108"/>
      <c r="Q603" s="108"/>
      <c r="R603" s="108"/>
      <c r="S603" s="108"/>
      <c r="T603" s="108"/>
      <c r="U603" s="108"/>
      <c r="V603" s="108"/>
      <c r="W603" s="108"/>
      <c r="X603" s="108"/>
      <c r="Y603" s="108"/>
      <c r="Z603" s="108"/>
      <c r="AA603" s="108"/>
      <c r="AB603" s="108"/>
      <c r="AC603" s="108"/>
      <c r="AD603" s="108"/>
      <c r="AE603" s="108"/>
      <c r="AF603" s="108"/>
      <c r="AG603" s="108"/>
      <c r="AH603" s="108"/>
      <c r="AI603" s="108"/>
      <c r="AJ603" s="108"/>
      <c r="AK603" s="108"/>
      <c r="AL603" s="108"/>
      <c r="AM603" s="108"/>
      <c r="AN603" s="108"/>
      <c r="AO603" s="108"/>
    </row>
    <row r="604" spans="1:41" ht="12.75" customHeight="1" x14ac:dyDescent="0.2">
      <c r="A604" s="108"/>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c r="AA604" s="108"/>
      <c r="AB604" s="108"/>
      <c r="AC604" s="108"/>
      <c r="AD604" s="108"/>
      <c r="AE604" s="108"/>
      <c r="AF604" s="108"/>
      <c r="AG604" s="108"/>
      <c r="AH604" s="108"/>
      <c r="AI604" s="108"/>
      <c r="AJ604" s="108"/>
      <c r="AK604" s="108"/>
      <c r="AL604" s="108"/>
      <c r="AM604" s="108"/>
      <c r="AN604" s="108"/>
      <c r="AO604" s="108"/>
    </row>
    <row r="605" spans="1:41" ht="12.75" customHeight="1" x14ac:dyDescent="0.2">
      <c r="A605" s="108"/>
      <c r="B605" s="108"/>
      <c r="C605" s="108"/>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c r="AA605" s="108"/>
      <c r="AB605" s="108"/>
      <c r="AC605" s="108"/>
      <c r="AD605" s="108"/>
      <c r="AE605" s="108"/>
      <c r="AF605" s="108"/>
      <c r="AG605" s="108"/>
      <c r="AH605" s="108"/>
      <c r="AI605" s="108"/>
      <c r="AJ605" s="108"/>
      <c r="AK605" s="108"/>
      <c r="AL605" s="108"/>
      <c r="AM605" s="108"/>
      <c r="AN605" s="108"/>
      <c r="AO605" s="108"/>
    </row>
    <row r="606" spans="1:41" ht="12.75" customHeight="1" x14ac:dyDescent="0.2">
      <c r="A606" s="108"/>
      <c r="B606" s="10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c r="AA606" s="108"/>
      <c r="AB606" s="108"/>
      <c r="AC606" s="108"/>
      <c r="AD606" s="108"/>
      <c r="AE606" s="108"/>
      <c r="AF606" s="108"/>
      <c r="AG606" s="108"/>
      <c r="AH606" s="108"/>
      <c r="AI606" s="108"/>
      <c r="AJ606" s="108"/>
      <c r="AK606" s="108"/>
      <c r="AL606" s="108"/>
      <c r="AM606" s="108"/>
      <c r="AN606" s="108"/>
      <c r="AO606" s="108"/>
    </row>
    <row r="607" spans="1:41" ht="12.75" customHeight="1" x14ac:dyDescent="0.2">
      <c r="A607" s="108"/>
      <c r="B607" s="108"/>
      <c r="C607" s="108"/>
      <c r="D607" s="108"/>
      <c r="E607" s="108"/>
      <c r="F607" s="108"/>
      <c r="G607" s="108"/>
      <c r="H607" s="108"/>
      <c r="I607" s="108"/>
      <c r="J607" s="108"/>
      <c r="K607" s="108"/>
      <c r="L607" s="108"/>
      <c r="M607" s="108"/>
      <c r="N607" s="108"/>
      <c r="O607" s="108"/>
      <c r="P607" s="108"/>
      <c r="Q607" s="108"/>
      <c r="R607" s="108"/>
      <c r="S607" s="108"/>
      <c r="T607" s="108"/>
      <c r="U607" s="108"/>
      <c r="V607" s="108"/>
      <c r="W607" s="108"/>
      <c r="X607" s="108"/>
      <c r="Y607" s="108"/>
      <c r="Z607" s="108"/>
      <c r="AA607" s="108"/>
      <c r="AB607" s="108"/>
      <c r="AC607" s="108"/>
      <c r="AD607" s="108"/>
      <c r="AE607" s="108"/>
      <c r="AF607" s="108"/>
      <c r="AG607" s="108"/>
      <c r="AH607" s="108"/>
      <c r="AI607" s="108"/>
      <c r="AJ607" s="108"/>
      <c r="AK607" s="108"/>
      <c r="AL607" s="108"/>
      <c r="AM607" s="108"/>
      <c r="AN607" s="108"/>
      <c r="AO607" s="108"/>
    </row>
    <row r="608" spans="1:41" ht="12.75" customHeight="1" x14ac:dyDescent="0.2">
      <c r="A608" s="108"/>
      <c r="B608" s="108"/>
      <c r="C608" s="108"/>
      <c r="D608" s="108"/>
      <c r="E608" s="108"/>
      <c r="F608" s="108"/>
      <c r="G608" s="108"/>
      <c r="H608" s="108"/>
      <c r="I608" s="108"/>
      <c r="J608" s="108"/>
      <c r="K608" s="108"/>
      <c r="L608" s="108"/>
      <c r="M608" s="108"/>
      <c r="N608" s="108"/>
      <c r="O608" s="108"/>
      <c r="P608" s="108"/>
      <c r="Q608" s="108"/>
      <c r="R608" s="108"/>
      <c r="S608" s="108"/>
      <c r="T608" s="108"/>
      <c r="U608" s="108"/>
      <c r="V608" s="108"/>
      <c r="W608" s="108"/>
      <c r="X608" s="108"/>
      <c r="Y608" s="108"/>
      <c r="Z608" s="108"/>
      <c r="AA608" s="108"/>
      <c r="AB608" s="108"/>
      <c r="AC608" s="108"/>
      <c r="AD608" s="108"/>
      <c r="AE608" s="108"/>
      <c r="AF608" s="108"/>
      <c r="AG608" s="108"/>
      <c r="AH608" s="108"/>
      <c r="AI608" s="108"/>
      <c r="AJ608" s="108"/>
      <c r="AK608" s="108"/>
      <c r="AL608" s="108"/>
      <c r="AM608" s="108"/>
      <c r="AN608" s="108"/>
      <c r="AO608" s="108"/>
    </row>
    <row r="609" spans="1:41" ht="12.75" customHeight="1" x14ac:dyDescent="0.2">
      <c r="A609" s="108"/>
      <c r="B609" s="108"/>
      <c r="C609" s="108"/>
      <c r="D609" s="108"/>
      <c r="E609" s="108"/>
      <c r="F609" s="108"/>
      <c r="G609" s="108"/>
      <c r="H609" s="108"/>
      <c r="I609" s="108"/>
      <c r="J609" s="108"/>
      <c r="K609" s="108"/>
      <c r="L609" s="108"/>
      <c r="M609" s="108"/>
      <c r="N609" s="108"/>
      <c r="O609" s="108"/>
      <c r="P609" s="108"/>
      <c r="Q609" s="108"/>
      <c r="R609" s="108"/>
      <c r="S609" s="108"/>
      <c r="T609" s="108"/>
      <c r="U609" s="108"/>
      <c r="V609" s="108"/>
      <c r="W609" s="108"/>
      <c r="X609" s="108"/>
      <c r="Y609" s="108"/>
      <c r="Z609" s="108"/>
      <c r="AA609" s="108"/>
      <c r="AB609" s="108"/>
      <c r="AC609" s="108"/>
      <c r="AD609" s="108"/>
      <c r="AE609" s="108"/>
      <c r="AF609" s="108"/>
      <c r="AG609" s="108"/>
      <c r="AH609" s="108"/>
      <c r="AI609" s="108"/>
      <c r="AJ609" s="108"/>
      <c r="AK609" s="108"/>
      <c r="AL609" s="108"/>
      <c r="AM609" s="108"/>
      <c r="AN609" s="108"/>
      <c r="AO609" s="108"/>
    </row>
    <row r="610" spans="1:41" ht="12.75" customHeight="1" x14ac:dyDescent="0.2">
      <c r="A610" s="108"/>
      <c r="B610" s="108"/>
      <c r="C610" s="108"/>
      <c r="D610" s="108"/>
      <c r="E610" s="108"/>
      <c r="F610" s="108"/>
      <c r="G610" s="108"/>
      <c r="H610" s="108"/>
      <c r="I610" s="108"/>
      <c r="J610" s="108"/>
      <c r="K610" s="108"/>
      <c r="L610" s="108"/>
      <c r="M610" s="108"/>
      <c r="N610" s="108"/>
      <c r="O610" s="108"/>
      <c r="P610" s="108"/>
      <c r="Q610" s="108"/>
      <c r="R610" s="108"/>
      <c r="S610" s="108"/>
      <c r="T610" s="108"/>
      <c r="U610" s="108"/>
      <c r="V610" s="108"/>
      <c r="W610" s="108"/>
      <c r="X610" s="108"/>
      <c r="Y610" s="108"/>
      <c r="Z610" s="108"/>
      <c r="AA610" s="108"/>
      <c r="AB610" s="108"/>
      <c r="AC610" s="108"/>
      <c r="AD610" s="108"/>
      <c r="AE610" s="108"/>
      <c r="AF610" s="108"/>
      <c r="AG610" s="108"/>
      <c r="AH610" s="108"/>
      <c r="AI610" s="108"/>
      <c r="AJ610" s="108"/>
      <c r="AK610" s="108"/>
      <c r="AL610" s="108"/>
      <c r="AM610" s="108"/>
      <c r="AN610" s="108"/>
      <c r="AO610" s="108"/>
    </row>
    <row r="611" spans="1:41" ht="12.75" customHeight="1" x14ac:dyDescent="0.2">
      <c r="A611" s="108"/>
      <c r="B611" s="108"/>
      <c r="C611" s="108"/>
      <c r="D611" s="108"/>
      <c r="E611" s="108"/>
      <c r="F611" s="108"/>
      <c r="G611" s="108"/>
      <c r="H611" s="108"/>
      <c r="I611" s="108"/>
      <c r="J611" s="108"/>
      <c r="K611" s="108"/>
      <c r="L611" s="108"/>
      <c r="M611" s="108"/>
      <c r="N611" s="108"/>
      <c r="O611" s="108"/>
      <c r="P611" s="108"/>
      <c r="Q611" s="108"/>
      <c r="R611" s="108"/>
      <c r="S611" s="108"/>
      <c r="T611" s="108"/>
      <c r="U611" s="108"/>
      <c r="V611" s="108"/>
      <c r="W611" s="108"/>
      <c r="X611" s="108"/>
      <c r="Y611" s="108"/>
      <c r="Z611" s="108"/>
      <c r="AA611" s="108"/>
      <c r="AB611" s="108"/>
      <c r="AC611" s="108"/>
      <c r="AD611" s="108"/>
      <c r="AE611" s="108"/>
      <c r="AF611" s="108"/>
      <c r="AG611" s="108"/>
      <c r="AH611" s="108"/>
      <c r="AI611" s="108"/>
      <c r="AJ611" s="108"/>
      <c r="AK611" s="108"/>
      <c r="AL611" s="108"/>
      <c r="AM611" s="108"/>
      <c r="AN611" s="108"/>
      <c r="AO611" s="108"/>
    </row>
    <row r="612" spans="1:41" ht="12.75" customHeight="1" x14ac:dyDescent="0.2">
      <c r="A612" s="108"/>
      <c r="B612" s="108"/>
      <c r="C612" s="108"/>
      <c r="D612" s="108"/>
      <c r="E612" s="108"/>
      <c r="F612" s="108"/>
      <c r="G612" s="108"/>
      <c r="H612" s="108"/>
      <c r="I612" s="108"/>
      <c r="J612" s="108"/>
      <c r="K612" s="108"/>
      <c r="L612" s="108"/>
      <c r="M612" s="108"/>
      <c r="N612" s="108"/>
      <c r="O612" s="108"/>
      <c r="P612" s="108"/>
      <c r="Q612" s="108"/>
      <c r="R612" s="108"/>
      <c r="S612" s="108"/>
      <c r="T612" s="108"/>
      <c r="U612" s="108"/>
      <c r="V612" s="108"/>
      <c r="W612" s="108"/>
      <c r="X612" s="108"/>
      <c r="Y612" s="108"/>
      <c r="Z612" s="108"/>
      <c r="AA612" s="108"/>
      <c r="AB612" s="108"/>
      <c r="AC612" s="108"/>
      <c r="AD612" s="108"/>
      <c r="AE612" s="108"/>
      <c r="AF612" s="108"/>
      <c r="AG612" s="108"/>
      <c r="AH612" s="108"/>
      <c r="AI612" s="108"/>
      <c r="AJ612" s="108"/>
      <c r="AK612" s="108"/>
      <c r="AL612" s="108"/>
      <c r="AM612" s="108"/>
      <c r="AN612" s="108"/>
      <c r="AO612" s="108"/>
    </row>
    <row r="613" spans="1:41" ht="12.75" customHeight="1" x14ac:dyDescent="0.2">
      <c r="A613" s="108"/>
      <c r="B613" s="108"/>
      <c r="C613" s="108"/>
      <c r="D613" s="108"/>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c r="AA613" s="108"/>
      <c r="AB613" s="108"/>
      <c r="AC613" s="108"/>
      <c r="AD613" s="108"/>
      <c r="AE613" s="108"/>
      <c r="AF613" s="108"/>
      <c r="AG613" s="108"/>
      <c r="AH613" s="108"/>
      <c r="AI613" s="108"/>
      <c r="AJ613" s="108"/>
      <c r="AK613" s="108"/>
      <c r="AL613" s="108"/>
      <c r="AM613" s="108"/>
      <c r="AN613" s="108"/>
      <c r="AO613" s="108"/>
    </row>
    <row r="614" spans="1:41" ht="12.75" customHeight="1" x14ac:dyDescent="0.2">
      <c r="A614" s="108"/>
      <c r="B614" s="108"/>
      <c r="C614" s="108"/>
      <c r="D614" s="108"/>
      <c r="E614" s="108"/>
      <c r="F614" s="108"/>
      <c r="G614" s="108"/>
      <c r="H614" s="108"/>
      <c r="I614" s="108"/>
      <c r="J614" s="108"/>
      <c r="K614" s="108"/>
      <c r="L614" s="108"/>
      <c r="M614" s="108"/>
      <c r="N614" s="108"/>
      <c r="O614" s="108"/>
      <c r="P614" s="108"/>
      <c r="Q614" s="108"/>
      <c r="R614" s="108"/>
      <c r="S614" s="108"/>
      <c r="T614" s="108"/>
      <c r="U614" s="108"/>
      <c r="V614" s="108"/>
      <c r="W614" s="108"/>
      <c r="X614" s="108"/>
      <c r="Y614" s="108"/>
      <c r="Z614" s="108"/>
      <c r="AA614" s="108"/>
      <c r="AB614" s="108"/>
      <c r="AC614" s="108"/>
      <c r="AD614" s="108"/>
      <c r="AE614" s="108"/>
      <c r="AF614" s="108"/>
      <c r="AG614" s="108"/>
      <c r="AH614" s="108"/>
      <c r="AI614" s="108"/>
      <c r="AJ614" s="108"/>
      <c r="AK614" s="108"/>
      <c r="AL614" s="108"/>
      <c r="AM614" s="108"/>
      <c r="AN614" s="108"/>
      <c r="AO614" s="108"/>
    </row>
    <row r="615" spans="1:41" ht="12.75" customHeight="1" x14ac:dyDescent="0.2">
      <c r="A615" s="108"/>
      <c r="B615" s="108"/>
      <c r="C615" s="108"/>
      <c r="D615" s="108"/>
      <c r="E615" s="108"/>
      <c r="F615" s="108"/>
      <c r="G615" s="108"/>
      <c r="H615" s="108"/>
      <c r="I615" s="108"/>
      <c r="J615" s="108"/>
      <c r="K615" s="108"/>
      <c r="L615" s="108"/>
      <c r="M615" s="108"/>
      <c r="N615" s="108"/>
      <c r="O615" s="108"/>
      <c r="P615" s="108"/>
      <c r="Q615" s="108"/>
      <c r="R615" s="108"/>
      <c r="S615" s="108"/>
      <c r="T615" s="108"/>
      <c r="U615" s="108"/>
      <c r="V615" s="108"/>
      <c r="W615" s="108"/>
      <c r="X615" s="108"/>
      <c r="Y615" s="108"/>
      <c r="Z615" s="108"/>
      <c r="AA615" s="108"/>
      <c r="AB615" s="108"/>
      <c r="AC615" s="108"/>
      <c r="AD615" s="108"/>
      <c r="AE615" s="108"/>
      <c r="AF615" s="108"/>
      <c r="AG615" s="108"/>
      <c r="AH615" s="108"/>
      <c r="AI615" s="108"/>
      <c r="AJ615" s="108"/>
      <c r="AK615" s="108"/>
      <c r="AL615" s="108"/>
      <c r="AM615" s="108"/>
      <c r="AN615" s="108"/>
      <c r="AO615" s="108"/>
    </row>
    <row r="616" spans="1:41" ht="12.75" customHeight="1" x14ac:dyDescent="0.2">
      <c r="A616" s="108"/>
      <c r="B616" s="108"/>
      <c r="C616" s="108"/>
      <c r="D616" s="108"/>
      <c r="E616" s="108"/>
      <c r="F616" s="108"/>
      <c r="G616" s="108"/>
      <c r="H616" s="108"/>
      <c r="I616" s="108"/>
      <c r="J616" s="108"/>
      <c r="K616" s="108"/>
      <c r="L616" s="108"/>
      <c r="M616" s="108"/>
      <c r="N616" s="108"/>
      <c r="O616" s="108"/>
      <c r="P616" s="108"/>
      <c r="Q616" s="108"/>
      <c r="R616" s="108"/>
      <c r="S616" s="108"/>
      <c r="T616" s="108"/>
      <c r="U616" s="108"/>
      <c r="V616" s="108"/>
      <c r="W616" s="108"/>
      <c r="X616" s="108"/>
      <c r="Y616" s="108"/>
      <c r="Z616" s="108"/>
      <c r="AA616" s="108"/>
      <c r="AB616" s="108"/>
      <c r="AC616" s="108"/>
      <c r="AD616" s="108"/>
      <c r="AE616" s="108"/>
      <c r="AF616" s="108"/>
      <c r="AG616" s="108"/>
      <c r="AH616" s="108"/>
      <c r="AI616" s="108"/>
      <c r="AJ616" s="108"/>
      <c r="AK616" s="108"/>
      <c r="AL616" s="108"/>
      <c r="AM616" s="108"/>
      <c r="AN616" s="108"/>
      <c r="AO616" s="108"/>
    </row>
    <row r="617" spans="1:41" ht="12.75" customHeight="1" x14ac:dyDescent="0.2">
      <c r="A617" s="108"/>
      <c r="B617" s="108"/>
      <c r="C617" s="108"/>
      <c r="D617" s="108"/>
      <c r="E617" s="108"/>
      <c r="F617" s="108"/>
      <c r="G617" s="108"/>
      <c r="H617" s="108"/>
      <c r="I617" s="108"/>
      <c r="J617" s="108"/>
      <c r="K617" s="108"/>
      <c r="L617" s="108"/>
      <c r="M617" s="108"/>
      <c r="N617" s="108"/>
      <c r="O617" s="108"/>
      <c r="P617" s="108"/>
      <c r="Q617" s="108"/>
      <c r="R617" s="108"/>
      <c r="S617" s="108"/>
      <c r="T617" s="108"/>
      <c r="U617" s="108"/>
      <c r="V617" s="108"/>
      <c r="W617" s="108"/>
      <c r="X617" s="108"/>
      <c r="Y617" s="108"/>
      <c r="Z617" s="108"/>
      <c r="AA617" s="108"/>
      <c r="AB617" s="108"/>
      <c r="AC617" s="108"/>
      <c r="AD617" s="108"/>
      <c r="AE617" s="108"/>
      <c r="AF617" s="108"/>
      <c r="AG617" s="108"/>
      <c r="AH617" s="108"/>
      <c r="AI617" s="108"/>
      <c r="AJ617" s="108"/>
      <c r="AK617" s="108"/>
      <c r="AL617" s="108"/>
      <c r="AM617" s="108"/>
      <c r="AN617" s="108"/>
      <c r="AO617" s="108"/>
    </row>
    <row r="618" spans="1:41" ht="12.75" customHeight="1" x14ac:dyDescent="0.2">
      <c r="A618" s="108"/>
      <c r="B618" s="108"/>
      <c r="C618" s="108"/>
      <c r="D618" s="108"/>
      <c r="E618" s="108"/>
      <c r="F618" s="108"/>
      <c r="G618" s="108"/>
      <c r="H618" s="108"/>
      <c r="I618" s="108"/>
      <c r="J618" s="108"/>
      <c r="K618" s="108"/>
      <c r="L618" s="108"/>
      <c r="M618" s="108"/>
      <c r="N618" s="108"/>
      <c r="O618" s="108"/>
      <c r="P618" s="108"/>
      <c r="Q618" s="108"/>
      <c r="R618" s="108"/>
      <c r="S618" s="108"/>
      <c r="T618" s="108"/>
      <c r="U618" s="108"/>
      <c r="V618" s="108"/>
      <c r="W618" s="108"/>
      <c r="X618" s="108"/>
      <c r="Y618" s="108"/>
      <c r="Z618" s="108"/>
      <c r="AA618" s="108"/>
      <c r="AB618" s="108"/>
      <c r="AC618" s="108"/>
      <c r="AD618" s="108"/>
      <c r="AE618" s="108"/>
      <c r="AF618" s="108"/>
      <c r="AG618" s="108"/>
      <c r="AH618" s="108"/>
      <c r="AI618" s="108"/>
      <c r="AJ618" s="108"/>
      <c r="AK618" s="108"/>
      <c r="AL618" s="108"/>
      <c r="AM618" s="108"/>
      <c r="AN618" s="108"/>
      <c r="AO618" s="108"/>
    </row>
    <row r="619" spans="1:41" ht="12.75" customHeight="1" x14ac:dyDescent="0.2">
      <c r="A619" s="108"/>
      <c r="B619" s="108"/>
      <c r="C619" s="108"/>
      <c r="D619" s="108"/>
      <c r="E619" s="108"/>
      <c r="F619" s="108"/>
      <c r="G619" s="108"/>
      <c r="H619" s="108"/>
      <c r="I619" s="108"/>
      <c r="J619" s="108"/>
      <c r="K619" s="108"/>
      <c r="L619" s="108"/>
      <c r="M619" s="108"/>
      <c r="N619" s="108"/>
      <c r="O619" s="108"/>
      <c r="P619" s="108"/>
      <c r="Q619" s="108"/>
      <c r="R619" s="108"/>
      <c r="S619" s="108"/>
      <c r="T619" s="108"/>
      <c r="U619" s="108"/>
      <c r="V619" s="108"/>
      <c r="W619" s="108"/>
      <c r="X619" s="108"/>
      <c r="Y619" s="108"/>
      <c r="Z619" s="108"/>
      <c r="AA619" s="108"/>
      <c r="AB619" s="108"/>
      <c r="AC619" s="108"/>
      <c r="AD619" s="108"/>
      <c r="AE619" s="108"/>
      <c r="AF619" s="108"/>
      <c r="AG619" s="108"/>
      <c r="AH619" s="108"/>
      <c r="AI619" s="108"/>
      <c r="AJ619" s="108"/>
      <c r="AK619" s="108"/>
      <c r="AL619" s="108"/>
      <c r="AM619" s="108"/>
      <c r="AN619" s="108"/>
      <c r="AO619" s="108"/>
    </row>
    <row r="620" spans="1:41" ht="12.75" customHeight="1" x14ac:dyDescent="0.2">
      <c r="A620" s="108"/>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c r="AA620" s="108"/>
      <c r="AB620" s="108"/>
      <c r="AC620" s="108"/>
      <c r="AD620" s="108"/>
      <c r="AE620" s="108"/>
      <c r="AF620" s="108"/>
      <c r="AG620" s="108"/>
      <c r="AH620" s="108"/>
      <c r="AI620" s="108"/>
      <c r="AJ620" s="108"/>
      <c r="AK620" s="108"/>
      <c r="AL620" s="108"/>
      <c r="AM620" s="108"/>
      <c r="AN620" s="108"/>
      <c r="AO620" s="108"/>
    </row>
    <row r="621" spans="1:41" ht="12.75" customHeight="1" x14ac:dyDescent="0.2">
      <c r="A621" s="108"/>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c r="AA621" s="108"/>
      <c r="AB621" s="108"/>
      <c r="AC621" s="108"/>
      <c r="AD621" s="108"/>
      <c r="AE621" s="108"/>
      <c r="AF621" s="108"/>
      <c r="AG621" s="108"/>
      <c r="AH621" s="108"/>
      <c r="AI621" s="108"/>
      <c r="AJ621" s="108"/>
      <c r="AK621" s="108"/>
      <c r="AL621" s="108"/>
      <c r="AM621" s="108"/>
      <c r="AN621" s="108"/>
      <c r="AO621" s="108"/>
    </row>
    <row r="622" spans="1:41" ht="12.75" customHeight="1" x14ac:dyDescent="0.2">
      <c r="A622" s="108"/>
      <c r="B622" s="108"/>
      <c r="C622" s="108"/>
      <c r="D622" s="108"/>
      <c r="E622" s="108"/>
      <c r="F622" s="108"/>
      <c r="G622" s="108"/>
      <c r="H622" s="108"/>
      <c r="I622" s="108"/>
      <c r="J622" s="108"/>
      <c r="K622" s="108"/>
      <c r="L622" s="108"/>
      <c r="M622" s="108"/>
      <c r="N622" s="108"/>
      <c r="O622" s="108"/>
      <c r="P622" s="108"/>
      <c r="Q622" s="108"/>
      <c r="R622" s="108"/>
      <c r="S622" s="108"/>
      <c r="T622" s="108"/>
      <c r="U622" s="108"/>
      <c r="V622" s="108"/>
      <c r="W622" s="108"/>
      <c r="X622" s="108"/>
      <c r="Y622" s="108"/>
      <c r="Z622" s="108"/>
      <c r="AA622" s="108"/>
      <c r="AB622" s="108"/>
      <c r="AC622" s="108"/>
      <c r="AD622" s="108"/>
      <c r="AE622" s="108"/>
      <c r="AF622" s="108"/>
      <c r="AG622" s="108"/>
      <c r="AH622" s="108"/>
      <c r="AI622" s="108"/>
      <c r="AJ622" s="108"/>
      <c r="AK622" s="108"/>
      <c r="AL622" s="108"/>
      <c r="AM622" s="108"/>
      <c r="AN622" s="108"/>
      <c r="AO622" s="108"/>
    </row>
    <row r="623" spans="1:41" ht="12.75" customHeight="1" x14ac:dyDescent="0.2">
      <c r="A623" s="108"/>
      <c r="B623" s="108"/>
      <c r="C623" s="108"/>
      <c r="D623" s="108"/>
      <c r="E623" s="108"/>
      <c r="F623" s="108"/>
      <c r="G623" s="108"/>
      <c r="H623" s="108"/>
      <c r="I623" s="108"/>
      <c r="J623" s="108"/>
      <c r="K623" s="108"/>
      <c r="L623" s="108"/>
      <c r="M623" s="108"/>
      <c r="N623" s="108"/>
      <c r="O623" s="108"/>
      <c r="P623" s="108"/>
      <c r="Q623" s="108"/>
      <c r="R623" s="108"/>
      <c r="S623" s="108"/>
      <c r="T623" s="108"/>
      <c r="U623" s="108"/>
      <c r="V623" s="108"/>
      <c r="W623" s="108"/>
      <c r="X623" s="108"/>
      <c r="Y623" s="108"/>
      <c r="Z623" s="108"/>
      <c r="AA623" s="108"/>
      <c r="AB623" s="108"/>
      <c r="AC623" s="108"/>
      <c r="AD623" s="108"/>
      <c r="AE623" s="108"/>
      <c r="AF623" s="108"/>
      <c r="AG623" s="108"/>
      <c r="AH623" s="108"/>
      <c r="AI623" s="108"/>
      <c r="AJ623" s="108"/>
      <c r="AK623" s="108"/>
      <c r="AL623" s="108"/>
      <c r="AM623" s="108"/>
      <c r="AN623" s="108"/>
      <c r="AO623" s="108"/>
    </row>
    <row r="624" spans="1:41" ht="12.75" customHeight="1" x14ac:dyDescent="0.2">
      <c r="A624" s="108"/>
      <c r="B624" s="108"/>
      <c r="C624" s="108"/>
      <c r="D624" s="108"/>
      <c r="E624" s="108"/>
      <c r="F624" s="108"/>
      <c r="G624" s="108"/>
      <c r="H624" s="108"/>
      <c r="I624" s="108"/>
      <c r="J624" s="108"/>
      <c r="K624" s="108"/>
      <c r="L624" s="108"/>
      <c r="M624" s="108"/>
      <c r="N624" s="108"/>
      <c r="O624" s="108"/>
      <c r="P624" s="108"/>
      <c r="Q624" s="108"/>
      <c r="R624" s="108"/>
      <c r="S624" s="108"/>
      <c r="T624" s="108"/>
      <c r="U624" s="108"/>
      <c r="V624" s="108"/>
      <c r="W624" s="108"/>
      <c r="X624" s="108"/>
      <c r="Y624" s="108"/>
      <c r="Z624" s="108"/>
      <c r="AA624" s="108"/>
      <c r="AB624" s="108"/>
      <c r="AC624" s="108"/>
      <c r="AD624" s="108"/>
      <c r="AE624" s="108"/>
      <c r="AF624" s="108"/>
      <c r="AG624" s="108"/>
      <c r="AH624" s="108"/>
      <c r="AI624" s="108"/>
      <c r="AJ624" s="108"/>
      <c r="AK624" s="108"/>
      <c r="AL624" s="108"/>
      <c r="AM624" s="108"/>
      <c r="AN624" s="108"/>
      <c r="AO624" s="108"/>
    </row>
    <row r="625" spans="1:41" ht="12.75" customHeight="1" x14ac:dyDescent="0.2">
      <c r="A625" s="108"/>
      <c r="B625" s="108"/>
      <c r="C625" s="108"/>
      <c r="D625" s="108"/>
      <c r="E625" s="108"/>
      <c r="F625" s="108"/>
      <c r="G625" s="108"/>
      <c r="H625" s="108"/>
      <c r="I625" s="108"/>
      <c r="J625" s="108"/>
      <c r="K625" s="108"/>
      <c r="L625" s="108"/>
      <c r="M625" s="108"/>
      <c r="N625" s="108"/>
      <c r="O625" s="108"/>
      <c r="P625" s="108"/>
      <c r="Q625" s="108"/>
      <c r="R625" s="108"/>
      <c r="S625" s="108"/>
      <c r="T625" s="108"/>
      <c r="U625" s="108"/>
      <c r="V625" s="108"/>
      <c r="W625" s="108"/>
      <c r="X625" s="108"/>
      <c r="Y625" s="108"/>
      <c r="Z625" s="108"/>
      <c r="AA625" s="108"/>
      <c r="AB625" s="108"/>
      <c r="AC625" s="108"/>
      <c r="AD625" s="108"/>
      <c r="AE625" s="108"/>
      <c r="AF625" s="108"/>
      <c r="AG625" s="108"/>
      <c r="AH625" s="108"/>
      <c r="AI625" s="108"/>
      <c r="AJ625" s="108"/>
      <c r="AK625" s="108"/>
      <c r="AL625" s="108"/>
      <c r="AM625" s="108"/>
      <c r="AN625" s="108"/>
      <c r="AO625" s="108"/>
    </row>
    <row r="626" spans="1:41" ht="12.75" customHeight="1" x14ac:dyDescent="0.2">
      <c r="A626" s="108"/>
      <c r="B626" s="108"/>
      <c r="C626" s="108"/>
      <c r="D626" s="108"/>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c r="AA626" s="108"/>
      <c r="AB626" s="108"/>
      <c r="AC626" s="108"/>
      <c r="AD626" s="108"/>
      <c r="AE626" s="108"/>
      <c r="AF626" s="108"/>
      <c r="AG626" s="108"/>
      <c r="AH626" s="108"/>
      <c r="AI626" s="108"/>
      <c r="AJ626" s="108"/>
      <c r="AK626" s="108"/>
      <c r="AL626" s="108"/>
      <c r="AM626" s="108"/>
      <c r="AN626" s="108"/>
      <c r="AO626" s="108"/>
    </row>
    <row r="627" spans="1:41" ht="12.75" customHeight="1" x14ac:dyDescent="0.2">
      <c r="A627" s="108"/>
      <c r="B627" s="108"/>
      <c r="C627" s="108"/>
      <c r="D627" s="108"/>
      <c r="E627" s="108"/>
      <c r="F627" s="108"/>
      <c r="G627" s="108"/>
      <c r="H627" s="108"/>
      <c r="I627" s="108"/>
      <c r="J627" s="108"/>
      <c r="K627" s="108"/>
      <c r="L627" s="108"/>
      <c r="M627" s="108"/>
      <c r="N627" s="108"/>
      <c r="O627" s="108"/>
      <c r="P627" s="108"/>
      <c r="Q627" s="108"/>
      <c r="R627" s="108"/>
      <c r="S627" s="108"/>
      <c r="T627" s="108"/>
      <c r="U627" s="108"/>
      <c r="V627" s="108"/>
      <c r="W627" s="108"/>
      <c r="X627" s="108"/>
      <c r="Y627" s="108"/>
      <c r="Z627" s="108"/>
      <c r="AA627" s="108"/>
      <c r="AB627" s="108"/>
      <c r="AC627" s="108"/>
      <c r="AD627" s="108"/>
      <c r="AE627" s="108"/>
      <c r="AF627" s="108"/>
      <c r="AG627" s="108"/>
      <c r="AH627" s="108"/>
      <c r="AI627" s="108"/>
      <c r="AJ627" s="108"/>
      <c r="AK627" s="108"/>
      <c r="AL627" s="108"/>
      <c r="AM627" s="108"/>
      <c r="AN627" s="108"/>
      <c r="AO627" s="108"/>
    </row>
    <row r="628" spans="1:41" ht="12.75" customHeight="1" x14ac:dyDescent="0.2">
      <c r="A628" s="108"/>
      <c r="B628" s="108"/>
      <c r="C628" s="108"/>
      <c r="D628" s="108"/>
      <c r="E628" s="108"/>
      <c r="F628" s="108"/>
      <c r="G628" s="108"/>
      <c r="H628" s="108"/>
      <c r="I628" s="108"/>
      <c r="J628" s="108"/>
      <c r="K628" s="108"/>
      <c r="L628" s="108"/>
      <c r="M628" s="108"/>
      <c r="N628" s="108"/>
      <c r="O628" s="108"/>
      <c r="P628" s="108"/>
      <c r="Q628" s="108"/>
      <c r="R628" s="108"/>
      <c r="S628" s="108"/>
      <c r="T628" s="108"/>
      <c r="U628" s="108"/>
      <c r="V628" s="108"/>
      <c r="W628" s="108"/>
      <c r="X628" s="108"/>
      <c r="Y628" s="108"/>
      <c r="Z628" s="108"/>
      <c r="AA628" s="108"/>
      <c r="AB628" s="108"/>
      <c r="AC628" s="108"/>
      <c r="AD628" s="108"/>
      <c r="AE628" s="108"/>
      <c r="AF628" s="108"/>
      <c r="AG628" s="108"/>
      <c r="AH628" s="108"/>
      <c r="AI628" s="108"/>
      <c r="AJ628" s="108"/>
      <c r="AK628" s="108"/>
      <c r="AL628" s="108"/>
      <c r="AM628" s="108"/>
      <c r="AN628" s="108"/>
      <c r="AO628" s="108"/>
    </row>
    <row r="629" spans="1:41" ht="12.75" customHeight="1" x14ac:dyDescent="0.2">
      <c r="A629" s="108"/>
      <c r="B629" s="108"/>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c r="AA629" s="108"/>
      <c r="AB629" s="108"/>
      <c r="AC629" s="108"/>
      <c r="AD629" s="108"/>
      <c r="AE629" s="108"/>
      <c r="AF629" s="108"/>
      <c r="AG629" s="108"/>
      <c r="AH629" s="108"/>
      <c r="AI629" s="108"/>
      <c r="AJ629" s="108"/>
      <c r="AK629" s="108"/>
      <c r="AL629" s="108"/>
      <c r="AM629" s="108"/>
      <c r="AN629" s="108"/>
      <c r="AO629" s="108"/>
    </row>
    <row r="630" spans="1:41" ht="12.75" customHeight="1" x14ac:dyDescent="0.2">
      <c r="A630" s="108"/>
      <c r="B630" s="108"/>
      <c r="C630" s="108"/>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c r="AA630" s="108"/>
      <c r="AB630" s="108"/>
      <c r="AC630" s="108"/>
      <c r="AD630" s="108"/>
      <c r="AE630" s="108"/>
      <c r="AF630" s="108"/>
      <c r="AG630" s="108"/>
      <c r="AH630" s="108"/>
      <c r="AI630" s="108"/>
      <c r="AJ630" s="108"/>
      <c r="AK630" s="108"/>
      <c r="AL630" s="108"/>
      <c r="AM630" s="108"/>
      <c r="AN630" s="108"/>
      <c r="AO630" s="108"/>
    </row>
    <row r="631" spans="1:41" ht="12.75" customHeight="1" x14ac:dyDescent="0.2">
      <c r="A631" s="108"/>
      <c r="B631" s="108"/>
      <c r="C631" s="108"/>
      <c r="D631" s="108"/>
      <c r="E631" s="108"/>
      <c r="F631" s="108"/>
      <c r="G631" s="108"/>
      <c r="H631" s="108"/>
      <c r="I631" s="108"/>
      <c r="J631" s="108"/>
      <c r="K631" s="108"/>
      <c r="L631" s="108"/>
      <c r="M631" s="108"/>
      <c r="N631" s="108"/>
      <c r="O631" s="108"/>
      <c r="P631" s="108"/>
      <c r="Q631" s="108"/>
      <c r="R631" s="108"/>
      <c r="S631" s="108"/>
      <c r="T631" s="108"/>
      <c r="U631" s="108"/>
      <c r="V631" s="108"/>
      <c r="W631" s="108"/>
      <c r="X631" s="108"/>
      <c r="Y631" s="108"/>
      <c r="Z631" s="108"/>
      <c r="AA631" s="108"/>
      <c r="AB631" s="108"/>
      <c r="AC631" s="108"/>
      <c r="AD631" s="108"/>
      <c r="AE631" s="108"/>
      <c r="AF631" s="108"/>
      <c r="AG631" s="108"/>
      <c r="AH631" s="108"/>
      <c r="AI631" s="108"/>
      <c r="AJ631" s="108"/>
      <c r="AK631" s="108"/>
      <c r="AL631" s="108"/>
      <c r="AM631" s="108"/>
      <c r="AN631" s="108"/>
      <c r="AO631" s="108"/>
    </row>
    <row r="632" spans="1:41" ht="12.75" customHeight="1" x14ac:dyDescent="0.2">
      <c r="A632" s="108"/>
      <c r="B632" s="108"/>
      <c r="C632" s="108"/>
      <c r="D632" s="108"/>
      <c r="E632" s="108"/>
      <c r="F632" s="108"/>
      <c r="G632" s="108"/>
      <c r="H632" s="108"/>
      <c r="I632" s="108"/>
      <c r="J632" s="108"/>
      <c r="K632" s="108"/>
      <c r="L632" s="108"/>
      <c r="M632" s="108"/>
      <c r="N632" s="108"/>
      <c r="O632" s="108"/>
      <c r="P632" s="108"/>
      <c r="Q632" s="108"/>
      <c r="R632" s="108"/>
      <c r="S632" s="108"/>
      <c r="T632" s="108"/>
      <c r="U632" s="108"/>
      <c r="V632" s="108"/>
      <c r="W632" s="108"/>
      <c r="X632" s="108"/>
      <c r="Y632" s="108"/>
      <c r="Z632" s="108"/>
      <c r="AA632" s="108"/>
      <c r="AB632" s="108"/>
      <c r="AC632" s="108"/>
      <c r="AD632" s="108"/>
      <c r="AE632" s="108"/>
      <c r="AF632" s="108"/>
      <c r="AG632" s="108"/>
      <c r="AH632" s="108"/>
      <c r="AI632" s="108"/>
      <c r="AJ632" s="108"/>
      <c r="AK632" s="108"/>
      <c r="AL632" s="108"/>
      <c r="AM632" s="108"/>
      <c r="AN632" s="108"/>
      <c r="AO632" s="108"/>
    </row>
    <row r="633" spans="1:41" ht="12.75" customHeight="1" x14ac:dyDescent="0.2">
      <c r="A633" s="108"/>
      <c r="B633" s="108"/>
      <c r="C633" s="108"/>
      <c r="D633" s="108"/>
      <c r="E633" s="108"/>
      <c r="F633" s="108"/>
      <c r="G633" s="108"/>
      <c r="H633" s="108"/>
      <c r="I633" s="108"/>
      <c r="J633" s="108"/>
      <c r="K633" s="108"/>
      <c r="L633" s="108"/>
      <c r="M633" s="108"/>
      <c r="N633" s="108"/>
      <c r="O633" s="108"/>
      <c r="P633" s="108"/>
      <c r="Q633" s="108"/>
      <c r="R633" s="108"/>
      <c r="S633" s="108"/>
      <c r="T633" s="108"/>
      <c r="U633" s="108"/>
      <c r="V633" s="108"/>
      <c r="W633" s="108"/>
      <c r="X633" s="108"/>
      <c r="Y633" s="108"/>
      <c r="Z633" s="108"/>
      <c r="AA633" s="108"/>
      <c r="AB633" s="108"/>
      <c r="AC633" s="108"/>
      <c r="AD633" s="108"/>
      <c r="AE633" s="108"/>
      <c r="AF633" s="108"/>
      <c r="AG633" s="108"/>
      <c r="AH633" s="108"/>
      <c r="AI633" s="108"/>
      <c r="AJ633" s="108"/>
      <c r="AK633" s="108"/>
      <c r="AL633" s="108"/>
      <c r="AM633" s="108"/>
      <c r="AN633" s="108"/>
      <c r="AO633" s="108"/>
    </row>
    <row r="634" spans="1:41" ht="12.75" customHeight="1" x14ac:dyDescent="0.2">
      <c r="A634" s="108"/>
      <c r="B634" s="108"/>
      <c r="C634" s="108"/>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c r="AA634" s="108"/>
      <c r="AB634" s="108"/>
      <c r="AC634" s="108"/>
      <c r="AD634" s="108"/>
      <c r="AE634" s="108"/>
      <c r="AF634" s="108"/>
      <c r="AG634" s="108"/>
      <c r="AH634" s="108"/>
      <c r="AI634" s="108"/>
      <c r="AJ634" s="108"/>
      <c r="AK634" s="108"/>
      <c r="AL634" s="108"/>
      <c r="AM634" s="108"/>
      <c r="AN634" s="108"/>
      <c r="AO634" s="108"/>
    </row>
    <row r="635" spans="1:41" ht="12.75" customHeight="1" x14ac:dyDescent="0.2">
      <c r="A635" s="108"/>
      <c r="B635" s="108"/>
      <c r="C635" s="108"/>
      <c r="D635" s="108"/>
      <c r="E635" s="108"/>
      <c r="F635" s="108"/>
      <c r="G635" s="108"/>
      <c r="H635" s="108"/>
      <c r="I635" s="108"/>
      <c r="J635" s="108"/>
      <c r="K635" s="108"/>
      <c r="L635" s="108"/>
      <c r="M635" s="108"/>
      <c r="N635" s="108"/>
      <c r="O635" s="108"/>
      <c r="P635" s="108"/>
      <c r="Q635" s="108"/>
      <c r="R635" s="108"/>
      <c r="S635" s="108"/>
      <c r="T635" s="108"/>
      <c r="U635" s="108"/>
      <c r="V635" s="108"/>
      <c r="W635" s="108"/>
      <c r="X635" s="108"/>
      <c r="Y635" s="108"/>
      <c r="Z635" s="108"/>
      <c r="AA635" s="108"/>
      <c r="AB635" s="108"/>
      <c r="AC635" s="108"/>
      <c r="AD635" s="108"/>
      <c r="AE635" s="108"/>
      <c r="AF635" s="108"/>
      <c r="AG635" s="108"/>
      <c r="AH635" s="108"/>
      <c r="AI635" s="108"/>
      <c r="AJ635" s="108"/>
      <c r="AK635" s="108"/>
      <c r="AL635" s="108"/>
      <c r="AM635" s="108"/>
      <c r="AN635" s="108"/>
      <c r="AO635" s="108"/>
    </row>
    <row r="636" spans="1:41" ht="12.75" customHeight="1" x14ac:dyDescent="0.2">
      <c r="A636" s="108"/>
      <c r="B636" s="108"/>
      <c r="C636" s="108"/>
      <c r="D636" s="108"/>
      <c r="E636" s="108"/>
      <c r="F636" s="108"/>
      <c r="G636" s="108"/>
      <c r="H636" s="108"/>
      <c r="I636" s="108"/>
      <c r="J636" s="108"/>
      <c r="K636" s="108"/>
      <c r="L636" s="108"/>
      <c r="M636" s="108"/>
      <c r="N636" s="108"/>
      <c r="O636" s="108"/>
      <c r="P636" s="108"/>
      <c r="Q636" s="108"/>
      <c r="R636" s="108"/>
      <c r="S636" s="108"/>
      <c r="T636" s="108"/>
      <c r="U636" s="108"/>
      <c r="V636" s="108"/>
      <c r="W636" s="108"/>
      <c r="X636" s="108"/>
      <c r="Y636" s="108"/>
      <c r="Z636" s="108"/>
      <c r="AA636" s="108"/>
      <c r="AB636" s="108"/>
      <c r="AC636" s="108"/>
      <c r="AD636" s="108"/>
      <c r="AE636" s="108"/>
      <c r="AF636" s="108"/>
      <c r="AG636" s="108"/>
      <c r="AH636" s="108"/>
      <c r="AI636" s="108"/>
      <c r="AJ636" s="108"/>
      <c r="AK636" s="108"/>
      <c r="AL636" s="108"/>
      <c r="AM636" s="108"/>
      <c r="AN636" s="108"/>
      <c r="AO636" s="108"/>
    </row>
    <row r="637" spans="1:41" ht="12.75" customHeight="1" x14ac:dyDescent="0.2">
      <c r="A637" s="108"/>
      <c r="B637" s="108"/>
      <c r="C637" s="108"/>
      <c r="D637" s="108"/>
      <c r="E637" s="108"/>
      <c r="F637" s="108"/>
      <c r="G637" s="108"/>
      <c r="H637" s="108"/>
      <c r="I637" s="108"/>
      <c r="J637" s="108"/>
      <c r="K637" s="108"/>
      <c r="L637" s="108"/>
      <c r="M637" s="108"/>
      <c r="N637" s="108"/>
      <c r="O637" s="108"/>
      <c r="P637" s="108"/>
      <c r="Q637" s="108"/>
      <c r="R637" s="108"/>
      <c r="S637" s="108"/>
      <c r="T637" s="108"/>
      <c r="U637" s="108"/>
      <c r="V637" s="108"/>
      <c r="W637" s="108"/>
      <c r="X637" s="108"/>
      <c r="Y637" s="108"/>
      <c r="Z637" s="108"/>
      <c r="AA637" s="108"/>
      <c r="AB637" s="108"/>
      <c r="AC637" s="108"/>
      <c r="AD637" s="108"/>
      <c r="AE637" s="108"/>
      <c r="AF637" s="108"/>
      <c r="AG637" s="108"/>
      <c r="AH637" s="108"/>
      <c r="AI637" s="108"/>
      <c r="AJ637" s="108"/>
      <c r="AK637" s="108"/>
      <c r="AL637" s="108"/>
      <c r="AM637" s="108"/>
      <c r="AN637" s="108"/>
      <c r="AO637" s="108"/>
    </row>
    <row r="638" spans="1:41" ht="12.75" customHeight="1" x14ac:dyDescent="0.2">
      <c r="A638" s="108"/>
      <c r="B638" s="108"/>
      <c r="C638" s="108"/>
      <c r="D638" s="108"/>
      <c r="E638" s="108"/>
      <c r="F638" s="108"/>
      <c r="G638" s="108"/>
      <c r="H638" s="108"/>
      <c r="I638" s="108"/>
      <c r="J638" s="108"/>
      <c r="K638" s="108"/>
      <c r="L638" s="108"/>
      <c r="M638" s="108"/>
      <c r="N638" s="108"/>
      <c r="O638" s="108"/>
      <c r="P638" s="108"/>
      <c r="Q638" s="108"/>
      <c r="R638" s="108"/>
      <c r="S638" s="108"/>
      <c r="T638" s="108"/>
      <c r="U638" s="108"/>
      <c r="V638" s="108"/>
      <c r="W638" s="108"/>
      <c r="X638" s="108"/>
      <c r="Y638" s="108"/>
      <c r="Z638" s="108"/>
      <c r="AA638" s="108"/>
      <c r="AB638" s="108"/>
      <c r="AC638" s="108"/>
      <c r="AD638" s="108"/>
      <c r="AE638" s="108"/>
      <c r="AF638" s="108"/>
      <c r="AG638" s="108"/>
      <c r="AH638" s="108"/>
      <c r="AI638" s="108"/>
      <c r="AJ638" s="108"/>
      <c r="AK638" s="108"/>
      <c r="AL638" s="108"/>
      <c r="AM638" s="108"/>
      <c r="AN638" s="108"/>
      <c r="AO638" s="108"/>
    </row>
    <row r="639" spans="1:41" ht="12.75" customHeight="1" x14ac:dyDescent="0.2">
      <c r="A639" s="108"/>
      <c r="B639" s="108"/>
      <c r="C639" s="108"/>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c r="AA639" s="108"/>
      <c r="AB639" s="108"/>
      <c r="AC639" s="108"/>
      <c r="AD639" s="108"/>
      <c r="AE639" s="108"/>
      <c r="AF639" s="108"/>
      <c r="AG639" s="108"/>
      <c r="AH639" s="108"/>
      <c r="AI639" s="108"/>
      <c r="AJ639" s="108"/>
      <c r="AK639" s="108"/>
      <c r="AL639" s="108"/>
      <c r="AM639" s="108"/>
      <c r="AN639" s="108"/>
      <c r="AO639" s="108"/>
    </row>
    <row r="640" spans="1:41" ht="12.75" customHeight="1" x14ac:dyDescent="0.2">
      <c r="A640" s="108"/>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c r="AA640" s="108"/>
      <c r="AB640" s="108"/>
      <c r="AC640" s="108"/>
      <c r="AD640" s="108"/>
      <c r="AE640" s="108"/>
      <c r="AF640" s="108"/>
      <c r="AG640" s="108"/>
      <c r="AH640" s="108"/>
      <c r="AI640" s="108"/>
      <c r="AJ640" s="108"/>
      <c r="AK640" s="108"/>
      <c r="AL640" s="108"/>
      <c r="AM640" s="108"/>
      <c r="AN640" s="108"/>
      <c r="AO640" s="108"/>
    </row>
    <row r="641" spans="1:41" ht="12.75" customHeight="1" x14ac:dyDescent="0.2">
      <c r="A641" s="108"/>
      <c r="B641" s="108"/>
      <c r="C641" s="108"/>
      <c r="D641" s="108"/>
      <c r="E641" s="108"/>
      <c r="F641" s="108"/>
      <c r="G641" s="108"/>
      <c r="H641" s="108"/>
      <c r="I641" s="108"/>
      <c r="J641" s="108"/>
      <c r="K641" s="108"/>
      <c r="L641" s="108"/>
      <c r="M641" s="108"/>
      <c r="N641" s="108"/>
      <c r="O641" s="108"/>
      <c r="P641" s="108"/>
      <c r="Q641" s="108"/>
      <c r="R641" s="108"/>
      <c r="S641" s="108"/>
      <c r="T641" s="108"/>
      <c r="U641" s="108"/>
      <c r="V641" s="108"/>
      <c r="W641" s="108"/>
      <c r="X641" s="108"/>
      <c r="Y641" s="108"/>
      <c r="Z641" s="108"/>
      <c r="AA641" s="108"/>
      <c r="AB641" s="108"/>
      <c r="AC641" s="108"/>
      <c r="AD641" s="108"/>
      <c r="AE641" s="108"/>
      <c r="AF641" s="108"/>
      <c r="AG641" s="108"/>
      <c r="AH641" s="108"/>
      <c r="AI641" s="108"/>
      <c r="AJ641" s="108"/>
      <c r="AK641" s="108"/>
      <c r="AL641" s="108"/>
      <c r="AM641" s="108"/>
      <c r="AN641" s="108"/>
      <c r="AO641" s="108"/>
    </row>
    <row r="642" spans="1:41" ht="12.75" customHeight="1" x14ac:dyDescent="0.2">
      <c r="A642" s="108"/>
      <c r="B642" s="108"/>
      <c r="C642" s="108"/>
      <c r="D642" s="108"/>
      <c r="E642" s="108"/>
      <c r="F642" s="108"/>
      <c r="G642" s="108"/>
      <c r="H642" s="108"/>
      <c r="I642" s="108"/>
      <c r="J642" s="108"/>
      <c r="K642" s="108"/>
      <c r="L642" s="108"/>
      <c r="M642" s="108"/>
      <c r="N642" s="108"/>
      <c r="O642" s="108"/>
      <c r="P642" s="108"/>
      <c r="Q642" s="108"/>
      <c r="R642" s="108"/>
      <c r="S642" s="108"/>
      <c r="T642" s="108"/>
      <c r="U642" s="108"/>
      <c r="V642" s="108"/>
      <c r="W642" s="108"/>
      <c r="X642" s="108"/>
      <c r="Y642" s="108"/>
      <c r="Z642" s="108"/>
      <c r="AA642" s="108"/>
      <c r="AB642" s="108"/>
      <c r="AC642" s="108"/>
      <c r="AD642" s="108"/>
      <c r="AE642" s="108"/>
      <c r="AF642" s="108"/>
      <c r="AG642" s="108"/>
      <c r="AH642" s="108"/>
      <c r="AI642" s="108"/>
      <c r="AJ642" s="108"/>
      <c r="AK642" s="108"/>
      <c r="AL642" s="108"/>
      <c r="AM642" s="108"/>
      <c r="AN642" s="108"/>
      <c r="AO642" s="108"/>
    </row>
    <row r="643" spans="1:41" ht="12.75" customHeight="1" x14ac:dyDescent="0.2">
      <c r="A643" s="108"/>
      <c r="B643" s="108"/>
      <c r="C643" s="108"/>
      <c r="D643" s="108"/>
      <c r="E643" s="108"/>
      <c r="F643" s="108"/>
      <c r="G643" s="108"/>
      <c r="H643" s="108"/>
      <c r="I643" s="108"/>
      <c r="J643" s="108"/>
      <c r="K643" s="108"/>
      <c r="L643" s="108"/>
      <c r="M643" s="108"/>
      <c r="N643" s="108"/>
      <c r="O643" s="108"/>
      <c r="P643" s="108"/>
      <c r="Q643" s="108"/>
      <c r="R643" s="108"/>
      <c r="S643" s="108"/>
      <c r="T643" s="108"/>
      <c r="U643" s="108"/>
      <c r="V643" s="108"/>
      <c r="W643" s="108"/>
      <c r="X643" s="108"/>
      <c r="Y643" s="108"/>
      <c r="Z643" s="108"/>
      <c r="AA643" s="108"/>
      <c r="AB643" s="108"/>
      <c r="AC643" s="108"/>
      <c r="AD643" s="108"/>
      <c r="AE643" s="108"/>
      <c r="AF643" s="108"/>
      <c r="AG643" s="108"/>
      <c r="AH643" s="108"/>
      <c r="AI643" s="108"/>
      <c r="AJ643" s="108"/>
      <c r="AK643" s="108"/>
      <c r="AL643" s="108"/>
      <c r="AM643" s="108"/>
      <c r="AN643" s="108"/>
      <c r="AO643" s="108"/>
    </row>
    <row r="644" spans="1:41" ht="12.75" customHeight="1" x14ac:dyDescent="0.2">
      <c r="A644" s="108"/>
      <c r="B644" s="108"/>
      <c r="C644" s="108"/>
      <c r="D644" s="108"/>
      <c r="E644" s="108"/>
      <c r="F644" s="108"/>
      <c r="G644" s="108"/>
      <c r="H644" s="108"/>
      <c r="I644" s="108"/>
      <c r="J644" s="108"/>
      <c r="K644" s="108"/>
      <c r="L644" s="108"/>
      <c r="M644" s="108"/>
      <c r="N644" s="108"/>
      <c r="O644" s="108"/>
      <c r="P644" s="108"/>
      <c r="Q644" s="108"/>
      <c r="R644" s="108"/>
      <c r="S644" s="108"/>
      <c r="T644" s="108"/>
      <c r="U644" s="108"/>
      <c r="V644" s="108"/>
      <c r="W644" s="108"/>
      <c r="X644" s="108"/>
      <c r="Y644" s="108"/>
      <c r="Z644" s="108"/>
      <c r="AA644" s="108"/>
      <c r="AB644" s="108"/>
      <c r="AC644" s="108"/>
      <c r="AD644" s="108"/>
      <c r="AE644" s="108"/>
      <c r="AF644" s="108"/>
      <c r="AG644" s="108"/>
      <c r="AH644" s="108"/>
      <c r="AI644" s="108"/>
      <c r="AJ644" s="108"/>
      <c r="AK644" s="108"/>
      <c r="AL644" s="108"/>
      <c r="AM644" s="108"/>
      <c r="AN644" s="108"/>
      <c r="AO644" s="108"/>
    </row>
    <row r="645" spans="1:41" ht="12.75" customHeight="1" x14ac:dyDescent="0.2">
      <c r="A645" s="108"/>
      <c r="B645" s="108"/>
      <c r="C645" s="108"/>
      <c r="D645" s="108"/>
      <c r="E645" s="108"/>
      <c r="F645" s="108"/>
      <c r="G645" s="108"/>
      <c r="H645" s="108"/>
      <c r="I645" s="108"/>
      <c r="J645" s="108"/>
      <c r="K645" s="108"/>
      <c r="L645" s="108"/>
      <c r="M645" s="108"/>
      <c r="N645" s="108"/>
      <c r="O645" s="108"/>
      <c r="P645" s="108"/>
      <c r="Q645" s="108"/>
      <c r="R645" s="108"/>
      <c r="S645" s="108"/>
      <c r="T645" s="108"/>
      <c r="U645" s="108"/>
      <c r="V645" s="108"/>
      <c r="W645" s="108"/>
      <c r="X645" s="108"/>
      <c r="Y645" s="108"/>
      <c r="Z645" s="108"/>
      <c r="AA645" s="108"/>
      <c r="AB645" s="108"/>
      <c r="AC645" s="108"/>
      <c r="AD645" s="108"/>
      <c r="AE645" s="108"/>
      <c r="AF645" s="108"/>
      <c r="AG645" s="108"/>
      <c r="AH645" s="108"/>
      <c r="AI645" s="108"/>
      <c r="AJ645" s="108"/>
      <c r="AK645" s="108"/>
      <c r="AL645" s="108"/>
      <c r="AM645" s="108"/>
      <c r="AN645" s="108"/>
      <c r="AO645" s="108"/>
    </row>
    <row r="646" spans="1:41" ht="12.75" customHeight="1" x14ac:dyDescent="0.2">
      <c r="A646" s="108"/>
      <c r="B646" s="108"/>
      <c r="C646" s="108"/>
      <c r="D646" s="108"/>
      <c r="E646" s="108"/>
      <c r="F646" s="108"/>
      <c r="G646" s="108"/>
      <c r="H646" s="108"/>
      <c r="I646" s="108"/>
      <c r="J646" s="108"/>
      <c r="K646" s="108"/>
      <c r="L646" s="108"/>
      <c r="M646" s="108"/>
      <c r="N646" s="108"/>
      <c r="O646" s="108"/>
      <c r="P646" s="108"/>
      <c r="Q646" s="108"/>
      <c r="R646" s="108"/>
      <c r="S646" s="108"/>
      <c r="T646" s="108"/>
      <c r="U646" s="108"/>
      <c r="V646" s="108"/>
      <c r="W646" s="108"/>
      <c r="X646" s="108"/>
      <c r="Y646" s="108"/>
      <c r="Z646" s="108"/>
      <c r="AA646" s="108"/>
      <c r="AB646" s="108"/>
      <c r="AC646" s="108"/>
      <c r="AD646" s="108"/>
      <c r="AE646" s="108"/>
      <c r="AF646" s="108"/>
      <c r="AG646" s="108"/>
      <c r="AH646" s="108"/>
      <c r="AI646" s="108"/>
      <c r="AJ646" s="108"/>
      <c r="AK646" s="108"/>
      <c r="AL646" s="108"/>
      <c r="AM646" s="108"/>
      <c r="AN646" s="108"/>
      <c r="AO646" s="108"/>
    </row>
    <row r="647" spans="1:41" ht="12.75" customHeight="1" x14ac:dyDescent="0.2">
      <c r="A647" s="108"/>
      <c r="B647" s="108"/>
      <c r="C647" s="108"/>
      <c r="D647" s="108"/>
      <c r="E647" s="108"/>
      <c r="F647" s="108"/>
      <c r="G647" s="108"/>
      <c r="H647" s="108"/>
      <c r="I647" s="108"/>
      <c r="J647" s="108"/>
      <c r="K647" s="108"/>
      <c r="L647" s="108"/>
      <c r="M647" s="108"/>
      <c r="N647" s="108"/>
      <c r="O647" s="108"/>
      <c r="P647" s="108"/>
      <c r="Q647" s="108"/>
      <c r="R647" s="108"/>
      <c r="S647" s="108"/>
      <c r="T647" s="108"/>
      <c r="U647" s="108"/>
      <c r="V647" s="108"/>
      <c r="W647" s="108"/>
      <c r="X647" s="108"/>
      <c r="Y647" s="108"/>
      <c r="Z647" s="108"/>
      <c r="AA647" s="108"/>
      <c r="AB647" s="108"/>
      <c r="AC647" s="108"/>
      <c r="AD647" s="108"/>
      <c r="AE647" s="108"/>
      <c r="AF647" s="108"/>
      <c r="AG647" s="108"/>
      <c r="AH647" s="108"/>
      <c r="AI647" s="108"/>
      <c r="AJ647" s="108"/>
      <c r="AK647" s="108"/>
      <c r="AL647" s="108"/>
      <c r="AM647" s="108"/>
      <c r="AN647" s="108"/>
      <c r="AO647" s="108"/>
    </row>
    <row r="648" spans="1:41" ht="12.75" customHeight="1" x14ac:dyDescent="0.2">
      <c r="A648" s="108"/>
      <c r="B648" s="108"/>
      <c r="C648" s="108"/>
      <c r="D648" s="108"/>
      <c r="E648" s="108"/>
      <c r="F648" s="108"/>
      <c r="G648" s="108"/>
      <c r="H648" s="108"/>
      <c r="I648" s="108"/>
      <c r="J648" s="108"/>
      <c r="K648" s="108"/>
      <c r="L648" s="108"/>
      <c r="M648" s="108"/>
      <c r="N648" s="108"/>
      <c r="O648" s="108"/>
      <c r="P648" s="108"/>
      <c r="Q648" s="108"/>
      <c r="R648" s="108"/>
      <c r="S648" s="108"/>
      <c r="T648" s="108"/>
      <c r="U648" s="108"/>
      <c r="V648" s="108"/>
      <c r="W648" s="108"/>
      <c r="X648" s="108"/>
      <c r="Y648" s="108"/>
      <c r="Z648" s="108"/>
      <c r="AA648" s="108"/>
      <c r="AB648" s="108"/>
      <c r="AC648" s="108"/>
      <c r="AD648" s="108"/>
      <c r="AE648" s="108"/>
      <c r="AF648" s="108"/>
      <c r="AG648" s="108"/>
      <c r="AH648" s="108"/>
      <c r="AI648" s="108"/>
      <c r="AJ648" s="108"/>
      <c r="AK648" s="108"/>
      <c r="AL648" s="108"/>
      <c r="AM648" s="108"/>
      <c r="AN648" s="108"/>
      <c r="AO648" s="108"/>
    </row>
    <row r="649" spans="1:41" ht="12.75" customHeight="1" x14ac:dyDescent="0.2">
      <c r="A649" s="108"/>
      <c r="B649" s="108"/>
      <c r="C649" s="108"/>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c r="AA649" s="108"/>
      <c r="AB649" s="108"/>
      <c r="AC649" s="108"/>
      <c r="AD649" s="108"/>
      <c r="AE649" s="108"/>
      <c r="AF649" s="108"/>
      <c r="AG649" s="108"/>
      <c r="AH649" s="108"/>
      <c r="AI649" s="108"/>
      <c r="AJ649" s="108"/>
      <c r="AK649" s="108"/>
      <c r="AL649" s="108"/>
      <c r="AM649" s="108"/>
      <c r="AN649" s="108"/>
      <c r="AO649" s="108"/>
    </row>
    <row r="650" spans="1:41" ht="12.75" customHeight="1" x14ac:dyDescent="0.2">
      <c r="A650" s="108"/>
      <c r="B650" s="108"/>
      <c r="C650" s="108"/>
      <c r="D650" s="108"/>
      <c r="E650" s="108"/>
      <c r="F650" s="108"/>
      <c r="G650" s="108"/>
      <c r="H650" s="108"/>
      <c r="I650" s="108"/>
      <c r="J650" s="108"/>
      <c r="K650" s="108"/>
      <c r="L650" s="108"/>
      <c r="M650" s="108"/>
      <c r="N650" s="108"/>
      <c r="O650" s="108"/>
      <c r="P650" s="108"/>
      <c r="Q650" s="108"/>
      <c r="R650" s="108"/>
      <c r="S650" s="108"/>
      <c r="T650" s="108"/>
      <c r="U650" s="108"/>
      <c r="V650" s="108"/>
      <c r="W650" s="108"/>
      <c r="X650" s="108"/>
      <c r="Y650" s="108"/>
      <c r="Z650" s="108"/>
      <c r="AA650" s="108"/>
      <c r="AB650" s="108"/>
      <c r="AC650" s="108"/>
      <c r="AD650" s="108"/>
      <c r="AE650" s="108"/>
      <c r="AF650" s="108"/>
      <c r="AG650" s="108"/>
      <c r="AH650" s="108"/>
      <c r="AI650" s="108"/>
      <c r="AJ650" s="108"/>
      <c r="AK650" s="108"/>
      <c r="AL650" s="108"/>
      <c r="AM650" s="108"/>
      <c r="AN650" s="108"/>
      <c r="AO650" s="108"/>
    </row>
    <row r="651" spans="1:41" ht="12.75" customHeight="1" x14ac:dyDescent="0.2">
      <c r="A651" s="108"/>
      <c r="B651" s="108"/>
      <c r="C651" s="108"/>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c r="AA651" s="108"/>
      <c r="AB651" s="108"/>
      <c r="AC651" s="108"/>
      <c r="AD651" s="108"/>
      <c r="AE651" s="108"/>
      <c r="AF651" s="108"/>
      <c r="AG651" s="108"/>
      <c r="AH651" s="108"/>
      <c r="AI651" s="108"/>
      <c r="AJ651" s="108"/>
      <c r="AK651" s="108"/>
      <c r="AL651" s="108"/>
      <c r="AM651" s="108"/>
      <c r="AN651" s="108"/>
      <c r="AO651" s="108"/>
    </row>
    <row r="652" spans="1:41" ht="12.75" customHeight="1" x14ac:dyDescent="0.2">
      <c r="A652" s="108"/>
      <c r="B652" s="108"/>
      <c r="C652" s="108"/>
      <c r="D652" s="108"/>
      <c r="E652" s="108"/>
      <c r="F652" s="108"/>
      <c r="G652" s="108"/>
      <c r="H652" s="108"/>
      <c r="I652" s="108"/>
      <c r="J652" s="108"/>
      <c r="K652" s="108"/>
      <c r="L652" s="108"/>
      <c r="M652" s="108"/>
      <c r="N652" s="108"/>
      <c r="O652" s="108"/>
      <c r="P652" s="108"/>
      <c r="Q652" s="108"/>
      <c r="R652" s="108"/>
      <c r="S652" s="108"/>
      <c r="T652" s="108"/>
      <c r="U652" s="108"/>
      <c r="V652" s="108"/>
      <c r="W652" s="108"/>
      <c r="X652" s="108"/>
      <c r="Y652" s="108"/>
      <c r="Z652" s="108"/>
      <c r="AA652" s="108"/>
      <c r="AB652" s="108"/>
      <c r="AC652" s="108"/>
      <c r="AD652" s="108"/>
      <c r="AE652" s="108"/>
      <c r="AF652" s="108"/>
      <c r="AG652" s="108"/>
      <c r="AH652" s="108"/>
      <c r="AI652" s="108"/>
      <c r="AJ652" s="108"/>
      <c r="AK652" s="108"/>
      <c r="AL652" s="108"/>
      <c r="AM652" s="108"/>
      <c r="AN652" s="108"/>
      <c r="AO652" s="108"/>
    </row>
    <row r="653" spans="1:41" ht="12.75" customHeight="1" x14ac:dyDescent="0.2">
      <c r="A653" s="108"/>
      <c r="B653" s="108"/>
      <c r="C653" s="108"/>
      <c r="D653" s="108"/>
      <c r="E653" s="108"/>
      <c r="F653" s="108"/>
      <c r="G653" s="108"/>
      <c r="H653" s="108"/>
      <c r="I653" s="108"/>
      <c r="J653" s="108"/>
      <c r="K653" s="108"/>
      <c r="L653" s="108"/>
      <c r="M653" s="108"/>
      <c r="N653" s="108"/>
      <c r="O653" s="108"/>
      <c r="P653" s="108"/>
      <c r="Q653" s="108"/>
      <c r="R653" s="108"/>
      <c r="S653" s="108"/>
      <c r="T653" s="108"/>
      <c r="U653" s="108"/>
      <c r="V653" s="108"/>
      <c r="W653" s="108"/>
      <c r="X653" s="108"/>
      <c r="Y653" s="108"/>
      <c r="Z653" s="108"/>
      <c r="AA653" s="108"/>
      <c r="AB653" s="108"/>
      <c r="AC653" s="108"/>
      <c r="AD653" s="108"/>
      <c r="AE653" s="108"/>
      <c r="AF653" s="108"/>
      <c r="AG653" s="108"/>
      <c r="AH653" s="108"/>
      <c r="AI653" s="108"/>
      <c r="AJ653" s="108"/>
      <c r="AK653" s="108"/>
      <c r="AL653" s="108"/>
      <c r="AM653" s="108"/>
      <c r="AN653" s="108"/>
      <c r="AO653" s="108"/>
    </row>
    <row r="654" spans="1:41" ht="12.75" customHeight="1" x14ac:dyDescent="0.2">
      <c r="A654" s="108"/>
      <c r="B654" s="108"/>
      <c r="C654" s="108"/>
      <c r="D654" s="108"/>
      <c r="E654" s="108"/>
      <c r="F654" s="108"/>
      <c r="G654" s="108"/>
      <c r="H654" s="108"/>
      <c r="I654" s="108"/>
      <c r="J654" s="108"/>
      <c r="K654" s="108"/>
      <c r="L654" s="108"/>
      <c r="M654" s="108"/>
      <c r="N654" s="108"/>
      <c r="O654" s="108"/>
      <c r="P654" s="108"/>
      <c r="Q654" s="108"/>
      <c r="R654" s="108"/>
      <c r="S654" s="108"/>
      <c r="T654" s="108"/>
      <c r="U654" s="108"/>
      <c r="V654" s="108"/>
      <c r="W654" s="108"/>
      <c r="X654" s="108"/>
      <c r="Y654" s="108"/>
      <c r="Z654" s="108"/>
      <c r="AA654" s="108"/>
      <c r="AB654" s="108"/>
      <c r="AC654" s="108"/>
      <c r="AD654" s="108"/>
      <c r="AE654" s="108"/>
      <c r="AF654" s="108"/>
      <c r="AG654" s="108"/>
      <c r="AH654" s="108"/>
      <c r="AI654" s="108"/>
      <c r="AJ654" s="108"/>
      <c r="AK654" s="108"/>
      <c r="AL654" s="108"/>
      <c r="AM654" s="108"/>
      <c r="AN654" s="108"/>
      <c r="AO654" s="108"/>
    </row>
    <row r="655" spans="1:41" ht="12.75" customHeight="1" x14ac:dyDescent="0.2">
      <c r="A655" s="108"/>
      <c r="B655" s="108"/>
      <c r="C655" s="108"/>
      <c r="D655" s="108"/>
      <c r="E655" s="108"/>
      <c r="F655" s="108"/>
      <c r="G655" s="108"/>
      <c r="H655" s="108"/>
      <c r="I655" s="108"/>
      <c r="J655" s="108"/>
      <c r="K655" s="108"/>
      <c r="L655" s="108"/>
      <c r="M655" s="108"/>
      <c r="N655" s="108"/>
      <c r="O655" s="108"/>
      <c r="P655" s="108"/>
      <c r="Q655" s="108"/>
      <c r="R655" s="108"/>
      <c r="S655" s="108"/>
      <c r="T655" s="108"/>
      <c r="U655" s="108"/>
      <c r="V655" s="108"/>
      <c r="W655" s="108"/>
      <c r="X655" s="108"/>
      <c r="Y655" s="108"/>
      <c r="Z655" s="108"/>
      <c r="AA655" s="108"/>
      <c r="AB655" s="108"/>
      <c r="AC655" s="108"/>
      <c r="AD655" s="108"/>
      <c r="AE655" s="108"/>
      <c r="AF655" s="108"/>
      <c r="AG655" s="108"/>
      <c r="AH655" s="108"/>
      <c r="AI655" s="108"/>
      <c r="AJ655" s="108"/>
      <c r="AK655" s="108"/>
      <c r="AL655" s="108"/>
      <c r="AM655" s="108"/>
      <c r="AN655" s="108"/>
      <c r="AO655" s="108"/>
    </row>
    <row r="656" spans="1:41" ht="12.75" customHeight="1" x14ac:dyDescent="0.2">
      <c r="A656" s="108"/>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c r="AA656" s="108"/>
      <c r="AB656" s="108"/>
      <c r="AC656" s="108"/>
      <c r="AD656" s="108"/>
      <c r="AE656" s="108"/>
      <c r="AF656" s="108"/>
      <c r="AG656" s="108"/>
      <c r="AH656" s="108"/>
      <c r="AI656" s="108"/>
      <c r="AJ656" s="108"/>
      <c r="AK656" s="108"/>
      <c r="AL656" s="108"/>
      <c r="AM656" s="108"/>
      <c r="AN656" s="108"/>
      <c r="AO656" s="108"/>
    </row>
    <row r="657" spans="1:41" ht="12.75" customHeight="1" x14ac:dyDescent="0.2">
      <c r="A657" s="108"/>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c r="AA657" s="108"/>
      <c r="AB657" s="108"/>
      <c r="AC657" s="108"/>
      <c r="AD657" s="108"/>
      <c r="AE657" s="108"/>
      <c r="AF657" s="108"/>
      <c r="AG657" s="108"/>
      <c r="AH657" s="108"/>
      <c r="AI657" s="108"/>
      <c r="AJ657" s="108"/>
      <c r="AK657" s="108"/>
      <c r="AL657" s="108"/>
      <c r="AM657" s="108"/>
      <c r="AN657" s="108"/>
      <c r="AO657" s="108"/>
    </row>
    <row r="658" spans="1:41" ht="12.75" customHeight="1" x14ac:dyDescent="0.2">
      <c r="A658" s="108"/>
      <c r="B658" s="108"/>
      <c r="C658" s="108"/>
      <c r="D658" s="108"/>
      <c r="E658" s="108"/>
      <c r="F658" s="108"/>
      <c r="G658" s="108"/>
      <c r="H658" s="108"/>
      <c r="I658" s="108"/>
      <c r="J658" s="108"/>
      <c r="K658" s="108"/>
      <c r="L658" s="108"/>
      <c r="M658" s="108"/>
      <c r="N658" s="108"/>
      <c r="O658" s="108"/>
      <c r="P658" s="108"/>
      <c r="Q658" s="108"/>
      <c r="R658" s="108"/>
      <c r="S658" s="108"/>
      <c r="T658" s="108"/>
      <c r="U658" s="108"/>
      <c r="V658" s="108"/>
      <c r="W658" s="108"/>
      <c r="X658" s="108"/>
      <c r="Y658" s="108"/>
      <c r="Z658" s="108"/>
      <c r="AA658" s="108"/>
      <c r="AB658" s="108"/>
      <c r="AC658" s="108"/>
      <c r="AD658" s="108"/>
      <c r="AE658" s="108"/>
      <c r="AF658" s="108"/>
      <c r="AG658" s="108"/>
      <c r="AH658" s="108"/>
      <c r="AI658" s="108"/>
      <c r="AJ658" s="108"/>
      <c r="AK658" s="108"/>
      <c r="AL658" s="108"/>
      <c r="AM658" s="108"/>
      <c r="AN658" s="108"/>
      <c r="AO658" s="108"/>
    </row>
    <row r="659" spans="1:41" ht="12.75" customHeight="1" x14ac:dyDescent="0.2">
      <c r="A659" s="108"/>
      <c r="B659" s="108"/>
      <c r="C659" s="108"/>
      <c r="D659" s="108"/>
      <c r="E659" s="108"/>
      <c r="F659" s="108"/>
      <c r="G659" s="108"/>
      <c r="H659" s="108"/>
      <c r="I659" s="108"/>
      <c r="J659" s="108"/>
      <c r="K659" s="108"/>
      <c r="L659" s="108"/>
      <c r="M659" s="108"/>
      <c r="N659" s="108"/>
      <c r="O659" s="108"/>
      <c r="P659" s="108"/>
      <c r="Q659" s="108"/>
      <c r="R659" s="108"/>
      <c r="S659" s="108"/>
      <c r="T659" s="108"/>
      <c r="U659" s="108"/>
      <c r="V659" s="108"/>
      <c r="W659" s="108"/>
      <c r="X659" s="108"/>
      <c r="Y659" s="108"/>
      <c r="Z659" s="108"/>
      <c r="AA659" s="108"/>
      <c r="AB659" s="108"/>
      <c r="AC659" s="108"/>
      <c r="AD659" s="108"/>
      <c r="AE659" s="108"/>
      <c r="AF659" s="108"/>
      <c r="AG659" s="108"/>
      <c r="AH659" s="108"/>
      <c r="AI659" s="108"/>
      <c r="AJ659" s="108"/>
      <c r="AK659" s="108"/>
      <c r="AL659" s="108"/>
      <c r="AM659" s="108"/>
      <c r="AN659" s="108"/>
      <c r="AO659" s="108"/>
    </row>
    <row r="660" spans="1:41" ht="12.75" customHeight="1" x14ac:dyDescent="0.2">
      <c r="A660" s="108"/>
      <c r="B660" s="108"/>
      <c r="C660" s="108"/>
      <c r="D660" s="108"/>
      <c r="E660" s="108"/>
      <c r="F660" s="108"/>
      <c r="G660" s="108"/>
      <c r="H660" s="108"/>
      <c r="I660" s="108"/>
      <c r="J660" s="108"/>
      <c r="K660" s="108"/>
      <c r="L660" s="108"/>
      <c r="M660" s="108"/>
      <c r="N660" s="108"/>
      <c r="O660" s="108"/>
      <c r="P660" s="108"/>
      <c r="Q660" s="108"/>
      <c r="R660" s="108"/>
      <c r="S660" s="108"/>
      <c r="T660" s="108"/>
      <c r="U660" s="108"/>
      <c r="V660" s="108"/>
      <c r="W660" s="108"/>
      <c r="X660" s="108"/>
      <c r="Y660" s="108"/>
      <c r="Z660" s="108"/>
      <c r="AA660" s="108"/>
      <c r="AB660" s="108"/>
      <c r="AC660" s="108"/>
      <c r="AD660" s="108"/>
      <c r="AE660" s="108"/>
      <c r="AF660" s="108"/>
      <c r="AG660" s="108"/>
      <c r="AH660" s="108"/>
      <c r="AI660" s="108"/>
      <c r="AJ660" s="108"/>
      <c r="AK660" s="108"/>
      <c r="AL660" s="108"/>
      <c r="AM660" s="108"/>
      <c r="AN660" s="108"/>
      <c r="AO660" s="108"/>
    </row>
    <row r="661" spans="1:41" ht="12.75" customHeight="1" x14ac:dyDescent="0.2">
      <c r="A661" s="108"/>
      <c r="B661" s="108"/>
      <c r="C661" s="108"/>
      <c r="D661" s="108"/>
      <c r="E661" s="108"/>
      <c r="F661" s="108"/>
      <c r="G661" s="108"/>
      <c r="H661" s="108"/>
      <c r="I661" s="108"/>
      <c r="J661" s="108"/>
      <c r="K661" s="108"/>
      <c r="L661" s="108"/>
      <c r="M661" s="108"/>
      <c r="N661" s="108"/>
      <c r="O661" s="108"/>
      <c r="P661" s="108"/>
      <c r="Q661" s="108"/>
      <c r="R661" s="108"/>
      <c r="S661" s="108"/>
      <c r="T661" s="108"/>
      <c r="U661" s="108"/>
      <c r="V661" s="108"/>
      <c r="W661" s="108"/>
      <c r="X661" s="108"/>
      <c r="Y661" s="108"/>
      <c r="Z661" s="108"/>
      <c r="AA661" s="108"/>
      <c r="AB661" s="108"/>
      <c r="AC661" s="108"/>
      <c r="AD661" s="108"/>
      <c r="AE661" s="108"/>
      <c r="AF661" s="108"/>
      <c r="AG661" s="108"/>
      <c r="AH661" s="108"/>
      <c r="AI661" s="108"/>
      <c r="AJ661" s="108"/>
      <c r="AK661" s="108"/>
      <c r="AL661" s="108"/>
      <c r="AM661" s="108"/>
      <c r="AN661" s="108"/>
      <c r="AO661" s="108"/>
    </row>
    <row r="662" spans="1:41" ht="12.75" customHeight="1" x14ac:dyDescent="0.2">
      <c r="A662" s="108"/>
      <c r="B662" s="108"/>
      <c r="C662" s="108"/>
      <c r="D662" s="108"/>
      <c r="E662" s="108"/>
      <c r="F662" s="108"/>
      <c r="G662" s="108"/>
      <c r="H662" s="108"/>
      <c r="I662" s="108"/>
      <c r="J662" s="108"/>
      <c r="K662" s="108"/>
      <c r="L662" s="108"/>
      <c r="M662" s="108"/>
      <c r="N662" s="108"/>
      <c r="O662" s="108"/>
      <c r="P662" s="108"/>
      <c r="Q662" s="108"/>
      <c r="R662" s="108"/>
      <c r="S662" s="108"/>
      <c r="T662" s="108"/>
      <c r="U662" s="108"/>
      <c r="V662" s="108"/>
      <c r="W662" s="108"/>
      <c r="X662" s="108"/>
      <c r="Y662" s="108"/>
      <c r="Z662" s="108"/>
      <c r="AA662" s="108"/>
      <c r="AB662" s="108"/>
      <c r="AC662" s="108"/>
      <c r="AD662" s="108"/>
      <c r="AE662" s="108"/>
      <c r="AF662" s="108"/>
      <c r="AG662" s="108"/>
      <c r="AH662" s="108"/>
      <c r="AI662" s="108"/>
      <c r="AJ662" s="108"/>
      <c r="AK662" s="108"/>
      <c r="AL662" s="108"/>
      <c r="AM662" s="108"/>
      <c r="AN662" s="108"/>
      <c r="AO662" s="108"/>
    </row>
    <row r="663" spans="1:41" ht="12.75" customHeight="1" x14ac:dyDescent="0.2">
      <c r="A663" s="108"/>
      <c r="B663" s="108"/>
      <c r="C663" s="108"/>
      <c r="D663" s="108"/>
      <c r="E663" s="108"/>
      <c r="F663" s="108"/>
      <c r="G663" s="108"/>
      <c r="H663" s="108"/>
      <c r="I663" s="108"/>
      <c r="J663" s="108"/>
      <c r="K663" s="108"/>
      <c r="L663" s="108"/>
      <c r="M663" s="108"/>
      <c r="N663" s="108"/>
      <c r="O663" s="108"/>
      <c r="P663" s="108"/>
      <c r="Q663" s="108"/>
      <c r="R663" s="108"/>
      <c r="S663" s="108"/>
      <c r="T663" s="108"/>
      <c r="U663" s="108"/>
      <c r="V663" s="108"/>
      <c r="W663" s="108"/>
      <c r="X663" s="108"/>
      <c r="Y663" s="108"/>
      <c r="Z663" s="108"/>
      <c r="AA663" s="108"/>
      <c r="AB663" s="108"/>
      <c r="AC663" s="108"/>
      <c r="AD663" s="108"/>
      <c r="AE663" s="108"/>
      <c r="AF663" s="108"/>
      <c r="AG663" s="108"/>
      <c r="AH663" s="108"/>
      <c r="AI663" s="108"/>
      <c r="AJ663" s="108"/>
      <c r="AK663" s="108"/>
      <c r="AL663" s="108"/>
      <c r="AM663" s="108"/>
      <c r="AN663" s="108"/>
      <c r="AO663" s="108"/>
    </row>
    <row r="664" spans="1:41" ht="12.75" customHeight="1" x14ac:dyDescent="0.2">
      <c r="A664" s="108"/>
      <c r="B664" s="108"/>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c r="AA664" s="108"/>
      <c r="AB664" s="108"/>
      <c r="AC664" s="108"/>
      <c r="AD664" s="108"/>
      <c r="AE664" s="108"/>
      <c r="AF664" s="108"/>
      <c r="AG664" s="108"/>
      <c r="AH664" s="108"/>
      <c r="AI664" s="108"/>
      <c r="AJ664" s="108"/>
      <c r="AK664" s="108"/>
      <c r="AL664" s="108"/>
      <c r="AM664" s="108"/>
      <c r="AN664" s="108"/>
      <c r="AO664" s="108"/>
    </row>
    <row r="665" spans="1:41" ht="12.75" customHeight="1" x14ac:dyDescent="0.2">
      <c r="A665" s="108"/>
      <c r="B665" s="108"/>
      <c r="C665" s="108"/>
      <c r="D665" s="108"/>
      <c r="E665" s="108"/>
      <c r="F665" s="108"/>
      <c r="G665" s="108"/>
      <c r="H665" s="108"/>
      <c r="I665" s="108"/>
      <c r="J665" s="108"/>
      <c r="K665" s="108"/>
      <c r="L665" s="108"/>
      <c r="M665" s="108"/>
      <c r="N665" s="108"/>
      <c r="O665" s="108"/>
      <c r="P665" s="108"/>
      <c r="Q665" s="108"/>
      <c r="R665" s="108"/>
      <c r="S665" s="108"/>
      <c r="T665" s="108"/>
      <c r="U665" s="108"/>
      <c r="V665" s="108"/>
      <c r="W665" s="108"/>
      <c r="X665" s="108"/>
      <c r="Y665" s="108"/>
      <c r="Z665" s="108"/>
      <c r="AA665" s="108"/>
      <c r="AB665" s="108"/>
      <c r="AC665" s="108"/>
      <c r="AD665" s="108"/>
      <c r="AE665" s="108"/>
      <c r="AF665" s="108"/>
      <c r="AG665" s="108"/>
      <c r="AH665" s="108"/>
      <c r="AI665" s="108"/>
      <c r="AJ665" s="108"/>
      <c r="AK665" s="108"/>
      <c r="AL665" s="108"/>
      <c r="AM665" s="108"/>
      <c r="AN665" s="108"/>
      <c r="AO665" s="108"/>
    </row>
    <row r="666" spans="1:41" ht="12.75" customHeight="1" x14ac:dyDescent="0.2">
      <c r="A666" s="108"/>
      <c r="B666" s="108"/>
      <c r="C666" s="108"/>
      <c r="D666" s="108"/>
      <c r="E666" s="108"/>
      <c r="F666" s="108"/>
      <c r="G666" s="108"/>
      <c r="H666" s="108"/>
      <c r="I666" s="108"/>
      <c r="J666" s="108"/>
      <c r="K666" s="108"/>
      <c r="L666" s="108"/>
      <c r="M666" s="108"/>
      <c r="N666" s="108"/>
      <c r="O666" s="108"/>
      <c r="P666" s="108"/>
      <c r="Q666" s="108"/>
      <c r="R666" s="108"/>
      <c r="S666" s="108"/>
      <c r="T666" s="108"/>
      <c r="U666" s="108"/>
      <c r="V666" s="108"/>
      <c r="W666" s="108"/>
      <c r="X666" s="108"/>
      <c r="Y666" s="108"/>
      <c r="Z666" s="108"/>
      <c r="AA666" s="108"/>
      <c r="AB666" s="108"/>
      <c r="AC666" s="108"/>
      <c r="AD666" s="108"/>
      <c r="AE666" s="108"/>
      <c r="AF666" s="108"/>
      <c r="AG666" s="108"/>
      <c r="AH666" s="108"/>
      <c r="AI666" s="108"/>
      <c r="AJ666" s="108"/>
      <c r="AK666" s="108"/>
      <c r="AL666" s="108"/>
      <c r="AM666" s="108"/>
      <c r="AN666" s="108"/>
      <c r="AO666" s="108"/>
    </row>
    <row r="667" spans="1:41" ht="12.75" customHeight="1" x14ac:dyDescent="0.2">
      <c r="A667" s="108"/>
      <c r="B667" s="108"/>
      <c r="C667" s="108"/>
      <c r="D667" s="108"/>
      <c r="E667" s="108"/>
      <c r="F667" s="108"/>
      <c r="G667" s="108"/>
      <c r="H667" s="108"/>
      <c r="I667" s="108"/>
      <c r="J667" s="108"/>
      <c r="K667" s="108"/>
      <c r="L667" s="108"/>
      <c r="M667" s="108"/>
      <c r="N667" s="108"/>
      <c r="O667" s="108"/>
      <c r="P667" s="108"/>
      <c r="Q667" s="108"/>
      <c r="R667" s="108"/>
      <c r="S667" s="108"/>
      <c r="T667" s="108"/>
      <c r="U667" s="108"/>
      <c r="V667" s="108"/>
      <c r="W667" s="108"/>
      <c r="X667" s="108"/>
      <c r="Y667" s="108"/>
      <c r="Z667" s="108"/>
      <c r="AA667" s="108"/>
      <c r="AB667" s="108"/>
      <c r="AC667" s="108"/>
      <c r="AD667" s="108"/>
      <c r="AE667" s="108"/>
      <c r="AF667" s="108"/>
      <c r="AG667" s="108"/>
      <c r="AH667" s="108"/>
      <c r="AI667" s="108"/>
      <c r="AJ667" s="108"/>
      <c r="AK667" s="108"/>
      <c r="AL667" s="108"/>
      <c r="AM667" s="108"/>
      <c r="AN667" s="108"/>
      <c r="AO667" s="108"/>
    </row>
    <row r="668" spans="1:41" ht="12.75" customHeight="1" x14ac:dyDescent="0.2">
      <c r="A668" s="108"/>
      <c r="B668" s="108"/>
      <c r="C668" s="108"/>
      <c r="D668" s="108"/>
      <c r="E668" s="108"/>
      <c r="F668" s="108"/>
      <c r="G668" s="108"/>
      <c r="H668" s="108"/>
      <c r="I668" s="108"/>
      <c r="J668" s="108"/>
      <c r="K668" s="108"/>
      <c r="L668" s="108"/>
      <c r="M668" s="108"/>
      <c r="N668" s="108"/>
      <c r="O668" s="108"/>
      <c r="P668" s="108"/>
      <c r="Q668" s="108"/>
      <c r="R668" s="108"/>
      <c r="S668" s="108"/>
      <c r="T668" s="108"/>
      <c r="U668" s="108"/>
      <c r="V668" s="108"/>
      <c r="W668" s="108"/>
      <c r="X668" s="108"/>
      <c r="Y668" s="108"/>
      <c r="Z668" s="108"/>
      <c r="AA668" s="108"/>
      <c r="AB668" s="108"/>
      <c r="AC668" s="108"/>
      <c r="AD668" s="108"/>
      <c r="AE668" s="108"/>
      <c r="AF668" s="108"/>
      <c r="AG668" s="108"/>
      <c r="AH668" s="108"/>
      <c r="AI668" s="108"/>
      <c r="AJ668" s="108"/>
      <c r="AK668" s="108"/>
      <c r="AL668" s="108"/>
      <c r="AM668" s="108"/>
      <c r="AN668" s="108"/>
      <c r="AO668" s="108"/>
    </row>
    <row r="669" spans="1:41" ht="12.75" customHeight="1" x14ac:dyDescent="0.2">
      <c r="A669" s="108"/>
      <c r="B669" s="108"/>
      <c r="C669" s="108"/>
      <c r="D669" s="108"/>
      <c r="E669" s="108"/>
      <c r="F669" s="108"/>
      <c r="G669" s="108"/>
      <c r="H669" s="108"/>
      <c r="I669" s="108"/>
      <c r="J669" s="108"/>
      <c r="K669" s="108"/>
      <c r="L669" s="108"/>
      <c r="M669" s="108"/>
      <c r="N669" s="108"/>
      <c r="O669" s="108"/>
      <c r="P669" s="108"/>
      <c r="Q669" s="108"/>
      <c r="R669" s="108"/>
      <c r="S669" s="108"/>
      <c r="T669" s="108"/>
      <c r="U669" s="108"/>
      <c r="V669" s="108"/>
      <c r="W669" s="108"/>
      <c r="X669" s="108"/>
      <c r="Y669" s="108"/>
      <c r="Z669" s="108"/>
      <c r="AA669" s="108"/>
      <c r="AB669" s="108"/>
      <c r="AC669" s="108"/>
      <c r="AD669" s="108"/>
      <c r="AE669" s="108"/>
      <c r="AF669" s="108"/>
      <c r="AG669" s="108"/>
      <c r="AH669" s="108"/>
      <c r="AI669" s="108"/>
      <c r="AJ669" s="108"/>
      <c r="AK669" s="108"/>
      <c r="AL669" s="108"/>
      <c r="AM669" s="108"/>
      <c r="AN669" s="108"/>
      <c r="AO669" s="108"/>
    </row>
    <row r="670" spans="1:41" ht="12.75" customHeight="1" x14ac:dyDescent="0.2">
      <c r="A670" s="108"/>
      <c r="B670" s="108"/>
      <c r="C670" s="108"/>
      <c r="D670" s="108"/>
      <c r="E670" s="108"/>
      <c r="F670" s="108"/>
      <c r="G670" s="108"/>
      <c r="H670" s="108"/>
      <c r="I670" s="108"/>
      <c r="J670" s="108"/>
      <c r="K670" s="108"/>
      <c r="L670" s="108"/>
      <c r="M670" s="108"/>
      <c r="N670" s="108"/>
      <c r="O670" s="108"/>
      <c r="P670" s="108"/>
      <c r="Q670" s="108"/>
      <c r="R670" s="108"/>
      <c r="S670" s="108"/>
      <c r="T670" s="108"/>
      <c r="U670" s="108"/>
      <c r="V670" s="108"/>
      <c r="W670" s="108"/>
      <c r="X670" s="108"/>
      <c r="Y670" s="108"/>
      <c r="Z670" s="108"/>
      <c r="AA670" s="108"/>
      <c r="AB670" s="108"/>
      <c r="AC670" s="108"/>
      <c r="AD670" s="108"/>
      <c r="AE670" s="108"/>
      <c r="AF670" s="108"/>
      <c r="AG670" s="108"/>
      <c r="AH670" s="108"/>
      <c r="AI670" s="108"/>
      <c r="AJ670" s="108"/>
      <c r="AK670" s="108"/>
      <c r="AL670" s="108"/>
      <c r="AM670" s="108"/>
      <c r="AN670" s="108"/>
      <c r="AO670" s="108"/>
    </row>
    <row r="671" spans="1:41" ht="12.75" customHeight="1" x14ac:dyDescent="0.2">
      <c r="A671" s="108"/>
      <c r="B671" s="108"/>
      <c r="C671" s="108"/>
      <c r="D671" s="108"/>
      <c r="E671" s="108"/>
      <c r="F671" s="108"/>
      <c r="G671" s="108"/>
      <c r="H671" s="108"/>
      <c r="I671" s="108"/>
      <c r="J671" s="108"/>
      <c r="K671" s="108"/>
      <c r="L671" s="108"/>
      <c r="M671" s="108"/>
      <c r="N671" s="108"/>
      <c r="O671" s="108"/>
      <c r="P671" s="108"/>
      <c r="Q671" s="108"/>
      <c r="R671" s="108"/>
      <c r="S671" s="108"/>
      <c r="T671" s="108"/>
      <c r="U671" s="108"/>
      <c r="V671" s="108"/>
      <c r="W671" s="108"/>
      <c r="X671" s="108"/>
      <c r="Y671" s="108"/>
      <c r="Z671" s="108"/>
      <c r="AA671" s="108"/>
      <c r="AB671" s="108"/>
      <c r="AC671" s="108"/>
      <c r="AD671" s="108"/>
      <c r="AE671" s="108"/>
      <c r="AF671" s="108"/>
      <c r="AG671" s="108"/>
      <c r="AH671" s="108"/>
      <c r="AI671" s="108"/>
      <c r="AJ671" s="108"/>
      <c r="AK671" s="108"/>
      <c r="AL671" s="108"/>
      <c r="AM671" s="108"/>
      <c r="AN671" s="108"/>
      <c r="AO671" s="108"/>
    </row>
    <row r="672" spans="1:41" ht="12.75" customHeight="1" x14ac:dyDescent="0.2">
      <c r="A672" s="108"/>
      <c r="B672" s="108"/>
      <c r="C672" s="108"/>
      <c r="D672" s="108"/>
      <c r="E672" s="108"/>
      <c r="F672" s="108"/>
      <c r="G672" s="108"/>
      <c r="H672" s="108"/>
      <c r="I672" s="108"/>
      <c r="J672" s="108"/>
      <c r="K672" s="108"/>
      <c r="L672" s="108"/>
      <c r="M672" s="108"/>
      <c r="N672" s="108"/>
      <c r="O672" s="108"/>
      <c r="P672" s="108"/>
      <c r="Q672" s="108"/>
      <c r="R672" s="108"/>
      <c r="S672" s="108"/>
      <c r="T672" s="108"/>
      <c r="U672" s="108"/>
      <c r="V672" s="108"/>
      <c r="W672" s="108"/>
      <c r="X672" s="108"/>
      <c r="Y672" s="108"/>
      <c r="Z672" s="108"/>
      <c r="AA672" s="108"/>
      <c r="AB672" s="108"/>
      <c r="AC672" s="108"/>
      <c r="AD672" s="108"/>
      <c r="AE672" s="108"/>
      <c r="AF672" s="108"/>
      <c r="AG672" s="108"/>
      <c r="AH672" s="108"/>
      <c r="AI672" s="108"/>
      <c r="AJ672" s="108"/>
      <c r="AK672" s="108"/>
      <c r="AL672" s="108"/>
      <c r="AM672" s="108"/>
      <c r="AN672" s="108"/>
      <c r="AO672" s="108"/>
    </row>
    <row r="673" spans="1:41" ht="12.75" customHeight="1" x14ac:dyDescent="0.2">
      <c r="A673" s="108"/>
      <c r="B673" s="108"/>
      <c r="C673" s="108"/>
      <c r="D673" s="108"/>
      <c r="E673" s="108"/>
      <c r="F673" s="108"/>
      <c r="G673" s="108"/>
      <c r="H673" s="108"/>
      <c r="I673" s="108"/>
      <c r="J673" s="108"/>
      <c r="K673" s="108"/>
      <c r="L673" s="108"/>
      <c r="M673" s="108"/>
      <c r="N673" s="108"/>
      <c r="O673" s="108"/>
      <c r="P673" s="108"/>
      <c r="Q673" s="108"/>
      <c r="R673" s="108"/>
      <c r="S673" s="108"/>
      <c r="T673" s="108"/>
      <c r="U673" s="108"/>
      <c r="V673" s="108"/>
      <c r="W673" s="108"/>
      <c r="X673" s="108"/>
      <c r="Y673" s="108"/>
      <c r="Z673" s="108"/>
      <c r="AA673" s="108"/>
      <c r="AB673" s="108"/>
      <c r="AC673" s="108"/>
      <c r="AD673" s="108"/>
      <c r="AE673" s="108"/>
      <c r="AF673" s="108"/>
      <c r="AG673" s="108"/>
      <c r="AH673" s="108"/>
      <c r="AI673" s="108"/>
      <c r="AJ673" s="108"/>
      <c r="AK673" s="108"/>
      <c r="AL673" s="108"/>
      <c r="AM673" s="108"/>
      <c r="AN673" s="108"/>
      <c r="AO673" s="108"/>
    </row>
    <row r="674" spans="1:41" ht="12.75" customHeight="1" x14ac:dyDescent="0.2">
      <c r="A674" s="108"/>
      <c r="B674" s="108"/>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c r="AA674" s="108"/>
      <c r="AB674" s="108"/>
      <c r="AC674" s="108"/>
      <c r="AD674" s="108"/>
      <c r="AE674" s="108"/>
      <c r="AF674" s="108"/>
      <c r="AG674" s="108"/>
      <c r="AH674" s="108"/>
      <c r="AI674" s="108"/>
      <c r="AJ674" s="108"/>
      <c r="AK674" s="108"/>
      <c r="AL674" s="108"/>
      <c r="AM674" s="108"/>
      <c r="AN674" s="108"/>
      <c r="AO674" s="108"/>
    </row>
    <row r="675" spans="1:41" ht="12.75" customHeight="1" x14ac:dyDescent="0.2">
      <c r="A675" s="108"/>
      <c r="B675" s="108"/>
      <c r="C675" s="108"/>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c r="AA675" s="108"/>
      <c r="AB675" s="108"/>
      <c r="AC675" s="108"/>
      <c r="AD675" s="108"/>
      <c r="AE675" s="108"/>
      <c r="AF675" s="108"/>
      <c r="AG675" s="108"/>
      <c r="AH675" s="108"/>
      <c r="AI675" s="108"/>
      <c r="AJ675" s="108"/>
      <c r="AK675" s="108"/>
      <c r="AL675" s="108"/>
      <c r="AM675" s="108"/>
      <c r="AN675" s="108"/>
      <c r="AO675" s="108"/>
    </row>
    <row r="676" spans="1:41" ht="12.75" customHeight="1" x14ac:dyDescent="0.2">
      <c r="A676" s="108"/>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c r="AA676" s="108"/>
      <c r="AB676" s="108"/>
      <c r="AC676" s="108"/>
      <c r="AD676" s="108"/>
      <c r="AE676" s="108"/>
      <c r="AF676" s="108"/>
      <c r="AG676" s="108"/>
      <c r="AH676" s="108"/>
      <c r="AI676" s="108"/>
      <c r="AJ676" s="108"/>
      <c r="AK676" s="108"/>
      <c r="AL676" s="108"/>
      <c r="AM676" s="108"/>
      <c r="AN676" s="108"/>
      <c r="AO676" s="108"/>
    </row>
    <row r="677" spans="1:41" ht="12.75" customHeight="1" x14ac:dyDescent="0.2">
      <c r="A677" s="108"/>
      <c r="B677" s="108"/>
      <c r="C677" s="108"/>
      <c r="D677" s="108"/>
      <c r="E677" s="108"/>
      <c r="F677" s="108"/>
      <c r="G677" s="108"/>
      <c r="H677" s="108"/>
      <c r="I677" s="108"/>
      <c r="J677" s="108"/>
      <c r="K677" s="108"/>
      <c r="L677" s="108"/>
      <c r="M677" s="108"/>
      <c r="N677" s="108"/>
      <c r="O677" s="108"/>
      <c r="P677" s="108"/>
      <c r="Q677" s="108"/>
      <c r="R677" s="108"/>
      <c r="S677" s="108"/>
      <c r="T677" s="108"/>
      <c r="U677" s="108"/>
      <c r="V677" s="108"/>
      <c r="W677" s="108"/>
      <c r="X677" s="108"/>
      <c r="Y677" s="108"/>
      <c r="Z677" s="108"/>
      <c r="AA677" s="108"/>
      <c r="AB677" s="108"/>
      <c r="AC677" s="108"/>
      <c r="AD677" s="108"/>
      <c r="AE677" s="108"/>
      <c r="AF677" s="108"/>
      <c r="AG677" s="108"/>
      <c r="AH677" s="108"/>
      <c r="AI677" s="108"/>
      <c r="AJ677" s="108"/>
      <c r="AK677" s="108"/>
      <c r="AL677" s="108"/>
      <c r="AM677" s="108"/>
      <c r="AN677" s="108"/>
      <c r="AO677" s="108"/>
    </row>
    <row r="678" spans="1:41" ht="12.75" customHeight="1" x14ac:dyDescent="0.2">
      <c r="A678" s="108"/>
      <c r="B678" s="108"/>
      <c r="C678" s="108"/>
      <c r="D678" s="108"/>
      <c r="E678" s="108"/>
      <c r="F678" s="108"/>
      <c r="G678" s="108"/>
      <c r="H678" s="108"/>
      <c r="I678" s="108"/>
      <c r="J678" s="108"/>
      <c r="K678" s="108"/>
      <c r="L678" s="108"/>
      <c r="M678" s="108"/>
      <c r="N678" s="108"/>
      <c r="O678" s="108"/>
      <c r="P678" s="108"/>
      <c r="Q678" s="108"/>
      <c r="R678" s="108"/>
      <c r="S678" s="108"/>
      <c r="T678" s="108"/>
      <c r="U678" s="108"/>
      <c r="V678" s="108"/>
      <c r="W678" s="108"/>
      <c r="X678" s="108"/>
      <c r="Y678" s="108"/>
      <c r="Z678" s="108"/>
      <c r="AA678" s="108"/>
      <c r="AB678" s="108"/>
      <c r="AC678" s="108"/>
      <c r="AD678" s="108"/>
      <c r="AE678" s="108"/>
      <c r="AF678" s="108"/>
      <c r="AG678" s="108"/>
      <c r="AH678" s="108"/>
      <c r="AI678" s="108"/>
      <c r="AJ678" s="108"/>
      <c r="AK678" s="108"/>
      <c r="AL678" s="108"/>
      <c r="AM678" s="108"/>
      <c r="AN678" s="108"/>
      <c r="AO678" s="108"/>
    </row>
    <row r="679" spans="1:41" ht="12.75" customHeight="1" x14ac:dyDescent="0.2">
      <c r="A679" s="108"/>
      <c r="B679" s="108"/>
      <c r="C679" s="108"/>
      <c r="D679" s="108"/>
      <c r="E679" s="108"/>
      <c r="F679" s="108"/>
      <c r="G679" s="108"/>
      <c r="H679" s="108"/>
      <c r="I679" s="108"/>
      <c r="J679" s="108"/>
      <c r="K679" s="108"/>
      <c r="L679" s="108"/>
      <c r="M679" s="108"/>
      <c r="N679" s="108"/>
      <c r="O679" s="108"/>
      <c r="P679" s="108"/>
      <c r="Q679" s="108"/>
      <c r="R679" s="108"/>
      <c r="S679" s="108"/>
      <c r="T679" s="108"/>
      <c r="U679" s="108"/>
      <c r="V679" s="108"/>
      <c r="W679" s="108"/>
      <c r="X679" s="108"/>
      <c r="Y679" s="108"/>
      <c r="Z679" s="108"/>
      <c r="AA679" s="108"/>
      <c r="AB679" s="108"/>
      <c r="AC679" s="108"/>
      <c r="AD679" s="108"/>
      <c r="AE679" s="108"/>
      <c r="AF679" s="108"/>
      <c r="AG679" s="108"/>
      <c r="AH679" s="108"/>
      <c r="AI679" s="108"/>
      <c r="AJ679" s="108"/>
      <c r="AK679" s="108"/>
      <c r="AL679" s="108"/>
      <c r="AM679" s="108"/>
      <c r="AN679" s="108"/>
      <c r="AO679" s="108"/>
    </row>
    <row r="680" spans="1:41" ht="12.75" customHeight="1" x14ac:dyDescent="0.2">
      <c r="A680" s="108"/>
      <c r="B680" s="108"/>
      <c r="C680" s="108"/>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c r="AA680" s="108"/>
      <c r="AB680" s="108"/>
      <c r="AC680" s="108"/>
      <c r="AD680" s="108"/>
      <c r="AE680" s="108"/>
      <c r="AF680" s="108"/>
      <c r="AG680" s="108"/>
      <c r="AH680" s="108"/>
      <c r="AI680" s="108"/>
      <c r="AJ680" s="108"/>
      <c r="AK680" s="108"/>
      <c r="AL680" s="108"/>
      <c r="AM680" s="108"/>
      <c r="AN680" s="108"/>
      <c r="AO680" s="108"/>
    </row>
    <row r="681" spans="1:41" ht="12.75" customHeight="1" x14ac:dyDescent="0.2">
      <c r="A681" s="108"/>
      <c r="B681" s="108"/>
      <c r="C681" s="108"/>
      <c r="D681" s="108"/>
      <c r="E681" s="108"/>
      <c r="F681" s="108"/>
      <c r="G681" s="108"/>
      <c r="H681" s="108"/>
      <c r="I681" s="108"/>
      <c r="J681" s="108"/>
      <c r="K681" s="108"/>
      <c r="L681" s="108"/>
      <c r="M681" s="108"/>
      <c r="N681" s="108"/>
      <c r="O681" s="108"/>
      <c r="P681" s="108"/>
      <c r="Q681" s="108"/>
      <c r="R681" s="108"/>
      <c r="S681" s="108"/>
      <c r="T681" s="108"/>
      <c r="U681" s="108"/>
      <c r="V681" s="108"/>
      <c r="W681" s="108"/>
      <c r="X681" s="108"/>
      <c r="Y681" s="108"/>
      <c r="Z681" s="108"/>
      <c r="AA681" s="108"/>
      <c r="AB681" s="108"/>
      <c r="AC681" s="108"/>
      <c r="AD681" s="108"/>
      <c r="AE681" s="108"/>
      <c r="AF681" s="108"/>
      <c r="AG681" s="108"/>
      <c r="AH681" s="108"/>
      <c r="AI681" s="108"/>
      <c r="AJ681" s="108"/>
      <c r="AK681" s="108"/>
      <c r="AL681" s="108"/>
      <c r="AM681" s="108"/>
      <c r="AN681" s="108"/>
      <c r="AO681" s="108"/>
    </row>
    <row r="682" spans="1:41" ht="12.75" customHeight="1" x14ac:dyDescent="0.2">
      <c r="A682" s="108"/>
      <c r="B682" s="108"/>
      <c r="C682" s="108"/>
      <c r="D682" s="108"/>
      <c r="E682" s="108"/>
      <c r="F682" s="108"/>
      <c r="G682" s="108"/>
      <c r="H682" s="108"/>
      <c r="I682" s="108"/>
      <c r="J682" s="108"/>
      <c r="K682" s="108"/>
      <c r="L682" s="108"/>
      <c r="M682" s="108"/>
      <c r="N682" s="108"/>
      <c r="O682" s="108"/>
      <c r="P682" s="108"/>
      <c r="Q682" s="108"/>
      <c r="R682" s="108"/>
      <c r="S682" s="108"/>
      <c r="T682" s="108"/>
      <c r="U682" s="108"/>
      <c r="V682" s="108"/>
      <c r="W682" s="108"/>
      <c r="X682" s="108"/>
      <c r="Y682" s="108"/>
      <c r="Z682" s="108"/>
      <c r="AA682" s="108"/>
      <c r="AB682" s="108"/>
      <c r="AC682" s="108"/>
      <c r="AD682" s="108"/>
      <c r="AE682" s="108"/>
      <c r="AF682" s="108"/>
      <c r="AG682" s="108"/>
      <c r="AH682" s="108"/>
      <c r="AI682" s="108"/>
      <c r="AJ682" s="108"/>
      <c r="AK682" s="108"/>
      <c r="AL682" s="108"/>
      <c r="AM682" s="108"/>
      <c r="AN682" s="108"/>
      <c r="AO682" s="108"/>
    </row>
    <row r="683" spans="1:41" ht="12.75" customHeight="1" x14ac:dyDescent="0.2">
      <c r="A683" s="108"/>
      <c r="B683" s="108"/>
      <c r="C683" s="108"/>
      <c r="D683" s="108"/>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c r="AA683" s="108"/>
      <c r="AB683" s="108"/>
      <c r="AC683" s="108"/>
      <c r="AD683" s="108"/>
      <c r="AE683" s="108"/>
      <c r="AF683" s="108"/>
      <c r="AG683" s="108"/>
      <c r="AH683" s="108"/>
      <c r="AI683" s="108"/>
      <c r="AJ683" s="108"/>
      <c r="AK683" s="108"/>
      <c r="AL683" s="108"/>
      <c r="AM683" s="108"/>
      <c r="AN683" s="108"/>
      <c r="AO683" s="108"/>
    </row>
    <row r="684" spans="1:41" ht="12.75" customHeight="1" x14ac:dyDescent="0.2">
      <c r="A684" s="108"/>
      <c r="B684" s="108"/>
      <c r="C684" s="108"/>
      <c r="D684" s="108"/>
      <c r="E684" s="108"/>
      <c r="F684" s="108"/>
      <c r="G684" s="108"/>
      <c r="H684" s="108"/>
      <c r="I684" s="108"/>
      <c r="J684" s="108"/>
      <c r="K684" s="108"/>
      <c r="L684" s="108"/>
      <c r="M684" s="108"/>
      <c r="N684" s="108"/>
      <c r="O684" s="108"/>
      <c r="P684" s="108"/>
      <c r="Q684" s="108"/>
      <c r="R684" s="108"/>
      <c r="S684" s="108"/>
      <c r="T684" s="108"/>
      <c r="U684" s="108"/>
      <c r="V684" s="108"/>
      <c r="W684" s="108"/>
      <c r="X684" s="108"/>
      <c r="Y684" s="108"/>
      <c r="Z684" s="108"/>
      <c r="AA684" s="108"/>
      <c r="AB684" s="108"/>
      <c r="AC684" s="108"/>
      <c r="AD684" s="108"/>
      <c r="AE684" s="108"/>
      <c r="AF684" s="108"/>
      <c r="AG684" s="108"/>
      <c r="AH684" s="108"/>
      <c r="AI684" s="108"/>
      <c r="AJ684" s="108"/>
      <c r="AK684" s="108"/>
      <c r="AL684" s="108"/>
      <c r="AM684" s="108"/>
      <c r="AN684" s="108"/>
      <c r="AO684" s="108"/>
    </row>
    <row r="685" spans="1:41" ht="12.75" customHeight="1" x14ac:dyDescent="0.2">
      <c r="A685" s="108"/>
      <c r="B685" s="108"/>
      <c r="C685" s="108"/>
      <c r="D685" s="108"/>
      <c r="E685" s="108"/>
      <c r="F685" s="108"/>
      <c r="G685" s="108"/>
      <c r="H685" s="108"/>
      <c r="I685" s="108"/>
      <c r="J685" s="108"/>
      <c r="K685" s="108"/>
      <c r="L685" s="108"/>
      <c r="M685" s="108"/>
      <c r="N685" s="108"/>
      <c r="O685" s="108"/>
      <c r="P685" s="108"/>
      <c r="Q685" s="108"/>
      <c r="R685" s="108"/>
      <c r="S685" s="108"/>
      <c r="T685" s="108"/>
      <c r="U685" s="108"/>
      <c r="V685" s="108"/>
      <c r="W685" s="108"/>
      <c r="X685" s="108"/>
      <c r="Y685" s="108"/>
      <c r="Z685" s="108"/>
      <c r="AA685" s="108"/>
      <c r="AB685" s="108"/>
      <c r="AC685" s="108"/>
      <c r="AD685" s="108"/>
      <c r="AE685" s="108"/>
      <c r="AF685" s="108"/>
      <c r="AG685" s="108"/>
      <c r="AH685" s="108"/>
      <c r="AI685" s="108"/>
      <c r="AJ685" s="108"/>
      <c r="AK685" s="108"/>
      <c r="AL685" s="108"/>
      <c r="AM685" s="108"/>
      <c r="AN685" s="108"/>
      <c r="AO685" s="108"/>
    </row>
    <row r="686" spans="1:41" ht="12.75" customHeight="1" x14ac:dyDescent="0.2">
      <c r="A686" s="108"/>
      <c r="B686" s="10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c r="AA686" s="108"/>
      <c r="AB686" s="108"/>
      <c r="AC686" s="108"/>
      <c r="AD686" s="108"/>
      <c r="AE686" s="108"/>
      <c r="AF686" s="108"/>
      <c r="AG686" s="108"/>
      <c r="AH686" s="108"/>
      <c r="AI686" s="108"/>
      <c r="AJ686" s="108"/>
      <c r="AK686" s="108"/>
      <c r="AL686" s="108"/>
      <c r="AM686" s="108"/>
      <c r="AN686" s="108"/>
      <c r="AO686" s="108"/>
    </row>
    <row r="687" spans="1:41" ht="12.75" customHeight="1" x14ac:dyDescent="0.2">
      <c r="A687" s="108"/>
      <c r="B687" s="108"/>
      <c r="C687" s="108"/>
      <c r="D687" s="108"/>
      <c r="E687" s="108"/>
      <c r="F687" s="108"/>
      <c r="G687" s="108"/>
      <c r="H687" s="108"/>
      <c r="I687" s="108"/>
      <c r="J687" s="108"/>
      <c r="K687" s="108"/>
      <c r="L687" s="108"/>
      <c r="M687" s="108"/>
      <c r="N687" s="108"/>
      <c r="O687" s="108"/>
      <c r="P687" s="108"/>
      <c r="Q687" s="108"/>
      <c r="R687" s="108"/>
      <c r="S687" s="108"/>
      <c r="T687" s="108"/>
      <c r="U687" s="108"/>
      <c r="V687" s="108"/>
      <c r="W687" s="108"/>
      <c r="X687" s="108"/>
      <c r="Y687" s="108"/>
      <c r="Z687" s="108"/>
      <c r="AA687" s="108"/>
      <c r="AB687" s="108"/>
      <c r="AC687" s="108"/>
      <c r="AD687" s="108"/>
      <c r="AE687" s="108"/>
      <c r="AF687" s="108"/>
      <c r="AG687" s="108"/>
      <c r="AH687" s="108"/>
      <c r="AI687" s="108"/>
      <c r="AJ687" s="108"/>
      <c r="AK687" s="108"/>
      <c r="AL687" s="108"/>
      <c r="AM687" s="108"/>
      <c r="AN687" s="108"/>
      <c r="AO687" s="108"/>
    </row>
    <row r="688" spans="1:41" ht="12.75" customHeight="1" x14ac:dyDescent="0.2">
      <c r="A688" s="108"/>
      <c r="B688" s="108"/>
      <c r="C688" s="108"/>
      <c r="D688" s="108"/>
      <c r="E688" s="108"/>
      <c r="F688" s="108"/>
      <c r="G688" s="108"/>
      <c r="H688" s="108"/>
      <c r="I688" s="108"/>
      <c r="J688" s="108"/>
      <c r="K688" s="108"/>
      <c r="L688" s="108"/>
      <c r="M688" s="108"/>
      <c r="N688" s="108"/>
      <c r="O688" s="108"/>
      <c r="P688" s="108"/>
      <c r="Q688" s="108"/>
      <c r="R688" s="108"/>
      <c r="S688" s="108"/>
      <c r="T688" s="108"/>
      <c r="U688" s="108"/>
      <c r="V688" s="108"/>
      <c r="W688" s="108"/>
      <c r="X688" s="108"/>
      <c r="Y688" s="108"/>
      <c r="Z688" s="108"/>
      <c r="AA688" s="108"/>
      <c r="AB688" s="108"/>
      <c r="AC688" s="108"/>
      <c r="AD688" s="108"/>
      <c r="AE688" s="108"/>
      <c r="AF688" s="108"/>
      <c r="AG688" s="108"/>
      <c r="AH688" s="108"/>
      <c r="AI688" s="108"/>
      <c r="AJ688" s="108"/>
      <c r="AK688" s="108"/>
      <c r="AL688" s="108"/>
      <c r="AM688" s="108"/>
      <c r="AN688" s="108"/>
      <c r="AO688" s="108"/>
    </row>
    <row r="689" spans="1:41" ht="12.75" customHeight="1" x14ac:dyDescent="0.2">
      <c r="A689" s="108"/>
      <c r="B689" s="108"/>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c r="AA689" s="108"/>
      <c r="AB689" s="108"/>
      <c r="AC689" s="108"/>
      <c r="AD689" s="108"/>
      <c r="AE689" s="108"/>
      <c r="AF689" s="108"/>
      <c r="AG689" s="108"/>
      <c r="AH689" s="108"/>
      <c r="AI689" s="108"/>
      <c r="AJ689" s="108"/>
      <c r="AK689" s="108"/>
      <c r="AL689" s="108"/>
      <c r="AM689" s="108"/>
      <c r="AN689" s="108"/>
      <c r="AO689" s="108"/>
    </row>
    <row r="690" spans="1:41" ht="12.75" customHeight="1" x14ac:dyDescent="0.2">
      <c r="A690" s="108"/>
      <c r="B690" s="108"/>
      <c r="C690" s="108"/>
      <c r="D690" s="108"/>
      <c r="E690" s="108"/>
      <c r="F690" s="108"/>
      <c r="G690" s="108"/>
      <c r="H690" s="108"/>
      <c r="I690" s="108"/>
      <c r="J690" s="108"/>
      <c r="K690" s="108"/>
      <c r="L690" s="108"/>
      <c r="M690" s="108"/>
      <c r="N690" s="108"/>
      <c r="O690" s="108"/>
      <c r="P690" s="108"/>
      <c r="Q690" s="108"/>
      <c r="R690" s="108"/>
      <c r="S690" s="108"/>
      <c r="T690" s="108"/>
      <c r="U690" s="108"/>
      <c r="V690" s="108"/>
      <c r="W690" s="108"/>
      <c r="X690" s="108"/>
      <c r="Y690" s="108"/>
      <c r="Z690" s="108"/>
      <c r="AA690" s="108"/>
      <c r="AB690" s="108"/>
      <c r="AC690" s="108"/>
      <c r="AD690" s="108"/>
      <c r="AE690" s="108"/>
      <c r="AF690" s="108"/>
      <c r="AG690" s="108"/>
      <c r="AH690" s="108"/>
      <c r="AI690" s="108"/>
      <c r="AJ690" s="108"/>
      <c r="AK690" s="108"/>
      <c r="AL690" s="108"/>
      <c r="AM690" s="108"/>
      <c r="AN690" s="108"/>
      <c r="AO690" s="108"/>
    </row>
    <row r="691" spans="1:41" ht="12.75" customHeight="1" x14ac:dyDescent="0.2">
      <c r="A691" s="108"/>
      <c r="B691" s="108"/>
      <c r="C691" s="108"/>
      <c r="D691" s="108"/>
      <c r="E691" s="108"/>
      <c r="F691" s="108"/>
      <c r="G691" s="108"/>
      <c r="H691" s="108"/>
      <c r="I691" s="108"/>
      <c r="J691" s="108"/>
      <c r="K691" s="108"/>
      <c r="L691" s="108"/>
      <c r="M691" s="108"/>
      <c r="N691" s="108"/>
      <c r="O691" s="108"/>
      <c r="P691" s="108"/>
      <c r="Q691" s="108"/>
      <c r="R691" s="108"/>
      <c r="S691" s="108"/>
      <c r="T691" s="108"/>
      <c r="U691" s="108"/>
      <c r="V691" s="108"/>
      <c r="W691" s="108"/>
      <c r="X691" s="108"/>
      <c r="Y691" s="108"/>
      <c r="Z691" s="108"/>
      <c r="AA691" s="108"/>
      <c r="AB691" s="108"/>
      <c r="AC691" s="108"/>
      <c r="AD691" s="108"/>
      <c r="AE691" s="108"/>
      <c r="AF691" s="108"/>
      <c r="AG691" s="108"/>
      <c r="AH691" s="108"/>
      <c r="AI691" s="108"/>
      <c r="AJ691" s="108"/>
      <c r="AK691" s="108"/>
      <c r="AL691" s="108"/>
      <c r="AM691" s="108"/>
      <c r="AN691" s="108"/>
      <c r="AO691" s="108"/>
    </row>
    <row r="692" spans="1:41" ht="12.75" customHeight="1" x14ac:dyDescent="0.2">
      <c r="A692" s="108"/>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c r="AA692" s="108"/>
      <c r="AB692" s="108"/>
      <c r="AC692" s="108"/>
      <c r="AD692" s="108"/>
      <c r="AE692" s="108"/>
      <c r="AF692" s="108"/>
      <c r="AG692" s="108"/>
      <c r="AH692" s="108"/>
      <c r="AI692" s="108"/>
      <c r="AJ692" s="108"/>
      <c r="AK692" s="108"/>
      <c r="AL692" s="108"/>
      <c r="AM692" s="108"/>
      <c r="AN692" s="108"/>
      <c r="AO692" s="108"/>
    </row>
    <row r="693" spans="1:41" ht="12.75" customHeight="1" x14ac:dyDescent="0.2">
      <c r="A693" s="108"/>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c r="AA693" s="108"/>
      <c r="AB693" s="108"/>
      <c r="AC693" s="108"/>
      <c r="AD693" s="108"/>
      <c r="AE693" s="108"/>
      <c r="AF693" s="108"/>
      <c r="AG693" s="108"/>
      <c r="AH693" s="108"/>
      <c r="AI693" s="108"/>
      <c r="AJ693" s="108"/>
      <c r="AK693" s="108"/>
      <c r="AL693" s="108"/>
      <c r="AM693" s="108"/>
      <c r="AN693" s="108"/>
      <c r="AO693" s="108"/>
    </row>
    <row r="694" spans="1:41" ht="12.75" customHeight="1" x14ac:dyDescent="0.2">
      <c r="A694" s="108"/>
      <c r="B694" s="108"/>
      <c r="C694" s="108"/>
      <c r="D694" s="108"/>
      <c r="E694" s="108"/>
      <c r="F694" s="108"/>
      <c r="G694" s="108"/>
      <c r="H694" s="108"/>
      <c r="I694" s="108"/>
      <c r="J694" s="108"/>
      <c r="K694" s="108"/>
      <c r="L694" s="108"/>
      <c r="M694" s="108"/>
      <c r="N694" s="108"/>
      <c r="O694" s="108"/>
      <c r="P694" s="108"/>
      <c r="Q694" s="108"/>
      <c r="R694" s="108"/>
      <c r="S694" s="108"/>
      <c r="T694" s="108"/>
      <c r="U694" s="108"/>
      <c r="V694" s="108"/>
      <c r="W694" s="108"/>
      <c r="X694" s="108"/>
      <c r="Y694" s="108"/>
      <c r="Z694" s="108"/>
      <c r="AA694" s="108"/>
      <c r="AB694" s="108"/>
      <c r="AC694" s="108"/>
      <c r="AD694" s="108"/>
      <c r="AE694" s="108"/>
      <c r="AF694" s="108"/>
      <c r="AG694" s="108"/>
      <c r="AH694" s="108"/>
      <c r="AI694" s="108"/>
      <c r="AJ694" s="108"/>
      <c r="AK694" s="108"/>
      <c r="AL694" s="108"/>
      <c r="AM694" s="108"/>
      <c r="AN694" s="108"/>
      <c r="AO694" s="108"/>
    </row>
    <row r="695" spans="1:41" ht="12.75" customHeight="1" x14ac:dyDescent="0.2">
      <c r="A695" s="108"/>
      <c r="B695" s="108"/>
      <c r="C695" s="108"/>
      <c r="D695" s="108"/>
      <c r="E695" s="108"/>
      <c r="F695" s="108"/>
      <c r="G695" s="108"/>
      <c r="H695" s="108"/>
      <c r="I695" s="108"/>
      <c r="J695" s="108"/>
      <c r="K695" s="108"/>
      <c r="L695" s="108"/>
      <c r="M695" s="108"/>
      <c r="N695" s="108"/>
      <c r="O695" s="108"/>
      <c r="P695" s="108"/>
      <c r="Q695" s="108"/>
      <c r="R695" s="108"/>
      <c r="S695" s="108"/>
      <c r="T695" s="108"/>
      <c r="U695" s="108"/>
      <c r="V695" s="108"/>
      <c r="W695" s="108"/>
      <c r="X695" s="108"/>
      <c r="Y695" s="108"/>
      <c r="Z695" s="108"/>
      <c r="AA695" s="108"/>
      <c r="AB695" s="108"/>
      <c r="AC695" s="108"/>
      <c r="AD695" s="108"/>
      <c r="AE695" s="108"/>
      <c r="AF695" s="108"/>
      <c r="AG695" s="108"/>
      <c r="AH695" s="108"/>
      <c r="AI695" s="108"/>
      <c r="AJ695" s="108"/>
      <c r="AK695" s="108"/>
      <c r="AL695" s="108"/>
      <c r="AM695" s="108"/>
      <c r="AN695" s="108"/>
      <c r="AO695" s="108"/>
    </row>
    <row r="696" spans="1:41" ht="12.75" customHeight="1" x14ac:dyDescent="0.2">
      <c r="A696" s="108"/>
      <c r="B696" s="108"/>
      <c r="C696" s="108"/>
      <c r="D696" s="108"/>
      <c r="E696" s="108"/>
      <c r="F696" s="108"/>
      <c r="G696" s="108"/>
      <c r="H696" s="108"/>
      <c r="I696" s="108"/>
      <c r="J696" s="108"/>
      <c r="K696" s="108"/>
      <c r="L696" s="108"/>
      <c r="M696" s="108"/>
      <c r="N696" s="108"/>
      <c r="O696" s="108"/>
      <c r="P696" s="108"/>
      <c r="Q696" s="108"/>
      <c r="R696" s="108"/>
      <c r="S696" s="108"/>
      <c r="T696" s="108"/>
      <c r="U696" s="108"/>
      <c r="V696" s="108"/>
      <c r="W696" s="108"/>
      <c r="X696" s="108"/>
      <c r="Y696" s="108"/>
      <c r="Z696" s="108"/>
      <c r="AA696" s="108"/>
      <c r="AB696" s="108"/>
      <c r="AC696" s="108"/>
      <c r="AD696" s="108"/>
      <c r="AE696" s="108"/>
      <c r="AF696" s="108"/>
      <c r="AG696" s="108"/>
      <c r="AH696" s="108"/>
      <c r="AI696" s="108"/>
      <c r="AJ696" s="108"/>
      <c r="AK696" s="108"/>
      <c r="AL696" s="108"/>
      <c r="AM696" s="108"/>
      <c r="AN696" s="108"/>
      <c r="AO696" s="108"/>
    </row>
    <row r="697" spans="1:41" ht="12.75" customHeight="1" x14ac:dyDescent="0.2">
      <c r="A697" s="108"/>
      <c r="B697" s="108"/>
      <c r="C697" s="108"/>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c r="AA697" s="108"/>
      <c r="AB697" s="108"/>
      <c r="AC697" s="108"/>
      <c r="AD697" s="108"/>
      <c r="AE697" s="108"/>
      <c r="AF697" s="108"/>
      <c r="AG697" s="108"/>
      <c r="AH697" s="108"/>
      <c r="AI697" s="108"/>
      <c r="AJ697" s="108"/>
      <c r="AK697" s="108"/>
      <c r="AL697" s="108"/>
      <c r="AM697" s="108"/>
      <c r="AN697" s="108"/>
      <c r="AO697" s="108"/>
    </row>
    <row r="698" spans="1:41" ht="12.75" customHeight="1" x14ac:dyDescent="0.2">
      <c r="A698" s="108"/>
      <c r="B698" s="108"/>
      <c r="C698" s="108"/>
      <c r="D698" s="108"/>
      <c r="E698" s="108"/>
      <c r="F698" s="108"/>
      <c r="G698" s="108"/>
      <c r="H698" s="108"/>
      <c r="I698" s="108"/>
      <c r="J698" s="108"/>
      <c r="K698" s="108"/>
      <c r="L698" s="108"/>
      <c r="M698" s="108"/>
      <c r="N698" s="108"/>
      <c r="O698" s="108"/>
      <c r="P698" s="108"/>
      <c r="Q698" s="108"/>
      <c r="R698" s="108"/>
      <c r="S698" s="108"/>
      <c r="T698" s="108"/>
      <c r="U698" s="108"/>
      <c r="V698" s="108"/>
      <c r="W698" s="108"/>
      <c r="X698" s="108"/>
      <c r="Y698" s="108"/>
      <c r="Z698" s="108"/>
      <c r="AA698" s="108"/>
      <c r="AB698" s="108"/>
      <c r="AC698" s="108"/>
      <c r="AD698" s="108"/>
      <c r="AE698" s="108"/>
      <c r="AF698" s="108"/>
      <c r="AG698" s="108"/>
      <c r="AH698" s="108"/>
      <c r="AI698" s="108"/>
      <c r="AJ698" s="108"/>
      <c r="AK698" s="108"/>
      <c r="AL698" s="108"/>
      <c r="AM698" s="108"/>
      <c r="AN698" s="108"/>
      <c r="AO698" s="108"/>
    </row>
    <row r="699" spans="1:41" ht="12.75" customHeight="1" x14ac:dyDescent="0.2">
      <c r="A699" s="108"/>
      <c r="B699" s="108"/>
      <c r="C699" s="108"/>
      <c r="D699" s="108"/>
      <c r="E699" s="108"/>
      <c r="F699" s="108"/>
      <c r="G699" s="108"/>
      <c r="H699" s="108"/>
      <c r="I699" s="108"/>
      <c r="J699" s="108"/>
      <c r="K699" s="108"/>
      <c r="L699" s="108"/>
      <c r="M699" s="108"/>
      <c r="N699" s="108"/>
      <c r="O699" s="108"/>
      <c r="P699" s="108"/>
      <c r="Q699" s="108"/>
      <c r="R699" s="108"/>
      <c r="S699" s="108"/>
      <c r="T699" s="108"/>
      <c r="U699" s="108"/>
      <c r="V699" s="108"/>
      <c r="W699" s="108"/>
      <c r="X699" s="108"/>
      <c r="Y699" s="108"/>
      <c r="Z699" s="108"/>
      <c r="AA699" s="108"/>
      <c r="AB699" s="108"/>
      <c r="AC699" s="108"/>
      <c r="AD699" s="108"/>
      <c r="AE699" s="108"/>
      <c r="AF699" s="108"/>
      <c r="AG699" s="108"/>
      <c r="AH699" s="108"/>
      <c r="AI699" s="108"/>
      <c r="AJ699" s="108"/>
      <c r="AK699" s="108"/>
      <c r="AL699" s="108"/>
      <c r="AM699" s="108"/>
      <c r="AN699" s="108"/>
      <c r="AO699" s="108"/>
    </row>
    <row r="700" spans="1:41" ht="12.75" customHeight="1" x14ac:dyDescent="0.2">
      <c r="A700" s="108"/>
      <c r="B700" s="108"/>
      <c r="C700" s="108"/>
      <c r="D700" s="108"/>
      <c r="E700" s="108"/>
      <c r="F700" s="108"/>
      <c r="G700" s="108"/>
      <c r="H700" s="108"/>
      <c r="I700" s="108"/>
      <c r="J700" s="108"/>
      <c r="K700" s="108"/>
      <c r="L700" s="108"/>
      <c r="M700" s="108"/>
      <c r="N700" s="108"/>
      <c r="O700" s="108"/>
      <c r="P700" s="108"/>
      <c r="Q700" s="108"/>
      <c r="R700" s="108"/>
      <c r="S700" s="108"/>
      <c r="T700" s="108"/>
      <c r="U700" s="108"/>
      <c r="V700" s="108"/>
      <c r="W700" s="108"/>
      <c r="X700" s="108"/>
      <c r="Y700" s="108"/>
      <c r="Z700" s="108"/>
      <c r="AA700" s="108"/>
      <c r="AB700" s="108"/>
      <c r="AC700" s="108"/>
      <c r="AD700" s="108"/>
      <c r="AE700" s="108"/>
      <c r="AF700" s="108"/>
      <c r="AG700" s="108"/>
      <c r="AH700" s="108"/>
      <c r="AI700" s="108"/>
      <c r="AJ700" s="108"/>
      <c r="AK700" s="108"/>
      <c r="AL700" s="108"/>
      <c r="AM700" s="108"/>
      <c r="AN700" s="108"/>
      <c r="AO700" s="108"/>
    </row>
    <row r="701" spans="1:41" ht="12.75" customHeight="1" x14ac:dyDescent="0.2">
      <c r="A701" s="108"/>
      <c r="B701" s="108"/>
      <c r="C701" s="108"/>
      <c r="D701" s="108"/>
      <c r="E701" s="108"/>
      <c r="F701" s="108"/>
      <c r="G701" s="108"/>
      <c r="H701" s="108"/>
      <c r="I701" s="108"/>
      <c r="J701" s="108"/>
      <c r="K701" s="108"/>
      <c r="L701" s="108"/>
      <c r="M701" s="108"/>
      <c r="N701" s="108"/>
      <c r="O701" s="108"/>
      <c r="P701" s="108"/>
      <c r="Q701" s="108"/>
      <c r="R701" s="108"/>
      <c r="S701" s="108"/>
      <c r="T701" s="108"/>
      <c r="U701" s="108"/>
      <c r="V701" s="108"/>
      <c r="W701" s="108"/>
      <c r="X701" s="108"/>
      <c r="Y701" s="108"/>
      <c r="Z701" s="108"/>
      <c r="AA701" s="108"/>
      <c r="AB701" s="108"/>
      <c r="AC701" s="108"/>
      <c r="AD701" s="108"/>
      <c r="AE701" s="108"/>
      <c r="AF701" s="108"/>
      <c r="AG701" s="108"/>
      <c r="AH701" s="108"/>
      <c r="AI701" s="108"/>
      <c r="AJ701" s="108"/>
      <c r="AK701" s="108"/>
      <c r="AL701" s="108"/>
      <c r="AM701" s="108"/>
      <c r="AN701" s="108"/>
      <c r="AO701" s="108"/>
    </row>
    <row r="702" spans="1:41" ht="12.75" customHeight="1" x14ac:dyDescent="0.2">
      <c r="A702" s="108"/>
      <c r="B702" s="108"/>
      <c r="C702" s="108"/>
      <c r="D702" s="108"/>
      <c r="E702" s="108"/>
      <c r="F702" s="108"/>
      <c r="G702" s="108"/>
      <c r="H702" s="108"/>
      <c r="I702" s="108"/>
      <c r="J702" s="108"/>
      <c r="K702" s="108"/>
      <c r="L702" s="108"/>
      <c r="M702" s="108"/>
      <c r="N702" s="108"/>
      <c r="O702" s="108"/>
      <c r="P702" s="108"/>
      <c r="Q702" s="108"/>
      <c r="R702" s="108"/>
      <c r="S702" s="108"/>
      <c r="T702" s="108"/>
      <c r="U702" s="108"/>
      <c r="V702" s="108"/>
      <c r="W702" s="108"/>
      <c r="X702" s="108"/>
      <c r="Y702" s="108"/>
      <c r="Z702" s="108"/>
      <c r="AA702" s="108"/>
      <c r="AB702" s="108"/>
      <c r="AC702" s="108"/>
      <c r="AD702" s="108"/>
      <c r="AE702" s="108"/>
      <c r="AF702" s="108"/>
      <c r="AG702" s="108"/>
      <c r="AH702" s="108"/>
      <c r="AI702" s="108"/>
      <c r="AJ702" s="108"/>
      <c r="AK702" s="108"/>
      <c r="AL702" s="108"/>
      <c r="AM702" s="108"/>
      <c r="AN702" s="108"/>
      <c r="AO702" s="108"/>
    </row>
    <row r="703" spans="1:41" ht="12.75" customHeight="1" x14ac:dyDescent="0.2">
      <c r="A703" s="108"/>
      <c r="B703" s="108"/>
      <c r="C703" s="108"/>
      <c r="D703" s="108"/>
      <c r="E703" s="108"/>
      <c r="F703" s="108"/>
      <c r="G703" s="108"/>
      <c r="H703" s="108"/>
      <c r="I703" s="108"/>
      <c r="J703" s="108"/>
      <c r="K703" s="108"/>
      <c r="L703" s="108"/>
      <c r="M703" s="108"/>
      <c r="N703" s="108"/>
      <c r="O703" s="108"/>
      <c r="P703" s="108"/>
      <c r="Q703" s="108"/>
      <c r="R703" s="108"/>
      <c r="S703" s="108"/>
      <c r="T703" s="108"/>
      <c r="U703" s="108"/>
      <c r="V703" s="108"/>
      <c r="W703" s="108"/>
      <c r="X703" s="108"/>
      <c r="Y703" s="108"/>
      <c r="Z703" s="108"/>
      <c r="AA703" s="108"/>
      <c r="AB703" s="108"/>
      <c r="AC703" s="108"/>
      <c r="AD703" s="108"/>
      <c r="AE703" s="108"/>
      <c r="AF703" s="108"/>
      <c r="AG703" s="108"/>
      <c r="AH703" s="108"/>
      <c r="AI703" s="108"/>
      <c r="AJ703" s="108"/>
      <c r="AK703" s="108"/>
      <c r="AL703" s="108"/>
      <c r="AM703" s="108"/>
      <c r="AN703" s="108"/>
      <c r="AO703" s="108"/>
    </row>
    <row r="704" spans="1:41" ht="12.75" customHeight="1" x14ac:dyDescent="0.2">
      <c r="A704" s="108"/>
      <c r="B704" s="108"/>
      <c r="C704" s="108"/>
      <c r="D704" s="108"/>
      <c r="E704" s="108"/>
      <c r="F704" s="108"/>
      <c r="G704" s="108"/>
      <c r="H704" s="108"/>
      <c r="I704" s="108"/>
      <c r="J704" s="108"/>
      <c r="K704" s="108"/>
      <c r="L704" s="108"/>
      <c r="M704" s="108"/>
      <c r="N704" s="108"/>
      <c r="O704" s="108"/>
      <c r="P704" s="108"/>
      <c r="Q704" s="108"/>
      <c r="R704" s="108"/>
      <c r="S704" s="108"/>
      <c r="T704" s="108"/>
      <c r="U704" s="108"/>
      <c r="V704" s="108"/>
      <c r="W704" s="108"/>
      <c r="X704" s="108"/>
      <c r="Y704" s="108"/>
      <c r="Z704" s="108"/>
      <c r="AA704" s="108"/>
      <c r="AB704" s="108"/>
      <c r="AC704" s="108"/>
      <c r="AD704" s="108"/>
      <c r="AE704" s="108"/>
      <c r="AF704" s="108"/>
      <c r="AG704" s="108"/>
      <c r="AH704" s="108"/>
      <c r="AI704" s="108"/>
      <c r="AJ704" s="108"/>
      <c r="AK704" s="108"/>
      <c r="AL704" s="108"/>
      <c r="AM704" s="108"/>
      <c r="AN704" s="108"/>
      <c r="AO704" s="108"/>
    </row>
    <row r="705" spans="1:41" ht="12.75" customHeight="1" x14ac:dyDescent="0.2">
      <c r="A705" s="108"/>
      <c r="B705" s="108"/>
      <c r="C705" s="108"/>
      <c r="D705" s="108"/>
      <c r="E705" s="108"/>
      <c r="F705" s="108"/>
      <c r="G705" s="108"/>
      <c r="H705" s="108"/>
      <c r="I705" s="108"/>
      <c r="J705" s="108"/>
      <c r="K705" s="108"/>
      <c r="L705" s="108"/>
      <c r="M705" s="108"/>
      <c r="N705" s="108"/>
      <c r="O705" s="108"/>
      <c r="P705" s="108"/>
      <c r="Q705" s="108"/>
      <c r="R705" s="108"/>
      <c r="S705" s="108"/>
      <c r="T705" s="108"/>
      <c r="U705" s="108"/>
      <c r="V705" s="108"/>
      <c r="W705" s="108"/>
      <c r="X705" s="108"/>
      <c r="Y705" s="108"/>
      <c r="Z705" s="108"/>
      <c r="AA705" s="108"/>
      <c r="AB705" s="108"/>
      <c r="AC705" s="108"/>
      <c r="AD705" s="108"/>
      <c r="AE705" s="108"/>
      <c r="AF705" s="108"/>
      <c r="AG705" s="108"/>
      <c r="AH705" s="108"/>
      <c r="AI705" s="108"/>
      <c r="AJ705" s="108"/>
      <c r="AK705" s="108"/>
      <c r="AL705" s="108"/>
      <c r="AM705" s="108"/>
      <c r="AN705" s="108"/>
      <c r="AO705" s="108"/>
    </row>
    <row r="706" spans="1:41" ht="12.75" customHeight="1" x14ac:dyDescent="0.2">
      <c r="A706" s="108"/>
      <c r="B706" s="108"/>
      <c r="C706" s="108"/>
      <c r="D706" s="108"/>
      <c r="E706" s="108"/>
      <c r="F706" s="108"/>
      <c r="G706" s="108"/>
      <c r="H706" s="108"/>
      <c r="I706" s="108"/>
      <c r="J706" s="108"/>
      <c r="K706" s="108"/>
      <c r="L706" s="108"/>
      <c r="M706" s="108"/>
      <c r="N706" s="108"/>
      <c r="O706" s="108"/>
      <c r="P706" s="108"/>
      <c r="Q706" s="108"/>
      <c r="R706" s="108"/>
      <c r="S706" s="108"/>
      <c r="T706" s="108"/>
      <c r="U706" s="108"/>
      <c r="V706" s="108"/>
      <c r="W706" s="108"/>
      <c r="X706" s="108"/>
      <c r="Y706" s="108"/>
      <c r="Z706" s="108"/>
      <c r="AA706" s="108"/>
      <c r="AB706" s="108"/>
      <c r="AC706" s="108"/>
      <c r="AD706" s="108"/>
      <c r="AE706" s="108"/>
      <c r="AF706" s="108"/>
      <c r="AG706" s="108"/>
      <c r="AH706" s="108"/>
      <c r="AI706" s="108"/>
      <c r="AJ706" s="108"/>
      <c r="AK706" s="108"/>
      <c r="AL706" s="108"/>
      <c r="AM706" s="108"/>
      <c r="AN706" s="108"/>
      <c r="AO706" s="108"/>
    </row>
    <row r="707" spans="1:41" ht="12.75" customHeight="1" x14ac:dyDescent="0.2">
      <c r="A707" s="108"/>
      <c r="B707" s="108"/>
      <c r="C707" s="108"/>
      <c r="D707" s="108"/>
      <c r="E707" s="108"/>
      <c r="F707" s="108"/>
      <c r="G707" s="108"/>
      <c r="H707" s="108"/>
      <c r="I707" s="108"/>
      <c r="J707" s="108"/>
      <c r="K707" s="108"/>
      <c r="L707" s="108"/>
      <c r="M707" s="108"/>
      <c r="N707" s="108"/>
      <c r="O707" s="108"/>
      <c r="P707" s="108"/>
      <c r="Q707" s="108"/>
      <c r="R707" s="108"/>
      <c r="S707" s="108"/>
      <c r="T707" s="108"/>
      <c r="U707" s="108"/>
      <c r="V707" s="108"/>
      <c r="W707" s="108"/>
      <c r="X707" s="108"/>
      <c r="Y707" s="108"/>
      <c r="Z707" s="108"/>
      <c r="AA707" s="108"/>
      <c r="AB707" s="108"/>
      <c r="AC707" s="108"/>
      <c r="AD707" s="108"/>
      <c r="AE707" s="108"/>
      <c r="AF707" s="108"/>
      <c r="AG707" s="108"/>
      <c r="AH707" s="108"/>
      <c r="AI707" s="108"/>
      <c r="AJ707" s="108"/>
      <c r="AK707" s="108"/>
      <c r="AL707" s="108"/>
      <c r="AM707" s="108"/>
      <c r="AN707" s="108"/>
      <c r="AO707" s="108"/>
    </row>
    <row r="708" spans="1:41" ht="12.75" customHeight="1" x14ac:dyDescent="0.2">
      <c r="A708" s="108"/>
      <c r="B708" s="108"/>
      <c r="C708" s="108"/>
      <c r="D708" s="108"/>
      <c r="E708" s="108"/>
      <c r="F708" s="108"/>
      <c r="G708" s="108"/>
      <c r="H708" s="108"/>
      <c r="I708" s="108"/>
      <c r="J708" s="108"/>
      <c r="K708" s="108"/>
      <c r="L708" s="108"/>
      <c r="M708" s="108"/>
      <c r="N708" s="108"/>
      <c r="O708" s="108"/>
      <c r="P708" s="108"/>
      <c r="Q708" s="108"/>
      <c r="R708" s="108"/>
      <c r="S708" s="108"/>
      <c r="T708" s="108"/>
      <c r="U708" s="108"/>
      <c r="V708" s="108"/>
      <c r="W708" s="108"/>
      <c r="X708" s="108"/>
      <c r="Y708" s="108"/>
      <c r="Z708" s="108"/>
      <c r="AA708" s="108"/>
      <c r="AB708" s="108"/>
      <c r="AC708" s="108"/>
      <c r="AD708" s="108"/>
      <c r="AE708" s="108"/>
      <c r="AF708" s="108"/>
      <c r="AG708" s="108"/>
      <c r="AH708" s="108"/>
      <c r="AI708" s="108"/>
      <c r="AJ708" s="108"/>
      <c r="AK708" s="108"/>
      <c r="AL708" s="108"/>
      <c r="AM708" s="108"/>
      <c r="AN708" s="108"/>
      <c r="AO708" s="108"/>
    </row>
    <row r="709" spans="1:41" ht="12.75" customHeight="1" x14ac:dyDescent="0.2">
      <c r="A709" s="108"/>
      <c r="B709" s="108"/>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c r="AA709" s="108"/>
      <c r="AB709" s="108"/>
      <c r="AC709" s="108"/>
      <c r="AD709" s="108"/>
      <c r="AE709" s="108"/>
      <c r="AF709" s="108"/>
      <c r="AG709" s="108"/>
      <c r="AH709" s="108"/>
      <c r="AI709" s="108"/>
      <c r="AJ709" s="108"/>
      <c r="AK709" s="108"/>
      <c r="AL709" s="108"/>
      <c r="AM709" s="108"/>
      <c r="AN709" s="108"/>
      <c r="AO709" s="108"/>
    </row>
    <row r="710" spans="1:41" ht="12.75" customHeight="1" x14ac:dyDescent="0.2">
      <c r="A710" s="108"/>
      <c r="B710" s="108"/>
      <c r="C710" s="108"/>
      <c r="D710" s="108"/>
      <c r="E710" s="108"/>
      <c r="F710" s="108"/>
      <c r="G710" s="108"/>
      <c r="H710" s="108"/>
      <c r="I710" s="108"/>
      <c r="J710" s="108"/>
      <c r="K710" s="108"/>
      <c r="L710" s="108"/>
      <c r="M710" s="108"/>
      <c r="N710" s="108"/>
      <c r="O710" s="108"/>
      <c r="P710" s="108"/>
      <c r="Q710" s="108"/>
      <c r="R710" s="108"/>
      <c r="S710" s="108"/>
      <c r="T710" s="108"/>
      <c r="U710" s="108"/>
      <c r="V710" s="108"/>
      <c r="W710" s="108"/>
      <c r="X710" s="108"/>
      <c r="Y710" s="108"/>
      <c r="Z710" s="108"/>
      <c r="AA710" s="108"/>
      <c r="AB710" s="108"/>
      <c r="AC710" s="108"/>
      <c r="AD710" s="108"/>
      <c r="AE710" s="108"/>
      <c r="AF710" s="108"/>
      <c r="AG710" s="108"/>
      <c r="AH710" s="108"/>
      <c r="AI710" s="108"/>
      <c r="AJ710" s="108"/>
      <c r="AK710" s="108"/>
      <c r="AL710" s="108"/>
      <c r="AM710" s="108"/>
      <c r="AN710" s="108"/>
      <c r="AO710" s="108"/>
    </row>
    <row r="711" spans="1:41" ht="12.75" customHeight="1" x14ac:dyDescent="0.2">
      <c r="A711" s="108"/>
      <c r="B711" s="108"/>
      <c r="C711" s="108"/>
      <c r="D711" s="108"/>
      <c r="E711" s="108"/>
      <c r="F711" s="108"/>
      <c r="G711" s="108"/>
      <c r="H711" s="108"/>
      <c r="I711" s="108"/>
      <c r="J711" s="108"/>
      <c r="K711" s="108"/>
      <c r="L711" s="108"/>
      <c r="M711" s="108"/>
      <c r="N711" s="108"/>
      <c r="O711" s="108"/>
      <c r="P711" s="108"/>
      <c r="Q711" s="108"/>
      <c r="R711" s="108"/>
      <c r="S711" s="108"/>
      <c r="T711" s="108"/>
      <c r="U711" s="108"/>
      <c r="V711" s="108"/>
      <c r="W711" s="108"/>
      <c r="X711" s="108"/>
      <c r="Y711" s="108"/>
      <c r="Z711" s="108"/>
      <c r="AA711" s="108"/>
      <c r="AB711" s="108"/>
      <c r="AC711" s="108"/>
      <c r="AD711" s="108"/>
      <c r="AE711" s="108"/>
      <c r="AF711" s="108"/>
      <c r="AG711" s="108"/>
      <c r="AH711" s="108"/>
      <c r="AI711" s="108"/>
      <c r="AJ711" s="108"/>
      <c r="AK711" s="108"/>
      <c r="AL711" s="108"/>
      <c r="AM711" s="108"/>
      <c r="AN711" s="108"/>
      <c r="AO711" s="108"/>
    </row>
    <row r="712" spans="1:41" ht="12.75" customHeight="1" x14ac:dyDescent="0.2">
      <c r="A712" s="108"/>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c r="AA712" s="108"/>
      <c r="AB712" s="108"/>
      <c r="AC712" s="108"/>
      <c r="AD712" s="108"/>
      <c r="AE712" s="108"/>
      <c r="AF712" s="108"/>
      <c r="AG712" s="108"/>
      <c r="AH712" s="108"/>
      <c r="AI712" s="108"/>
      <c r="AJ712" s="108"/>
      <c r="AK712" s="108"/>
      <c r="AL712" s="108"/>
      <c r="AM712" s="108"/>
      <c r="AN712" s="108"/>
      <c r="AO712" s="108"/>
    </row>
    <row r="713" spans="1:41" ht="12.75" customHeight="1" x14ac:dyDescent="0.2">
      <c r="A713" s="108"/>
      <c r="B713" s="108"/>
      <c r="C713" s="108"/>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c r="AA713" s="108"/>
      <c r="AB713" s="108"/>
      <c r="AC713" s="108"/>
      <c r="AD713" s="108"/>
      <c r="AE713" s="108"/>
      <c r="AF713" s="108"/>
      <c r="AG713" s="108"/>
      <c r="AH713" s="108"/>
      <c r="AI713" s="108"/>
      <c r="AJ713" s="108"/>
      <c r="AK713" s="108"/>
      <c r="AL713" s="108"/>
      <c r="AM713" s="108"/>
      <c r="AN713" s="108"/>
      <c r="AO713" s="108"/>
    </row>
    <row r="714" spans="1:41" ht="12.75" customHeight="1" x14ac:dyDescent="0.2">
      <c r="A714" s="108"/>
      <c r="B714" s="108"/>
      <c r="C714" s="108"/>
      <c r="D714" s="108"/>
      <c r="E714" s="108"/>
      <c r="F714" s="108"/>
      <c r="G714" s="108"/>
      <c r="H714" s="108"/>
      <c r="I714" s="108"/>
      <c r="J714" s="108"/>
      <c r="K714" s="108"/>
      <c r="L714" s="108"/>
      <c r="M714" s="108"/>
      <c r="N714" s="108"/>
      <c r="O714" s="108"/>
      <c r="P714" s="108"/>
      <c r="Q714" s="108"/>
      <c r="R714" s="108"/>
      <c r="S714" s="108"/>
      <c r="T714" s="108"/>
      <c r="U714" s="108"/>
      <c r="V714" s="108"/>
      <c r="W714" s="108"/>
      <c r="X714" s="108"/>
      <c r="Y714" s="108"/>
      <c r="Z714" s="108"/>
      <c r="AA714" s="108"/>
      <c r="AB714" s="108"/>
      <c r="AC714" s="108"/>
      <c r="AD714" s="108"/>
      <c r="AE714" s="108"/>
      <c r="AF714" s="108"/>
      <c r="AG714" s="108"/>
      <c r="AH714" s="108"/>
      <c r="AI714" s="108"/>
      <c r="AJ714" s="108"/>
      <c r="AK714" s="108"/>
      <c r="AL714" s="108"/>
      <c r="AM714" s="108"/>
      <c r="AN714" s="108"/>
      <c r="AO714" s="108"/>
    </row>
    <row r="715" spans="1:41" ht="12.75" customHeight="1" x14ac:dyDescent="0.2">
      <c r="A715" s="108"/>
      <c r="B715" s="108"/>
      <c r="C715" s="108"/>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c r="AA715" s="108"/>
      <c r="AB715" s="108"/>
      <c r="AC715" s="108"/>
      <c r="AD715" s="108"/>
      <c r="AE715" s="108"/>
      <c r="AF715" s="108"/>
      <c r="AG715" s="108"/>
      <c r="AH715" s="108"/>
      <c r="AI715" s="108"/>
      <c r="AJ715" s="108"/>
      <c r="AK715" s="108"/>
      <c r="AL715" s="108"/>
      <c r="AM715" s="108"/>
      <c r="AN715" s="108"/>
      <c r="AO715" s="108"/>
    </row>
    <row r="716" spans="1:41" ht="12.75" customHeight="1" x14ac:dyDescent="0.2">
      <c r="A716" s="108"/>
      <c r="B716" s="108"/>
      <c r="C716" s="108"/>
      <c r="D716" s="108"/>
      <c r="E716" s="108"/>
      <c r="F716" s="108"/>
      <c r="G716" s="108"/>
      <c r="H716" s="108"/>
      <c r="I716" s="108"/>
      <c r="J716" s="108"/>
      <c r="K716" s="108"/>
      <c r="L716" s="108"/>
      <c r="M716" s="108"/>
      <c r="N716" s="108"/>
      <c r="O716" s="108"/>
      <c r="P716" s="108"/>
      <c r="Q716" s="108"/>
      <c r="R716" s="108"/>
      <c r="S716" s="108"/>
      <c r="T716" s="108"/>
      <c r="U716" s="108"/>
      <c r="V716" s="108"/>
      <c r="W716" s="108"/>
      <c r="X716" s="108"/>
      <c r="Y716" s="108"/>
      <c r="Z716" s="108"/>
      <c r="AA716" s="108"/>
      <c r="AB716" s="108"/>
      <c r="AC716" s="108"/>
      <c r="AD716" s="108"/>
      <c r="AE716" s="108"/>
      <c r="AF716" s="108"/>
      <c r="AG716" s="108"/>
      <c r="AH716" s="108"/>
      <c r="AI716" s="108"/>
      <c r="AJ716" s="108"/>
      <c r="AK716" s="108"/>
      <c r="AL716" s="108"/>
      <c r="AM716" s="108"/>
      <c r="AN716" s="108"/>
      <c r="AO716" s="108"/>
    </row>
    <row r="717" spans="1:41" ht="12.75" customHeight="1" x14ac:dyDescent="0.2">
      <c r="A717" s="108"/>
      <c r="B717" s="108"/>
      <c r="C717" s="108"/>
      <c r="D717" s="108"/>
      <c r="E717" s="108"/>
      <c r="F717" s="108"/>
      <c r="G717" s="108"/>
      <c r="H717" s="108"/>
      <c r="I717" s="108"/>
      <c r="J717" s="108"/>
      <c r="K717" s="108"/>
      <c r="L717" s="108"/>
      <c r="M717" s="108"/>
      <c r="N717" s="108"/>
      <c r="O717" s="108"/>
      <c r="P717" s="108"/>
      <c r="Q717" s="108"/>
      <c r="R717" s="108"/>
      <c r="S717" s="108"/>
      <c r="T717" s="108"/>
      <c r="U717" s="108"/>
      <c r="V717" s="108"/>
      <c r="W717" s="108"/>
      <c r="X717" s="108"/>
      <c r="Y717" s="108"/>
      <c r="Z717" s="108"/>
      <c r="AA717" s="108"/>
      <c r="AB717" s="108"/>
      <c r="AC717" s="108"/>
      <c r="AD717" s="108"/>
      <c r="AE717" s="108"/>
      <c r="AF717" s="108"/>
      <c r="AG717" s="108"/>
      <c r="AH717" s="108"/>
      <c r="AI717" s="108"/>
      <c r="AJ717" s="108"/>
      <c r="AK717" s="108"/>
      <c r="AL717" s="108"/>
      <c r="AM717" s="108"/>
      <c r="AN717" s="108"/>
      <c r="AO717" s="108"/>
    </row>
    <row r="718" spans="1:41" ht="12.75" customHeight="1" x14ac:dyDescent="0.2">
      <c r="A718" s="108"/>
      <c r="B718" s="108"/>
      <c r="C718" s="108"/>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c r="AA718" s="108"/>
      <c r="AB718" s="108"/>
      <c r="AC718" s="108"/>
      <c r="AD718" s="108"/>
      <c r="AE718" s="108"/>
      <c r="AF718" s="108"/>
      <c r="AG718" s="108"/>
      <c r="AH718" s="108"/>
      <c r="AI718" s="108"/>
      <c r="AJ718" s="108"/>
      <c r="AK718" s="108"/>
      <c r="AL718" s="108"/>
      <c r="AM718" s="108"/>
      <c r="AN718" s="108"/>
      <c r="AO718" s="108"/>
    </row>
    <row r="719" spans="1:41" ht="12.75" customHeight="1" x14ac:dyDescent="0.2">
      <c r="A719" s="108"/>
      <c r="B719" s="108"/>
      <c r="C719" s="108"/>
      <c r="D719" s="108"/>
      <c r="E719" s="108"/>
      <c r="F719" s="108"/>
      <c r="G719" s="108"/>
      <c r="H719" s="108"/>
      <c r="I719" s="108"/>
      <c r="J719" s="108"/>
      <c r="K719" s="108"/>
      <c r="L719" s="108"/>
      <c r="M719" s="108"/>
      <c r="N719" s="108"/>
      <c r="O719" s="108"/>
      <c r="P719" s="108"/>
      <c r="Q719" s="108"/>
      <c r="R719" s="108"/>
      <c r="S719" s="108"/>
      <c r="T719" s="108"/>
      <c r="U719" s="108"/>
      <c r="V719" s="108"/>
      <c r="W719" s="108"/>
      <c r="X719" s="108"/>
      <c r="Y719" s="108"/>
      <c r="Z719" s="108"/>
      <c r="AA719" s="108"/>
      <c r="AB719" s="108"/>
      <c r="AC719" s="108"/>
      <c r="AD719" s="108"/>
      <c r="AE719" s="108"/>
      <c r="AF719" s="108"/>
      <c r="AG719" s="108"/>
      <c r="AH719" s="108"/>
      <c r="AI719" s="108"/>
      <c r="AJ719" s="108"/>
      <c r="AK719" s="108"/>
      <c r="AL719" s="108"/>
      <c r="AM719" s="108"/>
      <c r="AN719" s="108"/>
      <c r="AO719" s="108"/>
    </row>
    <row r="720" spans="1:41" ht="12.75" customHeight="1" x14ac:dyDescent="0.2">
      <c r="A720" s="108"/>
      <c r="B720" s="108"/>
      <c r="C720" s="108"/>
      <c r="D720" s="108"/>
      <c r="E720" s="108"/>
      <c r="F720" s="108"/>
      <c r="G720" s="108"/>
      <c r="H720" s="108"/>
      <c r="I720" s="108"/>
      <c r="J720" s="108"/>
      <c r="K720" s="108"/>
      <c r="L720" s="108"/>
      <c r="M720" s="108"/>
      <c r="N720" s="108"/>
      <c r="O720" s="108"/>
      <c r="P720" s="108"/>
      <c r="Q720" s="108"/>
      <c r="R720" s="108"/>
      <c r="S720" s="108"/>
      <c r="T720" s="108"/>
      <c r="U720" s="108"/>
      <c r="V720" s="108"/>
      <c r="W720" s="108"/>
      <c r="X720" s="108"/>
      <c r="Y720" s="108"/>
      <c r="Z720" s="108"/>
      <c r="AA720" s="108"/>
      <c r="AB720" s="108"/>
      <c r="AC720" s="108"/>
      <c r="AD720" s="108"/>
      <c r="AE720" s="108"/>
      <c r="AF720" s="108"/>
      <c r="AG720" s="108"/>
      <c r="AH720" s="108"/>
      <c r="AI720" s="108"/>
      <c r="AJ720" s="108"/>
      <c r="AK720" s="108"/>
      <c r="AL720" s="108"/>
      <c r="AM720" s="108"/>
      <c r="AN720" s="108"/>
      <c r="AO720" s="108"/>
    </row>
    <row r="721" spans="1:41" ht="12.75" customHeight="1" x14ac:dyDescent="0.2">
      <c r="A721" s="108"/>
      <c r="B721" s="108"/>
      <c r="C721" s="108"/>
      <c r="D721" s="108"/>
      <c r="E721" s="108"/>
      <c r="F721" s="108"/>
      <c r="G721" s="108"/>
      <c r="H721" s="108"/>
      <c r="I721" s="108"/>
      <c r="J721" s="108"/>
      <c r="K721" s="108"/>
      <c r="L721" s="108"/>
      <c r="M721" s="108"/>
      <c r="N721" s="108"/>
      <c r="O721" s="108"/>
      <c r="P721" s="108"/>
      <c r="Q721" s="108"/>
      <c r="R721" s="108"/>
      <c r="S721" s="108"/>
      <c r="T721" s="108"/>
      <c r="U721" s="108"/>
      <c r="V721" s="108"/>
      <c r="W721" s="108"/>
      <c r="X721" s="108"/>
      <c r="Y721" s="108"/>
      <c r="Z721" s="108"/>
      <c r="AA721" s="108"/>
      <c r="AB721" s="108"/>
      <c r="AC721" s="108"/>
      <c r="AD721" s="108"/>
      <c r="AE721" s="108"/>
      <c r="AF721" s="108"/>
      <c r="AG721" s="108"/>
      <c r="AH721" s="108"/>
      <c r="AI721" s="108"/>
      <c r="AJ721" s="108"/>
      <c r="AK721" s="108"/>
      <c r="AL721" s="108"/>
      <c r="AM721" s="108"/>
      <c r="AN721" s="108"/>
      <c r="AO721" s="108"/>
    </row>
    <row r="722" spans="1:41" ht="12.75" customHeight="1" x14ac:dyDescent="0.2">
      <c r="A722" s="108"/>
      <c r="B722" s="108"/>
      <c r="C722" s="108"/>
      <c r="D722" s="108"/>
      <c r="E722" s="108"/>
      <c r="F722" s="108"/>
      <c r="G722" s="108"/>
      <c r="H722" s="108"/>
      <c r="I722" s="108"/>
      <c r="J722" s="108"/>
      <c r="K722" s="108"/>
      <c r="L722" s="108"/>
      <c r="M722" s="108"/>
      <c r="N722" s="108"/>
      <c r="O722" s="108"/>
      <c r="P722" s="108"/>
      <c r="Q722" s="108"/>
      <c r="R722" s="108"/>
      <c r="S722" s="108"/>
      <c r="T722" s="108"/>
      <c r="U722" s="108"/>
      <c r="V722" s="108"/>
      <c r="W722" s="108"/>
      <c r="X722" s="108"/>
      <c r="Y722" s="108"/>
      <c r="Z722" s="108"/>
      <c r="AA722" s="108"/>
      <c r="AB722" s="108"/>
      <c r="AC722" s="108"/>
      <c r="AD722" s="108"/>
      <c r="AE722" s="108"/>
      <c r="AF722" s="108"/>
      <c r="AG722" s="108"/>
      <c r="AH722" s="108"/>
      <c r="AI722" s="108"/>
      <c r="AJ722" s="108"/>
      <c r="AK722" s="108"/>
      <c r="AL722" s="108"/>
      <c r="AM722" s="108"/>
      <c r="AN722" s="108"/>
      <c r="AO722" s="108"/>
    </row>
    <row r="723" spans="1:41" ht="12.75" customHeight="1" x14ac:dyDescent="0.2">
      <c r="A723" s="108"/>
      <c r="B723" s="108"/>
      <c r="C723" s="108"/>
      <c r="D723" s="108"/>
      <c r="E723" s="108"/>
      <c r="F723" s="108"/>
      <c r="G723" s="108"/>
      <c r="H723" s="108"/>
      <c r="I723" s="108"/>
      <c r="J723" s="108"/>
      <c r="K723" s="108"/>
      <c r="L723" s="108"/>
      <c r="M723" s="108"/>
      <c r="N723" s="108"/>
      <c r="O723" s="108"/>
      <c r="P723" s="108"/>
      <c r="Q723" s="108"/>
      <c r="R723" s="108"/>
      <c r="S723" s="108"/>
      <c r="T723" s="108"/>
      <c r="U723" s="108"/>
      <c r="V723" s="108"/>
      <c r="W723" s="108"/>
      <c r="X723" s="108"/>
      <c r="Y723" s="108"/>
      <c r="Z723" s="108"/>
      <c r="AA723" s="108"/>
      <c r="AB723" s="108"/>
      <c r="AC723" s="108"/>
      <c r="AD723" s="108"/>
      <c r="AE723" s="108"/>
      <c r="AF723" s="108"/>
      <c r="AG723" s="108"/>
      <c r="AH723" s="108"/>
      <c r="AI723" s="108"/>
      <c r="AJ723" s="108"/>
      <c r="AK723" s="108"/>
      <c r="AL723" s="108"/>
      <c r="AM723" s="108"/>
      <c r="AN723" s="108"/>
      <c r="AO723" s="108"/>
    </row>
    <row r="724" spans="1:41" ht="12.75" customHeight="1" x14ac:dyDescent="0.2">
      <c r="A724" s="108"/>
      <c r="B724" s="108"/>
      <c r="C724" s="108"/>
      <c r="D724" s="108"/>
      <c r="E724" s="108"/>
      <c r="F724" s="108"/>
      <c r="G724" s="108"/>
      <c r="H724" s="108"/>
      <c r="I724" s="108"/>
      <c r="J724" s="108"/>
      <c r="K724" s="108"/>
      <c r="L724" s="108"/>
      <c r="M724" s="108"/>
      <c r="N724" s="108"/>
      <c r="O724" s="108"/>
      <c r="P724" s="108"/>
      <c r="Q724" s="108"/>
      <c r="R724" s="108"/>
      <c r="S724" s="108"/>
      <c r="T724" s="108"/>
      <c r="U724" s="108"/>
      <c r="V724" s="108"/>
      <c r="W724" s="108"/>
      <c r="X724" s="108"/>
      <c r="Y724" s="108"/>
      <c r="Z724" s="108"/>
      <c r="AA724" s="108"/>
      <c r="AB724" s="108"/>
      <c r="AC724" s="108"/>
      <c r="AD724" s="108"/>
      <c r="AE724" s="108"/>
      <c r="AF724" s="108"/>
      <c r="AG724" s="108"/>
      <c r="AH724" s="108"/>
      <c r="AI724" s="108"/>
      <c r="AJ724" s="108"/>
      <c r="AK724" s="108"/>
      <c r="AL724" s="108"/>
      <c r="AM724" s="108"/>
      <c r="AN724" s="108"/>
      <c r="AO724" s="108"/>
    </row>
    <row r="725" spans="1:41" ht="12.75" customHeight="1" x14ac:dyDescent="0.2">
      <c r="A725" s="108"/>
      <c r="B725" s="108"/>
      <c r="C725" s="108"/>
      <c r="D725" s="108"/>
      <c r="E725" s="108"/>
      <c r="F725" s="108"/>
      <c r="G725" s="108"/>
      <c r="H725" s="108"/>
      <c r="I725" s="108"/>
      <c r="J725" s="108"/>
      <c r="K725" s="108"/>
      <c r="L725" s="108"/>
      <c r="M725" s="108"/>
      <c r="N725" s="108"/>
      <c r="O725" s="108"/>
      <c r="P725" s="108"/>
      <c r="Q725" s="108"/>
      <c r="R725" s="108"/>
      <c r="S725" s="108"/>
      <c r="T725" s="108"/>
      <c r="U725" s="108"/>
      <c r="V725" s="108"/>
      <c r="W725" s="108"/>
      <c r="X725" s="108"/>
      <c r="Y725" s="108"/>
      <c r="Z725" s="108"/>
      <c r="AA725" s="108"/>
      <c r="AB725" s="108"/>
      <c r="AC725" s="108"/>
      <c r="AD725" s="108"/>
      <c r="AE725" s="108"/>
      <c r="AF725" s="108"/>
      <c r="AG725" s="108"/>
      <c r="AH725" s="108"/>
      <c r="AI725" s="108"/>
      <c r="AJ725" s="108"/>
      <c r="AK725" s="108"/>
      <c r="AL725" s="108"/>
      <c r="AM725" s="108"/>
      <c r="AN725" s="108"/>
      <c r="AO725" s="108"/>
    </row>
    <row r="726" spans="1:41" ht="12.75" customHeight="1" x14ac:dyDescent="0.2">
      <c r="A726" s="108"/>
      <c r="B726" s="108"/>
      <c r="C726" s="108"/>
      <c r="D726" s="108"/>
      <c r="E726" s="108"/>
      <c r="F726" s="108"/>
      <c r="G726" s="108"/>
      <c r="H726" s="108"/>
      <c r="I726" s="108"/>
      <c r="J726" s="108"/>
      <c r="K726" s="108"/>
      <c r="L726" s="108"/>
      <c r="M726" s="108"/>
      <c r="N726" s="108"/>
      <c r="O726" s="108"/>
      <c r="P726" s="108"/>
      <c r="Q726" s="108"/>
      <c r="R726" s="108"/>
      <c r="S726" s="108"/>
      <c r="T726" s="108"/>
      <c r="U726" s="108"/>
      <c r="V726" s="108"/>
      <c r="W726" s="108"/>
      <c r="X726" s="108"/>
      <c r="Y726" s="108"/>
      <c r="Z726" s="108"/>
      <c r="AA726" s="108"/>
      <c r="AB726" s="108"/>
      <c r="AC726" s="108"/>
      <c r="AD726" s="108"/>
      <c r="AE726" s="108"/>
      <c r="AF726" s="108"/>
      <c r="AG726" s="108"/>
      <c r="AH726" s="108"/>
      <c r="AI726" s="108"/>
      <c r="AJ726" s="108"/>
      <c r="AK726" s="108"/>
      <c r="AL726" s="108"/>
      <c r="AM726" s="108"/>
      <c r="AN726" s="108"/>
      <c r="AO726" s="108"/>
    </row>
    <row r="727" spans="1:41" ht="12.75" customHeight="1" x14ac:dyDescent="0.2">
      <c r="A727" s="108"/>
      <c r="B727" s="108"/>
      <c r="C727" s="108"/>
      <c r="D727" s="108"/>
      <c r="E727" s="108"/>
      <c r="F727" s="108"/>
      <c r="G727" s="108"/>
      <c r="H727" s="108"/>
      <c r="I727" s="108"/>
      <c r="J727" s="108"/>
      <c r="K727" s="108"/>
      <c r="L727" s="108"/>
      <c r="M727" s="108"/>
      <c r="N727" s="108"/>
      <c r="O727" s="108"/>
      <c r="P727" s="108"/>
      <c r="Q727" s="108"/>
      <c r="R727" s="108"/>
      <c r="S727" s="108"/>
      <c r="T727" s="108"/>
      <c r="U727" s="108"/>
      <c r="V727" s="108"/>
      <c r="W727" s="108"/>
      <c r="X727" s="108"/>
      <c r="Y727" s="108"/>
      <c r="Z727" s="108"/>
      <c r="AA727" s="108"/>
      <c r="AB727" s="108"/>
      <c r="AC727" s="108"/>
      <c r="AD727" s="108"/>
      <c r="AE727" s="108"/>
      <c r="AF727" s="108"/>
      <c r="AG727" s="108"/>
      <c r="AH727" s="108"/>
      <c r="AI727" s="108"/>
      <c r="AJ727" s="108"/>
      <c r="AK727" s="108"/>
      <c r="AL727" s="108"/>
      <c r="AM727" s="108"/>
      <c r="AN727" s="108"/>
      <c r="AO727" s="108"/>
    </row>
    <row r="728" spans="1:41" ht="12.75" customHeight="1" x14ac:dyDescent="0.2">
      <c r="A728" s="108"/>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c r="AA728" s="108"/>
      <c r="AB728" s="108"/>
      <c r="AC728" s="108"/>
      <c r="AD728" s="108"/>
      <c r="AE728" s="108"/>
      <c r="AF728" s="108"/>
      <c r="AG728" s="108"/>
      <c r="AH728" s="108"/>
      <c r="AI728" s="108"/>
      <c r="AJ728" s="108"/>
      <c r="AK728" s="108"/>
      <c r="AL728" s="108"/>
      <c r="AM728" s="108"/>
      <c r="AN728" s="108"/>
      <c r="AO728" s="108"/>
    </row>
    <row r="729" spans="1:41" ht="12.75" customHeight="1" x14ac:dyDescent="0.2">
      <c r="A729" s="108"/>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c r="AA729" s="108"/>
      <c r="AB729" s="108"/>
      <c r="AC729" s="108"/>
      <c r="AD729" s="108"/>
      <c r="AE729" s="108"/>
      <c r="AF729" s="108"/>
      <c r="AG729" s="108"/>
      <c r="AH729" s="108"/>
      <c r="AI729" s="108"/>
      <c r="AJ729" s="108"/>
      <c r="AK729" s="108"/>
      <c r="AL729" s="108"/>
      <c r="AM729" s="108"/>
      <c r="AN729" s="108"/>
      <c r="AO729" s="108"/>
    </row>
    <row r="730" spans="1:41" ht="12.75" customHeight="1" x14ac:dyDescent="0.2">
      <c r="A730" s="108"/>
      <c r="B730" s="108"/>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c r="AA730" s="108"/>
      <c r="AB730" s="108"/>
      <c r="AC730" s="108"/>
      <c r="AD730" s="108"/>
      <c r="AE730" s="108"/>
      <c r="AF730" s="108"/>
      <c r="AG730" s="108"/>
      <c r="AH730" s="108"/>
      <c r="AI730" s="108"/>
      <c r="AJ730" s="108"/>
      <c r="AK730" s="108"/>
      <c r="AL730" s="108"/>
      <c r="AM730" s="108"/>
      <c r="AN730" s="108"/>
      <c r="AO730" s="108"/>
    </row>
    <row r="731" spans="1:41" ht="12.75" customHeight="1" x14ac:dyDescent="0.2">
      <c r="A731" s="108"/>
      <c r="B731" s="108"/>
      <c r="C731" s="108"/>
      <c r="D731" s="108"/>
      <c r="E731" s="108"/>
      <c r="F731" s="108"/>
      <c r="G731" s="108"/>
      <c r="H731" s="108"/>
      <c r="I731" s="108"/>
      <c r="J731" s="108"/>
      <c r="K731" s="108"/>
      <c r="L731" s="108"/>
      <c r="M731" s="108"/>
      <c r="N731" s="108"/>
      <c r="O731" s="108"/>
      <c r="P731" s="108"/>
      <c r="Q731" s="108"/>
      <c r="R731" s="108"/>
      <c r="S731" s="108"/>
      <c r="T731" s="108"/>
      <c r="U731" s="108"/>
      <c r="V731" s="108"/>
      <c r="W731" s="108"/>
      <c r="X731" s="108"/>
      <c r="Y731" s="108"/>
      <c r="Z731" s="108"/>
      <c r="AA731" s="108"/>
      <c r="AB731" s="108"/>
      <c r="AC731" s="108"/>
      <c r="AD731" s="108"/>
      <c r="AE731" s="108"/>
      <c r="AF731" s="108"/>
      <c r="AG731" s="108"/>
      <c r="AH731" s="108"/>
      <c r="AI731" s="108"/>
      <c r="AJ731" s="108"/>
      <c r="AK731" s="108"/>
      <c r="AL731" s="108"/>
      <c r="AM731" s="108"/>
      <c r="AN731" s="108"/>
      <c r="AO731" s="108"/>
    </row>
    <row r="732" spans="1:41" ht="12.75" customHeight="1" x14ac:dyDescent="0.2">
      <c r="A732" s="108"/>
      <c r="B732" s="108"/>
      <c r="C732" s="108"/>
      <c r="D732" s="108"/>
      <c r="E732" s="108"/>
      <c r="F732" s="108"/>
      <c r="G732" s="108"/>
      <c r="H732" s="108"/>
      <c r="I732" s="108"/>
      <c r="J732" s="108"/>
      <c r="K732" s="108"/>
      <c r="L732" s="108"/>
      <c r="M732" s="108"/>
      <c r="N732" s="108"/>
      <c r="O732" s="108"/>
      <c r="P732" s="108"/>
      <c r="Q732" s="108"/>
      <c r="R732" s="108"/>
      <c r="S732" s="108"/>
      <c r="T732" s="108"/>
      <c r="U732" s="108"/>
      <c r="V732" s="108"/>
      <c r="W732" s="108"/>
      <c r="X732" s="108"/>
      <c r="Y732" s="108"/>
      <c r="Z732" s="108"/>
      <c r="AA732" s="108"/>
      <c r="AB732" s="108"/>
      <c r="AC732" s="108"/>
      <c r="AD732" s="108"/>
      <c r="AE732" s="108"/>
      <c r="AF732" s="108"/>
      <c r="AG732" s="108"/>
      <c r="AH732" s="108"/>
      <c r="AI732" s="108"/>
      <c r="AJ732" s="108"/>
      <c r="AK732" s="108"/>
      <c r="AL732" s="108"/>
      <c r="AM732" s="108"/>
      <c r="AN732" s="108"/>
      <c r="AO732" s="108"/>
    </row>
    <row r="733" spans="1:41" ht="12.75" customHeight="1" x14ac:dyDescent="0.2">
      <c r="A733" s="108"/>
      <c r="B733" s="108"/>
      <c r="C733" s="108"/>
      <c r="D733" s="108"/>
      <c r="E733" s="108"/>
      <c r="F733" s="108"/>
      <c r="G733" s="108"/>
      <c r="H733" s="108"/>
      <c r="I733" s="108"/>
      <c r="J733" s="108"/>
      <c r="K733" s="108"/>
      <c r="L733" s="108"/>
      <c r="M733" s="108"/>
      <c r="N733" s="108"/>
      <c r="O733" s="108"/>
      <c r="P733" s="108"/>
      <c r="Q733" s="108"/>
      <c r="R733" s="108"/>
      <c r="S733" s="108"/>
      <c r="T733" s="108"/>
      <c r="U733" s="108"/>
      <c r="V733" s="108"/>
      <c r="W733" s="108"/>
      <c r="X733" s="108"/>
      <c r="Y733" s="108"/>
      <c r="Z733" s="108"/>
      <c r="AA733" s="108"/>
      <c r="AB733" s="108"/>
      <c r="AC733" s="108"/>
      <c r="AD733" s="108"/>
      <c r="AE733" s="108"/>
      <c r="AF733" s="108"/>
      <c r="AG733" s="108"/>
      <c r="AH733" s="108"/>
      <c r="AI733" s="108"/>
      <c r="AJ733" s="108"/>
      <c r="AK733" s="108"/>
      <c r="AL733" s="108"/>
      <c r="AM733" s="108"/>
      <c r="AN733" s="108"/>
      <c r="AO733" s="108"/>
    </row>
    <row r="734" spans="1:41" ht="12.75" customHeight="1" x14ac:dyDescent="0.2">
      <c r="A734" s="108"/>
      <c r="B734" s="108"/>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c r="AA734" s="108"/>
      <c r="AB734" s="108"/>
      <c r="AC734" s="108"/>
      <c r="AD734" s="108"/>
      <c r="AE734" s="108"/>
      <c r="AF734" s="108"/>
      <c r="AG734" s="108"/>
      <c r="AH734" s="108"/>
      <c r="AI734" s="108"/>
      <c r="AJ734" s="108"/>
      <c r="AK734" s="108"/>
      <c r="AL734" s="108"/>
      <c r="AM734" s="108"/>
      <c r="AN734" s="108"/>
      <c r="AO734" s="108"/>
    </row>
    <row r="735" spans="1:41" ht="12.75" customHeight="1" x14ac:dyDescent="0.2">
      <c r="A735" s="108"/>
      <c r="B735" s="108"/>
      <c r="C735" s="108"/>
      <c r="D735" s="108"/>
      <c r="E735" s="108"/>
      <c r="F735" s="108"/>
      <c r="G735" s="108"/>
      <c r="H735" s="108"/>
      <c r="I735" s="108"/>
      <c r="J735" s="108"/>
      <c r="K735" s="108"/>
      <c r="L735" s="108"/>
      <c r="M735" s="108"/>
      <c r="N735" s="108"/>
      <c r="O735" s="108"/>
      <c r="P735" s="108"/>
      <c r="Q735" s="108"/>
      <c r="R735" s="108"/>
      <c r="S735" s="108"/>
      <c r="T735" s="108"/>
      <c r="U735" s="108"/>
      <c r="V735" s="108"/>
      <c r="W735" s="108"/>
      <c r="X735" s="108"/>
      <c r="Y735" s="108"/>
      <c r="Z735" s="108"/>
      <c r="AA735" s="108"/>
      <c r="AB735" s="108"/>
      <c r="AC735" s="108"/>
      <c r="AD735" s="108"/>
      <c r="AE735" s="108"/>
      <c r="AF735" s="108"/>
      <c r="AG735" s="108"/>
      <c r="AH735" s="108"/>
      <c r="AI735" s="108"/>
      <c r="AJ735" s="108"/>
      <c r="AK735" s="108"/>
      <c r="AL735" s="108"/>
      <c r="AM735" s="108"/>
      <c r="AN735" s="108"/>
      <c r="AO735" s="108"/>
    </row>
    <row r="736" spans="1:41" ht="12.75" customHeight="1" x14ac:dyDescent="0.2">
      <c r="A736" s="108"/>
      <c r="B736" s="108"/>
      <c r="C736" s="108"/>
      <c r="D736" s="108"/>
      <c r="E736" s="108"/>
      <c r="F736" s="108"/>
      <c r="G736" s="108"/>
      <c r="H736" s="108"/>
      <c r="I736" s="108"/>
      <c r="J736" s="108"/>
      <c r="K736" s="108"/>
      <c r="L736" s="108"/>
      <c r="M736" s="108"/>
      <c r="N736" s="108"/>
      <c r="O736" s="108"/>
      <c r="P736" s="108"/>
      <c r="Q736" s="108"/>
      <c r="R736" s="108"/>
      <c r="S736" s="108"/>
      <c r="T736" s="108"/>
      <c r="U736" s="108"/>
      <c r="V736" s="108"/>
      <c r="W736" s="108"/>
      <c r="X736" s="108"/>
      <c r="Y736" s="108"/>
      <c r="Z736" s="108"/>
      <c r="AA736" s="108"/>
      <c r="AB736" s="108"/>
      <c r="AC736" s="108"/>
      <c r="AD736" s="108"/>
      <c r="AE736" s="108"/>
      <c r="AF736" s="108"/>
      <c r="AG736" s="108"/>
      <c r="AH736" s="108"/>
      <c r="AI736" s="108"/>
      <c r="AJ736" s="108"/>
      <c r="AK736" s="108"/>
      <c r="AL736" s="108"/>
      <c r="AM736" s="108"/>
      <c r="AN736" s="108"/>
      <c r="AO736" s="108"/>
    </row>
    <row r="737" spans="1:41" ht="12.75" customHeight="1" x14ac:dyDescent="0.2">
      <c r="A737" s="108"/>
      <c r="B737" s="108"/>
      <c r="C737" s="108"/>
      <c r="D737" s="108"/>
      <c r="E737" s="108"/>
      <c r="F737" s="108"/>
      <c r="G737" s="108"/>
      <c r="H737" s="108"/>
      <c r="I737" s="108"/>
      <c r="J737" s="108"/>
      <c r="K737" s="108"/>
      <c r="L737" s="108"/>
      <c r="M737" s="108"/>
      <c r="N737" s="108"/>
      <c r="O737" s="108"/>
      <c r="P737" s="108"/>
      <c r="Q737" s="108"/>
      <c r="R737" s="108"/>
      <c r="S737" s="108"/>
      <c r="T737" s="108"/>
      <c r="U737" s="108"/>
      <c r="V737" s="108"/>
      <c r="W737" s="108"/>
      <c r="X737" s="108"/>
      <c r="Y737" s="108"/>
      <c r="Z737" s="108"/>
      <c r="AA737" s="108"/>
      <c r="AB737" s="108"/>
      <c r="AC737" s="108"/>
      <c r="AD737" s="108"/>
      <c r="AE737" s="108"/>
      <c r="AF737" s="108"/>
      <c r="AG737" s="108"/>
      <c r="AH737" s="108"/>
      <c r="AI737" s="108"/>
      <c r="AJ737" s="108"/>
      <c r="AK737" s="108"/>
      <c r="AL737" s="108"/>
      <c r="AM737" s="108"/>
      <c r="AN737" s="108"/>
      <c r="AO737" s="108"/>
    </row>
    <row r="738" spans="1:41" ht="12.75" customHeight="1" x14ac:dyDescent="0.2">
      <c r="A738" s="108"/>
      <c r="B738" s="108"/>
      <c r="C738" s="108"/>
      <c r="D738" s="108"/>
      <c r="E738" s="108"/>
      <c r="F738" s="108"/>
      <c r="G738" s="108"/>
      <c r="H738" s="108"/>
      <c r="I738" s="108"/>
      <c r="J738" s="108"/>
      <c r="K738" s="108"/>
      <c r="L738" s="108"/>
      <c r="M738" s="108"/>
      <c r="N738" s="108"/>
      <c r="O738" s="108"/>
      <c r="P738" s="108"/>
      <c r="Q738" s="108"/>
      <c r="R738" s="108"/>
      <c r="S738" s="108"/>
      <c r="T738" s="108"/>
      <c r="U738" s="108"/>
      <c r="V738" s="108"/>
      <c r="W738" s="108"/>
      <c r="X738" s="108"/>
      <c r="Y738" s="108"/>
      <c r="Z738" s="108"/>
      <c r="AA738" s="108"/>
      <c r="AB738" s="108"/>
      <c r="AC738" s="108"/>
      <c r="AD738" s="108"/>
      <c r="AE738" s="108"/>
      <c r="AF738" s="108"/>
      <c r="AG738" s="108"/>
      <c r="AH738" s="108"/>
      <c r="AI738" s="108"/>
      <c r="AJ738" s="108"/>
      <c r="AK738" s="108"/>
      <c r="AL738" s="108"/>
      <c r="AM738" s="108"/>
      <c r="AN738" s="108"/>
      <c r="AO738" s="108"/>
    </row>
    <row r="739" spans="1:41" ht="12.75" customHeight="1" x14ac:dyDescent="0.2">
      <c r="A739" s="108"/>
      <c r="B739" s="108"/>
      <c r="C739" s="108"/>
      <c r="D739" s="108"/>
      <c r="E739" s="108"/>
      <c r="F739" s="108"/>
      <c r="G739" s="108"/>
      <c r="H739" s="108"/>
      <c r="I739" s="108"/>
      <c r="J739" s="108"/>
      <c r="K739" s="108"/>
      <c r="L739" s="108"/>
      <c r="M739" s="108"/>
      <c r="N739" s="108"/>
      <c r="O739" s="108"/>
      <c r="P739" s="108"/>
      <c r="Q739" s="108"/>
      <c r="R739" s="108"/>
      <c r="S739" s="108"/>
      <c r="T739" s="108"/>
      <c r="U739" s="108"/>
      <c r="V739" s="108"/>
      <c r="W739" s="108"/>
      <c r="X739" s="108"/>
      <c r="Y739" s="108"/>
      <c r="Z739" s="108"/>
      <c r="AA739" s="108"/>
      <c r="AB739" s="108"/>
      <c r="AC739" s="108"/>
      <c r="AD739" s="108"/>
      <c r="AE739" s="108"/>
      <c r="AF739" s="108"/>
      <c r="AG739" s="108"/>
      <c r="AH739" s="108"/>
      <c r="AI739" s="108"/>
      <c r="AJ739" s="108"/>
      <c r="AK739" s="108"/>
      <c r="AL739" s="108"/>
      <c r="AM739" s="108"/>
      <c r="AN739" s="108"/>
      <c r="AO739" s="108"/>
    </row>
    <row r="740" spans="1:41" ht="12.75" customHeight="1" x14ac:dyDescent="0.2">
      <c r="A740" s="108"/>
      <c r="B740" s="108"/>
      <c r="C740" s="108"/>
      <c r="D740" s="108"/>
      <c r="E740" s="108"/>
      <c r="F740" s="108"/>
      <c r="G740" s="108"/>
      <c r="H740" s="108"/>
      <c r="I740" s="108"/>
      <c r="J740" s="108"/>
      <c r="K740" s="108"/>
      <c r="L740" s="108"/>
      <c r="M740" s="108"/>
      <c r="N740" s="108"/>
      <c r="O740" s="108"/>
      <c r="P740" s="108"/>
      <c r="Q740" s="108"/>
      <c r="R740" s="108"/>
      <c r="S740" s="108"/>
      <c r="T740" s="108"/>
      <c r="U740" s="108"/>
      <c r="V740" s="108"/>
      <c r="W740" s="108"/>
      <c r="X740" s="108"/>
      <c r="Y740" s="108"/>
      <c r="Z740" s="108"/>
      <c r="AA740" s="108"/>
      <c r="AB740" s="108"/>
      <c r="AC740" s="108"/>
      <c r="AD740" s="108"/>
      <c r="AE740" s="108"/>
      <c r="AF740" s="108"/>
      <c r="AG740" s="108"/>
      <c r="AH740" s="108"/>
      <c r="AI740" s="108"/>
      <c r="AJ740" s="108"/>
      <c r="AK740" s="108"/>
      <c r="AL740" s="108"/>
      <c r="AM740" s="108"/>
      <c r="AN740" s="108"/>
      <c r="AO740" s="108"/>
    </row>
    <row r="741" spans="1:41" ht="12.75" customHeight="1" x14ac:dyDescent="0.2">
      <c r="A741" s="108"/>
      <c r="B741" s="108"/>
      <c r="C741" s="108"/>
      <c r="D741" s="108"/>
      <c r="E741" s="108"/>
      <c r="F741" s="108"/>
      <c r="G741" s="108"/>
      <c r="H741" s="108"/>
      <c r="I741" s="108"/>
      <c r="J741" s="108"/>
      <c r="K741" s="108"/>
      <c r="L741" s="108"/>
      <c r="M741" s="108"/>
      <c r="N741" s="108"/>
      <c r="O741" s="108"/>
      <c r="P741" s="108"/>
      <c r="Q741" s="108"/>
      <c r="R741" s="108"/>
      <c r="S741" s="108"/>
      <c r="T741" s="108"/>
      <c r="U741" s="108"/>
      <c r="V741" s="108"/>
      <c r="W741" s="108"/>
      <c r="X741" s="108"/>
      <c r="Y741" s="108"/>
      <c r="Z741" s="108"/>
      <c r="AA741" s="108"/>
      <c r="AB741" s="108"/>
      <c r="AC741" s="108"/>
      <c r="AD741" s="108"/>
      <c r="AE741" s="108"/>
      <c r="AF741" s="108"/>
      <c r="AG741" s="108"/>
      <c r="AH741" s="108"/>
      <c r="AI741" s="108"/>
      <c r="AJ741" s="108"/>
      <c r="AK741" s="108"/>
      <c r="AL741" s="108"/>
      <c r="AM741" s="108"/>
      <c r="AN741" s="108"/>
      <c r="AO741" s="108"/>
    </row>
    <row r="742" spans="1:41" ht="12.75" customHeight="1" x14ac:dyDescent="0.2">
      <c r="A742" s="108"/>
      <c r="B742" s="108"/>
      <c r="C742" s="108"/>
      <c r="D742" s="108"/>
      <c r="E742" s="108"/>
      <c r="F742" s="108"/>
      <c r="G742" s="108"/>
      <c r="H742" s="108"/>
      <c r="I742" s="108"/>
      <c r="J742" s="108"/>
      <c r="K742" s="108"/>
      <c r="L742" s="108"/>
      <c r="M742" s="108"/>
      <c r="N742" s="108"/>
      <c r="O742" s="108"/>
      <c r="P742" s="108"/>
      <c r="Q742" s="108"/>
      <c r="R742" s="108"/>
      <c r="S742" s="108"/>
      <c r="T742" s="108"/>
      <c r="U742" s="108"/>
      <c r="V742" s="108"/>
      <c r="W742" s="108"/>
      <c r="X742" s="108"/>
      <c r="Y742" s="108"/>
      <c r="Z742" s="108"/>
      <c r="AA742" s="108"/>
      <c r="AB742" s="108"/>
      <c r="AC742" s="108"/>
      <c r="AD742" s="108"/>
      <c r="AE742" s="108"/>
      <c r="AF742" s="108"/>
      <c r="AG742" s="108"/>
      <c r="AH742" s="108"/>
      <c r="AI742" s="108"/>
      <c r="AJ742" s="108"/>
      <c r="AK742" s="108"/>
      <c r="AL742" s="108"/>
      <c r="AM742" s="108"/>
      <c r="AN742" s="108"/>
      <c r="AO742" s="108"/>
    </row>
    <row r="743" spans="1:41" ht="12.75" customHeight="1" x14ac:dyDescent="0.2">
      <c r="A743" s="108"/>
      <c r="B743" s="108"/>
      <c r="C743" s="108"/>
      <c r="D743" s="108"/>
      <c r="E743" s="108"/>
      <c r="F743" s="108"/>
      <c r="G743" s="108"/>
      <c r="H743" s="108"/>
      <c r="I743" s="108"/>
      <c r="J743" s="108"/>
      <c r="K743" s="108"/>
      <c r="L743" s="108"/>
      <c r="M743" s="108"/>
      <c r="N743" s="108"/>
      <c r="O743" s="108"/>
      <c r="P743" s="108"/>
      <c r="Q743" s="108"/>
      <c r="R743" s="108"/>
      <c r="S743" s="108"/>
      <c r="T743" s="108"/>
      <c r="U743" s="108"/>
      <c r="V743" s="108"/>
      <c r="W743" s="108"/>
      <c r="X743" s="108"/>
      <c r="Y743" s="108"/>
      <c r="Z743" s="108"/>
      <c r="AA743" s="108"/>
      <c r="AB743" s="108"/>
      <c r="AC743" s="108"/>
      <c r="AD743" s="108"/>
      <c r="AE743" s="108"/>
      <c r="AF743" s="108"/>
      <c r="AG743" s="108"/>
      <c r="AH743" s="108"/>
      <c r="AI743" s="108"/>
      <c r="AJ743" s="108"/>
      <c r="AK743" s="108"/>
      <c r="AL743" s="108"/>
      <c r="AM743" s="108"/>
      <c r="AN743" s="108"/>
      <c r="AO743" s="108"/>
    </row>
    <row r="744" spans="1:41" ht="12.75" customHeight="1" x14ac:dyDescent="0.2">
      <c r="A744" s="108"/>
      <c r="B744" s="108"/>
      <c r="C744" s="108"/>
      <c r="D744" s="108"/>
      <c r="E744" s="108"/>
      <c r="F744" s="108"/>
      <c r="G744" s="108"/>
      <c r="H744" s="108"/>
      <c r="I744" s="108"/>
      <c r="J744" s="108"/>
      <c r="K744" s="108"/>
      <c r="L744" s="108"/>
      <c r="M744" s="108"/>
      <c r="N744" s="108"/>
      <c r="O744" s="108"/>
      <c r="P744" s="108"/>
      <c r="Q744" s="108"/>
      <c r="R744" s="108"/>
      <c r="S744" s="108"/>
      <c r="T744" s="108"/>
      <c r="U744" s="108"/>
      <c r="V744" s="108"/>
      <c r="W744" s="108"/>
      <c r="X744" s="108"/>
      <c r="Y744" s="108"/>
      <c r="Z744" s="108"/>
      <c r="AA744" s="108"/>
      <c r="AB744" s="108"/>
      <c r="AC744" s="108"/>
      <c r="AD744" s="108"/>
      <c r="AE744" s="108"/>
      <c r="AF744" s="108"/>
      <c r="AG744" s="108"/>
      <c r="AH744" s="108"/>
      <c r="AI744" s="108"/>
      <c r="AJ744" s="108"/>
      <c r="AK744" s="108"/>
      <c r="AL744" s="108"/>
      <c r="AM744" s="108"/>
      <c r="AN744" s="108"/>
      <c r="AO744" s="108"/>
    </row>
    <row r="745" spans="1:41" ht="12.75" customHeight="1" x14ac:dyDescent="0.2">
      <c r="A745" s="108"/>
      <c r="B745" s="108"/>
      <c r="C745" s="108"/>
      <c r="D745" s="108"/>
      <c r="E745" s="108"/>
      <c r="F745" s="108"/>
      <c r="G745" s="108"/>
      <c r="H745" s="108"/>
      <c r="I745" s="108"/>
      <c r="J745" s="108"/>
      <c r="K745" s="108"/>
      <c r="L745" s="108"/>
      <c r="M745" s="108"/>
      <c r="N745" s="108"/>
      <c r="O745" s="108"/>
      <c r="P745" s="108"/>
      <c r="Q745" s="108"/>
      <c r="R745" s="108"/>
      <c r="S745" s="108"/>
      <c r="T745" s="108"/>
      <c r="U745" s="108"/>
      <c r="V745" s="108"/>
      <c r="W745" s="108"/>
      <c r="X745" s="108"/>
      <c r="Y745" s="108"/>
      <c r="Z745" s="108"/>
      <c r="AA745" s="108"/>
      <c r="AB745" s="108"/>
      <c r="AC745" s="108"/>
      <c r="AD745" s="108"/>
      <c r="AE745" s="108"/>
      <c r="AF745" s="108"/>
      <c r="AG745" s="108"/>
      <c r="AH745" s="108"/>
      <c r="AI745" s="108"/>
      <c r="AJ745" s="108"/>
      <c r="AK745" s="108"/>
      <c r="AL745" s="108"/>
      <c r="AM745" s="108"/>
      <c r="AN745" s="108"/>
      <c r="AO745" s="108"/>
    </row>
    <row r="746" spans="1:41" ht="12.75" customHeight="1" x14ac:dyDescent="0.2">
      <c r="A746" s="108"/>
      <c r="B746" s="108"/>
      <c r="C746" s="108"/>
      <c r="D746" s="108"/>
      <c r="E746" s="108"/>
      <c r="F746" s="108"/>
      <c r="G746" s="108"/>
      <c r="H746" s="108"/>
      <c r="I746" s="108"/>
      <c r="J746" s="108"/>
      <c r="K746" s="108"/>
      <c r="L746" s="108"/>
      <c r="M746" s="108"/>
      <c r="N746" s="108"/>
      <c r="O746" s="108"/>
      <c r="P746" s="108"/>
      <c r="Q746" s="108"/>
      <c r="R746" s="108"/>
      <c r="S746" s="108"/>
      <c r="T746" s="108"/>
      <c r="U746" s="108"/>
      <c r="V746" s="108"/>
      <c r="W746" s="108"/>
      <c r="X746" s="108"/>
      <c r="Y746" s="108"/>
      <c r="Z746" s="108"/>
      <c r="AA746" s="108"/>
      <c r="AB746" s="108"/>
      <c r="AC746" s="108"/>
      <c r="AD746" s="108"/>
      <c r="AE746" s="108"/>
      <c r="AF746" s="108"/>
      <c r="AG746" s="108"/>
      <c r="AH746" s="108"/>
      <c r="AI746" s="108"/>
      <c r="AJ746" s="108"/>
      <c r="AK746" s="108"/>
      <c r="AL746" s="108"/>
      <c r="AM746" s="108"/>
      <c r="AN746" s="108"/>
      <c r="AO746" s="108"/>
    </row>
    <row r="747" spans="1:41" ht="12.75" customHeight="1" x14ac:dyDescent="0.2">
      <c r="A747" s="108"/>
      <c r="B747" s="108"/>
      <c r="C747" s="108"/>
      <c r="D747" s="108"/>
      <c r="E747" s="108"/>
      <c r="F747" s="108"/>
      <c r="G747" s="108"/>
      <c r="H747" s="108"/>
      <c r="I747" s="108"/>
      <c r="J747" s="108"/>
      <c r="K747" s="108"/>
      <c r="L747" s="108"/>
      <c r="M747" s="108"/>
      <c r="N747" s="108"/>
      <c r="O747" s="108"/>
      <c r="P747" s="108"/>
      <c r="Q747" s="108"/>
      <c r="R747" s="108"/>
      <c r="S747" s="108"/>
      <c r="T747" s="108"/>
      <c r="U747" s="108"/>
      <c r="V747" s="108"/>
      <c r="W747" s="108"/>
      <c r="X747" s="108"/>
      <c r="Y747" s="108"/>
      <c r="Z747" s="108"/>
      <c r="AA747" s="108"/>
      <c r="AB747" s="108"/>
      <c r="AC747" s="108"/>
      <c r="AD747" s="108"/>
      <c r="AE747" s="108"/>
      <c r="AF747" s="108"/>
      <c r="AG747" s="108"/>
      <c r="AH747" s="108"/>
      <c r="AI747" s="108"/>
      <c r="AJ747" s="108"/>
      <c r="AK747" s="108"/>
      <c r="AL747" s="108"/>
      <c r="AM747" s="108"/>
      <c r="AN747" s="108"/>
      <c r="AO747" s="108"/>
    </row>
    <row r="748" spans="1:41" ht="12.75" customHeight="1" x14ac:dyDescent="0.2">
      <c r="A748" s="108"/>
      <c r="B748" s="108"/>
      <c r="C748" s="108"/>
      <c r="D748" s="108"/>
      <c r="E748" s="108"/>
      <c r="F748" s="108"/>
      <c r="G748" s="108"/>
      <c r="H748" s="108"/>
      <c r="I748" s="108"/>
      <c r="J748" s="108"/>
      <c r="K748" s="108"/>
      <c r="L748" s="108"/>
      <c r="M748" s="108"/>
      <c r="N748" s="108"/>
      <c r="O748" s="108"/>
      <c r="P748" s="108"/>
      <c r="Q748" s="108"/>
      <c r="R748" s="108"/>
      <c r="S748" s="108"/>
      <c r="T748" s="108"/>
      <c r="U748" s="108"/>
      <c r="V748" s="108"/>
      <c r="W748" s="108"/>
      <c r="X748" s="108"/>
      <c r="Y748" s="108"/>
      <c r="Z748" s="108"/>
      <c r="AA748" s="108"/>
      <c r="AB748" s="108"/>
      <c r="AC748" s="108"/>
      <c r="AD748" s="108"/>
      <c r="AE748" s="108"/>
      <c r="AF748" s="108"/>
      <c r="AG748" s="108"/>
      <c r="AH748" s="108"/>
      <c r="AI748" s="108"/>
      <c r="AJ748" s="108"/>
      <c r="AK748" s="108"/>
      <c r="AL748" s="108"/>
      <c r="AM748" s="108"/>
      <c r="AN748" s="108"/>
      <c r="AO748" s="108"/>
    </row>
    <row r="749" spans="1:41" ht="12.75" customHeight="1" x14ac:dyDescent="0.2">
      <c r="A749" s="108"/>
      <c r="B749" s="108"/>
      <c r="C749" s="108"/>
      <c r="D749" s="108"/>
      <c r="E749" s="108"/>
      <c r="F749" s="108"/>
      <c r="G749" s="108"/>
      <c r="H749" s="108"/>
      <c r="I749" s="108"/>
      <c r="J749" s="108"/>
      <c r="K749" s="108"/>
      <c r="L749" s="108"/>
      <c r="M749" s="108"/>
      <c r="N749" s="108"/>
      <c r="O749" s="108"/>
      <c r="P749" s="108"/>
      <c r="Q749" s="108"/>
      <c r="R749" s="108"/>
      <c r="S749" s="108"/>
      <c r="T749" s="108"/>
      <c r="U749" s="108"/>
      <c r="V749" s="108"/>
      <c r="W749" s="108"/>
      <c r="X749" s="108"/>
      <c r="Y749" s="108"/>
      <c r="Z749" s="108"/>
      <c r="AA749" s="108"/>
      <c r="AB749" s="108"/>
      <c r="AC749" s="108"/>
      <c r="AD749" s="108"/>
      <c r="AE749" s="108"/>
      <c r="AF749" s="108"/>
      <c r="AG749" s="108"/>
      <c r="AH749" s="108"/>
      <c r="AI749" s="108"/>
      <c r="AJ749" s="108"/>
      <c r="AK749" s="108"/>
      <c r="AL749" s="108"/>
      <c r="AM749" s="108"/>
      <c r="AN749" s="108"/>
      <c r="AO749" s="108"/>
    </row>
    <row r="750" spans="1:41" ht="12.75" customHeight="1" x14ac:dyDescent="0.2">
      <c r="A750" s="108"/>
      <c r="B750" s="108"/>
      <c r="C750" s="108"/>
      <c r="D750" s="108"/>
      <c r="E750" s="108"/>
      <c r="F750" s="108"/>
      <c r="G750" s="108"/>
      <c r="H750" s="108"/>
      <c r="I750" s="108"/>
      <c r="J750" s="108"/>
      <c r="K750" s="108"/>
      <c r="L750" s="108"/>
      <c r="M750" s="108"/>
      <c r="N750" s="108"/>
      <c r="O750" s="108"/>
      <c r="P750" s="108"/>
      <c r="Q750" s="108"/>
      <c r="R750" s="108"/>
      <c r="S750" s="108"/>
      <c r="T750" s="108"/>
      <c r="U750" s="108"/>
      <c r="V750" s="108"/>
      <c r="W750" s="108"/>
      <c r="X750" s="108"/>
      <c r="Y750" s="108"/>
      <c r="Z750" s="108"/>
      <c r="AA750" s="108"/>
      <c r="AB750" s="108"/>
      <c r="AC750" s="108"/>
      <c r="AD750" s="108"/>
      <c r="AE750" s="108"/>
      <c r="AF750" s="108"/>
      <c r="AG750" s="108"/>
      <c r="AH750" s="108"/>
      <c r="AI750" s="108"/>
      <c r="AJ750" s="108"/>
      <c r="AK750" s="108"/>
      <c r="AL750" s="108"/>
      <c r="AM750" s="108"/>
      <c r="AN750" s="108"/>
      <c r="AO750" s="108"/>
    </row>
    <row r="751" spans="1:41" ht="12.75" customHeight="1" x14ac:dyDescent="0.2">
      <c r="A751" s="108"/>
      <c r="B751" s="108"/>
      <c r="C751" s="108"/>
      <c r="D751" s="108"/>
      <c r="E751" s="108"/>
      <c r="F751" s="108"/>
      <c r="G751" s="108"/>
      <c r="H751" s="108"/>
      <c r="I751" s="108"/>
      <c r="J751" s="108"/>
      <c r="K751" s="108"/>
      <c r="L751" s="108"/>
      <c r="M751" s="108"/>
      <c r="N751" s="108"/>
      <c r="O751" s="108"/>
      <c r="P751" s="108"/>
      <c r="Q751" s="108"/>
      <c r="R751" s="108"/>
      <c r="S751" s="108"/>
      <c r="T751" s="108"/>
      <c r="U751" s="108"/>
      <c r="V751" s="108"/>
      <c r="W751" s="108"/>
      <c r="X751" s="108"/>
      <c r="Y751" s="108"/>
      <c r="Z751" s="108"/>
      <c r="AA751" s="108"/>
      <c r="AB751" s="108"/>
      <c r="AC751" s="108"/>
      <c r="AD751" s="108"/>
      <c r="AE751" s="108"/>
      <c r="AF751" s="108"/>
      <c r="AG751" s="108"/>
      <c r="AH751" s="108"/>
      <c r="AI751" s="108"/>
      <c r="AJ751" s="108"/>
      <c r="AK751" s="108"/>
      <c r="AL751" s="108"/>
      <c r="AM751" s="108"/>
      <c r="AN751" s="108"/>
      <c r="AO751" s="108"/>
    </row>
    <row r="752" spans="1:41" ht="12.75" customHeight="1" x14ac:dyDescent="0.2">
      <c r="A752" s="108"/>
      <c r="B752" s="108"/>
      <c r="C752" s="108"/>
      <c r="D752" s="108"/>
      <c r="E752" s="108"/>
      <c r="F752" s="108"/>
      <c r="G752" s="108"/>
      <c r="H752" s="108"/>
      <c r="I752" s="108"/>
      <c r="J752" s="108"/>
      <c r="K752" s="108"/>
      <c r="L752" s="108"/>
      <c r="M752" s="108"/>
      <c r="N752" s="108"/>
      <c r="O752" s="108"/>
      <c r="P752" s="108"/>
      <c r="Q752" s="108"/>
      <c r="R752" s="108"/>
      <c r="S752" s="108"/>
      <c r="T752" s="108"/>
      <c r="U752" s="108"/>
      <c r="V752" s="108"/>
      <c r="W752" s="108"/>
      <c r="X752" s="108"/>
      <c r="Y752" s="108"/>
      <c r="Z752" s="108"/>
      <c r="AA752" s="108"/>
      <c r="AB752" s="108"/>
      <c r="AC752" s="108"/>
      <c r="AD752" s="108"/>
      <c r="AE752" s="108"/>
      <c r="AF752" s="108"/>
      <c r="AG752" s="108"/>
      <c r="AH752" s="108"/>
      <c r="AI752" s="108"/>
      <c r="AJ752" s="108"/>
      <c r="AK752" s="108"/>
      <c r="AL752" s="108"/>
      <c r="AM752" s="108"/>
      <c r="AN752" s="108"/>
      <c r="AO752" s="108"/>
    </row>
    <row r="753" spans="1:41" ht="12.75" customHeight="1" x14ac:dyDescent="0.2">
      <c r="A753" s="108"/>
      <c r="B753" s="108"/>
      <c r="C753" s="108"/>
      <c r="D753" s="108"/>
      <c r="E753" s="108"/>
      <c r="F753" s="108"/>
      <c r="G753" s="108"/>
      <c r="H753" s="108"/>
      <c r="I753" s="108"/>
      <c r="J753" s="108"/>
      <c r="K753" s="108"/>
      <c r="L753" s="108"/>
      <c r="M753" s="108"/>
      <c r="N753" s="108"/>
      <c r="O753" s="108"/>
      <c r="P753" s="108"/>
      <c r="Q753" s="108"/>
      <c r="R753" s="108"/>
      <c r="S753" s="108"/>
      <c r="T753" s="108"/>
      <c r="U753" s="108"/>
      <c r="V753" s="108"/>
      <c r="W753" s="108"/>
      <c r="X753" s="108"/>
      <c r="Y753" s="108"/>
      <c r="Z753" s="108"/>
      <c r="AA753" s="108"/>
      <c r="AB753" s="108"/>
      <c r="AC753" s="108"/>
      <c r="AD753" s="108"/>
      <c r="AE753" s="108"/>
      <c r="AF753" s="108"/>
      <c r="AG753" s="108"/>
      <c r="AH753" s="108"/>
      <c r="AI753" s="108"/>
      <c r="AJ753" s="108"/>
      <c r="AK753" s="108"/>
      <c r="AL753" s="108"/>
      <c r="AM753" s="108"/>
      <c r="AN753" s="108"/>
      <c r="AO753" s="108"/>
    </row>
    <row r="754" spans="1:41" ht="12.75" customHeight="1" x14ac:dyDescent="0.2">
      <c r="A754" s="108"/>
      <c r="B754" s="108"/>
      <c r="C754" s="108"/>
      <c r="D754" s="108"/>
      <c r="E754" s="108"/>
      <c r="F754" s="108"/>
      <c r="G754" s="108"/>
      <c r="H754" s="108"/>
      <c r="I754" s="108"/>
      <c r="J754" s="108"/>
      <c r="K754" s="108"/>
      <c r="L754" s="108"/>
      <c r="M754" s="108"/>
      <c r="N754" s="108"/>
      <c r="O754" s="108"/>
      <c r="P754" s="108"/>
      <c r="Q754" s="108"/>
      <c r="R754" s="108"/>
      <c r="S754" s="108"/>
      <c r="T754" s="108"/>
      <c r="U754" s="108"/>
      <c r="V754" s="108"/>
      <c r="W754" s="108"/>
      <c r="X754" s="108"/>
      <c r="Y754" s="108"/>
      <c r="Z754" s="108"/>
      <c r="AA754" s="108"/>
      <c r="AB754" s="108"/>
      <c r="AC754" s="108"/>
      <c r="AD754" s="108"/>
      <c r="AE754" s="108"/>
      <c r="AF754" s="108"/>
      <c r="AG754" s="108"/>
      <c r="AH754" s="108"/>
      <c r="AI754" s="108"/>
      <c r="AJ754" s="108"/>
      <c r="AK754" s="108"/>
      <c r="AL754" s="108"/>
      <c r="AM754" s="108"/>
      <c r="AN754" s="108"/>
      <c r="AO754" s="108"/>
    </row>
    <row r="755" spans="1:41" ht="12.75" customHeight="1" x14ac:dyDescent="0.2">
      <c r="A755" s="108"/>
      <c r="B755" s="108"/>
      <c r="C755" s="108"/>
      <c r="D755" s="108"/>
      <c r="E755" s="108"/>
      <c r="F755" s="108"/>
      <c r="G755" s="108"/>
      <c r="H755" s="108"/>
      <c r="I755" s="108"/>
      <c r="J755" s="108"/>
      <c r="K755" s="108"/>
      <c r="L755" s="108"/>
      <c r="M755" s="108"/>
      <c r="N755" s="108"/>
      <c r="O755" s="108"/>
      <c r="P755" s="108"/>
      <c r="Q755" s="108"/>
      <c r="R755" s="108"/>
      <c r="S755" s="108"/>
      <c r="T755" s="108"/>
      <c r="U755" s="108"/>
      <c r="V755" s="108"/>
      <c r="W755" s="108"/>
      <c r="X755" s="108"/>
      <c r="Y755" s="108"/>
      <c r="Z755" s="108"/>
      <c r="AA755" s="108"/>
      <c r="AB755" s="108"/>
      <c r="AC755" s="108"/>
      <c r="AD755" s="108"/>
      <c r="AE755" s="108"/>
      <c r="AF755" s="108"/>
      <c r="AG755" s="108"/>
      <c r="AH755" s="108"/>
      <c r="AI755" s="108"/>
      <c r="AJ755" s="108"/>
      <c r="AK755" s="108"/>
      <c r="AL755" s="108"/>
      <c r="AM755" s="108"/>
      <c r="AN755" s="108"/>
      <c r="AO755" s="108"/>
    </row>
    <row r="756" spans="1:41" ht="12.75" customHeight="1" x14ac:dyDescent="0.2">
      <c r="A756" s="108"/>
      <c r="B756" s="108"/>
      <c r="C756" s="108"/>
      <c r="D756" s="108"/>
      <c r="E756" s="108"/>
      <c r="F756" s="108"/>
      <c r="G756" s="108"/>
      <c r="H756" s="108"/>
      <c r="I756" s="108"/>
      <c r="J756" s="108"/>
      <c r="K756" s="108"/>
      <c r="L756" s="108"/>
      <c r="M756" s="108"/>
      <c r="N756" s="108"/>
      <c r="O756" s="108"/>
      <c r="P756" s="108"/>
      <c r="Q756" s="108"/>
      <c r="R756" s="108"/>
      <c r="S756" s="108"/>
      <c r="T756" s="108"/>
      <c r="U756" s="108"/>
      <c r="V756" s="108"/>
      <c r="W756" s="108"/>
      <c r="X756" s="108"/>
      <c r="Y756" s="108"/>
      <c r="Z756" s="108"/>
      <c r="AA756" s="108"/>
      <c r="AB756" s="108"/>
      <c r="AC756" s="108"/>
      <c r="AD756" s="108"/>
      <c r="AE756" s="108"/>
      <c r="AF756" s="108"/>
      <c r="AG756" s="108"/>
      <c r="AH756" s="108"/>
      <c r="AI756" s="108"/>
      <c r="AJ756" s="108"/>
      <c r="AK756" s="108"/>
      <c r="AL756" s="108"/>
      <c r="AM756" s="108"/>
      <c r="AN756" s="108"/>
      <c r="AO756" s="108"/>
    </row>
    <row r="757" spans="1:41" ht="12.75" customHeight="1" x14ac:dyDescent="0.2">
      <c r="A757" s="108"/>
      <c r="B757" s="108"/>
      <c r="C757" s="108"/>
      <c r="D757" s="108"/>
      <c r="E757" s="108"/>
      <c r="F757" s="108"/>
      <c r="G757" s="108"/>
      <c r="H757" s="108"/>
      <c r="I757" s="108"/>
      <c r="J757" s="108"/>
      <c r="K757" s="108"/>
      <c r="L757" s="108"/>
      <c r="M757" s="108"/>
      <c r="N757" s="108"/>
      <c r="O757" s="108"/>
      <c r="P757" s="108"/>
      <c r="Q757" s="108"/>
      <c r="R757" s="108"/>
      <c r="S757" s="108"/>
      <c r="T757" s="108"/>
      <c r="U757" s="108"/>
      <c r="V757" s="108"/>
      <c r="W757" s="108"/>
      <c r="X757" s="108"/>
      <c r="Y757" s="108"/>
      <c r="Z757" s="108"/>
      <c r="AA757" s="108"/>
      <c r="AB757" s="108"/>
      <c r="AC757" s="108"/>
      <c r="AD757" s="108"/>
      <c r="AE757" s="108"/>
      <c r="AF757" s="108"/>
      <c r="AG757" s="108"/>
      <c r="AH757" s="108"/>
      <c r="AI757" s="108"/>
      <c r="AJ757" s="108"/>
      <c r="AK757" s="108"/>
      <c r="AL757" s="108"/>
      <c r="AM757" s="108"/>
      <c r="AN757" s="108"/>
      <c r="AO757" s="108"/>
    </row>
    <row r="758" spans="1:41" ht="12.75" customHeight="1" x14ac:dyDescent="0.2">
      <c r="A758" s="108"/>
      <c r="B758" s="108"/>
      <c r="C758" s="108"/>
      <c r="D758" s="108"/>
      <c r="E758" s="108"/>
      <c r="F758" s="108"/>
      <c r="G758" s="108"/>
      <c r="H758" s="108"/>
      <c r="I758" s="108"/>
      <c r="J758" s="108"/>
      <c r="K758" s="108"/>
      <c r="L758" s="108"/>
      <c r="M758" s="108"/>
      <c r="N758" s="108"/>
      <c r="O758" s="108"/>
      <c r="P758" s="108"/>
      <c r="Q758" s="108"/>
      <c r="R758" s="108"/>
      <c r="S758" s="108"/>
      <c r="T758" s="108"/>
      <c r="U758" s="108"/>
      <c r="V758" s="108"/>
      <c r="W758" s="108"/>
      <c r="X758" s="108"/>
      <c r="Y758" s="108"/>
      <c r="Z758" s="108"/>
      <c r="AA758" s="108"/>
      <c r="AB758" s="108"/>
      <c r="AC758" s="108"/>
      <c r="AD758" s="108"/>
      <c r="AE758" s="108"/>
      <c r="AF758" s="108"/>
      <c r="AG758" s="108"/>
      <c r="AH758" s="108"/>
      <c r="AI758" s="108"/>
      <c r="AJ758" s="108"/>
      <c r="AK758" s="108"/>
      <c r="AL758" s="108"/>
      <c r="AM758" s="108"/>
      <c r="AN758" s="108"/>
      <c r="AO758" s="108"/>
    </row>
    <row r="759" spans="1:41" ht="12.75" customHeight="1" x14ac:dyDescent="0.2">
      <c r="A759" s="108"/>
      <c r="B759" s="108"/>
      <c r="C759" s="108"/>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c r="AA759" s="108"/>
      <c r="AB759" s="108"/>
      <c r="AC759" s="108"/>
      <c r="AD759" s="108"/>
      <c r="AE759" s="108"/>
      <c r="AF759" s="108"/>
      <c r="AG759" s="108"/>
      <c r="AH759" s="108"/>
      <c r="AI759" s="108"/>
      <c r="AJ759" s="108"/>
      <c r="AK759" s="108"/>
      <c r="AL759" s="108"/>
      <c r="AM759" s="108"/>
      <c r="AN759" s="108"/>
      <c r="AO759" s="108"/>
    </row>
    <row r="760" spans="1:41" ht="12.75" customHeight="1" x14ac:dyDescent="0.2">
      <c r="A760" s="108"/>
      <c r="B760" s="108"/>
      <c r="C760" s="108"/>
      <c r="D760" s="108"/>
      <c r="E760" s="108"/>
      <c r="F760" s="108"/>
      <c r="G760" s="108"/>
      <c r="H760" s="108"/>
      <c r="I760" s="108"/>
      <c r="J760" s="108"/>
      <c r="K760" s="108"/>
      <c r="L760" s="108"/>
      <c r="M760" s="108"/>
      <c r="N760" s="108"/>
      <c r="O760" s="108"/>
      <c r="P760" s="108"/>
      <c r="Q760" s="108"/>
      <c r="R760" s="108"/>
      <c r="S760" s="108"/>
      <c r="T760" s="108"/>
      <c r="U760" s="108"/>
      <c r="V760" s="108"/>
      <c r="W760" s="108"/>
      <c r="X760" s="108"/>
      <c r="Y760" s="108"/>
      <c r="Z760" s="108"/>
      <c r="AA760" s="108"/>
      <c r="AB760" s="108"/>
      <c r="AC760" s="108"/>
      <c r="AD760" s="108"/>
      <c r="AE760" s="108"/>
      <c r="AF760" s="108"/>
      <c r="AG760" s="108"/>
      <c r="AH760" s="108"/>
      <c r="AI760" s="108"/>
      <c r="AJ760" s="108"/>
      <c r="AK760" s="108"/>
      <c r="AL760" s="108"/>
      <c r="AM760" s="108"/>
      <c r="AN760" s="108"/>
      <c r="AO760" s="108"/>
    </row>
    <row r="761" spans="1:41" ht="12.75" customHeight="1" x14ac:dyDescent="0.2">
      <c r="A761" s="108"/>
      <c r="B761" s="108"/>
      <c r="C761" s="108"/>
      <c r="D761" s="108"/>
      <c r="E761" s="108"/>
      <c r="F761" s="108"/>
      <c r="G761" s="108"/>
      <c r="H761" s="108"/>
      <c r="I761" s="108"/>
      <c r="J761" s="108"/>
      <c r="K761" s="108"/>
      <c r="L761" s="108"/>
      <c r="M761" s="108"/>
      <c r="N761" s="108"/>
      <c r="O761" s="108"/>
      <c r="P761" s="108"/>
      <c r="Q761" s="108"/>
      <c r="R761" s="108"/>
      <c r="S761" s="108"/>
      <c r="T761" s="108"/>
      <c r="U761" s="108"/>
      <c r="V761" s="108"/>
      <c r="W761" s="108"/>
      <c r="X761" s="108"/>
      <c r="Y761" s="108"/>
      <c r="Z761" s="108"/>
      <c r="AA761" s="108"/>
      <c r="AB761" s="108"/>
      <c r="AC761" s="108"/>
      <c r="AD761" s="108"/>
      <c r="AE761" s="108"/>
      <c r="AF761" s="108"/>
      <c r="AG761" s="108"/>
      <c r="AH761" s="108"/>
      <c r="AI761" s="108"/>
      <c r="AJ761" s="108"/>
      <c r="AK761" s="108"/>
      <c r="AL761" s="108"/>
      <c r="AM761" s="108"/>
      <c r="AN761" s="108"/>
      <c r="AO761" s="108"/>
    </row>
    <row r="762" spans="1:41" ht="12.75" customHeight="1" x14ac:dyDescent="0.2">
      <c r="A762" s="108"/>
      <c r="B762" s="108"/>
      <c r="C762" s="108"/>
      <c r="D762" s="108"/>
      <c r="E762" s="108"/>
      <c r="F762" s="108"/>
      <c r="G762" s="108"/>
      <c r="H762" s="108"/>
      <c r="I762" s="108"/>
      <c r="J762" s="108"/>
      <c r="K762" s="108"/>
      <c r="L762" s="108"/>
      <c r="M762" s="108"/>
      <c r="N762" s="108"/>
      <c r="O762" s="108"/>
      <c r="P762" s="108"/>
      <c r="Q762" s="108"/>
      <c r="R762" s="108"/>
      <c r="S762" s="108"/>
      <c r="T762" s="108"/>
      <c r="U762" s="108"/>
      <c r="V762" s="108"/>
      <c r="W762" s="108"/>
      <c r="X762" s="108"/>
      <c r="Y762" s="108"/>
      <c r="Z762" s="108"/>
      <c r="AA762" s="108"/>
      <c r="AB762" s="108"/>
      <c r="AC762" s="108"/>
      <c r="AD762" s="108"/>
      <c r="AE762" s="108"/>
      <c r="AF762" s="108"/>
      <c r="AG762" s="108"/>
      <c r="AH762" s="108"/>
      <c r="AI762" s="108"/>
      <c r="AJ762" s="108"/>
      <c r="AK762" s="108"/>
      <c r="AL762" s="108"/>
      <c r="AM762" s="108"/>
      <c r="AN762" s="108"/>
      <c r="AO762" s="108"/>
    </row>
    <row r="763" spans="1:41" ht="12.75" customHeight="1" x14ac:dyDescent="0.2">
      <c r="A763" s="108"/>
      <c r="B763" s="108"/>
      <c r="C763" s="108"/>
      <c r="D763" s="108"/>
      <c r="E763" s="108"/>
      <c r="F763" s="108"/>
      <c r="G763" s="108"/>
      <c r="H763" s="108"/>
      <c r="I763" s="108"/>
      <c r="J763" s="108"/>
      <c r="K763" s="108"/>
      <c r="L763" s="108"/>
      <c r="M763" s="108"/>
      <c r="N763" s="108"/>
      <c r="O763" s="108"/>
      <c r="P763" s="108"/>
      <c r="Q763" s="108"/>
      <c r="R763" s="108"/>
      <c r="S763" s="108"/>
      <c r="T763" s="108"/>
      <c r="U763" s="108"/>
      <c r="V763" s="108"/>
      <c r="W763" s="108"/>
      <c r="X763" s="108"/>
      <c r="Y763" s="108"/>
      <c r="Z763" s="108"/>
      <c r="AA763" s="108"/>
      <c r="AB763" s="108"/>
      <c r="AC763" s="108"/>
      <c r="AD763" s="108"/>
      <c r="AE763" s="108"/>
      <c r="AF763" s="108"/>
      <c r="AG763" s="108"/>
      <c r="AH763" s="108"/>
      <c r="AI763" s="108"/>
      <c r="AJ763" s="108"/>
      <c r="AK763" s="108"/>
      <c r="AL763" s="108"/>
      <c r="AM763" s="108"/>
      <c r="AN763" s="108"/>
      <c r="AO763" s="108"/>
    </row>
    <row r="764" spans="1:41" ht="12.75" customHeight="1" x14ac:dyDescent="0.2">
      <c r="A764" s="108"/>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c r="AA764" s="108"/>
      <c r="AB764" s="108"/>
      <c r="AC764" s="108"/>
      <c r="AD764" s="108"/>
      <c r="AE764" s="108"/>
      <c r="AF764" s="108"/>
      <c r="AG764" s="108"/>
      <c r="AH764" s="108"/>
      <c r="AI764" s="108"/>
      <c r="AJ764" s="108"/>
      <c r="AK764" s="108"/>
      <c r="AL764" s="108"/>
      <c r="AM764" s="108"/>
      <c r="AN764" s="108"/>
      <c r="AO764" s="108"/>
    </row>
    <row r="765" spans="1:41" ht="12.75" customHeight="1" x14ac:dyDescent="0.2">
      <c r="A765" s="108"/>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c r="AA765" s="108"/>
      <c r="AB765" s="108"/>
      <c r="AC765" s="108"/>
      <c r="AD765" s="108"/>
      <c r="AE765" s="108"/>
      <c r="AF765" s="108"/>
      <c r="AG765" s="108"/>
      <c r="AH765" s="108"/>
      <c r="AI765" s="108"/>
      <c r="AJ765" s="108"/>
      <c r="AK765" s="108"/>
      <c r="AL765" s="108"/>
      <c r="AM765" s="108"/>
      <c r="AN765" s="108"/>
      <c r="AO765" s="108"/>
    </row>
    <row r="766" spans="1:41" ht="12.75" customHeight="1" x14ac:dyDescent="0.2">
      <c r="A766" s="108"/>
      <c r="B766" s="108"/>
      <c r="C766" s="108"/>
      <c r="D766" s="108"/>
      <c r="E766" s="108"/>
      <c r="F766" s="108"/>
      <c r="G766" s="108"/>
      <c r="H766" s="108"/>
      <c r="I766" s="108"/>
      <c r="J766" s="108"/>
      <c r="K766" s="108"/>
      <c r="L766" s="108"/>
      <c r="M766" s="108"/>
      <c r="N766" s="108"/>
      <c r="O766" s="108"/>
      <c r="P766" s="108"/>
      <c r="Q766" s="108"/>
      <c r="R766" s="108"/>
      <c r="S766" s="108"/>
      <c r="T766" s="108"/>
      <c r="U766" s="108"/>
      <c r="V766" s="108"/>
      <c r="W766" s="108"/>
      <c r="X766" s="108"/>
      <c r="Y766" s="108"/>
      <c r="Z766" s="108"/>
      <c r="AA766" s="108"/>
      <c r="AB766" s="108"/>
      <c r="AC766" s="108"/>
      <c r="AD766" s="108"/>
      <c r="AE766" s="108"/>
      <c r="AF766" s="108"/>
      <c r="AG766" s="108"/>
      <c r="AH766" s="108"/>
      <c r="AI766" s="108"/>
      <c r="AJ766" s="108"/>
      <c r="AK766" s="108"/>
      <c r="AL766" s="108"/>
      <c r="AM766" s="108"/>
      <c r="AN766" s="108"/>
      <c r="AO766" s="108"/>
    </row>
    <row r="767" spans="1:41" ht="12.75" customHeight="1" x14ac:dyDescent="0.2">
      <c r="A767" s="108"/>
      <c r="B767" s="108"/>
      <c r="C767" s="108"/>
      <c r="D767" s="108"/>
      <c r="E767" s="108"/>
      <c r="F767" s="108"/>
      <c r="G767" s="108"/>
      <c r="H767" s="108"/>
      <c r="I767" s="108"/>
      <c r="J767" s="108"/>
      <c r="K767" s="108"/>
      <c r="L767" s="108"/>
      <c r="M767" s="108"/>
      <c r="N767" s="108"/>
      <c r="O767" s="108"/>
      <c r="P767" s="108"/>
      <c r="Q767" s="108"/>
      <c r="R767" s="108"/>
      <c r="S767" s="108"/>
      <c r="T767" s="108"/>
      <c r="U767" s="108"/>
      <c r="V767" s="108"/>
      <c r="W767" s="108"/>
      <c r="X767" s="108"/>
      <c r="Y767" s="108"/>
      <c r="Z767" s="108"/>
      <c r="AA767" s="108"/>
      <c r="AB767" s="108"/>
      <c r="AC767" s="108"/>
      <c r="AD767" s="108"/>
      <c r="AE767" s="108"/>
      <c r="AF767" s="108"/>
      <c r="AG767" s="108"/>
      <c r="AH767" s="108"/>
      <c r="AI767" s="108"/>
      <c r="AJ767" s="108"/>
      <c r="AK767" s="108"/>
      <c r="AL767" s="108"/>
      <c r="AM767" s="108"/>
      <c r="AN767" s="108"/>
      <c r="AO767" s="108"/>
    </row>
    <row r="768" spans="1:41" ht="12.75" customHeight="1" x14ac:dyDescent="0.2">
      <c r="A768" s="108"/>
      <c r="B768" s="108"/>
      <c r="C768" s="108"/>
      <c r="D768" s="108"/>
      <c r="E768" s="108"/>
      <c r="F768" s="108"/>
      <c r="G768" s="108"/>
      <c r="H768" s="108"/>
      <c r="I768" s="108"/>
      <c r="J768" s="108"/>
      <c r="K768" s="108"/>
      <c r="L768" s="108"/>
      <c r="M768" s="108"/>
      <c r="N768" s="108"/>
      <c r="O768" s="108"/>
      <c r="P768" s="108"/>
      <c r="Q768" s="108"/>
      <c r="R768" s="108"/>
      <c r="S768" s="108"/>
      <c r="T768" s="108"/>
      <c r="U768" s="108"/>
      <c r="V768" s="108"/>
      <c r="W768" s="108"/>
      <c r="X768" s="108"/>
      <c r="Y768" s="108"/>
      <c r="Z768" s="108"/>
      <c r="AA768" s="108"/>
      <c r="AB768" s="108"/>
      <c r="AC768" s="108"/>
      <c r="AD768" s="108"/>
      <c r="AE768" s="108"/>
      <c r="AF768" s="108"/>
      <c r="AG768" s="108"/>
      <c r="AH768" s="108"/>
      <c r="AI768" s="108"/>
      <c r="AJ768" s="108"/>
      <c r="AK768" s="108"/>
      <c r="AL768" s="108"/>
      <c r="AM768" s="108"/>
      <c r="AN768" s="108"/>
      <c r="AO768" s="108"/>
    </row>
    <row r="769" spans="1:41" ht="12.75" customHeight="1" x14ac:dyDescent="0.2">
      <c r="A769" s="108"/>
      <c r="B769" s="108"/>
      <c r="C769" s="108"/>
      <c r="D769" s="108"/>
      <c r="E769" s="108"/>
      <c r="F769" s="108"/>
      <c r="G769" s="108"/>
      <c r="H769" s="108"/>
      <c r="I769" s="108"/>
      <c r="J769" s="108"/>
      <c r="K769" s="108"/>
      <c r="L769" s="108"/>
      <c r="M769" s="108"/>
      <c r="N769" s="108"/>
      <c r="O769" s="108"/>
      <c r="P769" s="108"/>
      <c r="Q769" s="108"/>
      <c r="R769" s="108"/>
      <c r="S769" s="108"/>
      <c r="T769" s="108"/>
      <c r="U769" s="108"/>
      <c r="V769" s="108"/>
      <c r="W769" s="108"/>
      <c r="X769" s="108"/>
      <c r="Y769" s="108"/>
      <c r="Z769" s="108"/>
      <c r="AA769" s="108"/>
      <c r="AB769" s="108"/>
      <c r="AC769" s="108"/>
      <c r="AD769" s="108"/>
      <c r="AE769" s="108"/>
      <c r="AF769" s="108"/>
      <c r="AG769" s="108"/>
      <c r="AH769" s="108"/>
      <c r="AI769" s="108"/>
      <c r="AJ769" s="108"/>
      <c r="AK769" s="108"/>
      <c r="AL769" s="108"/>
      <c r="AM769" s="108"/>
      <c r="AN769" s="108"/>
      <c r="AO769" s="108"/>
    </row>
    <row r="770" spans="1:41" ht="12.75" customHeight="1" x14ac:dyDescent="0.2">
      <c r="A770" s="108"/>
      <c r="B770" s="108"/>
      <c r="C770" s="108"/>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c r="AA770" s="108"/>
      <c r="AB770" s="108"/>
      <c r="AC770" s="108"/>
      <c r="AD770" s="108"/>
      <c r="AE770" s="108"/>
      <c r="AF770" s="108"/>
      <c r="AG770" s="108"/>
      <c r="AH770" s="108"/>
      <c r="AI770" s="108"/>
      <c r="AJ770" s="108"/>
      <c r="AK770" s="108"/>
      <c r="AL770" s="108"/>
      <c r="AM770" s="108"/>
      <c r="AN770" s="108"/>
      <c r="AO770" s="108"/>
    </row>
    <row r="771" spans="1:41" ht="12.75" customHeight="1" x14ac:dyDescent="0.2">
      <c r="A771" s="108"/>
      <c r="B771" s="108"/>
      <c r="C771" s="108"/>
      <c r="D771" s="108"/>
      <c r="E771" s="108"/>
      <c r="F771" s="108"/>
      <c r="G771" s="108"/>
      <c r="H771" s="108"/>
      <c r="I771" s="108"/>
      <c r="J771" s="108"/>
      <c r="K771" s="108"/>
      <c r="L771" s="108"/>
      <c r="M771" s="108"/>
      <c r="N771" s="108"/>
      <c r="O771" s="108"/>
      <c r="P771" s="108"/>
      <c r="Q771" s="108"/>
      <c r="R771" s="108"/>
      <c r="S771" s="108"/>
      <c r="T771" s="108"/>
      <c r="U771" s="108"/>
      <c r="V771" s="108"/>
      <c r="W771" s="108"/>
      <c r="X771" s="108"/>
      <c r="Y771" s="108"/>
      <c r="Z771" s="108"/>
      <c r="AA771" s="108"/>
      <c r="AB771" s="108"/>
      <c r="AC771" s="108"/>
      <c r="AD771" s="108"/>
      <c r="AE771" s="108"/>
      <c r="AF771" s="108"/>
      <c r="AG771" s="108"/>
      <c r="AH771" s="108"/>
      <c r="AI771" s="108"/>
      <c r="AJ771" s="108"/>
      <c r="AK771" s="108"/>
      <c r="AL771" s="108"/>
      <c r="AM771" s="108"/>
      <c r="AN771" s="108"/>
      <c r="AO771" s="108"/>
    </row>
    <row r="772" spans="1:41" ht="12.75" customHeight="1" x14ac:dyDescent="0.2">
      <c r="A772" s="108"/>
      <c r="B772" s="108"/>
      <c r="C772" s="108"/>
      <c r="D772" s="108"/>
      <c r="E772" s="108"/>
      <c r="F772" s="108"/>
      <c r="G772" s="108"/>
      <c r="H772" s="108"/>
      <c r="I772" s="108"/>
      <c r="J772" s="108"/>
      <c r="K772" s="108"/>
      <c r="L772" s="108"/>
      <c r="M772" s="108"/>
      <c r="N772" s="108"/>
      <c r="O772" s="108"/>
      <c r="P772" s="108"/>
      <c r="Q772" s="108"/>
      <c r="R772" s="108"/>
      <c r="S772" s="108"/>
      <c r="T772" s="108"/>
      <c r="U772" s="108"/>
      <c r="V772" s="108"/>
      <c r="W772" s="108"/>
      <c r="X772" s="108"/>
      <c r="Y772" s="108"/>
      <c r="Z772" s="108"/>
      <c r="AA772" s="108"/>
      <c r="AB772" s="108"/>
      <c r="AC772" s="108"/>
      <c r="AD772" s="108"/>
      <c r="AE772" s="108"/>
      <c r="AF772" s="108"/>
      <c r="AG772" s="108"/>
      <c r="AH772" s="108"/>
      <c r="AI772" s="108"/>
      <c r="AJ772" s="108"/>
      <c r="AK772" s="108"/>
      <c r="AL772" s="108"/>
      <c r="AM772" s="108"/>
      <c r="AN772" s="108"/>
      <c r="AO772" s="108"/>
    </row>
    <row r="773" spans="1:41" ht="12.75" customHeight="1" x14ac:dyDescent="0.2">
      <c r="A773" s="108"/>
      <c r="B773" s="108"/>
      <c r="C773" s="108"/>
      <c r="D773" s="108"/>
      <c r="E773" s="108"/>
      <c r="F773" s="108"/>
      <c r="G773" s="108"/>
      <c r="H773" s="108"/>
      <c r="I773" s="108"/>
      <c r="J773" s="108"/>
      <c r="K773" s="108"/>
      <c r="L773" s="108"/>
      <c r="M773" s="108"/>
      <c r="N773" s="108"/>
      <c r="O773" s="108"/>
      <c r="P773" s="108"/>
      <c r="Q773" s="108"/>
      <c r="R773" s="108"/>
      <c r="S773" s="108"/>
      <c r="T773" s="108"/>
      <c r="U773" s="108"/>
      <c r="V773" s="108"/>
      <c r="W773" s="108"/>
      <c r="X773" s="108"/>
      <c r="Y773" s="108"/>
      <c r="Z773" s="108"/>
      <c r="AA773" s="108"/>
      <c r="AB773" s="108"/>
      <c r="AC773" s="108"/>
      <c r="AD773" s="108"/>
      <c r="AE773" s="108"/>
      <c r="AF773" s="108"/>
      <c r="AG773" s="108"/>
      <c r="AH773" s="108"/>
      <c r="AI773" s="108"/>
      <c r="AJ773" s="108"/>
      <c r="AK773" s="108"/>
      <c r="AL773" s="108"/>
      <c r="AM773" s="108"/>
      <c r="AN773" s="108"/>
      <c r="AO773" s="108"/>
    </row>
    <row r="774" spans="1:41" ht="12.75" customHeight="1" x14ac:dyDescent="0.2">
      <c r="A774" s="108"/>
      <c r="B774" s="108"/>
      <c r="C774" s="108"/>
      <c r="D774" s="108"/>
      <c r="E774" s="108"/>
      <c r="F774" s="108"/>
      <c r="G774" s="108"/>
      <c r="H774" s="108"/>
      <c r="I774" s="108"/>
      <c r="J774" s="108"/>
      <c r="K774" s="108"/>
      <c r="L774" s="108"/>
      <c r="M774" s="108"/>
      <c r="N774" s="108"/>
      <c r="O774" s="108"/>
      <c r="P774" s="108"/>
      <c r="Q774" s="108"/>
      <c r="R774" s="108"/>
      <c r="S774" s="108"/>
      <c r="T774" s="108"/>
      <c r="U774" s="108"/>
      <c r="V774" s="108"/>
      <c r="W774" s="108"/>
      <c r="X774" s="108"/>
      <c r="Y774" s="108"/>
      <c r="Z774" s="108"/>
      <c r="AA774" s="108"/>
      <c r="AB774" s="108"/>
      <c r="AC774" s="108"/>
      <c r="AD774" s="108"/>
      <c r="AE774" s="108"/>
      <c r="AF774" s="108"/>
      <c r="AG774" s="108"/>
      <c r="AH774" s="108"/>
      <c r="AI774" s="108"/>
      <c r="AJ774" s="108"/>
      <c r="AK774" s="108"/>
      <c r="AL774" s="108"/>
      <c r="AM774" s="108"/>
      <c r="AN774" s="108"/>
      <c r="AO774" s="108"/>
    </row>
    <row r="775" spans="1:41" ht="12.75" customHeight="1" x14ac:dyDescent="0.2">
      <c r="A775" s="108"/>
      <c r="B775" s="108"/>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c r="AA775" s="108"/>
      <c r="AB775" s="108"/>
      <c r="AC775" s="108"/>
      <c r="AD775" s="108"/>
      <c r="AE775" s="108"/>
      <c r="AF775" s="108"/>
      <c r="AG775" s="108"/>
      <c r="AH775" s="108"/>
      <c r="AI775" s="108"/>
      <c r="AJ775" s="108"/>
      <c r="AK775" s="108"/>
      <c r="AL775" s="108"/>
      <c r="AM775" s="108"/>
      <c r="AN775" s="108"/>
      <c r="AO775" s="108"/>
    </row>
    <row r="776" spans="1:41" ht="12.75" customHeight="1" x14ac:dyDescent="0.2">
      <c r="A776" s="108"/>
      <c r="B776" s="108"/>
      <c r="C776" s="108"/>
      <c r="D776" s="108"/>
      <c r="E776" s="108"/>
      <c r="F776" s="108"/>
      <c r="G776" s="108"/>
      <c r="H776" s="108"/>
      <c r="I776" s="108"/>
      <c r="J776" s="108"/>
      <c r="K776" s="108"/>
      <c r="L776" s="108"/>
      <c r="M776" s="108"/>
      <c r="N776" s="108"/>
      <c r="O776" s="108"/>
      <c r="P776" s="108"/>
      <c r="Q776" s="108"/>
      <c r="R776" s="108"/>
      <c r="S776" s="108"/>
      <c r="T776" s="108"/>
      <c r="U776" s="108"/>
      <c r="V776" s="108"/>
      <c r="W776" s="108"/>
      <c r="X776" s="108"/>
      <c r="Y776" s="108"/>
      <c r="Z776" s="108"/>
      <c r="AA776" s="108"/>
      <c r="AB776" s="108"/>
      <c r="AC776" s="108"/>
      <c r="AD776" s="108"/>
      <c r="AE776" s="108"/>
      <c r="AF776" s="108"/>
      <c r="AG776" s="108"/>
      <c r="AH776" s="108"/>
      <c r="AI776" s="108"/>
      <c r="AJ776" s="108"/>
      <c r="AK776" s="108"/>
      <c r="AL776" s="108"/>
      <c r="AM776" s="108"/>
      <c r="AN776" s="108"/>
      <c r="AO776" s="108"/>
    </row>
    <row r="777" spans="1:41" ht="12.75" customHeight="1" x14ac:dyDescent="0.2">
      <c r="A777" s="108"/>
      <c r="B777" s="108"/>
      <c r="C777" s="108"/>
      <c r="D777" s="108"/>
      <c r="E777" s="108"/>
      <c r="F777" s="108"/>
      <c r="G777" s="108"/>
      <c r="H777" s="108"/>
      <c r="I777" s="108"/>
      <c r="J777" s="108"/>
      <c r="K777" s="108"/>
      <c r="L777" s="108"/>
      <c r="M777" s="108"/>
      <c r="N777" s="108"/>
      <c r="O777" s="108"/>
      <c r="P777" s="108"/>
      <c r="Q777" s="108"/>
      <c r="R777" s="108"/>
      <c r="S777" s="108"/>
      <c r="T777" s="108"/>
      <c r="U777" s="108"/>
      <c r="V777" s="108"/>
      <c r="W777" s="108"/>
      <c r="X777" s="108"/>
      <c r="Y777" s="108"/>
      <c r="Z777" s="108"/>
      <c r="AA777" s="108"/>
      <c r="AB777" s="108"/>
      <c r="AC777" s="108"/>
      <c r="AD777" s="108"/>
      <c r="AE777" s="108"/>
      <c r="AF777" s="108"/>
      <c r="AG777" s="108"/>
      <c r="AH777" s="108"/>
      <c r="AI777" s="108"/>
      <c r="AJ777" s="108"/>
      <c r="AK777" s="108"/>
      <c r="AL777" s="108"/>
      <c r="AM777" s="108"/>
      <c r="AN777" s="108"/>
      <c r="AO777" s="108"/>
    </row>
    <row r="778" spans="1:41" ht="12.75" customHeight="1" x14ac:dyDescent="0.2">
      <c r="A778" s="108"/>
      <c r="B778" s="108"/>
      <c r="C778" s="108"/>
      <c r="D778" s="108"/>
      <c r="E778" s="108"/>
      <c r="F778" s="108"/>
      <c r="G778" s="108"/>
      <c r="H778" s="108"/>
      <c r="I778" s="108"/>
      <c r="J778" s="108"/>
      <c r="K778" s="108"/>
      <c r="L778" s="108"/>
      <c r="M778" s="108"/>
      <c r="N778" s="108"/>
      <c r="O778" s="108"/>
      <c r="P778" s="108"/>
      <c r="Q778" s="108"/>
      <c r="R778" s="108"/>
      <c r="S778" s="108"/>
      <c r="T778" s="108"/>
      <c r="U778" s="108"/>
      <c r="V778" s="108"/>
      <c r="W778" s="108"/>
      <c r="X778" s="108"/>
      <c r="Y778" s="108"/>
      <c r="Z778" s="108"/>
      <c r="AA778" s="108"/>
      <c r="AB778" s="108"/>
      <c r="AC778" s="108"/>
      <c r="AD778" s="108"/>
      <c r="AE778" s="108"/>
      <c r="AF778" s="108"/>
      <c r="AG778" s="108"/>
      <c r="AH778" s="108"/>
      <c r="AI778" s="108"/>
      <c r="AJ778" s="108"/>
      <c r="AK778" s="108"/>
      <c r="AL778" s="108"/>
      <c r="AM778" s="108"/>
      <c r="AN778" s="108"/>
      <c r="AO778" s="108"/>
    </row>
    <row r="779" spans="1:41" ht="12.75" customHeight="1" x14ac:dyDescent="0.2">
      <c r="A779" s="108"/>
      <c r="B779" s="108"/>
      <c r="C779" s="108"/>
      <c r="D779" s="108"/>
      <c r="E779" s="108"/>
      <c r="F779" s="108"/>
      <c r="G779" s="108"/>
      <c r="H779" s="108"/>
      <c r="I779" s="108"/>
      <c r="J779" s="108"/>
      <c r="K779" s="108"/>
      <c r="L779" s="108"/>
      <c r="M779" s="108"/>
      <c r="N779" s="108"/>
      <c r="O779" s="108"/>
      <c r="P779" s="108"/>
      <c r="Q779" s="108"/>
      <c r="R779" s="108"/>
      <c r="S779" s="108"/>
      <c r="T779" s="108"/>
      <c r="U779" s="108"/>
      <c r="V779" s="108"/>
      <c r="W779" s="108"/>
      <c r="X779" s="108"/>
      <c r="Y779" s="108"/>
      <c r="Z779" s="108"/>
      <c r="AA779" s="108"/>
      <c r="AB779" s="108"/>
      <c r="AC779" s="108"/>
      <c r="AD779" s="108"/>
      <c r="AE779" s="108"/>
      <c r="AF779" s="108"/>
      <c r="AG779" s="108"/>
      <c r="AH779" s="108"/>
      <c r="AI779" s="108"/>
      <c r="AJ779" s="108"/>
      <c r="AK779" s="108"/>
      <c r="AL779" s="108"/>
      <c r="AM779" s="108"/>
      <c r="AN779" s="108"/>
      <c r="AO779" s="108"/>
    </row>
    <row r="780" spans="1:41" ht="12.75" customHeight="1" x14ac:dyDescent="0.2">
      <c r="A780" s="108"/>
      <c r="B780" s="108"/>
      <c r="C780" s="108"/>
      <c r="D780" s="108"/>
      <c r="E780" s="108"/>
      <c r="F780" s="108"/>
      <c r="G780" s="108"/>
      <c r="H780" s="108"/>
      <c r="I780" s="108"/>
      <c r="J780" s="108"/>
      <c r="K780" s="108"/>
      <c r="L780" s="108"/>
      <c r="M780" s="108"/>
      <c r="N780" s="108"/>
      <c r="O780" s="108"/>
      <c r="P780" s="108"/>
      <c r="Q780" s="108"/>
      <c r="R780" s="108"/>
      <c r="S780" s="108"/>
      <c r="T780" s="108"/>
      <c r="U780" s="108"/>
      <c r="V780" s="108"/>
      <c r="W780" s="108"/>
      <c r="X780" s="108"/>
      <c r="Y780" s="108"/>
      <c r="Z780" s="108"/>
      <c r="AA780" s="108"/>
      <c r="AB780" s="108"/>
      <c r="AC780" s="108"/>
      <c r="AD780" s="108"/>
      <c r="AE780" s="108"/>
      <c r="AF780" s="108"/>
      <c r="AG780" s="108"/>
      <c r="AH780" s="108"/>
      <c r="AI780" s="108"/>
      <c r="AJ780" s="108"/>
      <c r="AK780" s="108"/>
      <c r="AL780" s="108"/>
      <c r="AM780" s="108"/>
      <c r="AN780" s="108"/>
      <c r="AO780" s="108"/>
    </row>
    <row r="781" spans="1:41" ht="12.75" customHeight="1" x14ac:dyDescent="0.2">
      <c r="A781" s="108"/>
      <c r="B781" s="108"/>
      <c r="C781" s="108"/>
      <c r="D781" s="108"/>
      <c r="E781" s="108"/>
      <c r="F781" s="108"/>
      <c r="G781" s="108"/>
      <c r="H781" s="108"/>
      <c r="I781" s="108"/>
      <c r="J781" s="108"/>
      <c r="K781" s="108"/>
      <c r="L781" s="108"/>
      <c r="M781" s="108"/>
      <c r="N781" s="108"/>
      <c r="O781" s="108"/>
      <c r="P781" s="108"/>
      <c r="Q781" s="108"/>
      <c r="R781" s="108"/>
      <c r="S781" s="108"/>
      <c r="T781" s="108"/>
      <c r="U781" s="108"/>
      <c r="V781" s="108"/>
      <c r="W781" s="108"/>
      <c r="X781" s="108"/>
      <c r="Y781" s="108"/>
      <c r="Z781" s="108"/>
      <c r="AA781" s="108"/>
      <c r="AB781" s="108"/>
      <c r="AC781" s="108"/>
      <c r="AD781" s="108"/>
      <c r="AE781" s="108"/>
      <c r="AF781" s="108"/>
      <c r="AG781" s="108"/>
      <c r="AH781" s="108"/>
      <c r="AI781" s="108"/>
      <c r="AJ781" s="108"/>
      <c r="AK781" s="108"/>
      <c r="AL781" s="108"/>
      <c r="AM781" s="108"/>
      <c r="AN781" s="108"/>
      <c r="AO781" s="108"/>
    </row>
    <row r="782" spans="1:41" ht="12.75" customHeight="1" x14ac:dyDescent="0.2">
      <c r="A782" s="108"/>
      <c r="B782" s="108"/>
      <c r="C782" s="108"/>
      <c r="D782" s="108"/>
      <c r="E782" s="108"/>
      <c r="F782" s="108"/>
      <c r="G782" s="108"/>
      <c r="H782" s="108"/>
      <c r="I782" s="108"/>
      <c r="J782" s="108"/>
      <c r="K782" s="108"/>
      <c r="L782" s="108"/>
      <c r="M782" s="108"/>
      <c r="N782" s="108"/>
      <c r="O782" s="108"/>
      <c r="P782" s="108"/>
      <c r="Q782" s="108"/>
      <c r="R782" s="108"/>
      <c r="S782" s="108"/>
      <c r="T782" s="108"/>
      <c r="U782" s="108"/>
      <c r="V782" s="108"/>
      <c r="W782" s="108"/>
      <c r="X782" s="108"/>
      <c r="Y782" s="108"/>
      <c r="Z782" s="108"/>
      <c r="AA782" s="108"/>
      <c r="AB782" s="108"/>
      <c r="AC782" s="108"/>
      <c r="AD782" s="108"/>
      <c r="AE782" s="108"/>
      <c r="AF782" s="108"/>
      <c r="AG782" s="108"/>
      <c r="AH782" s="108"/>
      <c r="AI782" s="108"/>
      <c r="AJ782" s="108"/>
      <c r="AK782" s="108"/>
      <c r="AL782" s="108"/>
      <c r="AM782" s="108"/>
      <c r="AN782" s="108"/>
      <c r="AO782" s="108"/>
    </row>
    <row r="783" spans="1:41" ht="12.75" customHeight="1" x14ac:dyDescent="0.2">
      <c r="A783" s="108"/>
      <c r="B783" s="108"/>
      <c r="C783" s="108"/>
      <c r="D783" s="108"/>
      <c r="E783" s="108"/>
      <c r="F783" s="108"/>
      <c r="G783" s="108"/>
      <c r="H783" s="108"/>
      <c r="I783" s="108"/>
      <c r="J783" s="108"/>
      <c r="K783" s="108"/>
      <c r="L783" s="108"/>
      <c r="M783" s="108"/>
      <c r="N783" s="108"/>
      <c r="O783" s="108"/>
      <c r="P783" s="108"/>
      <c r="Q783" s="108"/>
      <c r="R783" s="108"/>
      <c r="S783" s="108"/>
      <c r="T783" s="108"/>
      <c r="U783" s="108"/>
      <c r="V783" s="108"/>
      <c r="W783" s="108"/>
      <c r="X783" s="108"/>
      <c r="Y783" s="108"/>
      <c r="Z783" s="108"/>
      <c r="AA783" s="108"/>
      <c r="AB783" s="108"/>
      <c r="AC783" s="108"/>
      <c r="AD783" s="108"/>
      <c r="AE783" s="108"/>
      <c r="AF783" s="108"/>
      <c r="AG783" s="108"/>
      <c r="AH783" s="108"/>
      <c r="AI783" s="108"/>
      <c r="AJ783" s="108"/>
      <c r="AK783" s="108"/>
      <c r="AL783" s="108"/>
      <c r="AM783" s="108"/>
      <c r="AN783" s="108"/>
      <c r="AO783" s="108"/>
    </row>
    <row r="784" spans="1:41" ht="12.75" customHeight="1" x14ac:dyDescent="0.2">
      <c r="A784" s="108"/>
      <c r="B784" s="108"/>
      <c r="C784" s="108"/>
      <c r="D784" s="108"/>
      <c r="E784" s="108"/>
      <c r="F784" s="108"/>
      <c r="G784" s="108"/>
      <c r="H784" s="108"/>
      <c r="I784" s="108"/>
      <c r="J784" s="108"/>
      <c r="K784" s="108"/>
      <c r="L784" s="108"/>
      <c r="M784" s="108"/>
      <c r="N784" s="108"/>
      <c r="O784" s="108"/>
      <c r="P784" s="108"/>
      <c r="Q784" s="108"/>
      <c r="R784" s="108"/>
      <c r="S784" s="108"/>
      <c r="T784" s="108"/>
      <c r="U784" s="108"/>
      <c r="V784" s="108"/>
      <c r="W784" s="108"/>
      <c r="X784" s="108"/>
      <c r="Y784" s="108"/>
      <c r="Z784" s="108"/>
      <c r="AA784" s="108"/>
      <c r="AB784" s="108"/>
      <c r="AC784" s="108"/>
      <c r="AD784" s="108"/>
      <c r="AE784" s="108"/>
      <c r="AF784" s="108"/>
      <c r="AG784" s="108"/>
      <c r="AH784" s="108"/>
      <c r="AI784" s="108"/>
      <c r="AJ784" s="108"/>
      <c r="AK784" s="108"/>
      <c r="AL784" s="108"/>
      <c r="AM784" s="108"/>
      <c r="AN784" s="108"/>
      <c r="AO784" s="108"/>
    </row>
    <row r="785" spans="1:41" ht="12.75" customHeight="1" x14ac:dyDescent="0.2">
      <c r="A785" s="108"/>
      <c r="B785" s="108"/>
      <c r="C785" s="108"/>
      <c r="D785" s="108"/>
      <c r="E785" s="108"/>
      <c r="F785" s="108"/>
      <c r="G785" s="108"/>
      <c r="H785" s="108"/>
      <c r="I785" s="108"/>
      <c r="J785" s="108"/>
      <c r="K785" s="108"/>
      <c r="L785" s="108"/>
      <c r="M785" s="108"/>
      <c r="N785" s="108"/>
      <c r="O785" s="108"/>
      <c r="P785" s="108"/>
      <c r="Q785" s="108"/>
      <c r="R785" s="108"/>
      <c r="S785" s="108"/>
      <c r="T785" s="108"/>
      <c r="U785" s="108"/>
      <c r="V785" s="108"/>
      <c r="W785" s="108"/>
      <c r="X785" s="108"/>
      <c r="Y785" s="108"/>
      <c r="Z785" s="108"/>
      <c r="AA785" s="108"/>
      <c r="AB785" s="108"/>
      <c r="AC785" s="108"/>
      <c r="AD785" s="108"/>
      <c r="AE785" s="108"/>
      <c r="AF785" s="108"/>
      <c r="AG785" s="108"/>
      <c r="AH785" s="108"/>
      <c r="AI785" s="108"/>
      <c r="AJ785" s="108"/>
      <c r="AK785" s="108"/>
      <c r="AL785" s="108"/>
      <c r="AM785" s="108"/>
      <c r="AN785" s="108"/>
      <c r="AO785" s="108"/>
    </row>
    <row r="786" spans="1:41" ht="12.75" customHeight="1" x14ac:dyDescent="0.2">
      <c r="A786" s="108"/>
      <c r="B786" s="108"/>
      <c r="C786" s="108"/>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c r="AA786" s="108"/>
      <c r="AB786" s="108"/>
      <c r="AC786" s="108"/>
      <c r="AD786" s="108"/>
      <c r="AE786" s="108"/>
      <c r="AF786" s="108"/>
      <c r="AG786" s="108"/>
      <c r="AH786" s="108"/>
      <c r="AI786" s="108"/>
      <c r="AJ786" s="108"/>
      <c r="AK786" s="108"/>
      <c r="AL786" s="108"/>
      <c r="AM786" s="108"/>
      <c r="AN786" s="108"/>
      <c r="AO786" s="108"/>
    </row>
    <row r="787" spans="1:41" ht="12.75" customHeight="1" x14ac:dyDescent="0.2">
      <c r="A787" s="108"/>
      <c r="B787" s="108"/>
      <c r="C787" s="108"/>
      <c r="D787" s="108"/>
      <c r="E787" s="108"/>
      <c r="F787" s="108"/>
      <c r="G787" s="108"/>
      <c r="H787" s="108"/>
      <c r="I787" s="108"/>
      <c r="J787" s="108"/>
      <c r="K787" s="108"/>
      <c r="L787" s="108"/>
      <c r="M787" s="108"/>
      <c r="N787" s="108"/>
      <c r="O787" s="108"/>
      <c r="P787" s="108"/>
      <c r="Q787" s="108"/>
      <c r="R787" s="108"/>
      <c r="S787" s="108"/>
      <c r="T787" s="108"/>
      <c r="U787" s="108"/>
      <c r="V787" s="108"/>
      <c r="W787" s="108"/>
      <c r="X787" s="108"/>
      <c r="Y787" s="108"/>
      <c r="Z787" s="108"/>
      <c r="AA787" s="108"/>
      <c r="AB787" s="108"/>
      <c r="AC787" s="108"/>
      <c r="AD787" s="108"/>
      <c r="AE787" s="108"/>
      <c r="AF787" s="108"/>
      <c r="AG787" s="108"/>
      <c r="AH787" s="108"/>
      <c r="AI787" s="108"/>
      <c r="AJ787" s="108"/>
      <c r="AK787" s="108"/>
      <c r="AL787" s="108"/>
      <c r="AM787" s="108"/>
      <c r="AN787" s="108"/>
      <c r="AO787" s="108"/>
    </row>
    <row r="788" spans="1:41" ht="12.75" customHeight="1" x14ac:dyDescent="0.2">
      <c r="A788" s="108"/>
      <c r="B788" s="108"/>
      <c r="C788" s="108"/>
      <c r="D788" s="108"/>
      <c r="E788" s="108"/>
      <c r="F788" s="108"/>
      <c r="G788" s="108"/>
      <c r="H788" s="108"/>
      <c r="I788" s="108"/>
      <c r="J788" s="108"/>
      <c r="K788" s="108"/>
      <c r="L788" s="108"/>
      <c r="M788" s="108"/>
      <c r="N788" s="108"/>
      <c r="O788" s="108"/>
      <c r="P788" s="108"/>
      <c r="Q788" s="108"/>
      <c r="R788" s="108"/>
      <c r="S788" s="108"/>
      <c r="T788" s="108"/>
      <c r="U788" s="108"/>
      <c r="V788" s="108"/>
      <c r="W788" s="108"/>
      <c r="X788" s="108"/>
      <c r="Y788" s="108"/>
      <c r="Z788" s="108"/>
      <c r="AA788" s="108"/>
      <c r="AB788" s="108"/>
      <c r="AC788" s="108"/>
      <c r="AD788" s="108"/>
      <c r="AE788" s="108"/>
      <c r="AF788" s="108"/>
      <c r="AG788" s="108"/>
      <c r="AH788" s="108"/>
      <c r="AI788" s="108"/>
      <c r="AJ788" s="108"/>
      <c r="AK788" s="108"/>
      <c r="AL788" s="108"/>
      <c r="AM788" s="108"/>
      <c r="AN788" s="108"/>
      <c r="AO788" s="108"/>
    </row>
    <row r="789" spans="1:41" ht="12.75" customHeight="1" x14ac:dyDescent="0.2">
      <c r="A789" s="108"/>
      <c r="B789" s="108"/>
      <c r="C789" s="108"/>
      <c r="D789" s="108"/>
      <c r="E789" s="108"/>
      <c r="F789" s="108"/>
      <c r="G789" s="108"/>
      <c r="H789" s="108"/>
      <c r="I789" s="108"/>
      <c r="J789" s="108"/>
      <c r="K789" s="108"/>
      <c r="L789" s="108"/>
      <c r="M789" s="108"/>
      <c r="N789" s="108"/>
      <c r="O789" s="108"/>
      <c r="P789" s="108"/>
      <c r="Q789" s="108"/>
      <c r="R789" s="108"/>
      <c r="S789" s="108"/>
      <c r="T789" s="108"/>
      <c r="U789" s="108"/>
      <c r="V789" s="108"/>
      <c r="W789" s="108"/>
      <c r="X789" s="108"/>
      <c r="Y789" s="108"/>
      <c r="Z789" s="108"/>
      <c r="AA789" s="108"/>
      <c r="AB789" s="108"/>
      <c r="AC789" s="108"/>
      <c r="AD789" s="108"/>
      <c r="AE789" s="108"/>
      <c r="AF789" s="108"/>
      <c r="AG789" s="108"/>
      <c r="AH789" s="108"/>
      <c r="AI789" s="108"/>
      <c r="AJ789" s="108"/>
      <c r="AK789" s="108"/>
      <c r="AL789" s="108"/>
      <c r="AM789" s="108"/>
      <c r="AN789" s="108"/>
      <c r="AO789" s="108"/>
    </row>
    <row r="790" spans="1:41" ht="12.75" customHeight="1" x14ac:dyDescent="0.2">
      <c r="A790" s="108"/>
      <c r="B790" s="108"/>
      <c r="C790" s="108"/>
      <c r="D790" s="108"/>
      <c r="E790" s="108"/>
      <c r="F790" s="108"/>
      <c r="G790" s="108"/>
      <c r="H790" s="108"/>
      <c r="I790" s="108"/>
      <c r="J790" s="108"/>
      <c r="K790" s="108"/>
      <c r="L790" s="108"/>
      <c r="M790" s="108"/>
      <c r="N790" s="108"/>
      <c r="O790" s="108"/>
      <c r="P790" s="108"/>
      <c r="Q790" s="108"/>
      <c r="R790" s="108"/>
      <c r="S790" s="108"/>
      <c r="T790" s="108"/>
      <c r="U790" s="108"/>
      <c r="V790" s="108"/>
      <c r="W790" s="108"/>
      <c r="X790" s="108"/>
      <c r="Y790" s="108"/>
      <c r="Z790" s="108"/>
      <c r="AA790" s="108"/>
      <c r="AB790" s="108"/>
      <c r="AC790" s="108"/>
      <c r="AD790" s="108"/>
      <c r="AE790" s="108"/>
      <c r="AF790" s="108"/>
      <c r="AG790" s="108"/>
      <c r="AH790" s="108"/>
      <c r="AI790" s="108"/>
      <c r="AJ790" s="108"/>
      <c r="AK790" s="108"/>
      <c r="AL790" s="108"/>
      <c r="AM790" s="108"/>
      <c r="AN790" s="108"/>
      <c r="AO790" s="108"/>
    </row>
    <row r="791" spans="1:41" ht="12.75" customHeight="1" x14ac:dyDescent="0.2">
      <c r="A791" s="108"/>
      <c r="B791" s="108"/>
      <c r="C791" s="108"/>
      <c r="D791" s="108"/>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c r="AA791" s="108"/>
      <c r="AB791" s="108"/>
      <c r="AC791" s="108"/>
      <c r="AD791" s="108"/>
      <c r="AE791" s="108"/>
      <c r="AF791" s="108"/>
      <c r="AG791" s="108"/>
      <c r="AH791" s="108"/>
      <c r="AI791" s="108"/>
      <c r="AJ791" s="108"/>
      <c r="AK791" s="108"/>
      <c r="AL791" s="108"/>
      <c r="AM791" s="108"/>
      <c r="AN791" s="108"/>
      <c r="AO791" s="108"/>
    </row>
    <row r="792" spans="1:41" ht="12.75" customHeight="1" x14ac:dyDescent="0.2">
      <c r="A792" s="108"/>
      <c r="B792" s="108"/>
      <c r="C792" s="108"/>
      <c r="D792" s="108"/>
      <c r="E792" s="108"/>
      <c r="F792" s="108"/>
      <c r="G792" s="108"/>
      <c r="H792" s="108"/>
      <c r="I792" s="108"/>
      <c r="J792" s="108"/>
      <c r="K792" s="108"/>
      <c r="L792" s="108"/>
      <c r="M792" s="108"/>
      <c r="N792" s="108"/>
      <c r="O792" s="108"/>
      <c r="P792" s="108"/>
      <c r="Q792" s="108"/>
      <c r="R792" s="108"/>
      <c r="S792" s="108"/>
      <c r="T792" s="108"/>
      <c r="U792" s="108"/>
      <c r="V792" s="108"/>
      <c r="W792" s="108"/>
      <c r="X792" s="108"/>
      <c r="Y792" s="108"/>
      <c r="Z792" s="108"/>
      <c r="AA792" s="108"/>
      <c r="AB792" s="108"/>
      <c r="AC792" s="108"/>
      <c r="AD792" s="108"/>
      <c r="AE792" s="108"/>
      <c r="AF792" s="108"/>
      <c r="AG792" s="108"/>
      <c r="AH792" s="108"/>
      <c r="AI792" s="108"/>
      <c r="AJ792" s="108"/>
      <c r="AK792" s="108"/>
      <c r="AL792" s="108"/>
      <c r="AM792" s="108"/>
      <c r="AN792" s="108"/>
      <c r="AO792" s="108"/>
    </row>
    <row r="793" spans="1:41" ht="12.75" customHeight="1" x14ac:dyDescent="0.2">
      <c r="A793" s="108"/>
      <c r="B793" s="108"/>
      <c r="C793" s="108"/>
      <c r="D793" s="108"/>
      <c r="E793" s="108"/>
      <c r="F793" s="108"/>
      <c r="G793" s="108"/>
      <c r="H793" s="108"/>
      <c r="I793" s="108"/>
      <c r="J793" s="108"/>
      <c r="K793" s="108"/>
      <c r="L793" s="108"/>
      <c r="M793" s="108"/>
      <c r="N793" s="108"/>
      <c r="O793" s="108"/>
      <c r="P793" s="108"/>
      <c r="Q793" s="108"/>
      <c r="R793" s="108"/>
      <c r="S793" s="108"/>
      <c r="T793" s="108"/>
      <c r="U793" s="108"/>
      <c r="V793" s="108"/>
      <c r="W793" s="108"/>
      <c r="X793" s="108"/>
      <c r="Y793" s="108"/>
      <c r="Z793" s="108"/>
      <c r="AA793" s="108"/>
      <c r="AB793" s="108"/>
      <c r="AC793" s="108"/>
      <c r="AD793" s="108"/>
      <c r="AE793" s="108"/>
      <c r="AF793" s="108"/>
      <c r="AG793" s="108"/>
      <c r="AH793" s="108"/>
      <c r="AI793" s="108"/>
      <c r="AJ793" s="108"/>
      <c r="AK793" s="108"/>
      <c r="AL793" s="108"/>
      <c r="AM793" s="108"/>
      <c r="AN793" s="108"/>
      <c r="AO793" s="108"/>
    </row>
    <row r="794" spans="1:41" ht="12.75" customHeight="1" x14ac:dyDescent="0.2">
      <c r="A794" s="108"/>
      <c r="B794" s="108"/>
      <c r="C794" s="108"/>
      <c r="D794" s="108"/>
      <c r="E794" s="108"/>
      <c r="F794" s="108"/>
      <c r="G794" s="108"/>
      <c r="H794" s="108"/>
      <c r="I794" s="108"/>
      <c r="J794" s="108"/>
      <c r="K794" s="108"/>
      <c r="L794" s="108"/>
      <c r="M794" s="108"/>
      <c r="N794" s="108"/>
      <c r="O794" s="108"/>
      <c r="P794" s="108"/>
      <c r="Q794" s="108"/>
      <c r="R794" s="108"/>
      <c r="S794" s="108"/>
      <c r="T794" s="108"/>
      <c r="U794" s="108"/>
      <c r="V794" s="108"/>
      <c r="W794" s="108"/>
      <c r="X794" s="108"/>
      <c r="Y794" s="108"/>
      <c r="Z794" s="108"/>
      <c r="AA794" s="108"/>
      <c r="AB794" s="108"/>
      <c r="AC794" s="108"/>
      <c r="AD794" s="108"/>
      <c r="AE794" s="108"/>
      <c r="AF794" s="108"/>
      <c r="AG794" s="108"/>
      <c r="AH794" s="108"/>
      <c r="AI794" s="108"/>
      <c r="AJ794" s="108"/>
      <c r="AK794" s="108"/>
      <c r="AL794" s="108"/>
      <c r="AM794" s="108"/>
      <c r="AN794" s="108"/>
      <c r="AO794" s="108"/>
    </row>
    <row r="795" spans="1:41" ht="12.75" customHeight="1" x14ac:dyDescent="0.2">
      <c r="A795" s="108"/>
      <c r="B795" s="108"/>
      <c r="C795" s="108"/>
      <c r="D795" s="108"/>
      <c r="E795" s="108"/>
      <c r="F795" s="108"/>
      <c r="G795" s="108"/>
      <c r="H795" s="108"/>
      <c r="I795" s="108"/>
      <c r="J795" s="108"/>
      <c r="K795" s="108"/>
      <c r="L795" s="108"/>
      <c r="M795" s="108"/>
      <c r="N795" s="108"/>
      <c r="O795" s="108"/>
      <c r="P795" s="108"/>
      <c r="Q795" s="108"/>
      <c r="R795" s="108"/>
      <c r="S795" s="108"/>
      <c r="T795" s="108"/>
      <c r="U795" s="108"/>
      <c r="V795" s="108"/>
      <c r="W795" s="108"/>
      <c r="X795" s="108"/>
      <c r="Y795" s="108"/>
      <c r="Z795" s="108"/>
      <c r="AA795" s="108"/>
      <c r="AB795" s="108"/>
      <c r="AC795" s="108"/>
      <c r="AD795" s="108"/>
      <c r="AE795" s="108"/>
      <c r="AF795" s="108"/>
      <c r="AG795" s="108"/>
      <c r="AH795" s="108"/>
      <c r="AI795" s="108"/>
      <c r="AJ795" s="108"/>
      <c r="AK795" s="108"/>
      <c r="AL795" s="108"/>
      <c r="AM795" s="108"/>
      <c r="AN795" s="108"/>
      <c r="AO795" s="108"/>
    </row>
    <row r="796" spans="1:41" ht="12.75" customHeight="1" x14ac:dyDescent="0.2">
      <c r="A796" s="108"/>
      <c r="B796" s="108"/>
      <c r="C796" s="108"/>
      <c r="D796" s="108"/>
      <c r="E796" s="108"/>
      <c r="F796" s="108"/>
      <c r="G796" s="108"/>
      <c r="H796" s="108"/>
      <c r="I796" s="108"/>
      <c r="J796" s="108"/>
      <c r="K796" s="108"/>
      <c r="L796" s="108"/>
      <c r="M796" s="108"/>
      <c r="N796" s="108"/>
      <c r="O796" s="108"/>
      <c r="P796" s="108"/>
      <c r="Q796" s="108"/>
      <c r="R796" s="108"/>
      <c r="S796" s="108"/>
      <c r="T796" s="108"/>
      <c r="U796" s="108"/>
      <c r="V796" s="108"/>
      <c r="W796" s="108"/>
      <c r="X796" s="108"/>
      <c r="Y796" s="108"/>
      <c r="Z796" s="108"/>
      <c r="AA796" s="108"/>
      <c r="AB796" s="108"/>
      <c r="AC796" s="108"/>
      <c r="AD796" s="108"/>
      <c r="AE796" s="108"/>
      <c r="AF796" s="108"/>
      <c r="AG796" s="108"/>
      <c r="AH796" s="108"/>
      <c r="AI796" s="108"/>
      <c r="AJ796" s="108"/>
      <c r="AK796" s="108"/>
      <c r="AL796" s="108"/>
      <c r="AM796" s="108"/>
      <c r="AN796" s="108"/>
      <c r="AO796" s="108"/>
    </row>
    <row r="797" spans="1:41" ht="12.75" customHeight="1" x14ac:dyDescent="0.2">
      <c r="A797" s="108"/>
      <c r="B797" s="108"/>
      <c r="C797" s="108"/>
      <c r="D797" s="108"/>
      <c r="E797" s="108"/>
      <c r="F797" s="108"/>
      <c r="G797" s="108"/>
      <c r="H797" s="108"/>
      <c r="I797" s="108"/>
      <c r="J797" s="108"/>
      <c r="K797" s="108"/>
      <c r="L797" s="108"/>
      <c r="M797" s="108"/>
      <c r="N797" s="108"/>
      <c r="O797" s="108"/>
      <c r="P797" s="108"/>
      <c r="Q797" s="108"/>
      <c r="R797" s="108"/>
      <c r="S797" s="108"/>
      <c r="T797" s="108"/>
      <c r="U797" s="108"/>
      <c r="V797" s="108"/>
      <c r="W797" s="108"/>
      <c r="X797" s="108"/>
      <c r="Y797" s="108"/>
      <c r="Z797" s="108"/>
      <c r="AA797" s="108"/>
      <c r="AB797" s="108"/>
      <c r="AC797" s="108"/>
      <c r="AD797" s="108"/>
      <c r="AE797" s="108"/>
      <c r="AF797" s="108"/>
      <c r="AG797" s="108"/>
      <c r="AH797" s="108"/>
      <c r="AI797" s="108"/>
      <c r="AJ797" s="108"/>
      <c r="AK797" s="108"/>
      <c r="AL797" s="108"/>
      <c r="AM797" s="108"/>
      <c r="AN797" s="108"/>
      <c r="AO797" s="108"/>
    </row>
    <row r="798" spans="1:41" ht="12.75" customHeight="1" x14ac:dyDescent="0.2">
      <c r="A798" s="108"/>
      <c r="B798" s="108"/>
      <c r="C798" s="108"/>
      <c r="D798" s="108"/>
      <c r="E798" s="108"/>
      <c r="F798" s="108"/>
      <c r="G798" s="108"/>
      <c r="H798" s="108"/>
      <c r="I798" s="108"/>
      <c r="J798" s="108"/>
      <c r="K798" s="108"/>
      <c r="L798" s="108"/>
      <c r="M798" s="108"/>
      <c r="N798" s="108"/>
      <c r="O798" s="108"/>
      <c r="P798" s="108"/>
      <c r="Q798" s="108"/>
      <c r="R798" s="108"/>
      <c r="S798" s="108"/>
      <c r="T798" s="108"/>
      <c r="U798" s="108"/>
      <c r="V798" s="108"/>
      <c r="W798" s="108"/>
      <c r="X798" s="108"/>
      <c r="Y798" s="108"/>
      <c r="Z798" s="108"/>
      <c r="AA798" s="108"/>
      <c r="AB798" s="108"/>
      <c r="AC798" s="108"/>
      <c r="AD798" s="108"/>
      <c r="AE798" s="108"/>
      <c r="AF798" s="108"/>
      <c r="AG798" s="108"/>
      <c r="AH798" s="108"/>
      <c r="AI798" s="108"/>
      <c r="AJ798" s="108"/>
      <c r="AK798" s="108"/>
      <c r="AL798" s="108"/>
      <c r="AM798" s="108"/>
      <c r="AN798" s="108"/>
      <c r="AO798" s="108"/>
    </row>
    <row r="799" spans="1:41" ht="12.75" customHeight="1" x14ac:dyDescent="0.2">
      <c r="A799" s="108"/>
      <c r="B799" s="108"/>
      <c r="C799" s="108"/>
      <c r="D799" s="108"/>
      <c r="E799" s="108"/>
      <c r="F799" s="108"/>
      <c r="G799" s="108"/>
      <c r="H799" s="108"/>
      <c r="I799" s="108"/>
      <c r="J799" s="108"/>
      <c r="K799" s="108"/>
      <c r="L799" s="108"/>
      <c r="M799" s="108"/>
      <c r="N799" s="108"/>
      <c r="O799" s="108"/>
      <c r="P799" s="108"/>
      <c r="Q799" s="108"/>
      <c r="R799" s="108"/>
      <c r="S799" s="108"/>
      <c r="T799" s="108"/>
      <c r="U799" s="108"/>
      <c r="V799" s="108"/>
      <c r="W799" s="108"/>
      <c r="X799" s="108"/>
      <c r="Y799" s="108"/>
      <c r="Z799" s="108"/>
      <c r="AA799" s="108"/>
      <c r="AB799" s="108"/>
      <c r="AC799" s="108"/>
      <c r="AD799" s="108"/>
      <c r="AE799" s="108"/>
      <c r="AF799" s="108"/>
      <c r="AG799" s="108"/>
      <c r="AH799" s="108"/>
      <c r="AI799" s="108"/>
      <c r="AJ799" s="108"/>
      <c r="AK799" s="108"/>
      <c r="AL799" s="108"/>
      <c r="AM799" s="108"/>
      <c r="AN799" s="108"/>
      <c r="AO799" s="108"/>
    </row>
    <row r="800" spans="1:41" ht="12.75" customHeight="1" x14ac:dyDescent="0.2">
      <c r="A800" s="108"/>
      <c r="B800" s="108"/>
      <c r="C800" s="108"/>
      <c r="D800" s="108"/>
      <c r="E800" s="108"/>
      <c r="F800" s="108"/>
      <c r="G800" s="108"/>
      <c r="H800" s="108"/>
      <c r="I800" s="108"/>
      <c r="J800" s="108"/>
      <c r="K800" s="108"/>
      <c r="L800" s="108"/>
      <c r="M800" s="108"/>
      <c r="N800" s="108"/>
      <c r="O800" s="108"/>
      <c r="P800" s="108"/>
      <c r="Q800" s="108"/>
      <c r="R800" s="108"/>
      <c r="S800" s="108"/>
      <c r="T800" s="108"/>
      <c r="U800" s="108"/>
      <c r="V800" s="108"/>
      <c r="W800" s="108"/>
      <c r="X800" s="108"/>
      <c r="Y800" s="108"/>
      <c r="Z800" s="108"/>
      <c r="AA800" s="108"/>
      <c r="AB800" s="108"/>
      <c r="AC800" s="108"/>
      <c r="AD800" s="108"/>
      <c r="AE800" s="108"/>
      <c r="AF800" s="108"/>
      <c r="AG800" s="108"/>
      <c r="AH800" s="108"/>
      <c r="AI800" s="108"/>
      <c r="AJ800" s="108"/>
      <c r="AK800" s="108"/>
      <c r="AL800" s="108"/>
      <c r="AM800" s="108"/>
      <c r="AN800" s="108"/>
      <c r="AO800" s="108"/>
    </row>
    <row r="801" spans="1:41" ht="12.75" customHeight="1" x14ac:dyDescent="0.2">
      <c r="A801" s="108"/>
      <c r="B801" s="108"/>
      <c r="C801" s="108"/>
      <c r="D801" s="108"/>
      <c r="E801" s="108"/>
      <c r="F801" s="108"/>
      <c r="G801" s="108"/>
      <c r="H801" s="108"/>
      <c r="I801" s="108"/>
      <c r="J801" s="108"/>
      <c r="K801" s="108"/>
      <c r="L801" s="108"/>
      <c r="M801" s="108"/>
      <c r="N801" s="108"/>
      <c r="O801" s="108"/>
      <c r="P801" s="108"/>
      <c r="Q801" s="108"/>
      <c r="R801" s="108"/>
      <c r="S801" s="108"/>
      <c r="T801" s="108"/>
      <c r="U801" s="108"/>
      <c r="V801" s="108"/>
      <c r="W801" s="108"/>
      <c r="X801" s="108"/>
      <c r="Y801" s="108"/>
      <c r="Z801" s="108"/>
      <c r="AA801" s="108"/>
      <c r="AB801" s="108"/>
      <c r="AC801" s="108"/>
      <c r="AD801" s="108"/>
      <c r="AE801" s="108"/>
      <c r="AF801" s="108"/>
      <c r="AG801" s="108"/>
      <c r="AH801" s="108"/>
      <c r="AI801" s="108"/>
      <c r="AJ801" s="108"/>
      <c r="AK801" s="108"/>
      <c r="AL801" s="108"/>
      <c r="AM801" s="108"/>
      <c r="AN801" s="108"/>
      <c r="AO801" s="108"/>
    </row>
    <row r="802" spans="1:41" ht="12.75" customHeight="1" x14ac:dyDescent="0.2">
      <c r="A802" s="108"/>
      <c r="B802" s="108"/>
      <c r="C802" s="108"/>
      <c r="D802" s="108"/>
      <c r="E802" s="108"/>
      <c r="F802" s="108"/>
      <c r="G802" s="108"/>
      <c r="H802" s="108"/>
      <c r="I802" s="108"/>
      <c r="J802" s="108"/>
      <c r="K802" s="108"/>
      <c r="L802" s="108"/>
      <c r="M802" s="108"/>
      <c r="N802" s="108"/>
      <c r="O802" s="108"/>
      <c r="P802" s="108"/>
      <c r="Q802" s="108"/>
      <c r="R802" s="108"/>
      <c r="S802" s="108"/>
      <c r="T802" s="108"/>
      <c r="U802" s="108"/>
      <c r="V802" s="108"/>
      <c r="W802" s="108"/>
      <c r="X802" s="108"/>
      <c r="Y802" s="108"/>
      <c r="Z802" s="108"/>
      <c r="AA802" s="108"/>
      <c r="AB802" s="108"/>
      <c r="AC802" s="108"/>
      <c r="AD802" s="108"/>
      <c r="AE802" s="108"/>
      <c r="AF802" s="108"/>
      <c r="AG802" s="108"/>
      <c r="AH802" s="108"/>
      <c r="AI802" s="108"/>
      <c r="AJ802" s="108"/>
      <c r="AK802" s="108"/>
      <c r="AL802" s="108"/>
      <c r="AM802" s="108"/>
      <c r="AN802" s="108"/>
      <c r="AO802" s="108"/>
    </row>
    <row r="803" spans="1:41" ht="12.75" customHeight="1" x14ac:dyDescent="0.2">
      <c r="A803" s="108"/>
      <c r="B803" s="108"/>
      <c r="C803" s="108"/>
      <c r="D803" s="108"/>
      <c r="E803" s="108"/>
      <c r="F803" s="108"/>
      <c r="G803" s="108"/>
      <c r="H803" s="108"/>
      <c r="I803" s="108"/>
      <c r="J803" s="108"/>
      <c r="K803" s="108"/>
      <c r="L803" s="108"/>
      <c r="M803" s="108"/>
      <c r="N803" s="108"/>
      <c r="O803" s="108"/>
      <c r="P803" s="108"/>
      <c r="Q803" s="108"/>
      <c r="R803" s="108"/>
      <c r="S803" s="108"/>
      <c r="T803" s="108"/>
      <c r="U803" s="108"/>
      <c r="V803" s="108"/>
      <c r="W803" s="108"/>
      <c r="X803" s="108"/>
      <c r="Y803" s="108"/>
      <c r="Z803" s="108"/>
      <c r="AA803" s="108"/>
      <c r="AB803" s="108"/>
      <c r="AC803" s="108"/>
      <c r="AD803" s="108"/>
      <c r="AE803" s="108"/>
      <c r="AF803" s="108"/>
      <c r="AG803" s="108"/>
      <c r="AH803" s="108"/>
      <c r="AI803" s="108"/>
      <c r="AJ803" s="108"/>
      <c r="AK803" s="108"/>
      <c r="AL803" s="108"/>
      <c r="AM803" s="108"/>
      <c r="AN803" s="108"/>
      <c r="AO803" s="108"/>
    </row>
    <row r="804" spans="1:41" ht="12.75" customHeight="1" x14ac:dyDescent="0.2">
      <c r="A804" s="108"/>
      <c r="B804" s="108"/>
      <c r="C804" s="108"/>
      <c r="D804" s="108"/>
      <c r="E804" s="108"/>
      <c r="F804" s="108"/>
      <c r="G804" s="108"/>
      <c r="H804" s="108"/>
      <c r="I804" s="108"/>
      <c r="J804" s="108"/>
      <c r="K804" s="108"/>
      <c r="L804" s="108"/>
      <c r="M804" s="108"/>
      <c r="N804" s="108"/>
      <c r="O804" s="108"/>
      <c r="P804" s="108"/>
      <c r="Q804" s="108"/>
      <c r="R804" s="108"/>
      <c r="S804" s="108"/>
      <c r="T804" s="108"/>
      <c r="U804" s="108"/>
      <c r="V804" s="108"/>
      <c r="W804" s="108"/>
      <c r="X804" s="108"/>
      <c r="Y804" s="108"/>
      <c r="Z804" s="108"/>
      <c r="AA804" s="108"/>
      <c r="AB804" s="108"/>
      <c r="AC804" s="108"/>
      <c r="AD804" s="108"/>
      <c r="AE804" s="108"/>
      <c r="AF804" s="108"/>
      <c r="AG804" s="108"/>
      <c r="AH804" s="108"/>
      <c r="AI804" s="108"/>
      <c r="AJ804" s="108"/>
      <c r="AK804" s="108"/>
      <c r="AL804" s="108"/>
      <c r="AM804" s="108"/>
      <c r="AN804" s="108"/>
      <c r="AO804" s="108"/>
    </row>
    <row r="805" spans="1:41" ht="12.75" customHeight="1" x14ac:dyDescent="0.2">
      <c r="A805" s="108"/>
      <c r="B805" s="108"/>
      <c r="C805" s="108"/>
      <c r="D805" s="108"/>
      <c r="E805" s="108"/>
      <c r="F805" s="108"/>
      <c r="G805" s="108"/>
      <c r="H805" s="108"/>
      <c r="I805" s="108"/>
      <c r="J805" s="108"/>
      <c r="K805" s="108"/>
      <c r="L805" s="108"/>
      <c r="M805" s="108"/>
      <c r="N805" s="108"/>
      <c r="O805" s="108"/>
      <c r="P805" s="108"/>
      <c r="Q805" s="108"/>
      <c r="R805" s="108"/>
      <c r="S805" s="108"/>
      <c r="T805" s="108"/>
      <c r="U805" s="108"/>
      <c r="V805" s="108"/>
      <c r="W805" s="108"/>
      <c r="X805" s="108"/>
      <c r="Y805" s="108"/>
      <c r="Z805" s="108"/>
      <c r="AA805" s="108"/>
      <c r="AB805" s="108"/>
      <c r="AC805" s="108"/>
      <c r="AD805" s="108"/>
      <c r="AE805" s="108"/>
      <c r="AF805" s="108"/>
      <c r="AG805" s="108"/>
      <c r="AH805" s="108"/>
      <c r="AI805" s="108"/>
      <c r="AJ805" s="108"/>
      <c r="AK805" s="108"/>
      <c r="AL805" s="108"/>
      <c r="AM805" s="108"/>
      <c r="AN805" s="108"/>
      <c r="AO805" s="108"/>
    </row>
    <row r="806" spans="1:41" ht="12.75" customHeight="1" x14ac:dyDescent="0.2">
      <c r="A806" s="108"/>
      <c r="B806" s="108"/>
      <c r="C806" s="108"/>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c r="AA806" s="108"/>
      <c r="AB806" s="108"/>
      <c r="AC806" s="108"/>
      <c r="AD806" s="108"/>
      <c r="AE806" s="108"/>
      <c r="AF806" s="108"/>
      <c r="AG806" s="108"/>
      <c r="AH806" s="108"/>
      <c r="AI806" s="108"/>
      <c r="AJ806" s="108"/>
      <c r="AK806" s="108"/>
      <c r="AL806" s="108"/>
      <c r="AM806" s="108"/>
      <c r="AN806" s="108"/>
      <c r="AO806" s="108"/>
    </row>
    <row r="807" spans="1:41" ht="12.75" customHeight="1" x14ac:dyDescent="0.2">
      <c r="A807" s="108"/>
      <c r="B807" s="108"/>
      <c r="C807" s="108"/>
      <c r="D807" s="108"/>
      <c r="E807" s="108"/>
      <c r="F807" s="108"/>
      <c r="G807" s="108"/>
      <c r="H807" s="108"/>
      <c r="I807" s="108"/>
      <c r="J807" s="108"/>
      <c r="K807" s="108"/>
      <c r="L807" s="108"/>
      <c r="M807" s="108"/>
      <c r="N807" s="108"/>
      <c r="O807" s="108"/>
      <c r="P807" s="108"/>
      <c r="Q807" s="108"/>
      <c r="R807" s="108"/>
      <c r="S807" s="108"/>
      <c r="T807" s="108"/>
      <c r="U807" s="108"/>
      <c r="V807" s="108"/>
      <c r="W807" s="108"/>
      <c r="X807" s="108"/>
      <c r="Y807" s="108"/>
      <c r="Z807" s="108"/>
      <c r="AA807" s="108"/>
      <c r="AB807" s="108"/>
      <c r="AC807" s="108"/>
      <c r="AD807" s="108"/>
      <c r="AE807" s="108"/>
      <c r="AF807" s="108"/>
      <c r="AG807" s="108"/>
      <c r="AH807" s="108"/>
      <c r="AI807" s="108"/>
      <c r="AJ807" s="108"/>
      <c r="AK807" s="108"/>
      <c r="AL807" s="108"/>
      <c r="AM807" s="108"/>
      <c r="AN807" s="108"/>
      <c r="AO807" s="108"/>
    </row>
    <row r="808" spans="1:41" ht="12.75" customHeight="1" x14ac:dyDescent="0.2">
      <c r="A808" s="108"/>
      <c r="B808" s="108"/>
      <c r="C808" s="108"/>
      <c r="D808" s="108"/>
      <c r="E808" s="108"/>
      <c r="F808" s="108"/>
      <c r="G808" s="108"/>
      <c r="H808" s="108"/>
      <c r="I808" s="108"/>
      <c r="J808" s="108"/>
      <c r="K808" s="108"/>
      <c r="L808" s="108"/>
      <c r="M808" s="108"/>
      <c r="N808" s="108"/>
      <c r="O808" s="108"/>
      <c r="P808" s="108"/>
      <c r="Q808" s="108"/>
      <c r="R808" s="108"/>
      <c r="S808" s="108"/>
      <c r="T808" s="108"/>
      <c r="U808" s="108"/>
      <c r="V808" s="108"/>
      <c r="W808" s="108"/>
      <c r="X808" s="108"/>
      <c r="Y808" s="108"/>
      <c r="Z808" s="108"/>
      <c r="AA808" s="108"/>
      <c r="AB808" s="108"/>
      <c r="AC808" s="108"/>
      <c r="AD808" s="108"/>
      <c r="AE808" s="108"/>
      <c r="AF808" s="108"/>
      <c r="AG808" s="108"/>
      <c r="AH808" s="108"/>
      <c r="AI808" s="108"/>
      <c r="AJ808" s="108"/>
      <c r="AK808" s="108"/>
      <c r="AL808" s="108"/>
      <c r="AM808" s="108"/>
      <c r="AN808" s="108"/>
      <c r="AO808" s="108"/>
    </row>
    <row r="809" spans="1:41" ht="12.75" customHeight="1" x14ac:dyDescent="0.2">
      <c r="A809" s="108"/>
      <c r="B809" s="108"/>
      <c r="C809" s="108"/>
      <c r="D809" s="108"/>
      <c r="E809" s="108"/>
      <c r="F809" s="108"/>
      <c r="G809" s="108"/>
      <c r="H809" s="108"/>
      <c r="I809" s="108"/>
      <c r="J809" s="108"/>
      <c r="K809" s="108"/>
      <c r="L809" s="108"/>
      <c r="M809" s="108"/>
      <c r="N809" s="108"/>
      <c r="O809" s="108"/>
      <c r="P809" s="108"/>
      <c r="Q809" s="108"/>
      <c r="R809" s="108"/>
      <c r="S809" s="108"/>
      <c r="T809" s="108"/>
      <c r="U809" s="108"/>
      <c r="V809" s="108"/>
      <c r="W809" s="108"/>
      <c r="X809" s="108"/>
      <c r="Y809" s="108"/>
      <c r="Z809" s="108"/>
      <c r="AA809" s="108"/>
      <c r="AB809" s="108"/>
      <c r="AC809" s="108"/>
      <c r="AD809" s="108"/>
      <c r="AE809" s="108"/>
      <c r="AF809" s="108"/>
      <c r="AG809" s="108"/>
      <c r="AH809" s="108"/>
      <c r="AI809" s="108"/>
      <c r="AJ809" s="108"/>
      <c r="AK809" s="108"/>
      <c r="AL809" s="108"/>
      <c r="AM809" s="108"/>
      <c r="AN809" s="108"/>
      <c r="AO809" s="108"/>
    </row>
    <row r="810" spans="1:41" ht="12.75" customHeight="1" x14ac:dyDescent="0.2">
      <c r="A810" s="108"/>
      <c r="B810" s="108"/>
      <c r="C810" s="108"/>
      <c r="D810" s="108"/>
      <c r="E810" s="108"/>
      <c r="F810" s="108"/>
      <c r="G810" s="108"/>
      <c r="H810" s="108"/>
      <c r="I810" s="108"/>
      <c r="J810" s="108"/>
      <c r="K810" s="108"/>
      <c r="L810" s="108"/>
      <c r="M810" s="108"/>
      <c r="N810" s="108"/>
      <c r="O810" s="108"/>
      <c r="P810" s="108"/>
      <c r="Q810" s="108"/>
      <c r="R810" s="108"/>
      <c r="S810" s="108"/>
      <c r="T810" s="108"/>
      <c r="U810" s="108"/>
      <c r="V810" s="108"/>
      <c r="W810" s="108"/>
      <c r="X810" s="108"/>
      <c r="Y810" s="108"/>
      <c r="Z810" s="108"/>
      <c r="AA810" s="108"/>
      <c r="AB810" s="108"/>
      <c r="AC810" s="108"/>
      <c r="AD810" s="108"/>
      <c r="AE810" s="108"/>
      <c r="AF810" s="108"/>
      <c r="AG810" s="108"/>
      <c r="AH810" s="108"/>
      <c r="AI810" s="108"/>
      <c r="AJ810" s="108"/>
      <c r="AK810" s="108"/>
      <c r="AL810" s="108"/>
      <c r="AM810" s="108"/>
      <c r="AN810" s="108"/>
      <c r="AO810" s="108"/>
    </row>
    <row r="811" spans="1:41" ht="12.75" customHeight="1" x14ac:dyDescent="0.2">
      <c r="A811" s="108"/>
      <c r="B811" s="108"/>
      <c r="C811" s="108"/>
      <c r="D811" s="108"/>
      <c r="E811" s="108"/>
      <c r="F811" s="108"/>
      <c r="G811" s="108"/>
      <c r="H811" s="108"/>
      <c r="I811" s="108"/>
      <c r="J811" s="108"/>
      <c r="K811" s="108"/>
      <c r="L811" s="108"/>
      <c r="M811" s="108"/>
      <c r="N811" s="108"/>
      <c r="O811" s="108"/>
      <c r="P811" s="108"/>
      <c r="Q811" s="108"/>
      <c r="R811" s="108"/>
      <c r="S811" s="108"/>
      <c r="T811" s="108"/>
      <c r="U811" s="108"/>
      <c r="V811" s="108"/>
      <c r="W811" s="108"/>
      <c r="X811" s="108"/>
      <c r="Y811" s="108"/>
      <c r="Z811" s="108"/>
      <c r="AA811" s="108"/>
      <c r="AB811" s="108"/>
      <c r="AC811" s="108"/>
      <c r="AD811" s="108"/>
      <c r="AE811" s="108"/>
      <c r="AF811" s="108"/>
      <c r="AG811" s="108"/>
      <c r="AH811" s="108"/>
      <c r="AI811" s="108"/>
      <c r="AJ811" s="108"/>
      <c r="AK811" s="108"/>
      <c r="AL811" s="108"/>
      <c r="AM811" s="108"/>
      <c r="AN811" s="108"/>
      <c r="AO811" s="108"/>
    </row>
    <row r="812" spans="1:41" ht="12.75" customHeight="1" x14ac:dyDescent="0.2">
      <c r="A812" s="108"/>
      <c r="B812" s="108"/>
      <c r="C812" s="108"/>
      <c r="D812" s="108"/>
      <c r="E812" s="108"/>
      <c r="F812" s="108"/>
      <c r="G812" s="108"/>
      <c r="H812" s="108"/>
      <c r="I812" s="108"/>
      <c r="J812" s="108"/>
      <c r="K812" s="108"/>
      <c r="L812" s="108"/>
      <c r="M812" s="108"/>
      <c r="N812" s="108"/>
      <c r="O812" s="108"/>
      <c r="P812" s="108"/>
      <c r="Q812" s="108"/>
      <c r="R812" s="108"/>
      <c r="S812" s="108"/>
      <c r="T812" s="108"/>
      <c r="U812" s="108"/>
      <c r="V812" s="108"/>
      <c r="W812" s="108"/>
      <c r="X812" s="108"/>
      <c r="Y812" s="108"/>
      <c r="Z812" s="108"/>
      <c r="AA812" s="108"/>
      <c r="AB812" s="108"/>
      <c r="AC812" s="108"/>
      <c r="AD812" s="108"/>
      <c r="AE812" s="108"/>
      <c r="AF812" s="108"/>
      <c r="AG812" s="108"/>
      <c r="AH812" s="108"/>
      <c r="AI812" s="108"/>
      <c r="AJ812" s="108"/>
      <c r="AK812" s="108"/>
      <c r="AL812" s="108"/>
      <c r="AM812" s="108"/>
      <c r="AN812" s="108"/>
      <c r="AO812" s="108"/>
    </row>
    <row r="813" spans="1:41" ht="12.75" customHeight="1" x14ac:dyDescent="0.2">
      <c r="A813" s="108"/>
      <c r="B813" s="108"/>
      <c r="C813" s="108"/>
      <c r="D813" s="108"/>
      <c r="E813" s="108"/>
      <c r="F813" s="108"/>
      <c r="G813" s="108"/>
      <c r="H813" s="108"/>
      <c r="I813" s="108"/>
      <c r="J813" s="108"/>
      <c r="K813" s="108"/>
      <c r="L813" s="108"/>
      <c r="M813" s="108"/>
      <c r="N813" s="108"/>
      <c r="O813" s="108"/>
      <c r="P813" s="108"/>
      <c r="Q813" s="108"/>
      <c r="R813" s="108"/>
      <c r="S813" s="108"/>
      <c r="T813" s="108"/>
      <c r="U813" s="108"/>
      <c r="V813" s="108"/>
      <c r="W813" s="108"/>
      <c r="X813" s="108"/>
      <c r="Y813" s="108"/>
      <c r="Z813" s="108"/>
      <c r="AA813" s="108"/>
      <c r="AB813" s="108"/>
      <c r="AC813" s="108"/>
      <c r="AD813" s="108"/>
      <c r="AE813" s="108"/>
      <c r="AF813" s="108"/>
      <c r="AG813" s="108"/>
      <c r="AH813" s="108"/>
      <c r="AI813" s="108"/>
      <c r="AJ813" s="108"/>
      <c r="AK813" s="108"/>
      <c r="AL813" s="108"/>
      <c r="AM813" s="108"/>
      <c r="AN813" s="108"/>
      <c r="AO813" s="108"/>
    </row>
    <row r="814" spans="1:41" ht="12.75" customHeight="1" x14ac:dyDescent="0.2">
      <c r="A814" s="108"/>
      <c r="B814" s="108"/>
      <c r="C814" s="108"/>
      <c r="D814" s="108"/>
      <c r="E814" s="108"/>
      <c r="F814" s="108"/>
      <c r="G814" s="108"/>
      <c r="H814" s="108"/>
      <c r="I814" s="108"/>
      <c r="J814" s="108"/>
      <c r="K814" s="108"/>
      <c r="L814" s="108"/>
      <c r="M814" s="108"/>
      <c r="N814" s="108"/>
      <c r="O814" s="108"/>
      <c r="P814" s="108"/>
      <c r="Q814" s="108"/>
      <c r="R814" s="108"/>
      <c r="S814" s="108"/>
      <c r="T814" s="108"/>
      <c r="U814" s="108"/>
      <c r="V814" s="108"/>
      <c r="W814" s="108"/>
      <c r="X814" s="108"/>
      <c r="Y814" s="108"/>
      <c r="Z814" s="108"/>
      <c r="AA814" s="108"/>
      <c r="AB814" s="108"/>
      <c r="AC814" s="108"/>
      <c r="AD814" s="108"/>
      <c r="AE814" s="108"/>
      <c r="AF814" s="108"/>
      <c r="AG814" s="108"/>
      <c r="AH814" s="108"/>
      <c r="AI814" s="108"/>
      <c r="AJ814" s="108"/>
      <c r="AK814" s="108"/>
      <c r="AL814" s="108"/>
      <c r="AM814" s="108"/>
      <c r="AN814" s="108"/>
      <c r="AO814" s="108"/>
    </row>
    <row r="815" spans="1:41" ht="12.75" customHeight="1" x14ac:dyDescent="0.2">
      <c r="A815" s="108"/>
      <c r="B815" s="108"/>
      <c r="C815" s="108"/>
      <c r="D815" s="108"/>
      <c r="E815" s="108"/>
      <c r="F815" s="108"/>
      <c r="G815" s="108"/>
      <c r="H815" s="108"/>
      <c r="I815" s="108"/>
      <c r="J815" s="108"/>
      <c r="K815" s="108"/>
      <c r="L815" s="108"/>
      <c r="M815" s="108"/>
      <c r="N815" s="108"/>
      <c r="O815" s="108"/>
      <c r="P815" s="108"/>
      <c r="Q815" s="108"/>
      <c r="R815" s="108"/>
      <c r="S815" s="108"/>
      <c r="T815" s="108"/>
      <c r="U815" s="108"/>
      <c r="V815" s="108"/>
      <c r="W815" s="108"/>
      <c r="X815" s="108"/>
      <c r="Y815" s="108"/>
      <c r="Z815" s="108"/>
      <c r="AA815" s="108"/>
      <c r="AB815" s="108"/>
      <c r="AC815" s="108"/>
      <c r="AD815" s="108"/>
      <c r="AE815" s="108"/>
      <c r="AF815" s="108"/>
      <c r="AG815" s="108"/>
      <c r="AH815" s="108"/>
      <c r="AI815" s="108"/>
      <c r="AJ815" s="108"/>
      <c r="AK815" s="108"/>
      <c r="AL815" s="108"/>
      <c r="AM815" s="108"/>
      <c r="AN815" s="108"/>
      <c r="AO815" s="108"/>
    </row>
    <row r="816" spans="1:41" ht="12.75" customHeight="1" x14ac:dyDescent="0.2">
      <c r="A816" s="108"/>
      <c r="B816" s="108"/>
      <c r="C816" s="108"/>
      <c r="D816" s="108"/>
      <c r="E816" s="108"/>
      <c r="F816" s="108"/>
      <c r="G816" s="108"/>
      <c r="H816" s="108"/>
      <c r="I816" s="108"/>
      <c r="J816" s="108"/>
      <c r="K816" s="108"/>
      <c r="L816" s="108"/>
      <c r="M816" s="108"/>
      <c r="N816" s="108"/>
      <c r="O816" s="108"/>
      <c r="P816" s="108"/>
      <c r="Q816" s="108"/>
      <c r="R816" s="108"/>
      <c r="S816" s="108"/>
      <c r="T816" s="108"/>
      <c r="U816" s="108"/>
      <c r="V816" s="108"/>
      <c r="W816" s="108"/>
      <c r="X816" s="108"/>
      <c r="Y816" s="108"/>
      <c r="Z816" s="108"/>
      <c r="AA816" s="108"/>
      <c r="AB816" s="108"/>
      <c r="AC816" s="108"/>
      <c r="AD816" s="108"/>
      <c r="AE816" s="108"/>
      <c r="AF816" s="108"/>
      <c r="AG816" s="108"/>
      <c r="AH816" s="108"/>
      <c r="AI816" s="108"/>
      <c r="AJ816" s="108"/>
      <c r="AK816" s="108"/>
      <c r="AL816" s="108"/>
      <c r="AM816" s="108"/>
      <c r="AN816" s="108"/>
      <c r="AO816" s="108"/>
    </row>
    <row r="817" spans="1:41" ht="12.75" customHeight="1" x14ac:dyDescent="0.2">
      <c r="A817" s="108"/>
      <c r="B817" s="108"/>
      <c r="C817" s="108"/>
      <c r="D817" s="108"/>
      <c r="E817" s="108"/>
      <c r="F817" s="108"/>
      <c r="G817" s="108"/>
      <c r="H817" s="108"/>
      <c r="I817" s="108"/>
      <c r="J817" s="108"/>
      <c r="K817" s="108"/>
      <c r="L817" s="108"/>
      <c r="M817" s="108"/>
      <c r="N817" s="108"/>
      <c r="O817" s="108"/>
      <c r="P817" s="108"/>
      <c r="Q817" s="108"/>
      <c r="R817" s="108"/>
      <c r="S817" s="108"/>
      <c r="T817" s="108"/>
      <c r="U817" s="108"/>
      <c r="V817" s="108"/>
      <c r="W817" s="108"/>
      <c r="X817" s="108"/>
      <c r="Y817" s="108"/>
      <c r="Z817" s="108"/>
      <c r="AA817" s="108"/>
      <c r="AB817" s="108"/>
      <c r="AC817" s="108"/>
      <c r="AD817" s="108"/>
      <c r="AE817" s="108"/>
      <c r="AF817" s="108"/>
      <c r="AG817" s="108"/>
      <c r="AH817" s="108"/>
      <c r="AI817" s="108"/>
      <c r="AJ817" s="108"/>
      <c r="AK817" s="108"/>
      <c r="AL817" s="108"/>
      <c r="AM817" s="108"/>
      <c r="AN817" s="108"/>
      <c r="AO817" s="108"/>
    </row>
    <row r="818" spans="1:41" ht="12.75" customHeight="1" x14ac:dyDescent="0.2">
      <c r="A818" s="108"/>
      <c r="B818" s="108"/>
      <c r="C818" s="108"/>
      <c r="D818" s="108"/>
      <c r="E818" s="108"/>
      <c r="F818" s="108"/>
      <c r="G818" s="108"/>
      <c r="H818" s="108"/>
      <c r="I818" s="108"/>
      <c r="J818" s="108"/>
      <c r="K818" s="108"/>
      <c r="L818" s="108"/>
      <c r="M818" s="108"/>
      <c r="N818" s="108"/>
      <c r="O818" s="108"/>
      <c r="P818" s="108"/>
      <c r="Q818" s="108"/>
      <c r="R818" s="108"/>
      <c r="S818" s="108"/>
      <c r="T818" s="108"/>
      <c r="U818" s="108"/>
      <c r="V818" s="108"/>
      <c r="W818" s="108"/>
      <c r="X818" s="108"/>
      <c r="Y818" s="108"/>
      <c r="Z818" s="108"/>
      <c r="AA818" s="108"/>
      <c r="AB818" s="108"/>
      <c r="AC818" s="108"/>
      <c r="AD818" s="108"/>
      <c r="AE818" s="108"/>
      <c r="AF818" s="108"/>
      <c r="AG818" s="108"/>
      <c r="AH818" s="108"/>
      <c r="AI818" s="108"/>
      <c r="AJ818" s="108"/>
      <c r="AK818" s="108"/>
      <c r="AL818" s="108"/>
      <c r="AM818" s="108"/>
      <c r="AN818" s="108"/>
      <c r="AO818" s="108"/>
    </row>
    <row r="819" spans="1:41" ht="12.75" customHeight="1" x14ac:dyDescent="0.2">
      <c r="A819" s="108"/>
      <c r="B819" s="108"/>
      <c r="C819" s="108"/>
      <c r="D819" s="108"/>
      <c r="E819" s="108"/>
      <c r="F819" s="108"/>
      <c r="G819" s="108"/>
      <c r="H819" s="108"/>
      <c r="I819" s="108"/>
      <c r="J819" s="108"/>
      <c r="K819" s="108"/>
      <c r="L819" s="108"/>
      <c r="M819" s="108"/>
      <c r="N819" s="108"/>
      <c r="O819" s="108"/>
      <c r="P819" s="108"/>
      <c r="Q819" s="108"/>
      <c r="R819" s="108"/>
      <c r="S819" s="108"/>
      <c r="T819" s="108"/>
      <c r="U819" s="108"/>
      <c r="V819" s="108"/>
      <c r="W819" s="108"/>
      <c r="X819" s="108"/>
      <c r="Y819" s="108"/>
      <c r="Z819" s="108"/>
      <c r="AA819" s="108"/>
      <c r="AB819" s="108"/>
      <c r="AC819" s="108"/>
      <c r="AD819" s="108"/>
      <c r="AE819" s="108"/>
      <c r="AF819" s="108"/>
      <c r="AG819" s="108"/>
      <c r="AH819" s="108"/>
      <c r="AI819" s="108"/>
      <c r="AJ819" s="108"/>
      <c r="AK819" s="108"/>
      <c r="AL819" s="108"/>
      <c r="AM819" s="108"/>
      <c r="AN819" s="108"/>
      <c r="AO819" s="108"/>
    </row>
    <row r="820" spans="1:41" ht="12.75" customHeight="1" x14ac:dyDescent="0.2">
      <c r="A820" s="108"/>
      <c r="B820" s="108"/>
      <c r="C820" s="108"/>
      <c r="D820" s="108"/>
      <c r="E820" s="108"/>
      <c r="F820" s="108"/>
      <c r="G820" s="108"/>
      <c r="H820" s="108"/>
      <c r="I820" s="108"/>
      <c r="J820" s="108"/>
      <c r="K820" s="108"/>
      <c r="L820" s="108"/>
      <c r="M820" s="108"/>
      <c r="N820" s="108"/>
      <c r="O820" s="108"/>
      <c r="P820" s="108"/>
      <c r="Q820" s="108"/>
      <c r="R820" s="108"/>
      <c r="S820" s="108"/>
      <c r="T820" s="108"/>
      <c r="U820" s="108"/>
      <c r="V820" s="108"/>
      <c r="W820" s="108"/>
      <c r="X820" s="108"/>
      <c r="Y820" s="108"/>
      <c r="Z820" s="108"/>
      <c r="AA820" s="108"/>
      <c r="AB820" s="108"/>
      <c r="AC820" s="108"/>
      <c r="AD820" s="108"/>
      <c r="AE820" s="108"/>
      <c r="AF820" s="108"/>
      <c r="AG820" s="108"/>
      <c r="AH820" s="108"/>
      <c r="AI820" s="108"/>
      <c r="AJ820" s="108"/>
      <c r="AK820" s="108"/>
      <c r="AL820" s="108"/>
      <c r="AM820" s="108"/>
      <c r="AN820" s="108"/>
      <c r="AO820" s="108"/>
    </row>
    <row r="821" spans="1:41" ht="12.75" customHeight="1" x14ac:dyDescent="0.2">
      <c r="A821" s="108"/>
      <c r="B821" s="108"/>
      <c r="C821" s="108"/>
      <c r="D821" s="108"/>
      <c r="E821" s="108"/>
      <c r="F821" s="108"/>
      <c r="G821" s="108"/>
      <c r="H821" s="108"/>
      <c r="I821" s="108"/>
      <c r="J821" s="108"/>
      <c r="K821" s="108"/>
      <c r="L821" s="108"/>
      <c r="M821" s="108"/>
      <c r="N821" s="108"/>
      <c r="O821" s="108"/>
      <c r="P821" s="108"/>
      <c r="Q821" s="108"/>
      <c r="R821" s="108"/>
      <c r="S821" s="108"/>
      <c r="T821" s="108"/>
      <c r="U821" s="108"/>
      <c r="V821" s="108"/>
      <c r="W821" s="108"/>
      <c r="X821" s="108"/>
      <c r="Y821" s="108"/>
      <c r="Z821" s="108"/>
      <c r="AA821" s="108"/>
      <c r="AB821" s="108"/>
      <c r="AC821" s="108"/>
      <c r="AD821" s="108"/>
      <c r="AE821" s="108"/>
      <c r="AF821" s="108"/>
      <c r="AG821" s="108"/>
      <c r="AH821" s="108"/>
      <c r="AI821" s="108"/>
      <c r="AJ821" s="108"/>
      <c r="AK821" s="108"/>
      <c r="AL821" s="108"/>
      <c r="AM821" s="108"/>
      <c r="AN821" s="108"/>
      <c r="AO821" s="108"/>
    </row>
    <row r="822" spans="1:41" ht="12.75" customHeight="1" x14ac:dyDescent="0.2">
      <c r="A822" s="108"/>
      <c r="B822" s="108"/>
      <c r="C822" s="108"/>
      <c r="D822" s="108"/>
      <c r="E822" s="108"/>
      <c r="F822" s="108"/>
      <c r="G822" s="108"/>
      <c r="H822" s="108"/>
      <c r="I822" s="108"/>
      <c r="J822" s="108"/>
      <c r="K822" s="108"/>
      <c r="L822" s="108"/>
      <c r="M822" s="108"/>
      <c r="N822" s="108"/>
      <c r="O822" s="108"/>
      <c r="P822" s="108"/>
      <c r="Q822" s="108"/>
      <c r="R822" s="108"/>
      <c r="S822" s="108"/>
      <c r="T822" s="108"/>
      <c r="U822" s="108"/>
      <c r="V822" s="108"/>
      <c r="W822" s="108"/>
      <c r="X822" s="108"/>
      <c r="Y822" s="108"/>
      <c r="Z822" s="108"/>
      <c r="AA822" s="108"/>
      <c r="AB822" s="108"/>
      <c r="AC822" s="108"/>
      <c r="AD822" s="108"/>
      <c r="AE822" s="108"/>
      <c r="AF822" s="108"/>
      <c r="AG822" s="108"/>
      <c r="AH822" s="108"/>
      <c r="AI822" s="108"/>
      <c r="AJ822" s="108"/>
      <c r="AK822" s="108"/>
      <c r="AL822" s="108"/>
      <c r="AM822" s="108"/>
      <c r="AN822" s="108"/>
      <c r="AO822" s="108"/>
    </row>
    <row r="823" spans="1:41" ht="12.75" customHeight="1" x14ac:dyDescent="0.2">
      <c r="A823" s="108"/>
      <c r="B823" s="108"/>
      <c r="C823" s="108"/>
      <c r="D823" s="108"/>
      <c r="E823" s="108"/>
      <c r="F823" s="108"/>
      <c r="G823" s="108"/>
      <c r="H823" s="108"/>
      <c r="I823" s="108"/>
      <c r="J823" s="108"/>
      <c r="K823" s="108"/>
      <c r="L823" s="108"/>
      <c r="M823" s="108"/>
      <c r="N823" s="108"/>
      <c r="O823" s="108"/>
      <c r="P823" s="108"/>
      <c r="Q823" s="108"/>
      <c r="R823" s="108"/>
      <c r="S823" s="108"/>
      <c r="T823" s="108"/>
      <c r="U823" s="108"/>
      <c r="V823" s="108"/>
      <c r="W823" s="108"/>
      <c r="X823" s="108"/>
      <c r="Y823" s="108"/>
      <c r="Z823" s="108"/>
      <c r="AA823" s="108"/>
      <c r="AB823" s="108"/>
      <c r="AC823" s="108"/>
      <c r="AD823" s="108"/>
      <c r="AE823" s="108"/>
      <c r="AF823" s="108"/>
      <c r="AG823" s="108"/>
      <c r="AH823" s="108"/>
      <c r="AI823" s="108"/>
      <c r="AJ823" s="108"/>
      <c r="AK823" s="108"/>
      <c r="AL823" s="108"/>
      <c r="AM823" s="108"/>
      <c r="AN823" s="108"/>
      <c r="AO823" s="108"/>
    </row>
    <row r="824" spans="1:41" ht="12.75" customHeight="1" x14ac:dyDescent="0.2">
      <c r="A824" s="108"/>
      <c r="B824" s="108"/>
      <c r="C824" s="108"/>
      <c r="D824" s="108"/>
      <c r="E824" s="108"/>
      <c r="F824" s="108"/>
      <c r="G824" s="108"/>
      <c r="H824" s="108"/>
      <c r="I824" s="108"/>
      <c r="J824" s="108"/>
      <c r="K824" s="108"/>
      <c r="L824" s="108"/>
      <c r="M824" s="108"/>
      <c r="N824" s="108"/>
      <c r="O824" s="108"/>
      <c r="P824" s="108"/>
      <c r="Q824" s="108"/>
      <c r="R824" s="108"/>
      <c r="S824" s="108"/>
      <c r="T824" s="108"/>
      <c r="U824" s="108"/>
      <c r="V824" s="108"/>
      <c r="W824" s="108"/>
      <c r="X824" s="108"/>
      <c r="Y824" s="108"/>
      <c r="Z824" s="108"/>
      <c r="AA824" s="108"/>
      <c r="AB824" s="108"/>
      <c r="AC824" s="108"/>
      <c r="AD824" s="108"/>
      <c r="AE824" s="108"/>
      <c r="AF824" s="108"/>
      <c r="AG824" s="108"/>
      <c r="AH824" s="108"/>
      <c r="AI824" s="108"/>
      <c r="AJ824" s="108"/>
      <c r="AK824" s="108"/>
      <c r="AL824" s="108"/>
      <c r="AM824" s="108"/>
      <c r="AN824" s="108"/>
      <c r="AO824" s="108"/>
    </row>
    <row r="825" spans="1:41" ht="12.75" customHeight="1" x14ac:dyDescent="0.2">
      <c r="A825" s="108"/>
      <c r="B825" s="108"/>
      <c r="C825" s="108"/>
      <c r="D825" s="108"/>
      <c r="E825" s="108"/>
      <c r="F825" s="108"/>
      <c r="G825" s="108"/>
      <c r="H825" s="108"/>
      <c r="I825" s="108"/>
      <c r="J825" s="108"/>
      <c r="K825" s="108"/>
      <c r="L825" s="108"/>
      <c r="M825" s="108"/>
      <c r="N825" s="108"/>
      <c r="O825" s="108"/>
      <c r="P825" s="108"/>
      <c r="Q825" s="108"/>
      <c r="R825" s="108"/>
      <c r="S825" s="108"/>
      <c r="T825" s="108"/>
      <c r="U825" s="108"/>
      <c r="V825" s="108"/>
      <c r="W825" s="108"/>
      <c r="X825" s="108"/>
      <c r="Y825" s="108"/>
      <c r="Z825" s="108"/>
      <c r="AA825" s="108"/>
      <c r="AB825" s="108"/>
      <c r="AC825" s="108"/>
      <c r="AD825" s="108"/>
      <c r="AE825" s="108"/>
      <c r="AF825" s="108"/>
      <c r="AG825" s="108"/>
      <c r="AH825" s="108"/>
      <c r="AI825" s="108"/>
      <c r="AJ825" s="108"/>
      <c r="AK825" s="108"/>
      <c r="AL825" s="108"/>
      <c r="AM825" s="108"/>
      <c r="AN825" s="108"/>
      <c r="AO825" s="108"/>
    </row>
    <row r="826" spans="1:41" ht="12.75" customHeight="1" x14ac:dyDescent="0.2">
      <c r="A826" s="108"/>
      <c r="B826" s="108"/>
      <c r="C826" s="108"/>
      <c r="D826" s="108"/>
      <c r="E826" s="108"/>
      <c r="F826" s="108"/>
      <c r="G826" s="108"/>
      <c r="H826" s="108"/>
      <c r="I826" s="108"/>
      <c r="J826" s="108"/>
      <c r="K826" s="108"/>
      <c r="L826" s="108"/>
      <c r="M826" s="108"/>
      <c r="N826" s="108"/>
      <c r="O826" s="108"/>
      <c r="P826" s="108"/>
      <c r="Q826" s="108"/>
      <c r="R826" s="108"/>
      <c r="S826" s="108"/>
      <c r="T826" s="108"/>
      <c r="U826" s="108"/>
      <c r="V826" s="108"/>
      <c r="W826" s="108"/>
      <c r="X826" s="108"/>
      <c r="Y826" s="108"/>
      <c r="Z826" s="108"/>
      <c r="AA826" s="108"/>
      <c r="AB826" s="108"/>
      <c r="AC826" s="108"/>
      <c r="AD826" s="108"/>
      <c r="AE826" s="108"/>
      <c r="AF826" s="108"/>
      <c r="AG826" s="108"/>
      <c r="AH826" s="108"/>
      <c r="AI826" s="108"/>
      <c r="AJ826" s="108"/>
      <c r="AK826" s="108"/>
      <c r="AL826" s="108"/>
      <c r="AM826" s="108"/>
      <c r="AN826" s="108"/>
      <c r="AO826" s="108"/>
    </row>
    <row r="827" spans="1:41" ht="12.75" customHeight="1" x14ac:dyDescent="0.2">
      <c r="A827" s="108"/>
      <c r="B827" s="108"/>
      <c r="C827" s="108"/>
      <c r="D827" s="108"/>
      <c r="E827" s="108"/>
      <c r="F827" s="108"/>
      <c r="G827" s="108"/>
      <c r="H827" s="108"/>
      <c r="I827" s="108"/>
      <c r="J827" s="108"/>
      <c r="K827" s="108"/>
      <c r="L827" s="108"/>
      <c r="M827" s="108"/>
      <c r="N827" s="108"/>
      <c r="O827" s="108"/>
      <c r="P827" s="108"/>
      <c r="Q827" s="108"/>
      <c r="R827" s="108"/>
      <c r="S827" s="108"/>
      <c r="T827" s="108"/>
      <c r="U827" s="108"/>
      <c r="V827" s="108"/>
      <c r="W827" s="108"/>
      <c r="X827" s="108"/>
      <c r="Y827" s="108"/>
      <c r="Z827" s="108"/>
      <c r="AA827" s="108"/>
      <c r="AB827" s="108"/>
      <c r="AC827" s="108"/>
      <c r="AD827" s="108"/>
      <c r="AE827" s="108"/>
      <c r="AF827" s="108"/>
      <c r="AG827" s="108"/>
      <c r="AH827" s="108"/>
      <c r="AI827" s="108"/>
      <c r="AJ827" s="108"/>
      <c r="AK827" s="108"/>
      <c r="AL827" s="108"/>
      <c r="AM827" s="108"/>
      <c r="AN827" s="108"/>
      <c r="AO827" s="108"/>
    </row>
    <row r="828" spans="1:41" ht="12.75" customHeight="1" x14ac:dyDescent="0.2">
      <c r="A828" s="108"/>
      <c r="B828" s="108"/>
      <c r="C828" s="108"/>
      <c r="D828" s="108"/>
      <c r="E828" s="108"/>
      <c r="F828" s="108"/>
      <c r="G828" s="108"/>
      <c r="H828" s="108"/>
      <c r="I828" s="108"/>
      <c r="J828" s="108"/>
      <c r="K828" s="108"/>
      <c r="L828" s="108"/>
      <c r="M828" s="108"/>
      <c r="N828" s="108"/>
      <c r="O828" s="108"/>
      <c r="P828" s="108"/>
      <c r="Q828" s="108"/>
      <c r="R828" s="108"/>
      <c r="S828" s="108"/>
      <c r="T828" s="108"/>
      <c r="U828" s="108"/>
      <c r="V828" s="108"/>
      <c r="W828" s="108"/>
      <c r="X828" s="108"/>
      <c r="Y828" s="108"/>
      <c r="Z828" s="108"/>
      <c r="AA828" s="108"/>
      <c r="AB828" s="108"/>
      <c r="AC828" s="108"/>
      <c r="AD828" s="108"/>
      <c r="AE828" s="108"/>
      <c r="AF828" s="108"/>
      <c r="AG828" s="108"/>
      <c r="AH828" s="108"/>
      <c r="AI828" s="108"/>
      <c r="AJ828" s="108"/>
      <c r="AK828" s="108"/>
      <c r="AL828" s="108"/>
      <c r="AM828" s="108"/>
      <c r="AN828" s="108"/>
      <c r="AO828" s="108"/>
    </row>
    <row r="829" spans="1:41" ht="12.75" customHeight="1" x14ac:dyDescent="0.2">
      <c r="A829" s="108"/>
      <c r="B829" s="108"/>
      <c r="C829" s="108"/>
      <c r="D829" s="108"/>
      <c r="E829" s="108"/>
      <c r="F829" s="108"/>
      <c r="G829" s="108"/>
      <c r="H829" s="108"/>
      <c r="I829" s="108"/>
      <c r="J829" s="108"/>
      <c r="K829" s="108"/>
      <c r="L829" s="108"/>
      <c r="M829" s="108"/>
      <c r="N829" s="108"/>
      <c r="O829" s="108"/>
      <c r="P829" s="108"/>
      <c r="Q829" s="108"/>
      <c r="R829" s="108"/>
      <c r="S829" s="108"/>
      <c r="T829" s="108"/>
      <c r="U829" s="108"/>
      <c r="V829" s="108"/>
      <c r="W829" s="108"/>
      <c r="X829" s="108"/>
      <c r="Y829" s="108"/>
      <c r="Z829" s="108"/>
      <c r="AA829" s="108"/>
      <c r="AB829" s="108"/>
      <c r="AC829" s="108"/>
      <c r="AD829" s="108"/>
      <c r="AE829" s="108"/>
      <c r="AF829" s="108"/>
      <c r="AG829" s="108"/>
      <c r="AH829" s="108"/>
      <c r="AI829" s="108"/>
      <c r="AJ829" s="108"/>
      <c r="AK829" s="108"/>
      <c r="AL829" s="108"/>
      <c r="AM829" s="108"/>
      <c r="AN829" s="108"/>
      <c r="AO829" s="108"/>
    </row>
    <row r="830" spans="1:41" ht="12.75" customHeight="1" x14ac:dyDescent="0.2">
      <c r="A830" s="108"/>
      <c r="B830" s="108"/>
      <c r="C830" s="108"/>
      <c r="D830" s="108"/>
      <c r="E830" s="108"/>
      <c r="F830" s="108"/>
      <c r="G830" s="108"/>
      <c r="H830" s="108"/>
      <c r="I830" s="108"/>
      <c r="J830" s="108"/>
      <c r="K830" s="108"/>
      <c r="L830" s="108"/>
      <c r="M830" s="108"/>
      <c r="N830" s="108"/>
      <c r="O830" s="108"/>
      <c r="P830" s="108"/>
      <c r="Q830" s="108"/>
      <c r="R830" s="108"/>
      <c r="S830" s="108"/>
      <c r="T830" s="108"/>
      <c r="U830" s="108"/>
      <c r="V830" s="108"/>
      <c r="W830" s="108"/>
      <c r="X830" s="108"/>
      <c r="Y830" s="108"/>
      <c r="Z830" s="108"/>
      <c r="AA830" s="108"/>
      <c r="AB830" s="108"/>
      <c r="AC830" s="108"/>
      <c r="AD830" s="108"/>
      <c r="AE830" s="108"/>
      <c r="AF830" s="108"/>
      <c r="AG830" s="108"/>
      <c r="AH830" s="108"/>
      <c r="AI830" s="108"/>
      <c r="AJ830" s="108"/>
      <c r="AK830" s="108"/>
      <c r="AL830" s="108"/>
      <c r="AM830" s="108"/>
      <c r="AN830" s="108"/>
      <c r="AO830" s="108"/>
    </row>
    <row r="831" spans="1:41" ht="12.75" customHeight="1" x14ac:dyDescent="0.2">
      <c r="A831" s="108"/>
      <c r="B831" s="108"/>
      <c r="C831" s="108"/>
      <c r="D831" s="108"/>
      <c r="E831" s="108"/>
      <c r="F831" s="108"/>
      <c r="G831" s="108"/>
      <c r="H831" s="108"/>
      <c r="I831" s="108"/>
      <c r="J831" s="108"/>
      <c r="K831" s="108"/>
      <c r="L831" s="108"/>
      <c r="M831" s="108"/>
      <c r="N831" s="108"/>
      <c r="O831" s="108"/>
      <c r="P831" s="108"/>
      <c r="Q831" s="108"/>
      <c r="R831" s="108"/>
      <c r="S831" s="108"/>
      <c r="T831" s="108"/>
      <c r="U831" s="108"/>
      <c r="V831" s="108"/>
      <c r="W831" s="108"/>
      <c r="X831" s="108"/>
      <c r="Y831" s="108"/>
      <c r="Z831" s="108"/>
      <c r="AA831" s="108"/>
      <c r="AB831" s="108"/>
      <c r="AC831" s="108"/>
      <c r="AD831" s="108"/>
      <c r="AE831" s="108"/>
      <c r="AF831" s="108"/>
      <c r="AG831" s="108"/>
      <c r="AH831" s="108"/>
      <c r="AI831" s="108"/>
      <c r="AJ831" s="108"/>
      <c r="AK831" s="108"/>
      <c r="AL831" s="108"/>
      <c r="AM831" s="108"/>
      <c r="AN831" s="108"/>
      <c r="AO831" s="108"/>
    </row>
    <row r="832" spans="1:41" ht="12.75" customHeight="1" x14ac:dyDescent="0.2">
      <c r="A832" s="108"/>
      <c r="B832" s="108"/>
      <c r="C832" s="108"/>
      <c r="D832" s="108"/>
      <c r="E832" s="108"/>
      <c r="F832" s="108"/>
      <c r="G832" s="108"/>
      <c r="H832" s="108"/>
      <c r="I832" s="108"/>
      <c r="J832" s="108"/>
      <c r="K832" s="108"/>
      <c r="L832" s="108"/>
      <c r="M832" s="108"/>
      <c r="N832" s="108"/>
      <c r="O832" s="108"/>
      <c r="P832" s="108"/>
      <c r="Q832" s="108"/>
      <c r="R832" s="108"/>
      <c r="S832" s="108"/>
      <c r="T832" s="108"/>
      <c r="U832" s="108"/>
      <c r="V832" s="108"/>
      <c r="W832" s="108"/>
      <c r="X832" s="108"/>
      <c r="Y832" s="108"/>
      <c r="Z832" s="108"/>
      <c r="AA832" s="108"/>
      <c r="AB832" s="108"/>
      <c r="AC832" s="108"/>
      <c r="AD832" s="108"/>
      <c r="AE832" s="108"/>
      <c r="AF832" s="108"/>
      <c r="AG832" s="108"/>
      <c r="AH832" s="108"/>
      <c r="AI832" s="108"/>
      <c r="AJ832" s="108"/>
      <c r="AK832" s="108"/>
      <c r="AL832" s="108"/>
      <c r="AM832" s="108"/>
      <c r="AN832" s="108"/>
      <c r="AO832" s="108"/>
    </row>
    <row r="833" spans="1:41" ht="12.75" customHeight="1" x14ac:dyDescent="0.2">
      <c r="A833" s="108"/>
      <c r="B833" s="108"/>
      <c r="C833" s="108"/>
      <c r="D833" s="108"/>
      <c r="E833" s="108"/>
      <c r="F833" s="108"/>
      <c r="G833" s="108"/>
      <c r="H833" s="108"/>
      <c r="I833" s="108"/>
      <c r="J833" s="108"/>
      <c r="K833" s="108"/>
      <c r="L833" s="108"/>
      <c r="M833" s="108"/>
      <c r="N833" s="108"/>
      <c r="O833" s="108"/>
      <c r="P833" s="108"/>
      <c r="Q833" s="108"/>
      <c r="R833" s="108"/>
      <c r="S833" s="108"/>
      <c r="T833" s="108"/>
      <c r="U833" s="108"/>
      <c r="V833" s="108"/>
      <c r="W833" s="108"/>
      <c r="X833" s="108"/>
      <c r="Y833" s="108"/>
      <c r="Z833" s="108"/>
      <c r="AA833" s="108"/>
      <c r="AB833" s="108"/>
      <c r="AC833" s="108"/>
      <c r="AD833" s="108"/>
      <c r="AE833" s="108"/>
      <c r="AF833" s="108"/>
      <c r="AG833" s="108"/>
      <c r="AH833" s="108"/>
      <c r="AI833" s="108"/>
      <c r="AJ833" s="108"/>
      <c r="AK833" s="108"/>
      <c r="AL833" s="108"/>
      <c r="AM833" s="108"/>
      <c r="AN833" s="108"/>
      <c r="AO833" s="108"/>
    </row>
    <row r="834" spans="1:41" ht="12.75" customHeight="1" x14ac:dyDescent="0.2">
      <c r="A834" s="108"/>
      <c r="B834" s="108"/>
      <c r="C834" s="108"/>
      <c r="D834" s="108"/>
      <c r="E834" s="108"/>
      <c r="F834" s="108"/>
      <c r="G834" s="108"/>
      <c r="H834" s="108"/>
      <c r="I834" s="108"/>
      <c r="J834" s="108"/>
      <c r="K834" s="108"/>
      <c r="L834" s="108"/>
      <c r="M834" s="108"/>
      <c r="N834" s="108"/>
      <c r="O834" s="108"/>
      <c r="P834" s="108"/>
      <c r="Q834" s="108"/>
      <c r="R834" s="108"/>
      <c r="S834" s="108"/>
      <c r="T834" s="108"/>
      <c r="U834" s="108"/>
      <c r="V834" s="108"/>
      <c r="W834" s="108"/>
      <c r="X834" s="108"/>
      <c r="Y834" s="108"/>
      <c r="Z834" s="108"/>
      <c r="AA834" s="108"/>
      <c r="AB834" s="108"/>
      <c r="AC834" s="108"/>
      <c r="AD834" s="108"/>
      <c r="AE834" s="108"/>
      <c r="AF834" s="108"/>
      <c r="AG834" s="108"/>
      <c r="AH834" s="108"/>
      <c r="AI834" s="108"/>
      <c r="AJ834" s="108"/>
      <c r="AK834" s="108"/>
      <c r="AL834" s="108"/>
      <c r="AM834" s="108"/>
      <c r="AN834" s="108"/>
      <c r="AO834" s="108"/>
    </row>
    <row r="835" spans="1:41" ht="12.75" customHeight="1" x14ac:dyDescent="0.2">
      <c r="A835" s="108"/>
      <c r="B835" s="108"/>
      <c r="C835" s="108"/>
      <c r="D835" s="108"/>
      <c r="E835" s="108"/>
      <c r="F835" s="108"/>
      <c r="G835" s="108"/>
      <c r="H835" s="108"/>
      <c r="I835" s="108"/>
      <c r="J835" s="108"/>
      <c r="K835" s="108"/>
      <c r="L835" s="108"/>
      <c r="M835" s="108"/>
      <c r="N835" s="108"/>
      <c r="O835" s="108"/>
      <c r="P835" s="108"/>
      <c r="Q835" s="108"/>
      <c r="R835" s="108"/>
      <c r="S835" s="108"/>
      <c r="T835" s="108"/>
      <c r="U835" s="108"/>
      <c r="V835" s="108"/>
      <c r="W835" s="108"/>
      <c r="X835" s="108"/>
      <c r="Y835" s="108"/>
      <c r="Z835" s="108"/>
      <c r="AA835" s="108"/>
      <c r="AB835" s="108"/>
      <c r="AC835" s="108"/>
      <c r="AD835" s="108"/>
      <c r="AE835" s="108"/>
      <c r="AF835" s="108"/>
      <c r="AG835" s="108"/>
      <c r="AH835" s="108"/>
      <c r="AI835" s="108"/>
      <c r="AJ835" s="108"/>
      <c r="AK835" s="108"/>
      <c r="AL835" s="108"/>
      <c r="AM835" s="108"/>
      <c r="AN835" s="108"/>
      <c r="AO835" s="108"/>
    </row>
    <row r="836" spans="1:41" ht="12.75" customHeight="1" x14ac:dyDescent="0.2">
      <c r="A836" s="108"/>
      <c r="B836" s="108"/>
      <c r="C836" s="108"/>
      <c r="D836" s="108"/>
      <c r="E836" s="108"/>
      <c r="F836" s="108"/>
      <c r="G836" s="108"/>
      <c r="H836" s="108"/>
      <c r="I836" s="108"/>
      <c r="J836" s="108"/>
      <c r="K836" s="108"/>
      <c r="L836" s="108"/>
      <c r="M836" s="108"/>
      <c r="N836" s="108"/>
      <c r="O836" s="108"/>
      <c r="P836" s="108"/>
      <c r="Q836" s="108"/>
      <c r="R836" s="108"/>
      <c r="S836" s="108"/>
      <c r="T836" s="108"/>
      <c r="U836" s="108"/>
      <c r="V836" s="108"/>
      <c r="W836" s="108"/>
      <c r="X836" s="108"/>
      <c r="Y836" s="108"/>
      <c r="Z836" s="108"/>
      <c r="AA836" s="108"/>
      <c r="AB836" s="108"/>
      <c r="AC836" s="108"/>
      <c r="AD836" s="108"/>
      <c r="AE836" s="108"/>
      <c r="AF836" s="108"/>
      <c r="AG836" s="108"/>
      <c r="AH836" s="108"/>
      <c r="AI836" s="108"/>
      <c r="AJ836" s="108"/>
      <c r="AK836" s="108"/>
      <c r="AL836" s="108"/>
      <c r="AM836" s="108"/>
      <c r="AN836" s="108"/>
      <c r="AO836" s="108"/>
    </row>
    <row r="837" spans="1:41" ht="12.75" customHeight="1" x14ac:dyDescent="0.2">
      <c r="A837" s="108"/>
      <c r="B837" s="108"/>
      <c r="C837" s="108"/>
      <c r="D837" s="108"/>
      <c r="E837" s="108"/>
      <c r="F837" s="108"/>
      <c r="G837" s="108"/>
      <c r="H837" s="108"/>
      <c r="I837" s="108"/>
      <c r="J837" s="108"/>
      <c r="K837" s="108"/>
      <c r="L837" s="108"/>
      <c r="M837" s="108"/>
      <c r="N837" s="108"/>
      <c r="O837" s="108"/>
      <c r="P837" s="108"/>
      <c r="Q837" s="108"/>
      <c r="R837" s="108"/>
      <c r="S837" s="108"/>
      <c r="T837" s="108"/>
      <c r="U837" s="108"/>
      <c r="V837" s="108"/>
      <c r="W837" s="108"/>
      <c r="X837" s="108"/>
      <c r="Y837" s="108"/>
      <c r="Z837" s="108"/>
      <c r="AA837" s="108"/>
      <c r="AB837" s="108"/>
      <c r="AC837" s="108"/>
      <c r="AD837" s="108"/>
      <c r="AE837" s="108"/>
      <c r="AF837" s="108"/>
      <c r="AG837" s="108"/>
      <c r="AH837" s="108"/>
      <c r="AI837" s="108"/>
      <c r="AJ837" s="108"/>
      <c r="AK837" s="108"/>
      <c r="AL837" s="108"/>
      <c r="AM837" s="108"/>
      <c r="AN837" s="108"/>
      <c r="AO837" s="108"/>
    </row>
    <row r="838" spans="1:41" ht="12.75" customHeight="1" x14ac:dyDescent="0.2">
      <c r="A838" s="108"/>
      <c r="B838" s="108"/>
      <c r="C838" s="108"/>
      <c r="D838" s="108"/>
      <c r="E838" s="108"/>
      <c r="F838" s="108"/>
      <c r="G838" s="108"/>
      <c r="H838" s="108"/>
      <c r="I838" s="108"/>
      <c r="J838" s="108"/>
      <c r="K838" s="108"/>
      <c r="L838" s="108"/>
      <c r="M838" s="108"/>
      <c r="N838" s="108"/>
      <c r="O838" s="108"/>
      <c r="P838" s="108"/>
      <c r="Q838" s="108"/>
      <c r="R838" s="108"/>
      <c r="S838" s="108"/>
      <c r="T838" s="108"/>
      <c r="U838" s="108"/>
      <c r="V838" s="108"/>
      <c r="W838" s="108"/>
      <c r="X838" s="108"/>
      <c r="Y838" s="108"/>
      <c r="Z838" s="108"/>
      <c r="AA838" s="108"/>
      <c r="AB838" s="108"/>
      <c r="AC838" s="108"/>
      <c r="AD838" s="108"/>
      <c r="AE838" s="108"/>
      <c r="AF838" s="108"/>
      <c r="AG838" s="108"/>
      <c r="AH838" s="108"/>
      <c r="AI838" s="108"/>
      <c r="AJ838" s="108"/>
      <c r="AK838" s="108"/>
      <c r="AL838" s="108"/>
      <c r="AM838" s="108"/>
      <c r="AN838" s="108"/>
      <c r="AO838" s="108"/>
    </row>
    <row r="839" spans="1:41" ht="12.75" customHeight="1" x14ac:dyDescent="0.2">
      <c r="A839" s="108"/>
      <c r="B839" s="108"/>
      <c r="C839" s="108"/>
      <c r="D839" s="108"/>
      <c r="E839" s="108"/>
      <c r="F839" s="108"/>
      <c r="G839" s="108"/>
      <c r="H839" s="108"/>
      <c r="I839" s="108"/>
      <c r="J839" s="108"/>
      <c r="K839" s="108"/>
      <c r="L839" s="108"/>
      <c r="M839" s="108"/>
      <c r="N839" s="108"/>
      <c r="O839" s="108"/>
      <c r="P839" s="108"/>
      <c r="Q839" s="108"/>
      <c r="R839" s="108"/>
      <c r="S839" s="108"/>
      <c r="T839" s="108"/>
      <c r="U839" s="108"/>
      <c r="V839" s="108"/>
      <c r="W839" s="108"/>
      <c r="X839" s="108"/>
      <c r="Y839" s="108"/>
      <c r="Z839" s="108"/>
      <c r="AA839" s="108"/>
      <c r="AB839" s="108"/>
      <c r="AC839" s="108"/>
      <c r="AD839" s="108"/>
      <c r="AE839" s="108"/>
      <c r="AF839" s="108"/>
      <c r="AG839" s="108"/>
      <c r="AH839" s="108"/>
      <c r="AI839" s="108"/>
      <c r="AJ839" s="108"/>
      <c r="AK839" s="108"/>
      <c r="AL839" s="108"/>
      <c r="AM839" s="108"/>
      <c r="AN839" s="108"/>
      <c r="AO839" s="108"/>
    </row>
    <row r="840" spans="1:41" ht="12.75" customHeight="1" x14ac:dyDescent="0.2">
      <c r="A840" s="108"/>
      <c r="B840" s="108"/>
      <c r="C840" s="108"/>
      <c r="D840" s="108"/>
      <c r="E840" s="108"/>
      <c r="F840" s="108"/>
      <c r="G840" s="108"/>
      <c r="H840" s="108"/>
      <c r="I840" s="108"/>
      <c r="J840" s="108"/>
      <c r="K840" s="108"/>
      <c r="L840" s="108"/>
      <c r="M840" s="108"/>
      <c r="N840" s="108"/>
      <c r="O840" s="108"/>
      <c r="P840" s="108"/>
      <c r="Q840" s="108"/>
      <c r="R840" s="108"/>
      <c r="S840" s="108"/>
      <c r="T840" s="108"/>
      <c r="U840" s="108"/>
      <c r="V840" s="108"/>
      <c r="W840" s="108"/>
      <c r="X840" s="108"/>
      <c r="Y840" s="108"/>
      <c r="Z840" s="108"/>
      <c r="AA840" s="108"/>
      <c r="AB840" s="108"/>
      <c r="AC840" s="108"/>
      <c r="AD840" s="108"/>
      <c r="AE840" s="108"/>
      <c r="AF840" s="108"/>
      <c r="AG840" s="108"/>
      <c r="AH840" s="108"/>
      <c r="AI840" s="108"/>
      <c r="AJ840" s="108"/>
      <c r="AK840" s="108"/>
      <c r="AL840" s="108"/>
      <c r="AM840" s="108"/>
      <c r="AN840" s="108"/>
      <c r="AO840" s="108"/>
    </row>
    <row r="841" spans="1:41" ht="12.75" customHeight="1" x14ac:dyDescent="0.2">
      <c r="A841" s="108"/>
      <c r="B841" s="108"/>
      <c r="C841" s="108"/>
      <c r="D841" s="108"/>
      <c r="E841" s="108"/>
      <c r="F841" s="108"/>
      <c r="G841" s="108"/>
      <c r="H841" s="108"/>
      <c r="I841" s="108"/>
      <c r="J841" s="108"/>
      <c r="K841" s="108"/>
      <c r="L841" s="108"/>
      <c r="M841" s="108"/>
      <c r="N841" s="108"/>
      <c r="O841" s="108"/>
      <c r="P841" s="108"/>
      <c r="Q841" s="108"/>
      <c r="R841" s="108"/>
      <c r="S841" s="108"/>
      <c r="T841" s="108"/>
      <c r="U841" s="108"/>
      <c r="V841" s="108"/>
      <c r="W841" s="108"/>
      <c r="X841" s="108"/>
      <c r="Y841" s="108"/>
      <c r="Z841" s="108"/>
      <c r="AA841" s="108"/>
      <c r="AB841" s="108"/>
      <c r="AC841" s="108"/>
      <c r="AD841" s="108"/>
      <c r="AE841" s="108"/>
      <c r="AF841" s="108"/>
      <c r="AG841" s="108"/>
      <c r="AH841" s="108"/>
      <c r="AI841" s="108"/>
      <c r="AJ841" s="108"/>
      <c r="AK841" s="108"/>
      <c r="AL841" s="108"/>
      <c r="AM841" s="108"/>
      <c r="AN841" s="108"/>
      <c r="AO841" s="108"/>
    </row>
    <row r="842" spans="1:41" ht="12.75" customHeight="1" x14ac:dyDescent="0.2">
      <c r="A842" s="108"/>
      <c r="B842" s="108"/>
      <c r="C842" s="108"/>
      <c r="D842" s="108"/>
      <c r="E842" s="108"/>
      <c r="F842" s="108"/>
      <c r="G842" s="108"/>
      <c r="H842" s="108"/>
      <c r="I842" s="108"/>
      <c r="J842" s="108"/>
      <c r="K842" s="108"/>
      <c r="L842" s="108"/>
      <c r="M842" s="108"/>
      <c r="N842" s="108"/>
      <c r="O842" s="108"/>
      <c r="P842" s="108"/>
      <c r="Q842" s="108"/>
      <c r="R842" s="108"/>
      <c r="S842" s="108"/>
      <c r="T842" s="108"/>
      <c r="U842" s="108"/>
      <c r="V842" s="108"/>
      <c r="W842" s="108"/>
      <c r="X842" s="108"/>
      <c r="Y842" s="108"/>
      <c r="Z842" s="108"/>
      <c r="AA842" s="108"/>
      <c r="AB842" s="108"/>
      <c r="AC842" s="108"/>
      <c r="AD842" s="108"/>
      <c r="AE842" s="108"/>
      <c r="AF842" s="108"/>
      <c r="AG842" s="108"/>
      <c r="AH842" s="108"/>
      <c r="AI842" s="108"/>
      <c r="AJ842" s="108"/>
      <c r="AK842" s="108"/>
      <c r="AL842" s="108"/>
      <c r="AM842" s="108"/>
      <c r="AN842" s="108"/>
      <c r="AO842" s="108"/>
    </row>
    <row r="843" spans="1:41" ht="12.75" customHeight="1" x14ac:dyDescent="0.2">
      <c r="A843" s="108"/>
      <c r="B843" s="108"/>
      <c r="C843" s="108"/>
      <c r="D843" s="108"/>
      <c r="E843" s="108"/>
      <c r="F843" s="108"/>
      <c r="G843" s="108"/>
      <c r="H843" s="108"/>
      <c r="I843" s="108"/>
      <c r="J843" s="108"/>
      <c r="K843" s="108"/>
      <c r="L843" s="108"/>
      <c r="M843" s="108"/>
      <c r="N843" s="108"/>
      <c r="O843" s="108"/>
      <c r="P843" s="108"/>
      <c r="Q843" s="108"/>
      <c r="R843" s="108"/>
      <c r="S843" s="108"/>
      <c r="T843" s="108"/>
      <c r="U843" s="108"/>
      <c r="V843" s="108"/>
      <c r="W843" s="108"/>
      <c r="X843" s="108"/>
      <c r="Y843" s="108"/>
      <c r="Z843" s="108"/>
      <c r="AA843" s="108"/>
      <c r="AB843" s="108"/>
      <c r="AC843" s="108"/>
      <c r="AD843" s="108"/>
      <c r="AE843" s="108"/>
      <c r="AF843" s="108"/>
      <c r="AG843" s="108"/>
      <c r="AH843" s="108"/>
      <c r="AI843" s="108"/>
      <c r="AJ843" s="108"/>
      <c r="AK843" s="108"/>
      <c r="AL843" s="108"/>
      <c r="AM843" s="108"/>
      <c r="AN843" s="108"/>
      <c r="AO843" s="108"/>
    </row>
    <row r="844" spans="1:41" ht="12.75" customHeight="1" x14ac:dyDescent="0.2">
      <c r="A844" s="108"/>
      <c r="B844" s="108"/>
      <c r="C844" s="108"/>
      <c r="D844" s="108"/>
      <c r="E844" s="108"/>
      <c r="F844" s="108"/>
      <c r="G844" s="108"/>
      <c r="H844" s="108"/>
      <c r="I844" s="108"/>
      <c r="J844" s="108"/>
      <c r="K844" s="108"/>
      <c r="L844" s="108"/>
      <c r="M844" s="108"/>
      <c r="N844" s="108"/>
      <c r="O844" s="108"/>
      <c r="P844" s="108"/>
      <c r="Q844" s="108"/>
      <c r="R844" s="108"/>
      <c r="S844" s="108"/>
      <c r="T844" s="108"/>
      <c r="U844" s="108"/>
      <c r="V844" s="108"/>
      <c r="W844" s="108"/>
      <c r="X844" s="108"/>
      <c r="Y844" s="108"/>
      <c r="Z844" s="108"/>
      <c r="AA844" s="108"/>
      <c r="AB844" s="108"/>
      <c r="AC844" s="108"/>
      <c r="AD844" s="108"/>
      <c r="AE844" s="108"/>
      <c r="AF844" s="108"/>
      <c r="AG844" s="108"/>
      <c r="AH844" s="108"/>
      <c r="AI844" s="108"/>
      <c r="AJ844" s="108"/>
      <c r="AK844" s="108"/>
      <c r="AL844" s="108"/>
      <c r="AM844" s="108"/>
      <c r="AN844" s="108"/>
      <c r="AO844" s="108"/>
    </row>
    <row r="845" spans="1:41" ht="12.75" customHeight="1" x14ac:dyDescent="0.2">
      <c r="A845" s="108"/>
      <c r="B845" s="108"/>
      <c r="C845" s="108"/>
      <c r="D845" s="108"/>
      <c r="E845" s="108"/>
      <c r="F845" s="108"/>
      <c r="G845" s="108"/>
      <c r="H845" s="108"/>
      <c r="I845" s="108"/>
      <c r="J845" s="108"/>
      <c r="K845" s="108"/>
      <c r="L845" s="108"/>
      <c r="M845" s="108"/>
      <c r="N845" s="108"/>
      <c r="O845" s="108"/>
      <c r="P845" s="108"/>
      <c r="Q845" s="108"/>
      <c r="R845" s="108"/>
      <c r="S845" s="108"/>
      <c r="T845" s="108"/>
      <c r="U845" s="108"/>
      <c r="V845" s="108"/>
      <c r="W845" s="108"/>
      <c r="X845" s="108"/>
      <c r="Y845" s="108"/>
      <c r="Z845" s="108"/>
      <c r="AA845" s="108"/>
      <c r="AB845" s="108"/>
      <c r="AC845" s="108"/>
      <c r="AD845" s="108"/>
      <c r="AE845" s="108"/>
      <c r="AF845" s="108"/>
      <c r="AG845" s="108"/>
      <c r="AH845" s="108"/>
      <c r="AI845" s="108"/>
      <c r="AJ845" s="108"/>
      <c r="AK845" s="108"/>
      <c r="AL845" s="108"/>
      <c r="AM845" s="108"/>
      <c r="AN845" s="108"/>
      <c r="AO845" s="108"/>
    </row>
    <row r="846" spans="1:41" ht="12.75" customHeight="1" x14ac:dyDescent="0.2">
      <c r="A846" s="108"/>
      <c r="B846" s="108"/>
      <c r="C846" s="108"/>
      <c r="D846" s="108"/>
      <c r="E846" s="108"/>
      <c r="F846" s="108"/>
      <c r="G846" s="108"/>
      <c r="H846" s="108"/>
      <c r="I846" s="108"/>
      <c r="J846" s="108"/>
      <c r="K846" s="108"/>
      <c r="L846" s="108"/>
      <c r="M846" s="108"/>
      <c r="N846" s="108"/>
      <c r="O846" s="108"/>
      <c r="P846" s="108"/>
      <c r="Q846" s="108"/>
      <c r="R846" s="108"/>
      <c r="S846" s="108"/>
      <c r="T846" s="108"/>
      <c r="U846" s="108"/>
      <c r="V846" s="108"/>
      <c r="W846" s="108"/>
      <c r="X846" s="108"/>
      <c r="Y846" s="108"/>
      <c r="Z846" s="108"/>
      <c r="AA846" s="108"/>
      <c r="AB846" s="108"/>
      <c r="AC846" s="108"/>
      <c r="AD846" s="108"/>
      <c r="AE846" s="108"/>
      <c r="AF846" s="108"/>
      <c r="AG846" s="108"/>
      <c r="AH846" s="108"/>
      <c r="AI846" s="108"/>
      <c r="AJ846" s="108"/>
      <c r="AK846" s="108"/>
      <c r="AL846" s="108"/>
      <c r="AM846" s="108"/>
      <c r="AN846" s="108"/>
      <c r="AO846" s="108"/>
    </row>
    <row r="847" spans="1:41" ht="12.75" customHeight="1" x14ac:dyDescent="0.2">
      <c r="A847" s="108"/>
      <c r="B847" s="108"/>
      <c r="C847" s="108"/>
      <c r="D847" s="108"/>
      <c r="E847" s="108"/>
      <c r="F847" s="108"/>
      <c r="G847" s="108"/>
      <c r="H847" s="108"/>
      <c r="I847" s="108"/>
      <c r="J847" s="108"/>
      <c r="K847" s="108"/>
      <c r="L847" s="108"/>
      <c r="M847" s="108"/>
      <c r="N847" s="108"/>
      <c r="O847" s="108"/>
      <c r="P847" s="108"/>
      <c r="Q847" s="108"/>
      <c r="R847" s="108"/>
      <c r="S847" s="108"/>
      <c r="T847" s="108"/>
      <c r="U847" s="108"/>
      <c r="V847" s="108"/>
      <c r="W847" s="108"/>
      <c r="X847" s="108"/>
      <c r="Y847" s="108"/>
      <c r="Z847" s="108"/>
      <c r="AA847" s="108"/>
      <c r="AB847" s="108"/>
      <c r="AC847" s="108"/>
      <c r="AD847" s="108"/>
      <c r="AE847" s="108"/>
      <c r="AF847" s="108"/>
      <c r="AG847" s="108"/>
      <c r="AH847" s="108"/>
      <c r="AI847" s="108"/>
      <c r="AJ847" s="108"/>
      <c r="AK847" s="108"/>
      <c r="AL847" s="108"/>
      <c r="AM847" s="108"/>
      <c r="AN847" s="108"/>
      <c r="AO847" s="108"/>
    </row>
    <row r="848" spans="1:41" ht="12.75" customHeight="1" x14ac:dyDescent="0.2">
      <c r="A848" s="108"/>
      <c r="B848" s="108"/>
      <c r="C848" s="108"/>
      <c r="D848" s="108"/>
      <c r="E848" s="108"/>
      <c r="F848" s="108"/>
      <c r="G848" s="108"/>
      <c r="H848" s="108"/>
      <c r="I848" s="108"/>
      <c r="J848" s="108"/>
      <c r="K848" s="108"/>
      <c r="L848" s="108"/>
      <c r="M848" s="108"/>
      <c r="N848" s="108"/>
      <c r="O848" s="108"/>
      <c r="P848" s="108"/>
      <c r="Q848" s="108"/>
      <c r="R848" s="108"/>
      <c r="S848" s="108"/>
      <c r="T848" s="108"/>
      <c r="U848" s="108"/>
      <c r="V848" s="108"/>
      <c r="W848" s="108"/>
      <c r="X848" s="108"/>
      <c r="Y848" s="108"/>
      <c r="Z848" s="108"/>
      <c r="AA848" s="108"/>
      <c r="AB848" s="108"/>
      <c r="AC848" s="108"/>
      <c r="AD848" s="108"/>
      <c r="AE848" s="108"/>
      <c r="AF848" s="108"/>
      <c r="AG848" s="108"/>
      <c r="AH848" s="108"/>
      <c r="AI848" s="108"/>
      <c r="AJ848" s="108"/>
      <c r="AK848" s="108"/>
      <c r="AL848" s="108"/>
      <c r="AM848" s="108"/>
      <c r="AN848" s="108"/>
      <c r="AO848" s="108"/>
    </row>
    <row r="849" spans="1:41" ht="12.75" customHeight="1" x14ac:dyDescent="0.2">
      <c r="A849" s="108"/>
      <c r="B849" s="108"/>
      <c r="C849" s="108"/>
      <c r="D849" s="108"/>
      <c r="E849" s="108"/>
      <c r="F849" s="108"/>
      <c r="G849" s="108"/>
      <c r="H849" s="108"/>
      <c r="I849" s="108"/>
      <c r="J849" s="108"/>
      <c r="K849" s="108"/>
      <c r="L849" s="108"/>
      <c r="M849" s="108"/>
      <c r="N849" s="108"/>
      <c r="O849" s="108"/>
      <c r="P849" s="108"/>
      <c r="Q849" s="108"/>
      <c r="R849" s="108"/>
      <c r="S849" s="108"/>
      <c r="T849" s="108"/>
      <c r="U849" s="108"/>
      <c r="V849" s="108"/>
      <c r="W849" s="108"/>
      <c r="X849" s="108"/>
      <c r="Y849" s="108"/>
      <c r="Z849" s="108"/>
      <c r="AA849" s="108"/>
      <c r="AB849" s="108"/>
      <c r="AC849" s="108"/>
      <c r="AD849" s="108"/>
      <c r="AE849" s="108"/>
      <c r="AF849" s="108"/>
      <c r="AG849" s="108"/>
      <c r="AH849" s="108"/>
      <c r="AI849" s="108"/>
      <c r="AJ849" s="108"/>
      <c r="AK849" s="108"/>
      <c r="AL849" s="108"/>
      <c r="AM849" s="108"/>
      <c r="AN849" s="108"/>
      <c r="AO849" s="108"/>
    </row>
    <row r="850" spans="1:41" ht="12.75" customHeight="1" x14ac:dyDescent="0.2">
      <c r="A850" s="108"/>
      <c r="B850" s="108"/>
      <c r="C850" s="108"/>
      <c r="D850" s="108"/>
      <c r="E850" s="108"/>
      <c r="F850" s="108"/>
      <c r="G850" s="108"/>
      <c r="H850" s="108"/>
      <c r="I850" s="108"/>
      <c r="J850" s="108"/>
      <c r="K850" s="108"/>
      <c r="L850" s="108"/>
      <c r="M850" s="108"/>
      <c r="N850" s="108"/>
      <c r="O850" s="108"/>
      <c r="P850" s="108"/>
      <c r="Q850" s="108"/>
      <c r="R850" s="108"/>
      <c r="S850" s="108"/>
      <c r="T850" s="108"/>
      <c r="U850" s="108"/>
      <c r="V850" s="108"/>
      <c r="W850" s="108"/>
      <c r="X850" s="108"/>
      <c r="Y850" s="108"/>
      <c r="Z850" s="108"/>
      <c r="AA850" s="108"/>
      <c r="AB850" s="108"/>
      <c r="AC850" s="108"/>
      <c r="AD850" s="108"/>
      <c r="AE850" s="108"/>
      <c r="AF850" s="108"/>
      <c r="AG850" s="108"/>
      <c r="AH850" s="108"/>
      <c r="AI850" s="108"/>
      <c r="AJ850" s="108"/>
      <c r="AK850" s="108"/>
      <c r="AL850" s="108"/>
      <c r="AM850" s="108"/>
      <c r="AN850" s="108"/>
      <c r="AO850" s="108"/>
    </row>
    <row r="851" spans="1:41" ht="12.75" customHeight="1" x14ac:dyDescent="0.2">
      <c r="A851" s="108"/>
      <c r="B851" s="108"/>
      <c r="C851" s="108"/>
      <c r="D851" s="108"/>
      <c r="E851" s="108"/>
      <c r="F851" s="108"/>
      <c r="G851" s="108"/>
      <c r="H851" s="108"/>
      <c r="I851" s="108"/>
      <c r="J851" s="108"/>
      <c r="K851" s="108"/>
      <c r="L851" s="108"/>
      <c r="M851" s="108"/>
      <c r="N851" s="108"/>
      <c r="O851" s="108"/>
      <c r="P851" s="108"/>
      <c r="Q851" s="108"/>
      <c r="R851" s="108"/>
      <c r="S851" s="108"/>
      <c r="T851" s="108"/>
      <c r="U851" s="108"/>
      <c r="V851" s="108"/>
      <c r="W851" s="108"/>
      <c r="X851" s="108"/>
      <c r="Y851" s="108"/>
      <c r="Z851" s="108"/>
      <c r="AA851" s="108"/>
      <c r="AB851" s="108"/>
      <c r="AC851" s="108"/>
      <c r="AD851" s="108"/>
      <c r="AE851" s="108"/>
      <c r="AF851" s="108"/>
      <c r="AG851" s="108"/>
      <c r="AH851" s="108"/>
      <c r="AI851" s="108"/>
      <c r="AJ851" s="108"/>
      <c r="AK851" s="108"/>
      <c r="AL851" s="108"/>
      <c r="AM851" s="108"/>
      <c r="AN851" s="108"/>
      <c r="AO851" s="108"/>
    </row>
    <row r="852" spans="1:41" ht="12.75" customHeight="1" x14ac:dyDescent="0.2">
      <c r="A852" s="108"/>
      <c r="B852" s="108"/>
      <c r="C852" s="108"/>
      <c r="D852" s="108"/>
      <c r="E852" s="108"/>
      <c r="F852" s="108"/>
      <c r="G852" s="108"/>
      <c r="H852" s="108"/>
      <c r="I852" s="108"/>
      <c r="J852" s="108"/>
      <c r="K852" s="108"/>
      <c r="L852" s="108"/>
      <c r="M852" s="108"/>
      <c r="N852" s="108"/>
      <c r="O852" s="108"/>
      <c r="P852" s="108"/>
      <c r="Q852" s="108"/>
      <c r="R852" s="108"/>
      <c r="S852" s="108"/>
      <c r="T852" s="108"/>
      <c r="U852" s="108"/>
      <c r="V852" s="108"/>
      <c r="W852" s="108"/>
      <c r="X852" s="108"/>
      <c r="Y852" s="108"/>
      <c r="Z852" s="108"/>
      <c r="AA852" s="108"/>
      <c r="AB852" s="108"/>
      <c r="AC852" s="108"/>
      <c r="AD852" s="108"/>
      <c r="AE852" s="108"/>
      <c r="AF852" s="108"/>
      <c r="AG852" s="108"/>
      <c r="AH852" s="108"/>
      <c r="AI852" s="108"/>
      <c r="AJ852" s="108"/>
      <c r="AK852" s="108"/>
      <c r="AL852" s="108"/>
      <c r="AM852" s="108"/>
      <c r="AN852" s="108"/>
      <c r="AO852" s="108"/>
    </row>
    <row r="853" spans="1:41" ht="12.75" customHeight="1" x14ac:dyDescent="0.2">
      <c r="A853" s="108"/>
      <c r="B853" s="108"/>
      <c r="C853" s="108"/>
      <c r="D853" s="108"/>
      <c r="E853" s="108"/>
      <c r="F853" s="108"/>
      <c r="G853" s="108"/>
      <c r="H853" s="108"/>
      <c r="I853" s="108"/>
      <c r="J853" s="108"/>
      <c r="K853" s="108"/>
      <c r="L853" s="108"/>
      <c r="M853" s="108"/>
      <c r="N853" s="108"/>
      <c r="O853" s="108"/>
      <c r="P853" s="108"/>
      <c r="Q853" s="108"/>
      <c r="R853" s="108"/>
      <c r="S853" s="108"/>
      <c r="T853" s="108"/>
      <c r="U853" s="108"/>
      <c r="V853" s="108"/>
      <c r="W853" s="108"/>
      <c r="X853" s="108"/>
      <c r="Y853" s="108"/>
      <c r="Z853" s="108"/>
      <c r="AA853" s="108"/>
      <c r="AB853" s="108"/>
      <c r="AC853" s="108"/>
      <c r="AD853" s="108"/>
      <c r="AE853" s="108"/>
      <c r="AF853" s="108"/>
      <c r="AG853" s="108"/>
      <c r="AH853" s="108"/>
      <c r="AI853" s="108"/>
      <c r="AJ853" s="108"/>
      <c r="AK853" s="108"/>
      <c r="AL853" s="108"/>
      <c r="AM853" s="108"/>
      <c r="AN853" s="108"/>
      <c r="AO853" s="108"/>
    </row>
    <row r="854" spans="1:41" ht="12.75" customHeight="1" x14ac:dyDescent="0.2">
      <c r="A854" s="108"/>
      <c r="B854" s="108"/>
      <c r="C854" s="108"/>
      <c r="D854" s="108"/>
      <c r="E854" s="108"/>
      <c r="F854" s="108"/>
      <c r="G854" s="108"/>
      <c r="H854" s="108"/>
      <c r="I854" s="108"/>
      <c r="J854" s="108"/>
      <c r="K854" s="108"/>
      <c r="L854" s="108"/>
      <c r="M854" s="108"/>
      <c r="N854" s="108"/>
      <c r="O854" s="108"/>
      <c r="P854" s="108"/>
      <c r="Q854" s="108"/>
      <c r="R854" s="108"/>
      <c r="S854" s="108"/>
      <c r="T854" s="108"/>
      <c r="U854" s="108"/>
      <c r="V854" s="108"/>
      <c r="W854" s="108"/>
      <c r="X854" s="108"/>
      <c r="Y854" s="108"/>
      <c r="Z854" s="108"/>
      <c r="AA854" s="108"/>
      <c r="AB854" s="108"/>
      <c r="AC854" s="108"/>
      <c r="AD854" s="108"/>
      <c r="AE854" s="108"/>
      <c r="AF854" s="108"/>
      <c r="AG854" s="108"/>
      <c r="AH854" s="108"/>
      <c r="AI854" s="108"/>
      <c r="AJ854" s="108"/>
      <c r="AK854" s="108"/>
      <c r="AL854" s="108"/>
      <c r="AM854" s="108"/>
      <c r="AN854" s="108"/>
      <c r="AO854" s="108"/>
    </row>
    <row r="855" spans="1:41" ht="12.75" customHeight="1" x14ac:dyDescent="0.2">
      <c r="A855" s="108"/>
      <c r="B855" s="108"/>
      <c r="C855" s="108"/>
      <c r="D855" s="108"/>
      <c r="E855" s="108"/>
      <c r="F855" s="108"/>
      <c r="G855" s="108"/>
      <c r="H855" s="108"/>
      <c r="I855" s="108"/>
      <c r="J855" s="108"/>
      <c r="K855" s="108"/>
      <c r="L855" s="108"/>
      <c r="M855" s="108"/>
      <c r="N855" s="108"/>
      <c r="O855" s="108"/>
      <c r="P855" s="108"/>
      <c r="Q855" s="108"/>
      <c r="R855" s="108"/>
      <c r="S855" s="108"/>
      <c r="T855" s="108"/>
      <c r="U855" s="108"/>
      <c r="V855" s="108"/>
      <c r="W855" s="108"/>
      <c r="X855" s="108"/>
      <c r="Y855" s="108"/>
      <c r="Z855" s="108"/>
      <c r="AA855" s="108"/>
      <c r="AB855" s="108"/>
      <c r="AC855" s="108"/>
      <c r="AD855" s="108"/>
      <c r="AE855" s="108"/>
      <c r="AF855" s="108"/>
      <c r="AG855" s="108"/>
      <c r="AH855" s="108"/>
      <c r="AI855" s="108"/>
      <c r="AJ855" s="108"/>
      <c r="AK855" s="108"/>
      <c r="AL855" s="108"/>
      <c r="AM855" s="108"/>
      <c r="AN855" s="108"/>
      <c r="AO855" s="108"/>
    </row>
    <row r="856" spans="1:41" ht="12.75" customHeight="1" x14ac:dyDescent="0.2">
      <c r="A856" s="108"/>
      <c r="B856" s="108"/>
      <c r="C856" s="108"/>
      <c r="D856" s="108"/>
      <c r="E856" s="108"/>
      <c r="F856" s="108"/>
      <c r="G856" s="108"/>
      <c r="H856" s="108"/>
      <c r="I856" s="108"/>
      <c r="J856" s="108"/>
      <c r="K856" s="108"/>
      <c r="L856" s="108"/>
      <c r="M856" s="108"/>
      <c r="N856" s="108"/>
      <c r="O856" s="108"/>
      <c r="P856" s="108"/>
      <c r="Q856" s="108"/>
      <c r="R856" s="108"/>
      <c r="S856" s="108"/>
      <c r="T856" s="108"/>
      <c r="U856" s="108"/>
      <c r="V856" s="108"/>
      <c r="W856" s="108"/>
      <c r="X856" s="108"/>
      <c r="Y856" s="108"/>
      <c r="Z856" s="108"/>
      <c r="AA856" s="108"/>
      <c r="AB856" s="108"/>
      <c r="AC856" s="108"/>
      <c r="AD856" s="108"/>
      <c r="AE856" s="108"/>
      <c r="AF856" s="108"/>
      <c r="AG856" s="108"/>
      <c r="AH856" s="108"/>
      <c r="AI856" s="108"/>
      <c r="AJ856" s="108"/>
      <c r="AK856" s="108"/>
      <c r="AL856" s="108"/>
      <c r="AM856" s="108"/>
      <c r="AN856" s="108"/>
      <c r="AO856" s="108"/>
    </row>
    <row r="857" spans="1:41" ht="12.75" customHeight="1" x14ac:dyDescent="0.2">
      <c r="A857" s="108"/>
      <c r="B857" s="108"/>
      <c r="C857" s="108"/>
      <c r="D857" s="108"/>
      <c r="E857" s="108"/>
      <c r="F857" s="108"/>
      <c r="G857" s="108"/>
      <c r="H857" s="108"/>
      <c r="I857" s="108"/>
      <c r="J857" s="108"/>
      <c r="K857" s="108"/>
      <c r="L857" s="108"/>
      <c r="M857" s="108"/>
      <c r="N857" s="108"/>
      <c r="O857" s="108"/>
      <c r="P857" s="108"/>
      <c r="Q857" s="108"/>
      <c r="R857" s="108"/>
      <c r="S857" s="108"/>
      <c r="T857" s="108"/>
      <c r="U857" s="108"/>
      <c r="V857" s="108"/>
      <c r="W857" s="108"/>
      <c r="X857" s="108"/>
      <c r="Y857" s="108"/>
      <c r="Z857" s="108"/>
      <c r="AA857" s="108"/>
      <c r="AB857" s="108"/>
      <c r="AC857" s="108"/>
      <c r="AD857" s="108"/>
      <c r="AE857" s="108"/>
      <c r="AF857" s="108"/>
      <c r="AG857" s="108"/>
      <c r="AH857" s="108"/>
      <c r="AI857" s="108"/>
      <c r="AJ857" s="108"/>
      <c r="AK857" s="108"/>
      <c r="AL857" s="108"/>
      <c r="AM857" s="108"/>
      <c r="AN857" s="108"/>
      <c r="AO857" s="108"/>
    </row>
    <row r="858" spans="1:41" ht="12.75" customHeight="1" x14ac:dyDescent="0.2">
      <c r="A858" s="108"/>
      <c r="B858" s="108"/>
      <c r="C858" s="108"/>
      <c r="D858" s="108"/>
      <c r="E858" s="108"/>
      <c r="F858" s="108"/>
      <c r="G858" s="108"/>
      <c r="H858" s="108"/>
      <c r="I858" s="108"/>
      <c r="J858" s="108"/>
      <c r="K858" s="108"/>
      <c r="L858" s="108"/>
      <c r="M858" s="108"/>
      <c r="N858" s="108"/>
      <c r="O858" s="108"/>
      <c r="P858" s="108"/>
      <c r="Q858" s="108"/>
      <c r="R858" s="108"/>
      <c r="S858" s="108"/>
      <c r="T858" s="108"/>
      <c r="U858" s="108"/>
      <c r="V858" s="108"/>
      <c r="W858" s="108"/>
      <c r="X858" s="108"/>
      <c r="Y858" s="108"/>
      <c r="Z858" s="108"/>
      <c r="AA858" s="108"/>
      <c r="AB858" s="108"/>
      <c r="AC858" s="108"/>
      <c r="AD858" s="108"/>
      <c r="AE858" s="108"/>
      <c r="AF858" s="108"/>
      <c r="AG858" s="108"/>
      <c r="AH858" s="108"/>
      <c r="AI858" s="108"/>
      <c r="AJ858" s="108"/>
      <c r="AK858" s="108"/>
      <c r="AL858" s="108"/>
      <c r="AM858" s="108"/>
      <c r="AN858" s="108"/>
      <c r="AO858" s="108"/>
    </row>
    <row r="859" spans="1:41" ht="12.75" customHeight="1" x14ac:dyDescent="0.2">
      <c r="A859" s="108"/>
      <c r="B859" s="108"/>
      <c r="C859" s="108"/>
      <c r="D859" s="108"/>
      <c r="E859" s="108"/>
      <c r="F859" s="108"/>
      <c r="G859" s="108"/>
      <c r="H859" s="108"/>
      <c r="I859" s="108"/>
      <c r="J859" s="108"/>
      <c r="K859" s="108"/>
      <c r="L859" s="108"/>
      <c r="M859" s="108"/>
      <c r="N859" s="108"/>
      <c r="O859" s="108"/>
      <c r="P859" s="108"/>
      <c r="Q859" s="108"/>
      <c r="R859" s="108"/>
      <c r="S859" s="108"/>
      <c r="T859" s="108"/>
      <c r="U859" s="108"/>
      <c r="V859" s="108"/>
      <c r="W859" s="108"/>
      <c r="X859" s="108"/>
      <c r="Y859" s="108"/>
      <c r="Z859" s="108"/>
      <c r="AA859" s="108"/>
      <c r="AB859" s="108"/>
      <c r="AC859" s="108"/>
      <c r="AD859" s="108"/>
      <c r="AE859" s="108"/>
      <c r="AF859" s="108"/>
      <c r="AG859" s="108"/>
      <c r="AH859" s="108"/>
      <c r="AI859" s="108"/>
      <c r="AJ859" s="108"/>
      <c r="AK859" s="108"/>
      <c r="AL859" s="108"/>
      <c r="AM859" s="108"/>
      <c r="AN859" s="108"/>
      <c r="AO859" s="108"/>
    </row>
    <row r="860" spans="1:41" ht="12.75" customHeight="1" x14ac:dyDescent="0.2">
      <c r="A860" s="108"/>
      <c r="B860" s="108"/>
      <c r="C860" s="108"/>
      <c r="D860" s="108"/>
      <c r="E860" s="108"/>
      <c r="F860" s="108"/>
      <c r="G860" s="108"/>
      <c r="H860" s="108"/>
      <c r="I860" s="108"/>
      <c r="J860" s="108"/>
      <c r="K860" s="108"/>
      <c r="L860" s="108"/>
      <c r="M860" s="108"/>
      <c r="N860" s="108"/>
      <c r="O860" s="108"/>
      <c r="P860" s="108"/>
      <c r="Q860" s="108"/>
      <c r="R860" s="108"/>
      <c r="S860" s="108"/>
      <c r="T860" s="108"/>
      <c r="U860" s="108"/>
      <c r="V860" s="108"/>
      <c r="W860" s="108"/>
      <c r="X860" s="108"/>
      <c r="Y860" s="108"/>
      <c r="Z860" s="108"/>
      <c r="AA860" s="108"/>
      <c r="AB860" s="108"/>
      <c r="AC860" s="108"/>
      <c r="AD860" s="108"/>
      <c r="AE860" s="108"/>
      <c r="AF860" s="108"/>
      <c r="AG860" s="108"/>
      <c r="AH860" s="108"/>
      <c r="AI860" s="108"/>
      <c r="AJ860" s="108"/>
      <c r="AK860" s="108"/>
      <c r="AL860" s="108"/>
      <c r="AM860" s="108"/>
      <c r="AN860" s="108"/>
      <c r="AO860" s="108"/>
    </row>
    <row r="861" spans="1:41" ht="12.75" customHeight="1" x14ac:dyDescent="0.2">
      <c r="A861" s="108"/>
      <c r="B861" s="108"/>
      <c r="C861" s="108"/>
      <c r="D861" s="108"/>
      <c r="E861" s="108"/>
      <c r="F861" s="108"/>
      <c r="G861" s="108"/>
      <c r="H861" s="108"/>
      <c r="I861" s="108"/>
      <c r="J861" s="108"/>
      <c r="K861" s="108"/>
      <c r="L861" s="108"/>
      <c r="M861" s="108"/>
      <c r="N861" s="108"/>
      <c r="O861" s="108"/>
      <c r="P861" s="108"/>
      <c r="Q861" s="108"/>
      <c r="R861" s="108"/>
      <c r="S861" s="108"/>
      <c r="T861" s="108"/>
      <c r="U861" s="108"/>
      <c r="V861" s="108"/>
      <c r="W861" s="108"/>
      <c r="X861" s="108"/>
      <c r="Y861" s="108"/>
      <c r="Z861" s="108"/>
      <c r="AA861" s="108"/>
      <c r="AB861" s="108"/>
      <c r="AC861" s="108"/>
      <c r="AD861" s="108"/>
      <c r="AE861" s="108"/>
      <c r="AF861" s="108"/>
      <c r="AG861" s="108"/>
      <c r="AH861" s="108"/>
      <c r="AI861" s="108"/>
      <c r="AJ861" s="108"/>
      <c r="AK861" s="108"/>
      <c r="AL861" s="108"/>
      <c r="AM861" s="108"/>
      <c r="AN861" s="108"/>
      <c r="AO861" s="108"/>
    </row>
    <row r="862" spans="1:41" ht="12.75" customHeight="1" x14ac:dyDescent="0.2">
      <c r="A862" s="108"/>
      <c r="B862" s="108"/>
      <c r="C862" s="108"/>
      <c r="D862" s="108"/>
      <c r="E862" s="108"/>
      <c r="F862" s="108"/>
      <c r="G862" s="108"/>
      <c r="H862" s="108"/>
      <c r="I862" s="108"/>
      <c r="J862" s="108"/>
      <c r="K862" s="108"/>
      <c r="L862" s="108"/>
      <c r="M862" s="108"/>
      <c r="N862" s="108"/>
      <c r="O862" s="108"/>
      <c r="P862" s="108"/>
      <c r="Q862" s="108"/>
      <c r="R862" s="108"/>
      <c r="S862" s="108"/>
      <c r="T862" s="108"/>
      <c r="U862" s="108"/>
      <c r="V862" s="108"/>
      <c r="W862" s="108"/>
      <c r="X862" s="108"/>
      <c r="Y862" s="108"/>
      <c r="Z862" s="108"/>
      <c r="AA862" s="108"/>
      <c r="AB862" s="108"/>
      <c r="AC862" s="108"/>
      <c r="AD862" s="108"/>
      <c r="AE862" s="108"/>
      <c r="AF862" s="108"/>
      <c r="AG862" s="108"/>
      <c r="AH862" s="108"/>
      <c r="AI862" s="108"/>
      <c r="AJ862" s="108"/>
      <c r="AK862" s="108"/>
      <c r="AL862" s="108"/>
      <c r="AM862" s="108"/>
      <c r="AN862" s="108"/>
      <c r="AO862" s="108"/>
    </row>
    <row r="863" spans="1:41" ht="12.75" customHeight="1" x14ac:dyDescent="0.2">
      <c r="A863" s="108"/>
      <c r="B863" s="108"/>
      <c r="C863" s="108"/>
      <c r="D863" s="108"/>
      <c r="E863" s="108"/>
      <c r="F863" s="108"/>
      <c r="G863" s="108"/>
      <c r="H863" s="108"/>
      <c r="I863" s="108"/>
      <c r="J863" s="108"/>
      <c r="K863" s="108"/>
      <c r="L863" s="108"/>
      <c r="M863" s="108"/>
      <c r="N863" s="108"/>
      <c r="O863" s="108"/>
      <c r="P863" s="108"/>
      <c r="Q863" s="108"/>
      <c r="R863" s="108"/>
      <c r="S863" s="108"/>
      <c r="T863" s="108"/>
      <c r="U863" s="108"/>
      <c r="V863" s="108"/>
      <c r="W863" s="108"/>
      <c r="X863" s="108"/>
      <c r="Y863" s="108"/>
      <c r="Z863" s="108"/>
      <c r="AA863" s="108"/>
      <c r="AB863" s="108"/>
      <c r="AC863" s="108"/>
      <c r="AD863" s="108"/>
      <c r="AE863" s="108"/>
      <c r="AF863" s="108"/>
      <c r="AG863" s="108"/>
      <c r="AH863" s="108"/>
      <c r="AI863" s="108"/>
      <c r="AJ863" s="108"/>
      <c r="AK863" s="108"/>
      <c r="AL863" s="108"/>
      <c r="AM863" s="108"/>
      <c r="AN863" s="108"/>
      <c r="AO863" s="108"/>
    </row>
    <row r="864" spans="1:41" ht="12.75" customHeight="1" x14ac:dyDescent="0.2">
      <c r="A864" s="108"/>
      <c r="B864" s="108"/>
      <c r="C864" s="108"/>
      <c r="D864" s="108"/>
      <c r="E864" s="108"/>
      <c r="F864" s="108"/>
      <c r="G864" s="108"/>
      <c r="H864" s="108"/>
      <c r="I864" s="108"/>
      <c r="J864" s="108"/>
      <c r="K864" s="108"/>
      <c r="L864" s="108"/>
      <c r="M864" s="108"/>
      <c r="N864" s="108"/>
      <c r="O864" s="108"/>
      <c r="P864" s="108"/>
      <c r="Q864" s="108"/>
      <c r="R864" s="108"/>
      <c r="S864" s="108"/>
      <c r="T864" s="108"/>
      <c r="U864" s="108"/>
      <c r="V864" s="108"/>
      <c r="W864" s="108"/>
      <c r="X864" s="108"/>
      <c r="Y864" s="108"/>
      <c r="Z864" s="108"/>
      <c r="AA864" s="108"/>
      <c r="AB864" s="108"/>
      <c r="AC864" s="108"/>
      <c r="AD864" s="108"/>
      <c r="AE864" s="108"/>
      <c r="AF864" s="108"/>
      <c r="AG864" s="108"/>
      <c r="AH864" s="108"/>
      <c r="AI864" s="108"/>
      <c r="AJ864" s="108"/>
      <c r="AK864" s="108"/>
      <c r="AL864" s="108"/>
      <c r="AM864" s="108"/>
      <c r="AN864" s="108"/>
      <c r="AO864" s="108"/>
    </row>
    <row r="865" spans="1:41" ht="12.75" customHeight="1" x14ac:dyDescent="0.2">
      <c r="A865" s="108"/>
      <c r="B865" s="108"/>
      <c r="C865" s="108"/>
      <c r="D865" s="108"/>
      <c r="E865" s="108"/>
      <c r="F865" s="108"/>
      <c r="G865" s="108"/>
      <c r="H865" s="108"/>
      <c r="I865" s="108"/>
      <c r="J865" s="108"/>
      <c r="K865" s="108"/>
      <c r="L865" s="108"/>
      <c r="M865" s="108"/>
      <c r="N865" s="108"/>
      <c r="O865" s="108"/>
      <c r="P865" s="108"/>
      <c r="Q865" s="108"/>
      <c r="R865" s="108"/>
      <c r="S865" s="108"/>
      <c r="T865" s="108"/>
      <c r="U865" s="108"/>
      <c r="V865" s="108"/>
      <c r="W865" s="108"/>
      <c r="X865" s="108"/>
      <c r="Y865" s="108"/>
      <c r="Z865" s="108"/>
      <c r="AA865" s="108"/>
      <c r="AB865" s="108"/>
      <c r="AC865" s="108"/>
      <c r="AD865" s="108"/>
      <c r="AE865" s="108"/>
      <c r="AF865" s="108"/>
      <c r="AG865" s="108"/>
      <c r="AH865" s="108"/>
      <c r="AI865" s="108"/>
      <c r="AJ865" s="108"/>
      <c r="AK865" s="108"/>
      <c r="AL865" s="108"/>
      <c r="AM865" s="108"/>
      <c r="AN865" s="108"/>
      <c r="AO865" s="108"/>
    </row>
    <row r="866" spans="1:41" ht="12.75" customHeight="1" x14ac:dyDescent="0.2">
      <c r="A866" s="108"/>
      <c r="B866" s="108"/>
      <c r="C866" s="108"/>
      <c r="D866" s="108"/>
      <c r="E866" s="108"/>
      <c r="F866" s="108"/>
      <c r="G866" s="108"/>
      <c r="H866" s="108"/>
      <c r="I866" s="108"/>
      <c r="J866" s="108"/>
      <c r="K866" s="108"/>
      <c r="L866" s="108"/>
      <c r="M866" s="108"/>
      <c r="N866" s="108"/>
      <c r="O866" s="108"/>
      <c r="P866" s="108"/>
      <c r="Q866" s="108"/>
      <c r="R866" s="108"/>
      <c r="S866" s="108"/>
      <c r="T866" s="108"/>
      <c r="U866" s="108"/>
      <c r="V866" s="108"/>
      <c r="W866" s="108"/>
      <c r="X866" s="108"/>
      <c r="Y866" s="108"/>
      <c r="Z866" s="108"/>
      <c r="AA866" s="108"/>
      <c r="AB866" s="108"/>
      <c r="AC866" s="108"/>
      <c r="AD866" s="108"/>
      <c r="AE866" s="108"/>
      <c r="AF866" s="108"/>
      <c r="AG866" s="108"/>
      <c r="AH866" s="108"/>
      <c r="AI866" s="108"/>
      <c r="AJ866" s="108"/>
      <c r="AK866" s="108"/>
      <c r="AL866" s="108"/>
      <c r="AM866" s="108"/>
      <c r="AN866" s="108"/>
      <c r="AO866" s="108"/>
    </row>
    <row r="867" spans="1:41" ht="12.75" customHeight="1" x14ac:dyDescent="0.2">
      <c r="A867" s="108"/>
      <c r="B867" s="108"/>
      <c r="C867" s="108"/>
      <c r="D867" s="108"/>
      <c r="E867" s="108"/>
      <c r="F867" s="108"/>
      <c r="G867" s="108"/>
      <c r="H867" s="108"/>
      <c r="I867" s="108"/>
      <c r="J867" s="108"/>
      <c r="K867" s="108"/>
      <c r="L867" s="108"/>
      <c r="M867" s="108"/>
      <c r="N867" s="108"/>
      <c r="O867" s="108"/>
      <c r="P867" s="108"/>
      <c r="Q867" s="108"/>
      <c r="R867" s="108"/>
      <c r="S867" s="108"/>
      <c r="T867" s="108"/>
      <c r="U867" s="108"/>
      <c r="V867" s="108"/>
      <c r="W867" s="108"/>
      <c r="X867" s="108"/>
      <c r="Y867" s="108"/>
      <c r="Z867" s="108"/>
      <c r="AA867" s="108"/>
      <c r="AB867" s="108"/>
      <c r="AC867" s="108"/>
      <c r="AD867" s="108"/>
      <c r="AE867" s="108"/>
      <c r="AF867" s="108"/>
      <c r="AG867" s="108"/>
      <c r="AH867" s="108"/>
      <c r="AI867" s="108"/>
      <c r="AJ867" s="108"/>
      <c r="AK867" s="108"/>
      <c r="AL867" s="108"/>
      <c r="AM867" s="108"/>
      <c r="AN867" s="108"/>
      <c r="AO867" s="108"/>
    </row>
    <row r="868" spans="1:41" ht="12.75" customHeight="1" x14ac:dyDescent="0.2">
      <c r="A868" s="108"/>
      <c r="B868" s="108"/>
      <c r="C868" s="108"/>
      <c r="D868" s="108"/>
      <c r="E868" s="108"/>
      <c r="F868" s="108"/>
      <c r="G868" s="108"/>
      <c r="H868" s="108"/>
      <c r="I868" s="108"/>
      <c r="J868" s="108"/>
      <c r="K868" s="108"/>
      <c r="L868" s="108"/>
      <c r="M868" s="108"/>
      <c r="N868" s="108"/>
      <c r="O868" s="108"/>
      <c r="P868" s="108"/>
      <c r="Q868" s="108"/>
      <c r="R868" s="108"/>
      <c r="S868" s="108"/>
      <c r="T868" s="108"/>
      <c r="U868" s="108"/>
      <c r="V868" s="108"/>
      <c r="W868" s="108"/>
      <c r="X868" s="108"/>
      <c r="Y868" s="108"/>
      <c r="Z868" s="108"/>
      <c r="AA868" s="108"/>
      <c r="AB868" s="108"/>
      <c r="AC868" s="108"/>
      <c r="AD868" s="108"/>
      <c r="AE868" s="108"/>
      <c r="AF868" s="108"/>
      <c r="AG868" s="108"/>
      <c r="AH868" s="108"/>
      <c r="AI868" s="108"/>
      <c r="AJ868" s="108"/>
      <c r="AK868" s="108"/>
      <c r="AL868" s="108"/>
      <c r="AM868" s="108"/>
      <c r="AN868" s="108"/>
      <c r="AO868" s="108"/>
    </row>
    <row r="869" spans="1:41" ht="12.75" customHeight="1" x14ac:dyDescent="0.2">
      <c r="A869" s="108"/>
      <c r="B869" s="108"/>
      <c r="C869" s="108"/>
      <c r="D869" s="108"/>
      <c r="E869" s="108"/>
      <c r="F869" s="108"/>
      <c r="G869" s="108"/>
      <c r="H869" s="108"/>
      <c r="I869" s="108"/>
      <c r="J869" s="108"/>
      <c r="K869" s="108"/>
      <c r="L869" s="108"/>
      <c r="M869" s="108"/>
      <c r="N869" s="108"/>
      <c r="O869" s="108"/>
      <c r="P869" s="108"/>
      <c r="Q869" s="108"/>
      <c r="R869" s="108"/>
      <c r="S869" s="108"/>
      <c r="T869" s="108"/>
      <c r="U869" s="108"/>
      <c r="V869" s="108"/>
      <c r="W869" s="108"/>
      <c r="X869" s="108"/>
      <c r="Y869" s="108"/>
      <c r="Z869" s="108"/>
      <c r="AA869" s="108"/>
      <c r="AB869" s="108"/>
      <c r="AC869" s="108"/>
      <c r="AD869" s="108"/>
      <c r="AE869" s="108"/>
      <c r="AF869" s="108"/>
      <c r="AG869" s="108"/>
      <c r="AH869" s="108"/>
      <c r="AI869" s="108"/>
      <c r="AJ869" s="108"/>
      <c r="AK869" s="108"/>
      <c r="AL869" s="108"/>
      <c r="AM869" s="108"/>
      <c r="AN869" s="108"/>
      <c r="AO869" s="108"/>
    </row>
    <row r="870" spans="1:41" ht="12.75" customHeight="1" x14ac:dyDescent="0.2">
      <c r="A870" s="108"/>
      <c r="B870" s="108"/>
      <c r="C870" s="108"/>
      <c r="D870" s="108"/>
      <c r="E870" s="108"/>
      <c r="F870" s="108"/>
      <c r="G870" s="108"/>
      <c r="H870" s="108"/>
      <c r="I870" s="108"/>
      <c r="J870" s="108"/>
      <c r="K870" s="108"/>
      <c r="L870" s="108"/>
      <c r="M870" s="108"/>
      <c r="N870" s="108"/>
      <c r="O870" s="108"/>
      <c r="P870" s="108"/>
      <c r="Q870" s="108"/>
      <c r="R870" s="108"/>
      <c r="S870" s="108"/>
      <c r="T870" s="108"/>
      <c r="U870" s="108"/>
      <c r="V870" s="108"/>
      <c r="W870" s="108"/>
      <c r="X870" s="108"/>
      <c r="Y870" s="108"/>
      <c r="Z870" s="108"/>
      <c r="AA870" s="108"/>
      <c r="AB870" s="108"/>
      <c r="AC870" s="108"/>
      <c r="AD870" s="108"/>
      <c r="AE870" s="108"/>
      <c r="AF870" s="108"/>
      <c r="AG870" s="108"/>
      <c r="AH870" s="108"/>
      <c r="AI870" s="108"/>
      <c r="AJ870" s="108"/>
      <c r="AK870" s="108"/>
      <c r="AL870" s="108"/>
      <c r="AM870" s="108"/>
      <c r="AN870" s="108"/>
      <c r="AO870" s="108"/>
    </row>
    <row r="871" spans="1:41" ht="12.75" customHeight="1" x14ac:dyDescent="0.2">
      <c r="A871" s="108"/>
      <c r="B871" s="108"/>
      <c r="C871" s="108"/>
      <c r="D871" s="108"/>
      <c r="E871" s="108"/>
      <c r="F871" s="108"/>
      <c r="G871" s="108"/>
      <c r="H871" s="108"/>
      <c r="I871" s="108"/>
      <c r="J871" s="108"/>
      <c r="K871" s="108"/>
      <c r="L871" s="108"/>
      <c r="M871" s="108"/>
      <c r="N871" s="108"/>
      <c r="O871" s="108"/>
      <c r="P871" s="108"/>
      <c r="Q871" s="108"/>
      <c r="R871" s="108"/>
      <c r="S871" s="108"/>
      <c r="T871" s="108"/>
      <c r="U871" s="108"/>
      <c r="V871" s="108"/>
      <c r="W871" s="108"/>
      <c r="X871" s="108"/>
      <c r="Y871" s="108"/>
      <c r="Z871" s="108"/>
      <c r="AA871" s="108"/>
      <c r="AB871" s="108"/>
      <c r="AC871" s="108"/>
      <c r="AD871" s="108"/>
      <c r="AE871" s="108"/>
      <c r="AF871" s="108"/>
      <c r="AG871" s="108"/>
      <c r="AH871" s="108"/>
      <c r="AI871" s="108"/>
      <c r="AJ871" s="108"/>
      <c r="AK871" s="108"/>
      <c r="AL871" s="108"/>
      <c r="AM871" s="108"/>
      <c r="AN871" s="108"/>
      <c r="AO871" s="108"/>
    </row>
    <row r="872" spans="1:41" ht="12.75" customHeight="1" x14ac:dyDescent="0.2">
      <c r="A872" s="108"/>
      <c r="B872" s="108"/>
      <c r="C872" s="108"/>
      <c r="D872" s="108"/>
      <c r="E872" s="108"/>
      <c r="F872" s="108"/>
      <c r="G872" s="108"/>
      <c r="H872" s="108"/>
      <c r="I872" s="108"/>
      <c r="J872" s="108"/>
      <c r="K872" s="108"/>
      <c r="L872" s="108"/>
      <c r="M872" s="108"/>
      <c r="N872" s="108"/>
      <c r="O872" s="108"/>
      <c r="P872" s="108"/>
      <c r="Q872" s="108"/>
      <c r="R872" s="108"/>
      <c r="S872" s="108"/>
      <c r="T872" s="108"/>
      <c r="U872" s="108"/>
      <c r="V872" s="108"/>
      <c r="W872" s="108"/>
      <c r="X872" s="108"/>
      <c r="Y872" s="108"/>
      <c r="Z872" s="108"/>
      <c r="AA872" s="108"/>
      <c r="AB872" s="108"/>
      <c r="AC872" s="108"/>
      <c r="AD872" s="108"/>
      <c r="AE872" s="108"/>
      <c r="AF872" s="108"/>
      <c r="AG872" s="108"/>
      <c r="AH872" s="108"/>
      <c r="AI872" s="108"/>
      <c r="AJ872" s="108"/>
      <c r="AK872" s="108"/>
      <c r="AL872" s="108"/>
      <c r="AM872" s="108"/>
      <c r="AN872" s="108"/>
      <c r="AO872" s="108"/>
    </row>
    <row r="873" spans="1:41" ht="12.75" customHeight="1" x14ac:dyDescent="0.2">
      <c r="A873" s="108"/>
      <c r="B873" s="108"/>
      <c r="C873" s="108"/>
      <c r="D873" s="108"/>
      <c r="E873" s="108"/>
      <c r="F873" s="108"/>
      <c r="G873" s="108"/>
      <c r="H873" s="108"/>
      <c r="I873" s="108"/>
      <c r="J873" s="108"/>
      <c r="K873" s="108"/>
      <c r="L873" s="108"/>
      <c r="M873" s="108"/>
      <c r="N873" s="108"/>
      <c r="O873" s="108"/>
      <c r="P873" s="108"/>
      <c r="Q873" s="108"/>
      <c r="R873" s="108"/>
      <c r="S873" s="108"/>
      <c r="T873" s="108"/>
      <c r="U873" s="108"/>
      <c r="V873" s="108"/>
      <c r="W873" s="108"/>
      <c r="X873" s="108"/>
      <c r="Y873" s="108"/>
      <c r="Z873" s="108"/>
      <c r="AA873" s="108"/>
      <c r="AB873" s="108"/>
      <c r="AC873" s="108"/>
      <c r="AD873" s="108"/>
      <c r="AE873" s="108"/>
      <c r="AF873" s="108"/>
      <c r="AG873" s="108"/>
      <c r="AH873" s="108"/>
      <c r="AI873" s="108"/>
      <c r="AJ873" s="108"/>
      <c r="AK873" s="108"/>
      <c r="AL873" s="108"/>
      <c r="AM873" s="108"/>
      <c r="AN873" s="108"/>
      <c r="AO873" s="108"/>
    </row>
    <row r="874" spans="1:41" ht="12.75" customHeight="1" x14ac:dyDescent="0.2">
      <c r="A874" s="108"/>
      <c r="B874" s="108"/>
      <c r="C874" s="108"/>
      <c r="D874" s="108"/>
      <c r="E874" s="108"/>
      <c r="F874" s="108"/>
      <c r="G874" s="108"/>
      <c r="H874" s="108"/>
      <c r="I874" s="108"/>
      <c r="J874" s="108"/>
      <c r="K874" s="108"/>
      <c r="L874" s="108"/>
      <c r="M874" s="108"/>
      <c r="N874" s="108"/>
      <c r="O874" s="108"/>
      <c r="P874" s="108"/>
      <c r="Q874" s="108"/>
      <c r="R874" s="108"/>
      <c r="S874" s="108"/>
      <c r="T874" s="108"/>
      <c r="U874" s="108"/>
      <c r="V874" s="108"/>
      <c r="W874" s="108"/>
      <c r="X874" s="108"/>
      <c r="Y874" s="108"/>
      <c r="Z874" s="108"/>
      <c r="AA874" s="108"/>
      <c r="AB874" s="108"/>
      <c r="AC874" s="108"/>
      <c r="AD874" s="108"/>
      <c r="AE874" s="108"/>
      <c r="AF874" s="108"/>
      <c r="AG874" s="108"/>
      <c r="AH874" s="108"/>
      <c r="AI874" s="108"/>
      <c r="AJ874" s="108"/>
      <c r="AK874" s="108"/>
      <c r="AL874" s="108"/>
      <c r="AM874" s="108"/>
      <c r="AN874" s="108"/>
      <c r="AO874" s="108"/>
    </row>
    <row r="875" spans="1:41" ht="12.75" customHeight="1" x14ac:dyDescent="0.2">
      <c r="A875" s="108"/>
      <c r="B875" s="108"/>
      <c r="C875" s="108"/>
      <c r="D875" s="108"/>
      <c r="E875" s="108"/>
      <c r="F875" s="108"/>
      <c r="G875" s="108"/>
      <c r="H875" s="108"/>
      <c r="I875" s="108"/>
      <c r="J875" s="108"/>
      <c r="K875" s="108"/>
      <c r="L875" s="108"/>
      <c r="M875" s="108"/>
      <c r="N875" s="108"/>
      <c r="O875" s="108"/>
      <c r="P875" s="108"/>
      <c r="Q875" s="108"/>
      <c r="R875" s="108"/>
      <c r="S875" s="108"/>
      <c r="T875" s="108"/>
      <c r="U875" s="108"/>
      <c r="V875" s="108"/>
      <c r="W875" s="108"/>
      <c r="X875" s="108"/>
      <c r="Y875" s="108"/>
      <c r="Z875" s="108"/>
      <c r="AA875" s="108"/>
      <c r="AB875" s="108"/>
      <c r="AC875" s="108"/>
      <c r="AD875" s="108"/>
      <c r="AE875" s="108"/>
      <c r="AF875" s="108"/>
      <c r="AG875" s="108"/>
      <c r="AH875" s="108"/>
      <c r="AI875" s="108"/>
      <c r="AJ875" s="108"/>
      <c r="AK875" s="108"/>
      <c r="AL875" s="108"/>
      <c r="AM875" s="108"/>
      <c r="AN875" s="108"/>
      <c r="AO875" s="108"/>
    </row>
    <row r="876" spans="1:41" ht="12.75" customHeight="1" x14ac:dyDescent="0.2">
      <c r="A876" s="108"/>
      <c r="B876" s="108"/>
      <c r="C876" s="108"/>
      <c r="D876" s="108"/>
      <c r="E876" s="108"/>
      <c r="F876" s="108"/>
      <c r="G876" s="108"/>
      <c r="H876" s="108"/>
      <c r="I876" s="108"/>
      <c r="J876" s="108"/>
      <c r="K876" s="108"/>
      <c r="L876" s="108"/>
      <c r="M876" s="108"/>
      <c r="N876" s="108"/>
      <c r="O876" s="108"/>
      <c r="P876" s="108"/>
      <c r="Q876" s="108"/>
      <c r="R876" s="108"/>
      <c r="S876" s="108"/>
      <c r="T876" s="108"/>
      <c r="U876" s="108"/>
      <c r="V876" s="108"/>
      <c r="W876" s="108"/>
      <c r="X876" s="108"/>
      <c r="Y876" s="108"/>
      <c r="Z876" s="108"/>
      <c r="AA876" s="108"/>
      <c r="AB876" s="108"/>
      <c r="AC876" s="108"/>
      <c r="AD876" s="108"/>
      <c r="AE876" s="108"/>
      <c r="AF876" s="108"/>
      <c r="AG876" s="108"/>
      <c r="AH876" s="108"/>
      <c r="AI876" s="108"/>
      <c r="AJ876" s="108"/>
      <c r="AK876" s="108"/>
      <c r="AL876" s="108"/>
      <c r="AM876" s="108"/>
      <c r="AN876" s="108"/>
      <c r="AO876" s="108"/>
    </row>
    <row r="877" spans="1:41" ht="12.75" customHeight="1" x14ac:dyDescent="0.2">
      <c r="A877" s="108"/>
      <c r="B877" s="108"/>
      <c r="C877" s="108"/>
      <c r="D877" s="108"/>
      <c r="E877" s="108"/>
      <c r="F877" s="108"/>
      <c r="G877" s="108"/>
      <c r="H877" s="108"/>
      <c r="I877" s="108"/>
      <c r="J877" s="108"/>
      <c r="K877" s="108"/>
      <c r="L877" s="108"/>
      <c r="M877" s="108"/>
      <c r="N877" s="108"/>
      <c r="O877" s="108"/>
      <c r="P877" s="108"/>
      <c r="Q877" s="108"/>
      <c r="R877" s="108"/>
      <c r="S877" s="108"/>
      <c r="T877" s="108"/>
      <c r="U877" s="108"/>
      <c r="V877" s="108"/>
      <c r="W877" s="108"/>
      <c r="X877" s="108"/>
      <c r="Y877" s="108"/>
      <c r="Z877" s="108"/>
      <c r="AA877" s="108"/>
      <c r="AB877" s="108"/>
      <c r="AC877" s="108"/>
      <c r="AD877" s="108"/>
      <c r="AE877" s="108"/>
      <c r="AF877" s="108"/>
      <c r="AG877" s="108"/>
      <c r="AH877" s="108"/>
      <c r="AI877" s="108"/>
      <c r="AJ877" s="108"/>
      <c r="AK877" s="108"/>
      <c r="AL877" s="108"/>
      <c r="AM877" s="108"/>
      <c r="AN877" s="108"/>
      <c r="AO877" s="108"/>
    </row>
    <row r="878" spans="1:41" ht="12.75" customHeight="1" x14ac:dyDescent="0.2">
      <c r="A878" s="108"/>
      <c r="B878" s="108"/>
      <c r="C878" s="108"/>
      <c r="D878" s="108"/>
      <c r="E878" s="108"/>
      <c r="F878" s="108"/>
      <c r="G878" s="108"/>
      <c r="H878" s="108"/>
      <c r="I878" s="108"/>
      <c r="J878" s="108"/>
      <c r="K878" s="108"/>
      <c r="L878" s="108"/>
      <c r="M878" s="108"/>
      <c r="N878" s="108"/>
      <c r="O878" s="108"/>
      <c r="P878" s="108"/>
      <c r="Q878" s="108"/>
      <c r="R878" s="108"/>
      <c r="S878" s="108"/>
      <c r="T878" s="108"/>
      <c r="U878" s="108"/>
      <c r="V878" s="108"/>
      <c r="W878" s="108"/>
      <c r="X878" s="108"/>
      <c r="Y878" s="108"/>
      <c r="Z878" s="108"/>
      <c r="AA878" s="108"/>
      <c r="AB878" s="108"/>
      <c r="AC878" s="108"/>
      <c r="AD878" s="108"/>
      <c r="AE878" s="108"/>
      <c r="AF878" s="108"/>
      <c r="AG878" s="108"/>
      <c r="AH878" s="108"/>
      <c r="AI878" s="108"/>
      <c r="AJ878" s="108"/>
      <c r="AK878" s="108"/>
      <c r="AL878" s="108"/>
      <c r="AM878" s="108"/>
      <c r="AN878" s="108"/>
      <c r="AO878" s="108"/>
    </row>
    <row r="879" spans="1:41" ht="12.75" customHeight="1" x14ac:dyDescent="0.2">
      <c r="A879" s="108"/>
      <c r="B879" s="108"/>
      <c r="C879" s="108"/>
      <c r="D879" s="108"/>
      <c r="E879" s="108"/>
      <c r="F879" s="108"/>
      <c r="G879" s="108"/>
      <c r="H879" s="108"/>
      <c r="I879" s="108"/>
      <c r="J879" s="108"/>
      <c r="K879" s="108"/>
      <c r="L879" s="108"/>
      <c r="M879" s="108"/>
      <c r="N879" s="108"/>
      <c r="O879" s="108"/>
      <c r="P879" s="108"/>
      <c r="Q879" s="108"/>
      <c r="R879" s="108"/>
      <c r="S879" s="108"/>
      <c r="T879" s="108"/>
      <c r="U879" s="108"/>
      <c r="V879" s="108"/>
      <c r="W879" s="108"/>
      <c r="X879" s="108"/>
      <c r="Y879" s="108"/>
      <c r="Z879" s="108"/>
      <c r="AA879" s="108"/>
      <c r="AB879" s="108"/>
      <c r="AC879" s="108"/>
      <c r="AD879" s="108"/>
      <c r="AE879" s="108"/>
      <c r="AF879" s="108"/>
      <c r="AG879" s="108"/>
      <c r="AH879" s="108"/>
      <c r="AI879" s="108"/>
      <c r="AJ879" s="108"/>
      <c r="AK879" s="108"/>
      <c r="AL879" s="108"/>
      <c r="AM879" s="108"/>
      <c r="AN879" s="108"/>
      <c r="AO879" s="108"/>
    </row>
    <row r="880" spans="1:41" ht="12.75" customHeight="1" x14ac:dyDescent="0.2">
      <c r="A880" s="108"/>
      <c r="B880" s="108"/>
      <c r="C880" s="108"/>
      <c r="D880" s="108"/>
      <c r="E880" s="108"/>
      <c r="F880" s="108"/>
      <c r="G880" s="108"/>
      <c r="H880" s="108"/>
      <c r="I880" s="108"/>
      <c r="J880" s="108"/>
      <c r="K880" s="108"/>
      <c r="L880" s="108"/>
      <c r="M880" s="108"/>
      <c r="N880" s="108"/>
      <c r="O880" s="108"/>
      <c r="P880" s="108"/>
      <c r="Q880" s="108"/>
      <c r="R880" s="108"/>
      <c r="S880" s="108"/>
      <c r="T880" s="108"/>
      <c r="U880" s="108"/>
      <c r="V880" s="108"/>
      <c r="W880" s="108"/>
      <c r="X880" s="108"/>
      <c r="Y880" s="108"/>
      <c r="Z880" s="108"/>
      <c r="AA880" s="108"/>
      <c r="AB880" s="108"/>
      <c r="AC880" s="108"/>
      <c r="AD880" s="108"/>
      <c r="AE880" s="108"/>
      <c r="AF880" s="108"/>
      <c r="AG880" s="108"/>
      <c r="AH880" s="108"/>
      <c r="AI880" s="108"/>
      <c r="AJ880" s="108"/>
      <c r="AK880" s="108"/>
      <c r="AL880" s="108"/>
      <c r="AM880" s="108"/>
      <c r="AN880" s="108"/>
      <c r="AO880" s="108"/>
    </row>
    <row r="881" spans="1:41" ht="12.75" customHeight="1" x14ac:dyDescent="0.2">
      <c r="A881" s="108"/>
      <c r="B881" s="108"/>
      <c r="C881" s="108"/>
      <c r="D881" s="108"/>
      <c r="E881" s="108"/>
      <c r="F881" s="108"/>
      <c r="G881" s="108"/>
      <c r="H881" s="108"/>
      <c r="I881" s="108"/>
      <c r="J881" s="108"/>
      <c r="K881" s="108"/>
      <c r="L881" s="108"/>
      <c r="M881" s="108"/>
      <c r="N881" s="108"/>
      <c r="O881" s="108"/>
      <c r="P881" s="108"/>
      <c r="Q881" s="108"/>
      <c r="R881" s="108"/>
      <c r="S881" s="108"/>
      <c r="T881" s="108"/>
      <c r="U881" s="108"/>
      <c r="V881" s="108"/>
      <c r="W881" s="108"/>
      <c r="X881" s="108"/>
      <c r="Y881" s="108"/>
      <c r="Z881" s="108"/>
      <c r="AA881" s="108"/>
      <c r="AB881" s="108"/>
      <c r="AC881" s="108"/>
      <c r="AD881" s="108"/>
      <c r="AE881" s="108"/>
      <c r="AF881" s="108"/>
      <c r="AG881" s="108"/>
      <c r="AH881" s="108"/>
      <c r="AI881" s="108"/>
      <c r="AJ881" s="108"/>
      <c r="AK881" s="108"/>
      <c r="AL881" s="108"/>
      <c r="AM881" s="108"/>
      <c r="AN881" s="108"/>
      <c r="AO881" s="108"/>
    </row>
    <row r="882" spans="1:41" ht="12.75" customHeight="1" x14ac:dyDescent="0.2">
      <c r="A882" s="108"/>
      <c r="B882" s="108"/>
      <c r="C882" s="108"/>
      <c r="D882" s="108"/>
      <c r="E882" s="108"/>
      <c r="F882" s="108"/>
      <c r="G882" s="108"/>
      <c r="H882" s="108"/>
      <c r="I882" s="108"/>
      <c r="J882" s="108"/>
      <c r="K882" s="108"/>
      <c r="L882" s="108"/>
      <c r="M882" s="108"/>
      <c r="N882" s="108"/>
      <c r="O882" s="108"/>
      <c r="P882" s="108"/>
      <c r="Q882" s="108"/>
      <c r="R882" s="108"/>
      <c r="S882" s="108"/>
      <c r="T882" s="108"/>
      <c r="U882" s="108"/>
      <c r="V882" s="108"/>
      <c r="W882" s="108"/>
      <c r="X882" s="108"/>
      <c r="Y882" s="108"/>
      <c r="Z882" s="108"/>
      <c r="AA882" s="108"/>
      <c r="AB882" s="108"/>
      <c r="AC882" s="108"/>
      <c r="AD882" s="108"/>
      <c r="AE882" s="108"/>
      <c r="AF882" s="108"/>
      <c r="AG882" s="108"/>
      <c r="AH882" s="108"/>
      <c r="AI882" s="108"/>
      <c r="AJ882" s="108"/>
      <c r="AK882" s="108"/>
      <c r="AL882" s="108"/>
      <c r="AM882" s="108"/>
      <c r="AN882" s="108"/>
      <c r="AO882" s="108"/>
    </row>
    <row r="883" spans="1:41" ht="12.75" customHeight="1" x14ac:dyDescent="0.2">
      <c r="A883" s="108"/>
      <c r="B883" s="108"/>
      <c r="C883" s="108"/>
      <c r="D883" s="108"/>
      <c r="E883" s="108"/>
      <c r="F883" s="108"/>
      <c r="G883" s="108"/>
      <c r="H883" s="108"/>
      <c r="I883" s="108"/>
      <c r="J883" s="108"/>
      <c r="K883" s="108"/>
      <c r="L883" s="108"/>
      <c r="M883" s="108"/>
      <c r="N883" s="108"/>
      <c r="O883" s="108"/>
      <c r="P883" s="108"/>
      <c r="Q883" s="108"/>
      <c r="R883" s="108"/>
      <c r="S883" s="108"/>
      <c r="T883" s="108"/>
      <c r="U883" s="108"/>
      <c r="V883" s="108"/>
      <c r="W883" s="108"/>
      <c r="X883" s="108"/>
      <c r="Y883" s="108"/>
      <c r="Z883" s="108"/>
      <c r="AA883" s="108"/>
      <c r="AB883" s="108"/>
      <c r="AC883" s="108"/>
      <c r="AD883" s="108"/>
      <c r="AE883" s="108"/>
      <c r="AF883" s="108"/>
      <c r="AG883" s="108"/>
      <c r="AH883" s="108"/>
      <c r="AI883" s="108"/>
      <c r="AJ883" s="108"/>
      <c r="AK883" s="108"/>
      <c r="AL883" s="108"/>
      <c r="AM883" s="108"/>
      <c r="AN883" s="108"/>
      <c r="AO883" s="108"/>
    </row>
    <row r="884" spans="1:41" ht="12.75" customHeight="1" x14ac:dyDescent="0.2">
      <c r="A884" s="108"/>
      <c r="B884" s="108"/>
      <c r="C884" s="108"/>
      <c r="D884" s="108"/>
      <c r="E884" s="108"/>
      <c r="F884" s="108"/>
      <c r="G884" s="108"/>
      <c r="H884" s="108"/>
      <c r="I884" s="108"/>
      <c r="J884" s="108"/>
      <c r="K884" s="108"/>
      <c r="L884" s="108"/>
      <c r="M884" s="108"/>
      <c r="N884" s="108"/>
      <c r="O884" s="108"/>
      <c r="P884" s="108"/>
      <c r="Q884" s="108"/>
      <c r="R884" s="108"/>
      <c r="S884" s="108"/>
      <c r="T884" s="108"/>
      <c r="U884" s="108"/>
      <c r="V884" s="108"/>
      <c r="W884" s="108"/>
      <c r="X884" s="108"/>
      <c r="Y884" s="108"/>
      <c r="Z884" s="108"/>
      <c r="AA884" s="108"/>
      <c r="AB884" s="108"/>
      <c r="AC884" s="108"/>
      <c r="AD884" s="108"/>
      <c r="AE884" s="108"/>
      <c r="AF884" s="108"/>
      <c r="AG884" s="108"/>
      <c r="AH884" s="108"/>
      <c r="AI884" s="108"/>
      <c r="AJ884" s="108"/>
      <c r="AK884" s="108"/>
      <c r="AL884" s="108"/>
      <c r="AM884" s="108"/>
      <c r="AN884" s="108"/>
      <c r="AO884" s="108"/>
    </row>
    <row r="885" spans="1:41" ht="12.75" customHeight="1" x14ac:dyDescent="0.2">
      <c r="A885" s="108"/>
      <c r="B885" s="108"/>
      <c r="C885" s="108"/>
      <c r="D885" s="108"/>
      <c r="E885" s="108"/>
      <c r="F885" s="108"/>
      <c r="G885" s="108"/>
      <c r="H885" s="108"/>
      <c r="I885" s="108"/>
      <c r="J885" s="108"/>
      <c r="K885" s="108"/>
      <c r="L885" s="108"/>
      <c r="M885" s="108"/>
      <c r="N885" s="108"/>
      <c r="O885" s="108"/>
      <c r="P885" s="108"/>
      <c r="Q885" s="108"/>
      <c r="R885" s="108"/>
      <c r="S885" s="108"/>
      <c r="T885" s="108"/>
      <c r="U885" s="108"/>
      <c r="V885" s="108"/>
      <c r="W885" s="108"/>
      <c r="X885" s="108"/>
      <c r="Y885" s="108"/>
      <c r="Z885" s="108"/>
      <c r="AA885" s="108"/>
      <c r="AB885" s="108"/>
      <c r="AC885" s="108"/>
      <c r="AD885" s="108"/>
      <c r="AE885" s="108"/>
      <c r="AF885" s="108"/>
      <c r="AG885" s="108"/>
      <c r="AH885" s="108"/>
      <c r="AI885" s="108"/>
      <c r="AJ885" s="108"/>
      <c r="AK885" s="108"/>
      <c r="AL885" s="108"/>
      <c r="AM885" s="108"/>
      <c r="AN885" s="108"/>
      <c r="AO885" s="108"/>
    </row>
    <row r="886" spans="1:41" ht="12.75" customHeight="1" x14ac:dyDescent="0.2">
      <c r="A886" s="108"/>
      <c r="B886" s="108"/>
      <c r="C886" s="108"/>
      <c r="D886" s="108"/>
      <c r="E886" s="108"/>
      <c r="F886" s="108"/>
      <c r="G886" s="108"/>
      <c r="H886" s="108"/>
      <c r="I886" s="108"/>
      <c r="J886" s="108"/>
      <c r="K886" s="108"/>
      <c r="L886" s="108"/>
      <c r="M886" s="108"/>
      <c r="N886" s="108"/>
      <c r="O886" s="108"/>
      <c r="P886" s="108"/>
      <c r="Q886" s="108"/>
      <c r="R886" s="108"/>
      <c r="S886" s="108"/>
      <c r="T886" s="108"/>
      <c r="U886" s="108"/>
      <c r="V886" s="108"/>
      <c r="W886" s="108"/>
      <c r="X886" s="108"/>
      <c r="Y886" s="108"/>
      <c r="Z886" s="108"/>
      <c r="AA886" s="108"/>
      <c r="AB886" s="108"/>
      <c r="AC886" s="108"/>
      <c r="AD886" s="108"/>
      <c r="AE886" s="108"/>
      <c r="AF886" s="108"/>
      <c r="AG886" s="108"/>
      <c r="AH886" s="108"/>
      <c r="AI886" s="108"/>
      <c r="AJ886" s="108"/>
      <c r="AK886" s="108"/>
      <c r="AL886" s="108"/>
      <c r="AM886" s="108"/>
      <c r="AN886" s="108"/>
      <c r="AO886" s="108"/>
    </row>
    <row r="887" spans="1:41" ht="12.75" customHeight="1" x14ac:dyDescent="0.2">
      <c r="A887" s="108"/>
      <c r="B887" s="108"/>
      <c r="C887" s="108"/>
      <c r="D887" s="108"/>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c r="AA887" s="108"/>
      <c r="AB887" s="108"/>
      <c r="AC887" s="108"/>
      <c r="AD887" s="108"/>
      <c r="AE887" s="108"/>
      <c r="AF887" s="108"/>
      <c r="AG887" s="108"/>
      <c r="AH887" s="108"/>
      <c r="AI887" s="108"/>
      <c r="AJ887" s="108"/>
      <c r="AK887" s="108"/>
      <c r="AL887" s="108"/>
      <c r="AM887" s="108"/>
      <c r="AN887" s="108"/>
      <c r="AO887" s="108"/>
    </row>
    <row r="888" spans="1:41" ht="12.75" customHeight="1" x14ac:dyDescent="0.2">
      <c r="A888" s="108"/>
      <c r="B888" s="108"/>
      <c r="C888" s="108"/>
      <c r="D888" s="108"/>
      <c r="E888" s="108"/>
      <c r="F888" s="108"/>
      <c r="G888" s="108"/>
      <c r="H888" s="108"/>
      <c r="I888" s="108"/>
      <c r="J888" s="108"/>
      <c r="K888" s="108"/>
      <c r="L888" s="108"/>
      <c r="M888" s="108"/>
      <c r="N888" s="108"/>
      <c r="O888" s="108"/>
      <c r="P888" s="108"/>
      <c r="Q888" s="108"/>
      <c r="R888" s="108"/>
      <c r="S888" s="108"/>
      <c r="T888" s="108"/>
      <c r="U888" s="108"/>
      <c r="V888" s="108"/>
      <c r="W888" s="108"/>
      <c r="X888" s="108"/>
      <c r="Y888" s="108"/>
      <c r="Z888" s="108"/>
      <c r="AA888" s="108"/>
      <c r="AB888" s="108"/>
      <c r="AC888" s="108"/>
      <c r="AD888" s="108"/>
      <c r="AE888" s="108"/>
      <c r="AF888" s="108"/>
      <c r="AG888" s="108"/>
      <c r="AH888" s="108"/>
      <c r="AI888" s="108"/>
      <c r="AJ888" s="108"/>
      <c r="AK888" s="108"/>
      <c r="AL888" s="108"/>
      <c r="AM888" s="108"/>
      <c r="AN888" s="108"/>
      <c r="AO888" s="108"/>
    </row>
    <row r="889" spans="1:41" ht="12.75" customHeight="1" x14ac:dyDescent="0.2">
      <c r="A889" s="108"/>
      <c r="B889" s="108"/>
      <c r="C889" s="108"/>
      <c r="D889" s="108"/>
      <c r="E889" s="108"/>
      <c r="F889" s="108"/>
      <c r="G889" s="108"/>
      <c r="H889" s="108"/>
      <c r="I889" s="108"/>
      <c r="J889" s="108"/>
      <c r="K889" s="108"/>
      <c r="L889" s="108"/>
      <c r="M889" s="108"/>
      <c r="N889" s="108"/>
      <c r="O889" s="108"/>
      <c r="P889" s="108"/>
      <c r="Q889" s="108"/>
      <c r="R889" s="108"/>
      <c r="S889" s="108"/>
      <c r="T889" s="108"/>
      <c r="U889" s="108"/>
      <c r="V889" s="108"/>
      <c r="W889" s="108"/>
      <c r="X889" s="108"/>
      <c r="Y889" s="108"/>
      <c r="Z889" s="108"/>
      <c r="AA889" s="108"/>
      <c r="AB889" s="108"/>
      <c r="AC889" s="108"/>
      <c r="AD889" s="108"/>
      <c r="AE889" s="108"/>
      <c r="AF889" s="108"/>
      <c r="AG889" s="108"/>
      <c r="AH889" s="108"/>
      <c r="AI889" s="108"/>
      <c r="AJ889" s="108"/>
      <c r="AK889" s="108"/>
      <c r="AL889" s="108"/>
      <c r="AM889" s="108"/>
      <c r="AN889" s="108"/>
      <c r="AO889" s="108"/>
    </row>
    <row r="890" spans="1:41" ht="12.75" customHeight="1" x14ac:dyDescent="0.2">
      <c r="A890" s="108"/>
      <c r="B890" s="108"/>
      <c r="C890" s="108"/>
      <c r="D890" s="108"/>
      <c r="E890" s="108"/>
      <c r="F890" s="108"/>
      <c r="G890" s="108"/>
      <c r="H890" s="108"/>
      <c r="I890" s="108"/>
      <c r="J890" s="108"/>
      <c r="K890" s="108"/>
      <c r="L890" s="108"/>
      <c r="M890" s="108"/>
      <c r="N890" s="108"/>
      <c r="O890" s="108"/>
      <c r="P890" s="108"/>
      <c r="Q890" s="108"/>
      <c r="R890" s="108"/>
      <c r="S890" s="108"/>
      <c r="T890" s="108"/>
      <c r="U890" s="108"/>
      <c r="V890" s="108"/>
      <c r="W890" s="108"/>
      <c r="X890" s="108"/>
      <c r="Y890" s="108"/>
      <c r="Z890" s="108"/>
      <c r="AA890" s="108"/>
      <c r="AB890" s="108"/>
      <c r="AC890" s="108"/>
      <c r="AD890" s="108"/>
      <c r="AE890" s="108"/>
      <c r="AF890" s="108"/>
      <c r="AG890" s="108"/>
      <c r="AH890" s="108"/>
      <c r="AI890" s="108"/>
      <c r="AJ890" s="108"/>
      <c r="AK890" s="108"/>
      <c r="AL890" s="108"/>
      <c r="AM890" s="108"/>
      <c r="AN890" s="108"/>
      <c r="AO890" s="108"/>
    </row>
    <row r="891" spans="1:41" ht="12.75" customHeight="1" x14ac:dyDescent="0.2">
      <c r="A891" s="108"/>
      <c r="B891" s="108"/>
      <c r="C891" s="108"/>
      <c r="D891" s="108"/>
      <c r="E891" s="108"/>
      <c r="F891" s="108"/>
      <c r="G891" s="108"/>
      <c r="H891" s="108"/>
      <c r="I891" s="108"/>
      <c r="J891" s="108"/>
      <c r="K891" s="108"/>
      <c r="L891" s="108"/>
      <c r="M891" s="108"/>
      <c r="N891" s="108"/>
      <c r="O891" s="108"/>
      <c r="P891" s="108"/>
      <c r="Q891" s="108"/>
      <c r="R891" s="108"/>
      <c r="S891" s="108"/>
      <c r="T891" s="108"/>
      <c r="U891" s="108"/>
      <c r="V891" s="108"/>
      <c r="W891" s="108"/>
      <c r="X891" s="108"/>
      <c r="Y891" s="108"/>
      <c r="Z891" s="108"/>
      <c r="AA891" s="108"/>
      <c r="AB891" s="108"/>
      <c r="AC891" s="108"/>
      <c r="AD891" s="108"/>
      <c r="AE891" s="108"/>
      <c r="AF891" s="108"/>
      <c r="AG891" s="108"/>
      <c r="AH891" s="108"/>
      <c r="AI891" s="108"/>
      <c r="AJ891" s="108"/>
      <c r="AK891" s="108"/>
      <c r="AL891" s="108"/>
      <c r="AM891" s="108"/>
      <c r="AN891" s="108"/>
      <c r="AO891" s="108"/>
    </row>
    <row r="892" spans="1:41" ht="12.75" customHeight="1" x14ac:dyDescent="0.2">
      <c r="A892" s="108"/>
      <c r="B892" s="108"/>
      <c r="C892" s="108"/>
      <c r="D892" s="108"/>
      <c r="E892" s="108"/>
      <c r="F892" s="108"/>
      <c r="G892" s="108"/>
      <c r="H892" s="108"/>
      <c r="I892" s="108"/>
      <c r="J892" s="108"/>
      <c r="K892" s="108"/>
      <c r="L892" s="108"/>
      <c r="M892" s="108"/>
      <c r="N892" s="108"/>
      <c r="O892" s="108"/>
      <c r="P892" s="108"/>
      <c r="Q892" s="108"/>
      <c r="R892" s="108"/>
      <c r="S892" s="108"/>
      <c r="T892" s="108"/>
      <c r="U892" s="108"/>
      <c r="V892" s="108"/>
      <c r="W892" s="108"/>
      <c r="X892" s="108"/>
      <c r="Y892" s="108"/>
      <c r="Z892" s="108"/>
      <c r="AA892" s="108"/>
      <c r="AB892" s="108"/>
      <c r="AC892" s="108"/>
      <c r="AD892" s="108"/>
      <c r="AE892" s="108"/>
      <c r="AF892" s="108"/>
      <c r="AG892" s="108"/>
      <c r="AH892" s="108"/>
      <c r="AI892" s="108"/>
      <c r="AJ892" s="108"/>
      <c r="AK892" s="108"/>
      <c r="AL892" s="108"/>
      <c r="AM892" s="108"/>
      <c r="AN892" s="108"/>
      <c r="AO892" s="108"/>
    </row>
    <row r="893" spans="1:41" ht="12.75" customHeight="1" x14ac:dyDescent="0.2">
      <c r="A893" s="108"/>
      <c r="B893" s="108"/>
      <c r="C893" s="108"/>
      <c r="D893" s="108"/>
      <c r="E893" s="108"/>
      <c r="F893" s="108"/>
      <c r="G893" s="108"/>
      <c r="H893" s="108"/>
      <c r="I893" s="108"/>
      <c r="J893" s="108"/>
      <c r="K893" s="108"/>
      <c r="L893" s="108"/>
      <c r="M893" s="108"/>
      <c r="N893" s="108"/>
      <c r="O893" s="108"/>
      <c r="P893" s="108"/>
      <c r="Q893" s="108"/>
      <c r="R893" s="108"/>
      <c r="S893" s="108"/>
      <c r="T893" s="108"/>
      <c r="U893" s="108"/>
      <c r="V893" s="108"/>
      <c r="W893" s="108"/>
      <c r="X893" s="108"/>
      <c r="Y893" s="108"/>
      <c r="Z893" s="108"/>
      <c r="AA893" s="108"/>
      <c r="AB893" s="108"/>
      <c r="AC893" s="108"/>
      <c r="AD893" s="108"/>
      <c r="AE893" s="108"/>
      <c r="AF893" s="108"/>
      <c r="AG893" s="108"/>
      <c r="AH893" s="108"/>
      <c r="AI893" s="108"/>
      <c r="AJ893" s="108"/>
      <c r="AK893" s="108"/>
      <c r="AL893" s="108"/>
      <c r="AM893" s="108"/>
      <c r="AN893" s="108"/>
      <c r="AO893" s="108"/>
    </row>
    <row r="894" spans="1:41" ht="12.75" customHeight="1" x14ac:dyDescent="0.2">
      <c r="A894" s="108"/>
      <c r="B894" s="108"/>
      <c r="C894" s="108"/>
      <c r="D894" s="108"/>
      <c r="E894" s="108"/>
      <c r="F894" s="108"/>
      <c r="G894" s="108"/>
      <c r="H894" s="108"/>
      <c r="I894" s="108"/>
      <c r="J894" s="108"/>
      <c r="K894" s="108"/>
      <c r="L894" s="108"/>
      <c r="M894" s="108"/>
      <c r="N894" s="108"/>
      <c r="O894" s="108"/>
      <c r="P894" s="108"/>
      <c r="Q894" s="108"/>
      <c r="R894" s="108"/>
      <c r="S894" s="108"/>
      <c r="T894" s="108"/>
      <c r="U894" s="108"/>
      <c r="V894" s="108"/>
      <c r="W894" s="108"/>
      <c r="X894" s="108"/>
      <c r="Y894" s="108"/>
      <c r="Z894" s="108"/>
      <c r="AA894" s="108"/>
      <c r="AB894" s="108"/>
      <c r="AC894" s="108"/>
      <c r="AD894" s="108"/>
      <c r="AE894" s="108"/>
      <c r="AF894" s="108"/>
      <c r="AG894" s="108"/>
      <c r="AH894" s="108"/>
      <c r="AI894" s="108"/>
      <c r="AJ894" s="108"/>
      <c r="AK894" s="108"/>
      <c r="AL894" s="108"/>
      <c r="AM894" s="108"/>
      <c r="AN894" s="108"/>
      <c r="AO894" s="108"/>
    </row>
    <row r="895" spans="1:41" ht="12.75" customHeight="1" x14ac:dyDescent="0.2">
      <c r="A895" s="108"/>
      <c r="B895" s="108"/>
      <c r="C895" s="108"/>
      <c r="D895" s="108"/>
      <c r="E895" s="108"/>
      <c r="F895" s="108"/>
      <c r="G895" s="108"/>
      <c r="H895" s="108"/>
      <c r="I895" s="108"/>
      <c r="J895" s="108"/>
      <c r="K895" s="108"/>
      <c r="L895" s="108"/>
      <c r="M895" s="108"/>
      <c r="N895" s="108"/>
      <c r="O895" s="108"/>
      <c r="P895" s="108"/>
      <c r="Q895" s="108"/>
      <c r="R895" s="108"/>
      <c r="S895" s="108"/>
      <c r="T895" s="108"/>
      <c r="U895" s="108"/>
      <c r="V895" s="108"/>
      <c r="W895" s="108"/>
      <c r="X895" s="108"/>
      <c r="Y895" s="108"/>
      <c r="Z895" s="108"/>
      <c r="AA895" s="108"/>
      <c r="AB895" s="108"/>
      <c r="AC895" s="108"/>
      <c r="AD895" s="108"/>
      <c r="AE895" s="108"/>
      <c r="AF895" s="108"/>
      <c r="AG895" s="108"/>
      <c r="AH895" s="108"/>
      <c r="AI895" s="108"/>
      <c r="AJ895" s="108"/>
      <c r="AK895" s="108"/>
      <c r="AL895" s="108"/>
      <c r="AM895" s="108"/>
      <c r="AN895" s="108"/>
      <c r="AO895" s="108"/>
    </row>
    <row r="896" spans="1:41" ht="12.75" customHeight="1" x14ac:dyDescent="0.2">
      <c r="A896" s="108"/>
      <c r="B896" s="108"/>
      <c r="C896" s="108"/>
      <c r="D896" s="108"/>
      <c r="E896" s="108"/>
      <c r="F896" s="108"/>
      <c r="G896" s="108"/>
      <c r="H896" s="108"/>
      <c r="I896" s="108"/>
      <c r="J896" s="108"/>
      <c r="K896" s="108"/>
      <c r="L896" s="108"/>
      <c r="M896" s="108"/>
      <c r="N896" s="108"/>
      <c r="O896" s="108"/>
      <c r="P896" s="108"/>
      <c r="Q896" s="108"/>
      <c r="R896" s="108"/>
      <c r="S896" s="108"/>
      <c r="T896" s="108"/>
      <c r="U896" s="108"/>
      <c r="V896" s="108"/>
      <c r="W896" s="108"/>
      <c r="X896" s="108"/>
      <c r="Y896" s="108"/>
      <c r="Z896" s="108"/>
      <c r="AA896" s="108"/>
      <c r="AB896" s="108"/>
      <c r="AC896" s="108"/>
      <c r="AD896" s="108"/>
      <c r="AE896" s="108"/>
      <c r="AF896" s="108"/>
      <c r="AG896" s="108"/>
      <c r="AH896" s="108"/>
      <c r="AI896" s="108"/>
      <c r="AJ896" s="108"/>
      <c r="AK896" s="108"/>
      <c r="AL896" s="108"/>
      <c r="AM896" s="108"/>
      <c r="AN896" s="108"/>
      <c r="AO896" s="108"/>
    </row>
    <row r="897" spans="1:41" ht="12.75" customHeight="1" x14ac:dyDescent="0.2">
      <c r="A897" s="108"/>
      <c r="B897" s="108"/>
      <c r="C897" s="108"/>
      <c r="D897" s="108"/>
      <c r="E897" s="108"/>
      <c r="F897" s="108"/>
      <c r="G897" s="108"/>
      <c r="H897" s="108"/>
      <c r="I897" s="108"/>
      <c r="J897" s="108"/>
      <c r="K897" s="108"/>
      <c r="L897" s="108"/>
      <c r="M897" s="108"/>
      <c r="N897" s="108"/>
      <c r="O897" s="108"/>
      <c r="P897" s="108"/>
      <c r="Q897" s="108"/>
      <c r="R897" s="108"/>
      <c r="S897" s="108"/>
      <c r="T897" s="108"/>
      <c r="U897" s="108"/>
      <c r="V897" s="108"/>
      <c r="W897" s="108"/>
      <c r="X897" s="108"/>
      <c r="Y897" s="108"/>
      <c r="Z897" s="108"/>
      <c r="AA897" s="108"/>
      <c r="AB897" s="108"/>
      <c r="AC897" s="108"/>
      <c r="AD897" s="108"/>
      <c r="AE897" s="108"/>
      <c r="AF897" s="108"/>
      <c r="AG897" s="108"/>
      <c r="AH897" s="108"/>
      <c r="AI897" s="108"/>
      <c r="AJ897" s="108"/>
      <c r="AK897" s="108"/>
      <c r="AL897" s="108"/>
      <c r="AM897" s="108"/>
      <c r="AN897" s="108"/>
      <c r="AO897" s="108"/>
    </row>
    <row r="898" spans="1:41" ht="12.75" customHeight="1" x14ac:dyDescent="0.2">
      <c r="A898" s="108"/>
      <c r="B898" s="108"/>
      <c r="C898" s="108"/>
      <c r="D898" s="108"/>
      <c r="E898" s="108"/>
      <c r="F898" s="108"/>
      <c r="G898" s="108"/>
      <c r="H898" s="108"/>
      <c r="I898" s="108"/>
      <c r="J898" s="108"/>
      <c r="K898" s="108"/>
      <c r="L898" s="108"/>
      <c r="M898" s="108"/>
      <c r="N898" s="108"/>
      <c r="O898" s="108"/>
      <c r="P898" s="108"/>
      <c r="Q898" s="108"/>
      <c r="R898" s="108"/>
      <c r="S898" s="108"/>
      <c r="T898" s="108"/>
      <c r="U898" s="108"/>
      <c r="V898" s="108"/>
      <c r="W898" s="108"/>
      <c r="X898" s="108"/>
      <c r="Y898" s="108"/>
      <c r="Z898" s="108"/>
      <c r="AA898" s="108"/>
      <c r="AB898" s="108"/>
      <c r="AC898" s="108"/>
      <c r="AD898" s="108"/>
      <c r="AE898" s="108"/>
      <c r="AF898" s="108"/>
      <c r="AG898" s="108"/>
      <c r="AH898" s="108"/>
      <c r="AI898" s="108"/>
      <c r="AJ898" s="108"/>
      <c r="AK898" s="108"/>
      <c r="AL898" s="108"/>
      <c r="AM898" s="108"/>
      <c r="AN898" s="108"/>
      <c r="AO898" s="108"/>
    </row>
    <row r="899" spans="1:41" ht="12.75" customHeight="1" x14ac:dyDescent="0.2">
      <c r="A899" s="108"/>
      <c r="B899" s="108"/>
      <c r="C899" s="108"/>
      <c r="D899" s="108"/>
      <c r="E899" s="108"/>
      <c r="F899" s="108"/>
      <c r="G899" s="108"/>
      <c r="H899" s="108"/>
      <c r="I899" s="108"/>
      <c r="J899" s="108"/>
      <c r="K899" s="108"/>
      <c r="L899" s="108"/>
      <c r="M899" s="108"/>
      <c r="N899" s="108"/>
      <c r="O899" s="108"/>
      <c r="P899" s="108"/>
      <c r="Q899" s="108"/>
      <c r="R899" s="108"/>
      <c r="S899" s="108"/>
      <c r="T899" s="108"/>
      <c r="U899" s="108"/>
      <c r="V899" s="108"/>
      <c r="W899" s="108"/>
      <c r="X899" s="108"/>
      <c r="Y899" s="108"/>
      <c r="Z899" s="108"/>
      <c r="AA899" s="108"/>
      <c r="AB899" s="108"/>
      <c r="AC899" s="108"/>
      <c r="AD899" s="108"/>
      <c r="AE899" s="108"/>
      <c r="AF899" s="108"/>
      <c r="AG899" s="108"/>
      <c r="AH899" s="108"/>
      <c r="AI899" s="108"/>
      <c r="AJ899" s="108"/>
      <c r="AK899" s="108"/>
      <c r="AL899" s="108"/>
      <c r="AM899" s="108"/>
      <c r="AN899" s="108"/>
      <c r="AO899" s="108"/>
    </row>
    <row r="900" spans="1:41" ht="12.75" customHeight="1" x14ac:dyDescent="0.2">
      <c r="A900" s="108"/>
      <c r="B900" s="108"/>
      <c r="C900" s="108"/>
      <c r="D900" s="108"/>
      <c r="E900" s="108"/>
      <c r="F900" s="108"/>
      <c r="G900" s="108"/>
      <c r="H900" s="108"/>
      <c r="I900" s="108"/>
      <c r="J900" s="108"/>
      <c r="K900" s="108"/>
      <c r="L900" s="108"/>
      <c r="M900" s="108"/>
      <c r="N900" s="108"/>
      <c r="O900" s="108"/>
      <c r="P900" s="108"/>
      <c r="Q900" s="108"/>
      <c r="R900" s="108"/>
      <c r="S900" s="108"/>
      <c r="T900" s="108"/>
      <c r="U900" s="108"/>
      <c r="V900" s="108"/>
      <c r="W900" s="108"/>
      <c r="X900" s="108"/>
      <c r="Y900" s="108"/>
      <c r="Z900" s="108"/>
      <c r="AA900" s="108"/>
      <c r="AB900" s="108"/>
      <c r="AC900" s="108"/>
      <c r="AD900" s="108"/>
      <c r="AE900" s="108"/>
      <c r="AF900" s="108"/>
      <c r="AG900" s="108"/>
      <c r="AH900" s="108"/>
      <c r="AI900" s="108"/>
      <c r="AJ900" s="108"/>
      <c r="AK900" s="108"/>
      <c r="AL900" s="108"/>
      <c r="AM900" s="108"/>
      <c r="AN900" s="108"/>
      <c r="AO900" s="108"/>
    </row>
    <row r="901" spans="1:41" ht="12.75" customHeight="1" x14ac:dyDescent="0.2">
      <c r="A901" s="108"/>
      <c r="B901" s="108"/>
      <c r="C901" s="108"/>
      <c r="D901" s="108"/>
      <c r="E901" s="108"/>
      <c r="F901" s="108"/>
      <c r="G901" s="108"/>
      <c r="H901" s="108"/>
      <c r="I901" s="108"/>
      <c r="J901" s="108"/>
      <c r="K901" s="108"/>
      <c r="L901" s="108"/>
      <c r="M901" s="108"/>
      <c r="N901" s="108"/>
      <c r="O901" s="108"/>
      <c r="P901" s="108"/>
      <c r="Q901" s="108"/>
      <c r="R901" s="108"/>
      <c r="S901" s="108"/>
      <c r="T901" s="108"/>
      <c r="U901" s="108"/>
      <c r="V901" s="108"/>
      <c r="W901" s="108"/>
      <c r="X901" s="108"/>
      <c r="Y901" s="108"/>
      <c r="Z901" s="108"/>
      <c r="AA901" s="108"/>
      <c r="AB901" s="108"/>
      <c r="AC901" s="108"/>
      <c r="AD901" s="108"/>
      <c r="AE901" s="108"/>
      <c r="AF901" s="108"/>
      <c r="AG901" s="108"/>
      <c r="AH901" s="108"/>
      <c r="AI901" s="108"/>
      <c r="AJ901" s="108"/>
      <c r="AK901" s="108"/>
      <c r="AL901" s="108"/>
      <c r="AM901" s="108"/>
      <c r="AN901" s="108"/>
      <c r="AO901" s="108"/>
    </row>
    <row r="902" spans="1:41" ht="12.75" customHeight="1" x14ac:dyDescent="0.2">
      <c r="A902" s="108"/>
      <c r="B902" s="108"/>
      <c r="C902" s="108"/>
      <c r="D902" s="108"/>
      <c r="E902" s="108"/>
      <c r="F902" s="108"/>
      <c r="G902" s="108"/>
      <c r="H902" s="108"/>
      <c r="I902" s="108"/>
      <c r="J902" s="108"/>
      <c r="K902" s="108"/>
      <c r="L902" s="108"/>
      <c r="M902" s="108"/>
      <c r="N902" s="108"/>
      <c r="O902" s="108"/>
      <c r="P902" s="108"/>
      <c r="Q902" s="108"/>
      <c r="R902" s="108"/>
      <c r="S902" s="108"/>
      <c r="T902" s="108"/>
      <c r="U902" s="108"/>
      <c r="V902" s="108"/>
      <c r="W902" s="108"/>
      <c r="X902" s="108"/>
      <c r="Y902" s="108"/>
      <c r="Z902" s="108"/>
      <c r="AA902" s="108"/>
      <c r="AB902" s="108"/>
      <c r="AC902" s="108"/>
      <c r="AD902" s="108"/>
      <c r="AE902" s="108"/>
      <c r="AF902" s="108"/>
      <c r="AG902" s="108"/>
      <c r="AH902" s="108"/>
      <c r="AI902" s="108"/>
      <c r="AJ902" s="108"/>
      <c r="AK902" s="108"/>
      <c r="AL902" s="108"/>
      <c r="AM902" s="108"/>
      <c r="AN902" s="108"/>
      <c r="AO902" s="108"/>
    </row>
    <row r="903" spans="1:41" ht="12.75" customHeight="1" x14ac:dyDescent="0.2">
      <c r="A903" s="108"/>
      <c r="B903" s="108"/>
      <c r="C903" s="108"/>
      <c r="D903" s="108"/>
      <c r="E903" s="108"/>
      <c r="F903" s="108"/>
      <c r="G903" s="108"/>
      <c r="H903" s="108"/>
      <c r="I903" s="108"/>
      <c r="J903" s="108"/>
      <c r="K903" s="108"/>
      <c r="L903" s="108"/>
      <c r="M903" s="108"/>
      <c r="N903" s="108"/>
      <c r="O903" s="108"/>
      <c r="P903" s="108"/>
      <c r="Q903" s="108"/>
      <c r="R903" s="108"/>
      <c r="S903" s="108"/>
      <c r="T903" s="108"/>
      <c r="U903" s="108"/>
      <c r="V903" s="108"/>
      <c r="W903" s="108"/>
      <c r="X903" s="108"/>
      <c r="Y903" s="108"/>
      <c r="Z903" s="108"/>
      <c r="AA903" s="108"/>
      <c r="AB903" s="108"/>
      <c r="AC903" s="108"/>
      <c r="AD903" s="108"/>
      <c r="AE903" s="108"/>
      <c r="AF903" s="108"/>
      <c r="AG903" s="108"/>
      <c r="AH903" s="108"/>
      <c r="AI903" s="108"/>
      <c r="AJ903" s="108"/>
      <c r="AK903" s="108"/>
      <c r="AL903" s="108"/>
      <c r="AM903" s="108"/>
      <c r="AN903" s="108"/>
      <c r="AO903" s="108"/>
    </row>
    <row r="904" spans="1:41" ht="12.75" customHeight="1" x14ac:dyDescent="0.2">
      <c r="A904" s="108"/>
      <c r="B904" s="108"/>
      <c r="C904" s="108"/>
      <c r="D904" s="108"/>
      <c r="E904" s="108"/>
      <c r="F904" s="108"/>
      <c r="G904" s="108"/>
      <c r="H904" s="108"/>
      <c r="I904" s="108"/>
      <c r="J904" s="108"/>
      <c r="K904" s="108"/>
      <c r="L904" s="108"/>
      <c r="M904" s="108"/>
      <c r="N904" s="108"/>
      <c r="O904" s="108"/>
      <c r="P904" s="108"/>
      <c r="Q904" s="108"/>
      <c r="R904" s="108"/>
      <c r="S904" s="108"/>
      <c r="T904" s="108"/>
      <c r="U904" s="108"/>
      <c r="V904" s="108"/>
      <c r="W904" s="108"/>
      <c r="X904" s="108"/>
      <c r="Y904" s="108"/>
      <c r="Z904" s="108"/>
      <c r="AA904" s="108"/>
      <c r="AB904" s="108"/>
      <c r="AC904" s="108"/>
      <c r="AD904" s="108"/>
      <c r="AE904" s="108"/>
      <c r="AF904" s="108"/>
      <c r="AG904" s="108"/>
      <c r="AH904" s="108"/>
      <c r="AI904" s="108"/>
      <c r="AJ904" s="108"/>
      <c r="AK904" s="108"/>
      <c r="AL904" s="108"/>
      <c r="AM904" s="108"/>
      <c r="AN904" s="108"/>
      <c r="AO904" s="108"/>
    </row>
    <row r="905" spans="1:41" ht="12.75" customHeight="1" x14ac:dyDescent="0.2">
      <c r="A905" s="108"/>
      <c r="B905" s="108"/>
      <c r="C905" s="108"/>
      <c r="D905" s="108"/>
      <c r="E905" s="108"/>
      <c r="F905" s="108"/>
      <c r="G905" s="108"/>
      <c r="H905" s="108"/>
      <c r="I905" s="108"/>
      <c r="J905" s="108"/>
      <c r="K905" s="108"/>
      <c r="L905" s="108"/>
      <c r="M905" s="108"/>
      <c r="N905" s="108"/>
      <c r="O905" s="108"/>
      <c r="P905" s="108"/>
      <c r="Q905" s="108"/>
      <c r="R905" s="108"/>
      <c r="S905" s="108"/>
      <c r="T905" s="108"/>
      <c r="U905" s="108"/>
      <c r="V905" s="108"/>
      <c r="W905" s="108"/>
      <c r="X905" s="108"/>
      <c r="Y905" s="108"/>
      <c r="Z905" s="108"/>
      <c r="AA905" s="108"/>
      <c r="AB905" s="108"/>
      <c r="AC905" s="108"/>
      <c r="AD905" s="108"/>
      <c r="AE905" s="108"/>
      <c r="AF905" s="108"/>
      <c r="AG905" s="108"/>
      <c r="AH905" s="108"/>
      <c r="AI905" s="108"/>
      <c r="AJ905" s="108"/>
      <c r="AK905" s="108"/>
      <c r="AL905" s="108"/>
      <c r="AM905" s="108"/>
      <c r="AN905" s="108"/>
      <c r="AO905" s="108"/>
    </row>
    <row r="906" spans="1:41" ht="12.75" customHeight="1" x14ac:dyDescent="0.2">
      <c r="A906" s="108"/>
      <c r="B906" s="108"/>
      <c r="C906" s="108"/>
      <c r="D906" s="108"/>
      <c r="E906" s="108"/>
      <c r="F906" s="108"/>
      <c r="G906" s="108"/>
      <c r="H906" s="108"/>
      <c r="I906" s="108"/>
      <c r="J906" s="108"/>
      <c r="K906" s="108"/>
      <c r="L906" s="108"/>
      <c r="M906" s="108"/>
      <c r="N906" s="108"/>
      <c r="O906" s="108"/>
      <c r="P906" s="108"/>
      <c r="Q906" s="108"/>
      <c r="R906" s="108"/>
      <c r="S906" s="108"/>
      <c r="T906" s="108"/>
      <c r="U906" s="108"/>
      <c r="V906" s="108"/>
      <c r="W906" s="108"/>
      <c r="X906" s="108"/>
      <c r="Y906" s="108"/>
      <c r="Z906" s="108"/>
      <c r="AA906" s="108"/>
      <c r="AB906" s="108"/>
      <c r="AC906" s="108"/>
      <c r="AD906" s="108"/>
      <c r="AE906" s="108"/>
      <c r="AF906" s="108"/>
      <c r="AG906" s="108"/>
      <c r="AH906" s="108"/>
      <c r="AI906" s="108"/>
      <c r="AJ906" s="108"/>
      <c r="AK906" s="108"/>
      <c r="AL906" s="108"/>
      <c r="AM906" s="108"/>
      <c r="AN906" s="108"/>
      <c r="AO906" s="108"/>
    </row>
    <row r="907" spans="1:41" ht="12.75" customHeight="1" x14ac:dyDescent="0.2">
      <c r="A907" s="108"/>
      <c r="B907" s="108"/>
      <c r="C907" s="108"/>
      <c r="D907" s="108"/>
      <c r="E907" s="108"/>
      <c r="F907" s="108"/>
      <c r="G907" s="108"/>
      <c r="H907" s="108"/>
      <c r="I907" s="108"/>
      <c r="J907" s="108"/>
      <c r="K907" s="108"/>
      <c r="L907" s="108"/>
      <c r="M907" s="108"/>
      <c r="N907" s="108"/>
      <c r="O907" s="108"/>
      <c r="P907" s="108"/>
      <c r="Q907" s="108"/>
      <c r="R907" s="108"/>
      <c r="S907" s="108"/>
      <c r="T907" s="108"/>
      <c r="U907" s="108"/>
      <c r="V907" s="108"/>
      <c r="W907" s="108"/>
      <c r="X907" s="108"/>
      <c r="Y907" s="108"/>
      <c r="Z907" s="108"/>
      <c r="AA907" s="108"/>
      <c r="AB907" s="108"/>
      <c r="AC907" s="108"/>
      <c r="AD907" s="108"/>
      <c r="AE907" s="108"/>
      <c r="AF907" s="108"/>
      <c r="AG907" s="108"/>
      <c r="AH907" s="108"/>
      <c r="AI907" s="108"/>
      <c r="AJ907" s="108"/>
      <c r="AK907" s="108"/>
      <c r="AL907" s="108"/>
      <c r="AM907" s="108"/>
      <c r="AN907" s="108"/>
      <c r="AO907" s="108"/>
    </row>
    <row r="908" spans="1:41" ht="12.75" customHeight="1" x14ac:dyDescent="0.2">
      <c r="A908" s="108"/>
      <c r="B908" s="108"/>
      <c r="C908" s="108"/>
      <c r="D908" s="108"/>
      <c r="E908" s="108"/>
      <c r="F908" s="108"/>
      <c r="G908" s="108"/>
      <c r="H908" s="108"/>
      <c r="I908" s="108"/>
      <c r="J908" s="108"/>
      <c r="K908" s="108"/>
      <c r="L908" s="108"/>
      <c r="M908" s="108"/>
      <c r="N908" s="108"/>
      <c r="O908" s="108"/>
      <c r="P908" s="108"/>
      <c r="Q908" s="108"/>
      <c r="R908" s="108"/>
      <c r="S908" s="108"/>
      <c r="T908" s="108"/>
      <c r="U908" s="108"/>
      <c r="V908" s="108"/>
      <c r="W908" s="108"/>
      <c r="X908" s="108"/>
      <c r="Y908" s="108"/>
      <c r="Z908" s="108"/>
      <c r="AA908" s="108"/>
      <c r="AB908" s="108"/>
      <c r="AC908" s="108"/>
      <c r="AD908" s="108"/>
      <c r="AE908" s="108"/>
      <c r="AF908" s="108"/>
      <c r="AG908" s="108"/>
      <c r="AH908" s="108"/>
      <c r="AI908" s="108"/>
      <c r="AJ908" s="108"/>
      <c r="AK908" s="108"/>
      <c r="AL908" s="108"/>
      <c r="AM908" s="108"/>
      <c r="AN908" s="108"/>
      <c r="AO908" s="108"/>
    </row>
    <row r="909" spans="1:41" ht="12.75" customHeight="1" x14ac:dyDescent="0.2">
      <c r="A909" s="108"/>
      <c r="B909" s="108"/>
      <c r="C909" s="108"/>
      <c r="D909" s="108"/>
      <c r="E909" s="108"/>
      <c r="F909" s="108"/>
      <c r="G909" s="108"/>
      <c r="H909" s="108"/>
      <c r="I909" s="108"/>
      <c r="J909" s="108"/>
      <c r="K909" s="108"/>
      <c r="L909" s="108"/>
      <c r="M909" s="108"/>
      <c r="N909" s="108"/>
      <c r="O909" s="108"/>
      <c r="P909" s="108"/>
      <c r="Q909" s="108"/>
      <c r="R909" s="108"/>
      <c r="S909" s="108"/>
      <c r="T909" s="108"/>
      <c r="U909" s="108"/>
      <c r="V909" s="108"/>
      <c r="W909" s="108"/>
      <c r="X909" s="108"/>
      <c r="Y909" s="108"/>
      <c r="Z909" s="108"/>
      <c r="AA909" s="108"/>
      <c r="AB909" s="108"/>
      <c r="AC909" s="108"/>
      <c r="AD909" s="108"/>
      <c r="AE909" s="108"/>
      <c r="AF909" s="108"/>
      <c r="AG909" s="108"/>
      <c r="AH909" s="108"/>
      <c r="AI909" s="108"/>
      <c r="AJ909" s="108"/>
      <c r="AK909" s="108"/>
      <c r="AL909" s="108"/>
      <c r="AM909" s="108"/>
      <c r="AN909" s="108"/>
      <c r="AO909" s="108"/>
    </row>
    <row r="910" spans="1:41" ht="12.75" customHeight="1" x14ac:dyDescent="0.2">
      <c r="A910" s="108"/>
      <c r="B910" s="108"/>
      <c r="C910" s="108"/>
      <c r="D910" s="108"/>
      <c r="E910" s="108"/>
      <c r="F910" s="108"/>
      <c r="G910" s="108"/>
      <c r="H910" s="108"/>
      <c r="I910" s="108"/>
      <c r="J910" s="108"/>
      <c r="K910" s="108"/>
      <c r="L910" s="108"/>
      <c r="M910" s="108"/>
      <c r="N910" s="108"/>
      <c r="O910" s="108"/>
      <c r="P910" s="108"/>
      <c r="Q910" s="108"/>
      <c r="R910" s="108"/>
      <c r="S910" s="108"/>
      <c r="T910" s="108"/>
      <c r="U910" s="108"/>
      <c r="V910" s="108"/>
      <c r="W910" s="108"/>
      <c r="X910" s="108"/>
      <c r="Y910" s="108"/>
      <c r="Z910" s="108"/>
      <c r="AA910" s="108"/>
      <c r="AB910" s="108"/>
      <c r="AC910" s="108"/>
      <c r="AD910" s="108"/>
      <c r="AE910" s="108"/>
      <c r="AF910" s="108"/>
      <c r="AG910" s="108"/>
      <c r="AH910" s="108"/>
      <c r="AI910" s="108"/>
      <c r="AJ910" s="108"/>
      <c r="AK910" s="108"/>
      <c r="AL910" s="108"/>
      <c r="AM910" s="108"/>
      <c r="AN910" s="108"/>
      <c r="AO910" s="108"/>
    </row>
    <row r="911" spans="1:41" ht="12.75" customHeight="1" x14ac:dyDescent="0.2">
      <c r="A911" s="108"/>
      <c r="B911" s="108"/>
      <c r="C911" s="108"/>
      <c r="D911" s="108"/>
      <c r="E911" s="108"/>
      <c r="F911" s="108"/>
      <c r="G911" s="108"/>
      <c r="H911" s="108"/>
      <c r="I911" s="108"/>
      <c r="J911" s="108"/>
      <c r="K911" s="108"/>
      <c r="L911" s="108"/>
      <c r="M911" s="108"/>
      <c r="N911" s="108"/>
      <c r="O911" s="108"/>
      <c r="P911" s="108"/>
      <c r="Q911" s="108"/>
      <c r="R911" s="108"/>
      <c r="S911" s="108"/>
      <c r="T911" s="108"/>
      <c r="U911" s="108"/>
      <c r="V911" s="108"/>
      <c r="W911" s="108"/>
      <c r="X911" s="108"/>
      <c r="Y911" s="108"/>
      <c r="Z911" s="108"/>
      <c r="AA911" s="108"/>
      <c r="AB911" s="108"/>
      <c r="AC911" s="108"/>
      <c r="AD911" s="108"/>
      <c r="AE911" s="108"/>
      <c r="AF911" s="108"/>
      <c r="AG911" s="108"/>
      <c r="AH911" s="108"/>
      <c r="AI911" s="108"/>
      <c r="AJ911" s="108"/>
      <c r="AK911" s="108"/>
      <c r="AL911" s="108"/>
      <c r="AM911" s="108"/>
      <c r="AN911" s="108"/>
      <c r="AO911" s="108"/>
    </row>
    <row r="912" spans="1:41" ht="12.75" customHeight="1" x14ac:dyDescent="0.2">
      <c r="A912" s="108"/>
      <c r="B912" s="108"/>
      <c r="C912" s="108"/>
      <c r="D912" s="108"/>
      <c r="E912" s="108"/>
      <c r="F912" s="108"/>
      <c r="G912" s="108"/>
      <c r="H912" s="108"/>
      <c r="I912" s="108"/>
      <c r="J912" s="108"/>
      <c r="K912" s="108"/>
      <c r="L912" s="108"/>
      <c r="M912" s="108"/>
      <c r="N912" s="108"/>
      <c r="O912" s="108"/>
      <c r="P912" s="108"/>
      <c r="Q912" s="108"/>
      <c r="R912" s="108"/>
      <c r="S912" s="108"/>
      <c r="T912" s="108"/>
      <c r="U912" s="108"/>
      <c r="V912" s="108"/>
      <c r="W912" s="108"/>
      <c r="X912" s="108"/>
      <c r="Y912" s="108"/>
      <c r="Z912" s="108"/>
      <c r="AA912" s="108"/>
      <c r="AB912" s="108"/>
      <c r="AC912" s="108"/>
      <c r="AD912" s="108"/>
      <c r="AE912" s="108"/>
      <c r="AF912" s="108"/>
      <c r="AG912" s="108"/>
      <c r="AH912" s="108"/>
      <c r="AI912" s="108"/>
      <c r="AJ912" s="108"/>
      <c r="AK912" s="108"/>
      <c r="AL912" s="108"/>
      <c r="AM912" s="108"/>
      <c r="AN912" s="108"/>
      <c r="AO912" s="108"/>
    </row>
    <row r="913" spans="1:41" ht="12.75" customHeight="1" x14ac:dyDescent="0.2">
      <c r="A913" s="108"/>
      <c r="B913" s="108"/>
      <c r="C913" s="108"/>
      <c r="D913" s="108"/>
      <c r="E913" s="108"/>
      <c r="F913" s="108"/>
      <c r="G913" s="108"/>
      <c r="H913" s="108"/>
      <c r="I913" s="108"/>
      <c r="J913" s="108"/>
      <c r="K913" s="108"/>
      <c r="L913" s="108"/>
      <c r="M913" s="108"/>
      <c r="N913" s="108"/>
      <c r="O913" s="108"/>
      <c r="P913" s="108"/>
      <c r="Q913" s="108"/>
      <c r="R913" s="108"/>
      <c r="S913" s="108"/>
      <c r="T913" s="108"/>
      <c r="U913" s="108"/>
      <c r="V913" s="108"/>
      <c r="W913" s="108"/>
      <c r="X913" s="108"/>
      <c r="Y913" s="108"/>
      <c r="Z913" s="108"/>
      <c r="AA913" s="108"/>
      <c r="AB913" s="108"/>
      <c r="AC913" s="108"/>
      <c r="AD913" s="108"/>
      <c r="AE913" s="108"/>
      <c r="AF913" s="108"/>
      <c r="AG913" s="108"/>
      <c r="AH913" s="108"/>
      <c r="AI913" s="108"/>
      <c r="AJ913" s="108"/>
      <c r="AK913" s="108"/>
      <c r="AL913" s="108"/>
      <c r="AM913" s="108"/>
      <c r="AN913" s="108"/>
      <c r="AO913" s="108"/>
    </row>
    <row r="914" spans="1:41" ht="12.75" customHeight="1" x14ac:dyDescent="0.2">
      <c r="A914" s="108"/>
      <c r="B914" s="108"/>
      <c r="C914" s="108"/>
      <c r="D914" s="108"/>
      <c r="E914" s="108"/>
      <c r="F914" s="108"/>
      <c r="G914" s="108"/>
      <c r="H914" s="108"/>
      <c r="I914" s="108"/>
      <c r="J914" s="108"/>
      <c r="K914" s="108"/>
      <c r="L914" s="108"/>
      <c r="M914" s="108"/>
      <c r="N914" s="108"/>
      <c r="O914" s="108"/>
      <c r="P914" s="108"/>
      <c r="Q914" s="108"/>
      <c r="R914" s="108"/>
      <c r="S914" s="108"/>
      <c r="T914" s="108"/>
      <c r="U914" s="108"/>
      <c r="V914" s="108"/>
      <c r="W914" s="108"/>
      <c r="X914" s="108"/>
      <c r="Y914" s="108"/>
      <c r="Z914" s="108"/>
      <c r="AA914" s="108"/>
      <c r="AB914" s="108"/>
      <c r="AC914" s="108"/>
      <c r="AD914" s="108"/>
      <c r="AE914" s="108"/>
      <c r="AF914" s="108"/>
      <c r="AG914" s="108"/>
      <c r="AH914" s="108"/>
      <c r="AI914" s="108"/>
      <c r="AJ914" s="108"/>
      <c r="AK914" s="108"/>
      <c r="AL914" s="108"/>
      <c r="AM914" s="108"/>
      <c r="AN914" s="108"/>
      <c r="AO914" s="108"/>
    </row>
    <row r="915" spans="1:41" ht="12.75" customHeight="1" x14ac:dyDescent="0.2">
      <c r="A915" s="108"/>
      <c r="B915" s="108"/>
      <c r="C915" s="108"/>
      <c r="D915" s="108"/>
      <c r="E915" s="108"/>
      <c r="F915" s="108"/>
      <c r="G915" s="108"/>
      <c r="H915" s="108"/>
      <c r="I915" s="108"/>
      <c r="J915" s="108"/>
      <c r="K915" s="108"/>
      <c r="L915" s="108"/>
      <c r="M915" s="108"/>
      <c r="N915" s="108"/>
      <c r="O915" s="108"/>
      <c r="P915" s="108"/>
      <c r="Q915" s="108"/>
      <c r="R915" s="108"/>
      <c r="S915" s="108"/>
      <c r="T915" s="108"/>
      <c r="U915" s="108"/>
      <c r="V915" s="108"/>
      <c r="W915" s="108"/>
      <c r="X915" s="108"/>
      <c r="Y915" s="108"/>
      <c r="Z915" s="108"/>
      <c r="AA915" s="108"/>
      <c r="AB915" s="108"/>
      <c r="AC915" s="108"/>
      <c r="AD915" s="108"/>
      <c r="AE915" s="108"/>
      <c r="AF915" s="108"/>
      <c r="AG915" s="108"/>
      <c r="AH915" s="108"/>
      <c r="AI915" s="108"/>
      <c r="AJ915" s="108"/>
      <c r="AK915" s="108"/>
      <c r="AL915" s="108"/>
      <c r="AM915" s="108"/>
      <c r="AN915" s="108"/>
      <c r="AO915" s="108"/>
    </row>
    <row r="916" spans="1:41" ht="12.75" customHeight="1" x14ac:dyDescent="0.2">
      <c r="A916" s="108"/>
      <c r="B916" s="108"/>
      <c r="C916" s="108"/>
      <c r="D916" s="108"/>
      <c r="E916" s="108"/>
      <c r="F916" s="108"/>
      <c r="G916" s="108"/>
      <c r="H916" s="108"/>
      <c r="I916" s="108"/>
      <c r="J916" s="108"/>
      <c r="K916" s="108"/>
      <c r="L916" s="108"/>
      <c r="M916" s="108"/>
      <c r="N916" s="108"/>
      <c r="O916" s="108"/>
      <c r="P916" s="108"/>
      <c r="Q916" s="108"/>
      <c r="R916" s="108"/>
      <c r="S916" s="108"/>
      <c r="T916" s="108"/>
      <c r="U916" s="108"/>
      <c r="V916" s="108"/>
      <c r="W916" s="108"/>
      <c r="X916" s="108"/>
      <c r="Y916" s="108"/>
      <c r="Z916" s="108"/>
      <c r="AA916" s="108"/>
      <c r="AB916" s="108"/>
      <c r="AC916" s="108"/>
      <c r="AD916" s="108"/>
      <c r="AE916" s="108"/>
      <c r="AF916" s="108"/>
      <c r="AG916" s="108"/>
      <c r="AH916" s="108"/>
      <c r="AI916" s="108"/>
      <c r="AJ916" s="108"/>
      <c r="AK916" s="108"/>
      <c r="AL916" s="108"/>
      <c r="AM916" s="108"/>
      <c r="AN916" s="108"/>
      <c r="AO916" s="108"/>
    </row>
    <row r="917" spans="1:41" ht="12.75" customHeight="1" x14ac:dyDescent="0.2">
      <c r="A917" s="108"/>
      <c r="B917" s="108"/>
      <c r="C917" s="108"/>
      <c r="D917" s="108"/>
      <c r="E917" s="108"/>
      <c r="F917" s="108"/>
      <c r="G917" s="108"/>
      <c r="H917" s="108"/>
      <c r="I917" s="108"/>
      <c r="J917" s="108"/>
      <c r="K917" s="108"/>
      <c r="L917" s="108"/>
      <c r="M917" s="108"/>
      <c r="N917" s="108"/>
      <c r="O917" s="108"/>
      <c r="P917" s="108"/>
      <c r="Q917" s="108"/>
      <c r="R917" s="108"/>
      <c r="S917" s="108"/>
      <c r="T917" s="108"/>
      <c r="U917" s="108"/>
      <c r="V917" s="108"/>
      <c r="W917" s="108"/>
      <c r="X917" s="108"/>
      <c r="Y917" s="108"/>
      <c r="Z917" s="108"/>
      <c r="AA917" s="108"/>
      <c r="AB917" s="108"/>
      <c r="AC917" s="108"/>
      <c r="AD917" s="108"/>
      <c r="AE917" s="108"/>
      <c r="AF917" s="108"/>
      <c r="AG917" s="108"/>
      <c r="AH917" s="108"/>
      <c r="AI917" s="108"/>
      <c r="AJ917" s="108"/>
      <c r="AK917" s="108"/>
      <c r="AL917" s="108"/>
      <c r="AM917" s="108"/>
      <c r="AN917" s="108"/>
      <c r="AO917" s="108"/>
    </row>
    <row r="918" spans="1:41" ht="12.75" customHeight="1" x14ac:dyDescent="0.2">
      <c r="A918" s="108"/>
      <c r="B918" s="108"/>
      <c r="C918" s="108"/>
      <c r="D918" s="108"/>
      <c r="E918" s="108"/>
      <c r="F918" s="108"/>
      <c r="G918" s="108"/>
      <c r="H918" s="108"/>
      <c r="I918" s="108"/>
      <c r="J918" s="108"/>
      <c r="K918" s="108"/>
      <c r="L918" s="108"/>
      <c r="M918" s="108"/>
      <c r="N918" s="108"/>
      <c r="O918" s="108"/>
      <c r="P918" s="108"/>
      <c r="Q918" s="108"/>
      <c r="R918" s="108"/>
      <c r="S918" s="108"/>
      <c r="T918" s="108"/>
      <c r="U918" s="108"/>
      <c r="V918" s="108"/>
      <c r="W918" s="108"/>
      <c r="X918" s="108"/>
      <c r="Y918" s="108"/>
      <c r="Z918" s="108"/>
      <c r="AA918" s="108"/>
      <c r="AB918" s="108"/>
      <c r="AC918" s="108"/>
      <c r="AD918" s="108"/>
      <c r="AE918" s="108"/>
      <c r="AF918" s="108"/>
      <c r="AG918" s="108"/>
      <c r="AH918" s="108"/>
      <c r="AI918" s="108"/>
      <c r="AJ918" s="108"/>
      <c r="AK918" s="108"/>
      <c r="AL918" s="108"/>
      <c r="AM918" s="108"/>
      <c r="AN918" s="108"/>
      <c r="AO918" s="108"/>
    </row>
    <row r="919" spans="1:41" ht="12.75" customHeight="1" x14ac:dyDescent="0.2">
      <c r="A919" s="108"/>
      <c r="B919" s="108"/>
      <c r="C919" s="108"/>
      <c r="D919" s="108"/>
      <c r="E919" s="108"/>
      <c r="F919" s="108"/>
      <c r="G919" s="108"/>
      <c r="H919" s="108"/>
      <c r="I919" s="108"/>
      <c r="J919" s="108"/>
      <c r="K919" s="108"/>
      <c r="L919" s="108"/>
      <c r="M919" s="108"/>
      <c r="N919" s="108"/>
      <c r="O919" s="108"/>
      <c r="P919" s="108"/>
      <c r="Q919" s="108"/>
      <c r="R919" s="108"/>
      <c r="S919" s="108"/>
      <c r="T919" s="108"/>
      <c r="U919" s="108"/>
      <c r="V919" s="108"/>
      <c r="W919" s="108"/>
      <c r="X919" s="108"/>
      <c r="Y919" s="108"/>
      <c r="Z919" s="108"/>
      <c r="AA919" s="108"/>
      <c r="AB919" s="108"/>
      <c r="AC919" s="108"/>
      <c r="AD919" s="108"/>
      <c r="AE919" s="108"/>
      <c r="AF919" s="108"/>
      <c r="AG919" s="108"/>
      <c r="AH919" s="108"/>
      <c r="AI919" s="108"/>
      <c r="AJ919" s="108"/>
      <c r="AK919" s="108"/>
      <c r="AL919" s="108"/>
      <c r="AM919" s="108"/>
      <c r="AN919" s="108"/>
      <c r="AO919" s="108"/>
    </row>
    <row r="920" spans="1:41" ht="12.75" customHeight="1" x14ac:dyDescent="0.2">
      <c r="A920" s="108"/>
      <c r="B920" s="108"/>
      <c r="C920" s="108"/>
      <c r="D920" s="108"/>
      <c r="E920" s="108"/>
      <c r="F920" s="108"/>
      <c r="G920" s="108"/>
      <c r="H920" s="108"/>
      <c r="I920" s="108"/>
      <c r="J920" s="108"/>
      <c r="K920" s="108"/>
      <c r="L920" s="108"/>
      <c r="M920" s="108"/>
      <c r="N920" s="108"/>
      <c r="O920" s="108"/>
      <c r="P920" s="108"/>
      <c r="Q920" s="108"/>
      <c r="R920" s="108"/>
      <c r="S920" s="108"/>
      <c r="T920" s="108"/>
      <c r="U920" s="108"/>
      <c r="V920" s="108"/>
      <c r="W920" s="108"/>
      <c r="X920" s="108"/>
      <c r="Y920" s="108"/>
      <c r="Z920" s="108"/>
      <c r="AA920" s="108"/>
      <c r="AB920" s="108"/>
      <c r="AC920" s="108"/>
      <c r="AD920" s="108"/>
      <c r="AE920" s="108"/>
      <c r="AF920" s="108"/>
      <c r="AG920" s="108"/>
      <c r="AH920" s="108"/>
      <c r="AI920" s="108"/>
      <c r="AJ920" s="108"/>
      <c r="AK920" s="108"/>
      <c r="AL920" s="108"/>
      <c r="AM920" s="108"/>
      <c r="AN920" s="108"/>
      <c r="AO920" s="108"/>
    </row>
    <row r="921" spans="1:41" ht="12.75" customHeight="1" x14ac:dyDescent="0.2">
      <c r="A921" s="108"/>
      <c r="B921" s="108"/>
      <c r="C921" s="108"/>
      <c r="D921" s="108"/>
      <c r="E921" s="108"/>
      <c r="F921" s="108"/>
      <c r="G921" s="108"/>
      <c r="H921" s="108"/>
      <c r="I921" s="108"/>
      <c r="J921" s="108"/>
      <c r="K921" s="108"/>
      <c r="L921" s="108"/>
      <c r="M921" s="108"/>
      <c r="N921" s="108"/>
      <c r="O921" s="108"/>
      <c r="P921" s="108"/>
      <c r="Q921" s="108"/>
      <c r="R921" s="108"/>
      <c r="S921" s="108"/>
      <c r="T921" s="108"/>
      <c r="U921" s="108"/>
      <c r="V921" s="108"/>
      <c r="W921" s="108"/>
      <c r="X921" s="108"/>
      <c r="Y921" s="108"/>
      <c r="Z921" s="108"/>
      <c r="AA921" s="108"/>
      <c r="AB921" s="108"/>
      <c r="AC921" s="108"/>
      <c r="AD921" s="108"/>
      <c r="AE921" s="108"/>
      <c r="AF921" s="108"/>
      <c r="AG921" s="108"/>
      <c r="AH921" s="108"/>
      <c r="AI921" s="108"/>
      <c r="AJ921" s="108"/>
      <c r="AK921" s="108"/>
      <c r="AL921" s="108"/>
      <c r="AM921" s="108"/>
      <c r="AN921" s="108"/>
      <c r="AO921" s="108"/>
    </row>
    <row r="922" spans="1:41" ht="12.75" customHeight="1" x14ac:dyDescent="0.2">
      <c r="A922" s="108"/>
      <c r="B922" s="108"/>
      <c r="C922" s="108"/>
      <c r="D922" s="108"/>
      <c r="E922" s="108"/>
      <c r="F922" s="108"/>
      <c r="G922" s="108"/>
      <c r="H922" s="108"/>
      <c r="I922" s="108"/>
      <c r="J922" s="108"/>
      <c r="K922" s="108"/>
      <c r="L922" s="108"/>
      <c r="M922" s="108"/>
      <c r="N922" s="108"/>
      <c r="O922" s="108"/>
      <c r="P922" s="108"/>
      <c r="Q922" s="108"/>
      <c r="R922" s="108"/>
      <c r="S922" s="108"/>
      <c r="T922" s="108"/>
      <c r="U922" s="108"/>
      <c r="V922" s="108"/>
      <c r="W922" s="108"/>
      <c r="X922" s="108"/>
      <c r="Y922" s="108"/>
      <c r="Z922" s="108"/>
      <c r="AA922" s="108"/>
      <c r="AB922" s="108"/>
      <c r="AC922" s="108"/>
      <c r="AD922" s="108"/>
      <c r="AE922" s="108"/>
      <c r="AF922" s="108"/>
      <c r="AG922" s="108"/>
      <c r="AH922" s="108"/>
      <c r="AI922" s="108"/>
      <c r="AJ922" s="108"/>
      <c r="AK922" s="108"/>
      <c r="AL922" s="108"/>
      <c r="AM922" s="108"/>
      <c r="AN922" s="108"/>
      <c r="AO922" s="108"/>
    </row>
    <row r="923" spans="1:41" ht="12.75" customHeight="1" x14ac:dyDescent="0.2">
      <c r="A923" s="108"/>
      <c r="B923" s="108"/>
      <c r="C923" s="108"/>
      <c r="D923" s="108"/>
      <c r="E923" s="108"/>
      <c r="F923" s="108"/>
      <c r="G923" s="108"/>
      <c r="H923" s="108"/>
      <c r="I923" s="108"/>
      <c r="J923" s="108"/>
      <c r="K923" s="108"/>
      <c r="L923" s="108"/>
      <c r="M923" s="108"/>
      <c r="N923" s="108"/>
      <c r="O923" s="108"/>
      <c r="P923" s="108"/>
      <c r="Q923" s="108"/>
      <c r="R923" s="108"/>
      <c r="S923" s="108"/>
      <c r="T923" s="108"/>
      <c r="U923" s="108"/>
      <c r="V923" s="108"/>
      <c r="W923" s="108"/>
      <c r="X923" s="108"/>
      <c r="Y923" s="108"/>
      <c r="Z923" s="108"/>
      <c r="AA923" s="108"/>
      <c r="AB923" s="108"/>
      <c r="AC923" s="108"/>
      <c r="AD923" s="108"/>
      <c r="AE923" s="108"/>
      <c r="AF923" s="108"/>
      <c r="AG923" s="108"/>
      <c r="AH923" s="108"/>
      <c r="AI923" s="108"/>
      <c r="AJ923" s="108"/>
      <c r="AK923" s="108"/>
      <c r="AL923" s="108"/>
      <c r="AM923" s="108"/>
      <c r="AN923" s="108"/>
      <c r="AO923" s="108"/>
    </row>
    <row r="924" spans="1:41" ht="12.75" customHeight="1" x14ac:dyDescent="0.2">
      <c r="A924" s="108"/>
      <c r="B924" s="108"/>
      <c r="C924" s="108"/>
      <c r="D924" s="108"/>
      <c r="E924" s="108"/>
      <c r="F924" s="108"/>
      <c r="G924" s="108"/>
      <c r="H924" s="108"/>
      <c r="I924" s="108"/>
      <c r="J924" s="108"/>
      <c r="K924" s="108"/>
      <c r="L924" s="108"/>
      <c r="M924" s="108"/>
      <c r="N924" s="108"/>
      <c r="O924" s="108"/>
      <c r="P924" s="108"/>
      <c r="Q924" s="108"/>
      <c r="R924" s="108"/>
      <c r="S924" s="108"/>
      <c r="T924" s="108"/>
      <c r="U924" s="108"/>
      <c r="V924" s="108"/>
      <c r="W924" s="108"/>
      <c r="X924" s="108"/>
      <c r="Y924" s="108"/>
      <c r="Z924" s="108"/>
      <c r="AA924" s="108"/>
      <c r="AB924" s="108"/>
      <c r="AC924" s="108"/>
      <c r="AD924" s="108"/>
      <c r="AE924" s="108"/>
      <c r="AF924" s="108"/>
      <c r="AG924" s="108"/>
      <c r="AH924" s="108"/>
      <c r="AI924" s="108"/>
      <c r="AJ924" s="108"/>
      <c r="AK924" s="108"/>
      <c r="AL924" s="108"/>
      <c r="AM924" s="108"/>
      <c r="AN924" s="108"/>
      <c r="AO924" s="108"/>
    </row>
    <row r="925" spans="1:41" ht="12.75" customHeight="1" x14ac:dyDescent="0.2">
      <c r="A925" s="108"/>
      <c r="B925" s="108"/>
      <c r="C925" s="108"/>
      <c r="D925" s="108"/>
      <c r="E925" s="108"/>
      <c r="F925" s="108"/>
      <c r="G925" s="108"/>
      <c r="H925" s="108"/>
      <c r="I925" s="108"/>
      <c r="J925" s="108"/>
      <c r="K925" s="108"/>
      <c r="L925" s="108"/>
      <c r="M925" s="108"/>
      <c r="N925" s="108"/>
      <c r="O925" s="108"/>
      <c r="P925" s="108"/>
      <c r="Q925" s="108"/>
      <c r="R925" s="108"/>
      <c r="S925" s="108"/>
      <c r="T925" s="108"/>
      <c r="U925" s="108"/>
      <c r="V925" s="108"/>
      <c r="W925" s="108"/>
      <c r="X925" s="108"/>
      <c r="Y925" s="108"/>
      <c r="Z925" s="108"/>
      <c r="AA925" s="108"/>
      <c r="AB925" s="108"/>
      <c r="AC925" s="108"/>
      <c r="AD925" s="108"/>
      <c r="AE925" s="108"/>
      <c r="AF925" s="108"/>
      <c r="AG925" s="108"/>
      <c r="AH925" s="108"/>
      <c r="AI925" s="108"/>
      <c r="AJ925" s="108"/>
      <c r="AK925" s="108"/>
      <c r="AL925" s="108"/>
      <c r="AM925" s="108"/>
      <c r="AN925" s="108"/>
      <c r="AO925" s="108"/>
    </row>
    <row r="926" spans="1:41" ht="12.75" customHeight="1" x14ac:dyDescent="0.2">
      <c r="A926" s="108"/>
      <c r="B926" s="108"/>
      <c r="C926" s="108"/>
      <c r="D926" s="108"/>
      <c r="E926" s="108"/>
      <c r="F926" s="108"/>
      <c r="G926" s="108"/>
      <c r="H926" s="108"/>
      <c r="I926" s="108"/>
      <c r="J926" s="108"/>
      <c r="K926" s="108"/>
      <c r="L926" s="108"/>
      <c r="M926" s="108"/>
      <c r="N926" s="108"/>
      <c r="O926" s="108"/>
      <c r="P926" s="108"/>
      <c r="Q926" s="108"/>
      <c r="R926" s="108"/>
      <c r="S926" s="108"/>
      <c r="T926" s="108"/>
      <c r="U926" s="108"/>
      <c r="V926" s="108"/>
      <c r="W926" s="108"/>
      <c r="X926" s="108"/>
      <c r="Y926" s="108"/>
      <c r="Z926" s="108"/>
      <c r="AA926" s="108"/>
      <c r="AB926" s="108"/>
      <c r="AC926" s="108"/>
      <c r="AD926" s="108"/>
      <c r="AE926" s="108"/>
      <c r="AF926" s="108"/>
      <c r="AG926" s="108"/>
      <c r="AH926" s="108"/>
      <c r="AI926" s="108"/>
      <c r="AJ926" s="108"/>
      <c r="AK926" s="108"/>
      <c r="AL926" s="108"/>
      <c r="AM926" s="108"/>
      <c r="AN926" s="108"/>
      <c r="AO926" s="108"/>
    </row>
    <row r="927" spans="1:41" ht="12.75" customHeight="1" x14ac:dyDescent="0.2">
      <c r="A927" s="108"/>
      <c r="B927" s="108"/>
      <c r="C927" s="108"/>
      <c r="D927" s="108"/>
      <c r="E927" s="108"/>
      <c r="F927" s="108"/>
      <c r="G927" s="108"/>
      <c r="H927" s="108"/>
      <c r="I927" s="108"/>
      <c r="J927" s="108"/>
      <c r="K927" s="108"/>
      <c r="L927" s="108"/>
      <c r="M927" s="108"/>
      <c r="N927" s="108"/>
      <c r="O927" s="108"/>
      <c r="P927" s="108"/>
      <c r="Q927" s="108"/>
      <c r="R927" s="108"/>
      <c r="S927" s="108"/>
      <c r="T927" s="108"/>
      <c r="U927" s="108"/>
      <c r="V927" s="108"/>
      <c r="W927" s="108"/>
      <c r="X927" s="108"/>
      <c r="Y927" s="108"/>
      <c r="Z927" s="108"/>
      <c r="AA927" s="108"/>
      <c r="AB927" s="108"/>
      <c r="AC927" s="108"/>
      <c r="AD927" s="108"/>
      <c r="AE927" s="108"/>
      <c r="AF927" s="108"/>
      <c r="AG927" s="108"/>
      <c r="AH927" s="108"/>
      <c r="AI927" s="108"/>
      <c r="AJ927" s="108"/>
      <c r="AK927" s="108"/>
      <c r="AL927" s="108"/>
      <c r="AM927" s="108"/>
      <c r="AN927" s="108"/>
      <c r="AO927" s="108"/>
    </row>
    <row r="928" spans="1:41" ht="12.75" customHeight="1" x14ac:dyDescent="0.2">
      <c r="A928" s="108"/>
      <c r="B928" s="108"/>
      <c r="C928" s="108"/>
      <c r="D928" s="108"/>
      <c r="E928" s="108"/>
      <c r="F928" s="108"/>
      <c r="G928" s="108"/>
      <c r="H928" s="108"/>
      <c r="I928" s="108"/>
      <c r="J928" s="108"/>
      <c r="K928" s="108"/>
      <c r="L928" s="108"/>
      <c r="M928" s="108"/>
      <c r="N928" s="108"/>
      <c r="O928" s="108"/>
      <c r="P928" s="108"/>
      <c r="Q928" s="108"/>
      <c r="R928" s="108"/>
      <c r="S928" s="108"/>
      <c r="T928" s="108"/>
      <c r="U928" s="108"/>
      <c r="V928" s="108"/>
      <c r="W928" s="108"/>
      <c r="X928" s="108"/>
      <c r="Y928" s="108"/>
      <c r="Z928" s="108"/>
      <c r="AA928" s="108"/>
      <c r="AB928" s="108"/>
      <c r="AC928" s="108"/>
      <c r="AD928" s="108"/>
      <c r="AE928" s="108"/>
      <c r="AF928" s="108"/>
      <c r="AG928" s="108"/>
      <c r="AH928" s="108"/>
      <c r="AI928" s="108"/>
      <c r="AJ928" s="108"/>
      <c r="AK928" s="108"/>
      <c r="AL928" s="108"/>
      <c r="AM928" s="108"/>
      <c r="AN928" s="108"/>
      <c r="AO928" s="108"/>
    </row>
    <row r="929" spans="1:41" ht="12.75" customHeight="1" x14ac:dyDescent="0.2">
      <c r="A929" s="108"/>
      <c r="B929" s="108"/>
      <c r="C929" s="108"/>
      <c r="D929" s="108"/>
      <c r="E929" s="108"/>
      <c r="F929" s="108"/>
      <c r="G929" s="108"/>
      <c r="H929" s="108"/>
      <c r="I929" s="108"/>
      <c r="J929" s="108"/>
      <c r="K929" s="108"/>
      <c r="L929" s="108"/>
      <c r="M929" s="108"/>
      <c r="N929" s="108"/>
      <c r="O929" s="108"/>
      <c r="P929" s="108"/>
      <c r="Q929" s="108"/>
      <c r="R929" s="108"/>
      <c r="S929" s="108"/>
      <c r="T929" s="108"/>
      <c r="U929" s="108"/>
      <c r="V929" s="108"/>
      <c r="W929" s="108"/>
      <c r="X929" s="108"/>
      <c r="Y929" s="108"/>
      <c r="Z929" s="108"/>
      <c r="AA929" s="108"/>
      <c r="AB929" s="108"/>
      <c r="AC929" s="108"/>
      <c r="AD929" s="108"/>
      <c r="AE929" s="108"/>
      <c r="AF929" s="108"/>
      <c r="AG929" s="108"/>
      <c r="AH929" s="108"/>
      <c r="AI929" s="108"/>
      <c r="AJ929" s="108"/>
      <c r="AK929" s="108"/>
      <c r="AL929" s="108"/>
      <c r="AM929" s="108"/>
      <c r="AN929" s="108"/>
      <c r="AO929" s="108"/>
    </row>
    <row r="930" spans="1:41" ht="12.75" customHeight="1" x14ac:dyDescent="0.2">
      <c r="A930" s="108"/>
      <c r="B930" s="108"/>
      <c r="C930" s="108"/>
      <c r="D930" s="108"/>
      <c r="E930" s="108"/>
      <c r="F930" s="108"/>
      <c r="G930" s="108"/>
      <c r="H930" s="108"/>
      <c r="I930" s="108"/>
      <c r="J930" s="108"/>
      <c r="K930" s="108"/>
      <c r="L930" s="108"/>
      <c r="M930" s="108"/>
      <c r="N930" s="108"/>
      <c r="O930" s="108"/>
      <c r="P930" s="108"/>
      <c r="Q930" s="108"/>
      <c r="R930" s="108"/>
      <c r="S930" s="108"/>
      <c r="T930" s="108"/>
      <c r="U930" s="108"/>
      <c r="V930" s="108"/>
      <c r="W930" s="108"/>
      <c r="X930" s="108"/>
      <c r="Y930" s="108"/>
      <c r="Z930" s="108"/>
      <c r="AA930" s="108"/>
      <c r="AB930" s="108"/>
      <c r="AC930" s="108"/>
      <c r="AD930" s="108"/>
      <c r="AE930" s="108"/>
      <c r="AF930" s="108"/>
      <c r="AG930" s="108"/>
      <c r="AH930" s="108"/>
      <c r="AI930" s="108"/>
      <c r="AJ930" s="108"/>
      <c r="AK930" s="108"/>
      <c r="AL930" s="108"/>
      <c r="AM930" s="108"/>
      <c r="AN930" s="108"/>
      <c r="AO930" s="108"/>
    </row>
    <row r="931" spans="1:41" ht="12.75" customHeight="1" x14ac:dyDescent="0.2">
      <c r="A931" s="108"/>
      <c r="B931" s="108"/>
      <c r="C931" s="108"/>
      <c r="D931" s="108"/>
      <c r="E931" s="108"/>
      <c r="F931" s="108"/>
      <c r="G931" s="108"/>
      <c r="H931" s="108"/>
      <c r="I931" s="108"/>
      <c r="J931" s="108"/>
      <c r="K931" s="108"/>
      <c r="L931" s="108"/>
      <c r="M931" s="108"/>
      <c r="N931" s="108"/>
      <c r="O931" s="108"/>
      <c r="P931" s="108"/>
      <c r="Q931" s="108"/>
      <c r="R931" s="108"/>
      <c r="S931" s="108"/>
      <c r="T931" s="108"/>
      <c r="U931" s="108"/>
      <c r="V931" s="108"/>
      <c r="W931" s="108"/>
      <c r="X931" s="108"/>
      <c r="Y931" s="108"/>
      <c r="Z931" s="108"/>
      <c r="AA931" s="108"/>
      <c r="AB931" s="108"/>
      <c r="AC931" s="108"/>
      <c r="AD931" s="108"/>
      <c r="AE931" s="108"/>
      <c r="AF931" s="108"/>
      <c r="AG931" s="108"/>
      <c r="AH931" s="108"/>
      <c r="AI931" s="108"/>
      <c r="AJ931" s="108"/>
      <c r="AK931" s="108"/>
      <c r="AL931" s="108"/>
      <c r="AM931" s="108"/>
      <c r="AN931" s="108"/>
      <c r="AO931" s="108"/>
    </row>
    <row r="932" spans="1:41" ht="12.75" customHeight="1" x14ac:dyDescent="0.2">
      <c r="A932" s="108"/>
      <c r="B932" s="108"/>
      <c r="C932" s="108"/>
      <c r="D932" s="108"/>
      <c r="E932" s="108"/>
      <c r="F932" s="108"/>
      <c r="G932" s="108"/>
      <c r="H932" s="108"/>
      <c r="I932" s="108"/>
      <c r="J932" s="108"/>
      <c r="K932" s="108"/>
      <c r="L932" s="108"/>
      <c r="M932" s="108"/>
      <c r="N932" s="108"/>
      <c r="O932" s="108"/>
      <c r="P932" s="108"/>
      <c r="Q932" s="108"/>
      <c r="R932" s="108"/>
      <c r="S932" s="108"/>
      <c r="T932" s="108"/>
      <c r="U932" s="108"/>
      <c r="V932" s="108"/>
      <c r="W932" s="108"/>
      <c r="X932" s="108"/>
      <c r="Y932" s="108"/>
      <c r="Z932" s="108"/>
      <c r="AA932" s="108"/>
      <c r="AB932" s="108"/>
      <c r="AC932" s="108"/>
      <c r="AD932" s="108"/>
      <c r="AE932" s="108"/>
      <c r="AF932" s="108"/>
      <c r="AG932" s="108"/>
      <c r="AH932" s="108"/>
      <c r="AI932" s="108"/>
      <c r="AJ932" s="108"/>
      <c r="AK932" s="108"/>
      <c r="AL932" s="108"/>
      <c r="AM932" s="108"/>
      <c r="AN932" s="108"/>
      <c r="AO932" s="108"/>
    </row>
    <row r="933" spans="1:41" ht="12.75" customHeight="1" x14ac:dyDescent="0.2">
      <c r="A933" s="108"/>
      <c r="B933" s="108"/>
      <c r="C933" s="108"/>
      <c r="D933" s="108"/>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c r="AA933" s="108"/>
      <c r="AB933" s="108"/>
      <c r="AC933" s="108"/>
      <c r="AD933" s="108"/>
      <c r="AE933" s="108"/>
      <c r="AF933" s="108"/>
      <c r="AG933" s="108"/>
      <c r="AH933" s="108"/>
      <c r="AI933" s="108"/>
      <c r="AJ933" s="108"/>
      <c r="AK933" s="108"/>
      <c r="AL933" s="108"/>
      <c r="AM933" s="108"/>
      <c r="AN933" s="108"/>
      <c r="AO933" s="108"/>
    </row>
    <row r="934" spans="1:41" ht="12.75" customHeight="1" x14ac:dyDescent="0.2">
      <c r="A934" s="108"/>
      <c r="B934" s="108"/>
      <c r="C934" s="108"/>
      <c r="D934" s="108"/>
      <c r="E934" s="108"/>
      <c r="F934" s="108"/>
      <c r="G934" s="108"/>
      <c r="H934" s="108"/>
      <c r="I934" s="108"/>
      <c r="J934" s="108"/>
      <c r="K934" s="108"/>
      <c r="L934" s="108"/>
      <c r="M934" s="108"/>
      <c r="N934" s="108"/>
      <c r="O934" s="108"/>
      <c r="P934" s="108"/>
      <c r="Q934" s="108"/>
      <c r="R934" s="108"/>
      <c r="S934" s="108"/>
      <c r="T934" s="108"/>
      <c r="U934" s="108"/>
      <c r="V934" s="108"/>
      <c r="W934" s="108"/>
      <c r="X934" s="108"/>
      <c r="Y934" s="108"/>
      <c r="Z934" s="108"/>
      <c r="AA934" s="108"/>
      <c r="AB934" s="108"/>
      <c r="AC934" s="108"/>
      <c r="AD934" s="108"/>
      <c r="AE934" s="108"/>
      <c r="AF934" s="108"/>
      <c r="AG934" s="108"/>
      <c r="AH934" s="108"/>
      <c r="AI934" s="108"/>
      <c r="AJ934" s="108"/>
      <c r="AK934" s="108"/>
      <c r="AL934" s="108"/>
      <c r="AM934" s="108"/>
      <c r="AN934" s="108"/>
      <c r="AO934" s="108"/>
    </row>
    <row r="935" spans="1:41" ht="12.75" customHeight="1" x14ac:dyDescent="0.2">
      <c r="A935" s="108"/>
      <c r="B935" s="108"/>
      <c r="C935" s="108"/>
      <c r="D935" s="108"/>
      <c r="E935" s="108"/>
      <c r="F935" s="108"/>
      <c r="G935" s="108"/>
      <c r="H935" s="108"/>
      <c r="I935" s="108"/>
      <c r="J935" s="108"/>
      <c r="K935" s="108"/>
      <c r="L935" s="108"/>
      <c r="M935" s="108"/>
      <c r="N935" s="108"/>
      <c r="O935" s="108"/>
      <c r="P935" s="108"/>
      <c r="Q935" s="108"/>
      <c r="R935" s="108"/>
      <c r="S935" s="108"/>
      <c r="T935" s="108"/>
      <c r="U935" s="108"/>
      <c r="V935" s="108"/>
      <c r="W935" s="108"/>
      <c r="X935" s="108"/>
      <c r="Y935" s="108"/>
      <c r="Z935" s="108"/>
      <c r="AA935" s="108"/>
      <c r="AB935" s="108"/>
      <c r="AC935" s="108"/>
      <c r="AD935" s="108"/>
      <c r="AE935" s="108"/>
      <c r="AF935" s="108"/>
      <c r="AG935" s="108"/>
      <c r="AH935" s="108"/>
      <c r="AI935" s="108"/>
      <c r="AJ935" s="108"/>
      <c r="AK935" s="108"/>
      <c r="AL935" s="108"/>
      <c r="AM935" s="108"/>
      <c r="AN935" s="108"/>
      <c r="AO935" s="108"/>
    </row>
    <row r="936" spans="1:41" ht="12.75" customHeight="1" x14ac:dyDescent="0.2">
      <c r="A936" s="108"/>
      <c r="B936" s="108"/>
      <c r="C936" s="108"/>
      <c r="D936" s="108"/>
      <c r="E936" s="108"/>
      <c r="F936" s="108"/>
      <c r="G936" s="108"/>
      <c r="H936" s="108"/>
      <c r="I936" s="108"/>
      <c r="J936" s="108"/>
      <c r="K936" s="108"/>
      <c r="L936" s="108"/>
      <c r="M936" s="108"/>
      <c r="N936" s="108"/>
      <c r="O936" s="108"/>
      <c r="P936" s="108"/>
      <c r="Q936" s="108"/>
      <c r="R936" s="108"/>
      <c r="S936" s="108"/>
      <c r="T936" s="108"/>
      <c r="U936" s="108"/>
      <c r="V936" s="108"/>
      <c r="W936" s="108"/>
      <c r="X936" s="108"/>
      <c r="Y936" s="108"/>
      <c r="Z936" s="108"/>
      <c r="AA936" s="108"/>
      <c r="AB936" s="108"/>
      <c r="AC936" s="108"/>
      <c r="AD936" s="108"/>
      <c r="AE936" s="108"/>
      <c r="AF936" s="108"/>
      <c r="AG936" s="108"/>
      <c r="AH936" s="108"/>
      <c r="AI936" s="108"/>
      <c r="AJ936" s="108"/>
      <c r="AK936" s="108"/>
      <c r="AL936" s="108"/>
      <c r="AM936" s="108"/>
      <c r="AN936" s="108"/>
      <c r="AO936" s="108"/>
    </row>
    <row r="937" spans="1:41" ht="12.75" customHeight="1" x14ac:dyDescent="0.2">
      <c r="A937" s="108"/>
      <c r="B937" s="108"/>
      <c r="C937" s="108"/>
      <c r="D937" s="108"/>
      <c r="E937" s="108"/>
      <c r="F937" s="108"/>
      <c r="G937" s="108"/>
      <c r="H937" s="108"/>
      <c r="I937" s="108"/>
      <c r="J937" s="108"/>
      <c r="K937" s="108"/>
      <c r="L937" s="108"/>
      <c r="M937" s="108"/>
      <c r="N937" s="108"/>
      <c r="O937" s="108"/>
      <c r="P937" s="108"/>
      <c r="Q937" s="108"/>
      <c r="R937" s="108"/>
      <c r="S937" s="108"/>
      <c r="T937" s="108"/>
      <c r="U937" s="108"/>
      <c r="V937" s="108"/>
      <c r="W937" s="108"/>
      <c r="X937" s="108"/>
      <c r="Y937" s="108"/>
      <c r="Z937" s="108"/>
      <c r="AA937" s="108"/>
      <c r="AB937" s="108"/>
      <c r="AC937" s="108"/>
      <c r="AD937" s="108"/>
      <c r="AE937" s="108"/>
      <c r="AF937" s="108"/>
      <c r="AG937" s="108"/>
      <c r="AH937" s="108"/>
      <c r="AI937" s="108"/>
      <c r="AJ937" s="108"/>
      <c r="AK937" s="108"/>
      <c r="AL937" s="108"/>
      <c r="AM937" s="108"/>
      <c r="AN937" s="108"/>
      <c r="AO937" s="108"/>
    </row>
    <row r="938" spans="1:41" ht="12.75" customHeight="1" x14ac:dyDescent="0.2">
      <c r="A938" s="108"/>
      <c r="B938" s="108"/>
      <c r="C938" s="108"/>
      <c r="D938" s="108"/>
      <c r="E938" s="108"/>
      <c r="F938" s="108"/>
      <c r="G938" s="108"/>
      <c r="H938" s="108"/>
      <c r="I938" s="108"/>
      <c r="J938" s="108"/>
      <c r="K938" s="108"/>
      <c r="L938" s="108"/>
      <c r="M938" s="108"/>
      <c r="N938" s="108"/>
      <c r="O938" s="108"/>
      <c r="P938" s="108"/>
      <c r="Q938" s="108"/>
      <c r="R938" s="108"/>
      <c r="S938" s="108"/>
      <c r="T938" s="108"/>
      <c r="U938" s="108"/>
      <c r="V938" s="108"/>
      <c r="W938" s="108"/>
      <c r="X938" s="108"/>
      <c r="Y938" s="108"/>
      <c r="Z938" s="108"/>
      <c r="AA938" s="108"/>
      <c r="AB938" s="108"/>
      <c r="AC938" s="108"/>
      <c r="AD938" s="108"/>
      <c r="AE938" s="108"/>
      <c r="AF938" s="108"/>
      <c r="AG938" s="108"/>
      <c r="AH938" s="108"/>
      <c r="AI938" s="108"/>
      <c r="AJ938" s="108"/>
      <c r="AK938" s="108"/>
      <c r="AL938" s="108"/>
      <c r="AM938" s="108"/>
      <c r="AN938" s="108"/>
      <c r="AO938" s="108"/>
    </row>
    <row r="939" spans="1:41" ht="12.75" customHeight="1" x14ac:dyDescent="0.2">
      <c r="A939" s="108"/>
      <c r="B939" s="108"/>
      <c r="C939" s="108"/>
      <c r="D939" s="108"/>
      <c r="E939" s="108"/>
      <c r="F939" s="108"/>
      <c r="G939" s="108"/>
      <c r="H939" s="108"/>
      <c r="I939" s="108"/>
      <c r="J939" s="108"/>
      <c r="K939" s="108"/>
      <c r="L939" s="108"/>
      <c r="M939" s="108"/>
      <c r="N939" s="108"/>
      <c r="O939" s="108"/>
      <c r="P939" s="108"/>
      <c r="Q939" s="108"/>
      <c r="R939" s="108"/>
      <c r="S939" s="108"/>
      <c r="T939" s="108"/>
      <c r="U939" s="108"/>
      <c r="V939" s="108"/>
      <c r="W939" s="108"/>
      <c r="X939" s="108"/>
      <c r="Y939" s="108"/>
      <c r="Z939" s="108"/>
      <c r="AA939" s="108"/>
      <c r="AB939" s="108"/>
      <c r="AC939" s="108"/>
      <c r="AD939" s="108"/>
      <c r="AE939" s="108"/>
      <c r="AF939" s="108"/>
      <c r="AG939" s="108"/>
      <c r="AH939" s="108"/>
      <c r="AI939" s="108"/>
      <c r="AJ939" s="108"/>
      <c r="AK939" s="108"/>
      <c r="AL939" s="108"/>
      <c r="AM939" s="108"/>
      <c r="AN939" s="108"/>
      <c r="AO939" s="108"/>
    </row>
    <row r="940" spans="1:41" ht="12.75" customHeight="1" x14ac:dyDescent="0.2">
      <c r="A940" s="108"/>
      <c r="B940" s="108"/>
      <c r="C940" s="108"/>
      <c r="D940" s="108"/>
      <c r="E940" s="108"/>
      <c r="F940" s="108"/>
      <c r="G940" s="108"/>
      <c r="H940" s="108"/>
      <c r="I940" s="108"/>
      <c r="J940" s="108"/>
      <c r="K940" s="108"/>
      <c r="L940" s="108"/>
      <c r="M940" s="108"/>
      <c r="N940" s="108"/>
      <c r="O940" s="108"/>
      <c r="P940" s="108"/>
      <c r="Q940" s="108"/>
      <c r="R940" s="108"/>
      <c r="S940" s="108"/>
      <c r="T940" s="108"/>
      <c r="U940" s="108"/>
      <c r="V940" s="108"/>
      <c r="W940" s="108"/>
      <c r="X940" s="108"/>
      <c r="Y940" s="108"/>
      <c r="Z940" s="108"/>
      <c r="AA940" s="108"/>
      <c r="AB940" s="108"/>
      <c r="AC940" s="108"/>
      <c r="AD940" s="108"/>
      <c r="AE940" s="108"/>
      <c r="AF940" s="108"/>
      <c r="AG940" s="108"/>
      <c r="AH940" s="108"/>
      <c r="AI940" s="108"/>
      <c r="AJ940" s="108"/>
      <c r="AK940" s="108"/>
      <c r="AL940" s="108"/>
      <c r="AM940" s="108"/>
      <c r="AN940" s="108"/>
      <c r="AO940" s="108"/>
    </row>
    <row r="941" spans="1:41" ht="12.75" customHeight="1" x14ac:dyDescent="0.2">
      <c r="A941" s="108"/>
      <c r="B941" s="108"/>
      <c r="C941" s="108"/>
      <c r="D941" s="108"/>
      <c r="E941" s="108"/>
      <c r="F941" s="108"/>
      <c r="G941" s="108"/>
      <c r="H941" s="108"/>
      <c r="I941" s="108"/>
      <c r="J941" s="108"/>
      <c r="K941" s="108"/>
      <c r="L941" s="108"/>
      <c r="M941" s="108"/>
      <c r="N941" s="108"/>
      <c r="O941" s="108"/>
      <c r="P941" s="108"/>
      <c r="Q941" s="108"/>
      <c r="R941" s="108"/>
      <c r="S941" s="108"/>
      <c r="T941" s="108"/>
      <c r="U941" s="108"/>
      <c r="V941" s="108"/>
      <c r="W941" s="108"/>
      <c r="X941" s="108"/>
      <c r="Y941" s="108"/>
      <c r="Z941" s="108"/>
      <c r="AA941" s="108"/>
      <c r="AB941" s="108"/>
      <c r="AC941" s="108"/>
      <c r="AD941" s="108"/>
      <c r="AE941" s="108"/>
      <c r="AF941" s="108"/>
      <c r="AG941" s="108"/>
      <c r="AH941" s="108"/>
      <c r="AI941" s="108"/>
      <c r="AJ941" s="108"/>
      <c r="AK941" s="108"/>
      <c r="AL941" s="108"/>
      <c r="AM941" s="108"/>
      <c r="AN941" s="108"/>
      <c r="AO941" s="108"/>
    </row>
    <row r="942" spans="1:41" ht="12.75" customHeight="1" x14ac:dyDescent="0.2">
      <c r="A942" s="108"/>
      <c r="B942" s="108"/>
      <c r="C942" s="108"/>
      <c r="D942" s="108"/>
      <c r="E942" s="108"/>
      <c r="F942" s="108"/>
      <c r="G942" s="108"/>
      <c r="H942" s="108"/>
      <c r="I942" s="108"/>
      <c r="J942" s="108"/>
      <c r="K942" s="108"/>
      <c r="L942" s="108"/>
      <c r="M942" s="108"/>
      <c r="N942" s="108"/>
      <c r="O942" s="108"/>
      <c r="P942" s="108"/>
      <c r="Q942" s="108"/>
      <c r="R942" s="108"/>
      <c r="S942" s="108"/>
      <c r="T942" s="108"/>
      <c r="U942" s="108"/>
      <c r="V942" s="108"/>
      <c r="W942" s="108"/>
      <c r="X942" s="108"/>
      <c r="Y942" s="108"/>
      <c r="Z942" s="108"/>
      <c r="AA942" s="108"/>
      <c r="AB942" s="108"/>
      <c r="AC942" s="108"/>
      <c r="AD942" s="108"/>
      <c r="AE942" s="108"/>
      <c r="AF942" s="108"/>
      <c r="AG942" s="108"/>
      <c r="AH942" s="108"/>
      <c r="AI942" s="108"/>
      <c r="AJ942" s="108"/>
      <c r="AK942" s="108"/>
      <c r="AL942" s="108"/>
      <c r="AM942" s="108"/>
      <c r="AN942" s="108"/>
      <c r="AO942" s="108"/>
    </row>
    <row r="943" spans="1:41" ht="12.75" customHeight="1" x14ac:dyDescent="0.2">
      <c r="A943" s="108"/>
      <c r="B943" s="108"/>
      <c r="C943" s="108"/>
      <c r="D943" s="108"/>
      <c r="E943" s="108"/>
      <c r="F943" s="108"/>
      <c r="G943" s="108"/>
      <c r="H943" s="108"/>
      <c r="I943" s="108"/>
      <c r="J943" s="108"/>
      <c r="K943" s="108"/>
      <c r="L943" s="108"/>
      <c r="M943" s="108"/>
      <c r="N943" s="108"/>
      <c r="O943" s="108"/>
      <c r="P943" s="108"/>
      <c r="Q943" s="108"/>
      <c r="R943" s="108"/>
      <c r="S943" s="108"/>
      <c r="T943" s="108"/>
      <c r="U943" s="108"/>
      <c r="V943" s="108"/>
      <c r="W943" s="108"/>
      <c r="X943" s="108"/>
      <c r="Y943" s="108"/>
      <c r="Z943" s="108"/>
      <c r="AA943" s="108"/>
      <c r="AB943" s="108"/>
      <c r="AC943" s="108"/>
      <c r="AD943" s="108"/>
      <c r="AE943" s="108"/>
      <c r="AF943" s="108"/>
      <c r="AG943" s="108"/>
      <c r="AH943" s="108"/>
      <c r="AI943" s="108"/>
      <c r="AJ943" s="108"/>
      <c r="AK943" s="108"/>
      <c r="AL943" s="108"/>
      <c r="AM943" s="108"/>
      <c r="AN943" s="108"/>
      <c r="AO943" s="108"/>
    </row>
    <row r="944" spans="1:41" ht="12.75" customHeight="1" x14ac:dyDescent="0.2">
      <c r="A944" s="108"/>
      <c r="B944" s="108"/>
      <c r="C944" s="108"/>
      <c r="D944" s="108"/>
      <c r="E944" s="108"/>
      <c r="F944" s="108"/>
      <c r="G944" s="108"/>
      <c r="H944" s="108"/>
      <c r="I944" s="108"/>
      <c r="J944" s="108"/>
      <c r="K944" s="108"/>
      <c r="L944" s="108"/>
      <c r="M944" s="108"/>
      <c r="N944" s="108"/>
      <c r="O944" s="108"/>
      <c r="P944" s="108"/>
      <c r="Q944" s="108"/>
      <c r="R944" s="108"/>
      <c r="S944" s="108"/>
      <c r="T944" s="108"/>
      <c r="U944" s="108"/>
      <c r="V944" s="108"/>
      <c r="W944" s="108"/>
      <c r="X944" s="108"/>
      <c r="Y944" s="108"/>
      <c r="Z944" s="108"/>
      <c r="AA944" s="108"/>
      <c r="AB944" s="108"/>
      <c r="AC944" s="108"/>
      <c r="AD944" s="108"/>
      <c r="AE944" s="108"/>
      <c r="AF944" s="108"/>
      <c r="AG944" s="108"/>
      <c r="AH944" s="108"/>
      <c r="AI944" s="108"/>
      <c r="AJ944" s="108"/>
      <c r="AK944" s="108"/>
      <c r="AL944" s="108"/>
      <c r="AM944" s="108"/>
      <c r="AN944" s="108"/>
      <c r="AO944" s="108"/>
    </row>
    <row r="945" spans="1:41" ht="12.75" customHeight="1" x14ac:dyDescent="0.2">
      <c r="A945" s="108"/>
      <c r="B945" s="108"/>
      <c r="C945" s="108"/>
      <c r="D945" s="108"/>
      <c r="E945" s="108"/>
      <c r="F945" s="108"/>
      <c r="G945" s="108"/>
      <c r="H945" s="108"/>
      <c r="I945" s="108"/>
      <c r="J945" s="108"/>
      <c r="K945" s="108"/>
      <c r="L945" s="108"/>
      <c r="M945" s="108"/>
      <c r="N945" s="108"/>
      <c r="O945" s="108"/>
      <c r="P945" s="108"/>
      <c r="Q945" s="108"/>
      <c r="R945" s="108"/>
      <c r="S945" s="108"/>
      <c r="T945" s="108"/>
      <c r="U945" s="108"/>
      <c r="V945" s="108"/>
      <c r="W945" s="108"/>
      <c r="X945" s="108"/>
      <c r="Y945" s="108"/>
      <c r="Z945" s="108"/>
      <c r="AA945" s="108"/>
      <c r="AB945" s="108"/>
      <c r="AC945" s="108"/>
      <c r="AD945" s="108"/>
      <c r="AE945" s="108"/>
      <c r="AF945" s="108"/>
      <c r="AG945" s="108"/>
      <c r="AH945" s="108"/>
      <c r="AI945" s="108"/>
      <c r="AJ945" s="108"/>
      <c r="AK945" s="108"/>
      <c r="AL945" s="108"/>
      <c r="AM945" s="108"/>
      <c r="AN945" s="108"/>
      <c r="AO945" s="108"/>
    </row>
    <row r="946" spans="1:41" ht="12.75" customHeight="1" x14ac:dyDescent="0.2">
      <c r="A946" s="108"/>
      <c r="B946" s="108"/>
      <c r="C946" s="108"/>
      <c r="D946" s="108"/>
      <c r="E946" s="108"/>
      <c r="F946" s="108"/>
      <c r="G946" s="108"/>
      <c r="H946" s="108"/>
      <c r="I946" s="108"/>
      <c r="J946" s="108"/>
      <c r="K946" s="108"/>
      <c r="L946" s="108"/>
      <c r="M946" s="108"/>
      <c r="N946" s="108"/>
      <c r="O946" s="108"/>
      <c r="P946" s="108"/>
      <c r="Q946" s="108"/>
      <c r="R946" s="108"/>
      <c r="S946" s="108"/>
      <c r="T946" s="108"/>
      <c r="U946" s="108"/>
      <c r="V946" s="108"/>
      <c r="W946" s="108"/>
      <c r="X946" s="108"/>
      <c r="Y946" s="108"/>
      <c r="Z946" s="108"/>
      <c r="AA946" s="108"/>
      <c r="AB946" s="108"/>
      <c r="AC946" s="108"/>
      <c r="AD946" s="108"/>
      <c r="AE946" s="108"/>
      <c r="AF946" s="108"/>
      <c r="AG946" s="108"/>
      <c r="AH946" s="108"/>
      <c r="AI946" s="108"/>
      <c r="AJ946" s="108"/>
      <c r="AK946" s="108"/>
      <c r="AL946" s="108"/>
      <c r="AM946" s="108"/>
      <c r="AN946" s="108"/>
      <c r="AO946" s="108"/>
    </row>
    <row r="947" spans="1:41" ht="12.75" customHeight="1" x14ac:dyDescent="0.2">
      <c r="A947" s="108"/>
      <c r="B947" s="108"/>
      <c r="C947" s="108"/>
      <c r="D947" s="108"/>
      <c r="E947" s="108"/>
      <c r="F947" s="108"/>
      <c r="G947" s="108"/>
      <c r="H947" s="108"/>
      <c r="I947" s="108"/>
      <c r="J947" s="108"/>
      <c r="K947" s="108"/>
      <c r="L947" s="108"/>
      <c r="M947" s="108"/>
      <c r="N947" s="108"/>
      <c r="O947" s="108"/>
      <c r="P947" s="108"/>
      <c r="Q947" s="108"/>
      <c r="R947" s="108"/>
      <c r="S947" s="108"/>
      <c r="T947" s="108"/>
      <c r="U947" s="108"/>
      <c r="V947" s="108"/>
      <c r="W947" s="108"/>
      <c r="X947" s="108"/>
      <c r="Y947" s="108"/>
      <c r="Z947" s="108"/>
      <c r="AA947" s="108"/>
      <c r="AB947" s="108"/>
      <c r="AC947" s="108"/>
      <c r="AD947" s="108"/>
      <c r="AE947" s="108"/>
      <c r="AF947" s="108"/>
      <c r="AG947" s="108"/>
      <c r="AH947" s="108"/>
      <c r="AI947" s="108"/>
      <c r="AJ947" s="108"/>
      <c r="AK947" s="108"/>
      <c r="AL947" s="108"/>
      <c r="AM947" s="108"/>
      <c r="AN947" s="108"/>
      <c r="AO947" s="108"/>
    </row>
    <row r="948" spans="1:41" ht="12.75" customHeight="1" x14ac:dyDescent="0.2">
      <c r="A948" s="108"/>
      <c r="B948" s="108"/>
      <c r="C948" s="108"/>
      <c r="D948" s="108"/>
      <c r="E948" s="108"/>
      <c r="F948" s="108"/>
      <c r="G948" s="108"/>
      <c r="H948" s="108"/>
      <c r="I948" s="108"/>
      <c r="J948" s="108"/>
      <c r="K948" s="108"/>
      <c r="L948" s="108"/>
      <c r="M948" s="108"/>
      <c r="N948" s="108"/>
      <c r="O948" s="108"/>
      <c r="P948" s="108"/>
      <c r="Q948" s="108"/>
      <c r="R948" s="108"/>
      <c r="S948" s="108"/>
      <c r="T948" s="108"/>
      <c r="U948" s="108"/>
      <c r="V948" s="108"/>
      <c r="W948" s="108"/>
      <c r="X948" s="108"/>
      <c r="Y948" s="108"/>
      <c r="Z948" s="108"/>
      <c r="AA948" s="108"/>
      <c r="AB948" s="108"/>
      <c r="AC948" s="108"/>
      <c r="AD948" s="108"/>
      <c r="AE948" s="108"/>
      <c r="AF948" s="108"/>
      <c r="AG948" s="108"/>
      <c r="AH948" s="108"/>
      <c r="AI948" s="108"/>
      <c r="AJ948" s="108"/>
      <c r="AK948" s="108"/>
      <c r="AL948" s="108"/>
      <c r="AM948" s="108"/>
      <c r="AN948" s="108"/>
      <c r="AO948" s="108"/>
    </row>
    <row r="949" spans="1:41" ht="12.75" customHeight="1" x14ac:dyDescent="0.2">
      <c r="A949" s="108"/>
      <c r="B949" s="108"/>
      <c r="C949" s="108"/>
      <c r="D949" s="108"/>
      <c r="E949" s="108"/>
      <c r="F949" s="108"/>
      <c r="G949" s="108"/>
      <c r="H949" s="108"/>
      <c r="I949" s="108"/>
      <c r="J949" s="108"/>
      <c r="K949" s="108"/>
      <c r="L949" s="108"/>
      <c r="M949" s="108"/>
      <c r="N949" s="108"/>
      <c r="O949" s="108"/>
      <c r="P949" s="108"/>
      <c r="Q949" s="108"/>
      <c r="R949" s="108"/>
      <c r="S949" s="108"/>
      <c r="T949" s="108"/>
      <c r="U949" s="108"/>
      <c r="V949" s="108"/>
      <c r="W949" s="108"/>
      <c r="X949" s="108"/>
      <c r="Y949" s="108"/>
      <c r="Z949" s="108"/>
      <c r="AA949" s="108"/>
      <c r="AB949" s="108"/>
      <c r="AC949" s="108"/>
      <c r="AD949" s="108"/>
      <c r="AE949" s="108"/>
      <c r="AF949" s="108"/>
      <c r="AG949" s="108"/>
      <c r="AH949" s="108"/>
      <c r="AI949" s="108"/>
      <c r="AJ949" s="108"/>
      <c r="AK949" s="108"/>
      <c r="AL949" s="108"/>
      <c r="AM949" s="108"/>
      <c r="AN949" s="108"/>
      <c r="AO949" s="108"/>
    </row>
    <row r="950" spans="1:41" ht="12.75" customHeight="1" x14ac:dyDescent="0.2">
      <c r="A950" s="108"/>
      <c r="B950" s="108"/>
      <c r="C950" s="108"/>
      <c r="D950" s="108"/>
      <c r="E950" s="108"/>
      <c r="F950" s="108"/>
      <c r="G950" s="108"/>
      <c r="H950" s="108"/>
      <c r="I950" s="108"/>
      <c r="J950" s="108"/>
      <c r="K950" s="108"/>
      <c r="L950" s="108"/>
      <c r="M950" s="108"/>
      <c r="N950" s="108"/>
      <c r="O950" s="108"/>
      <c r="P950" s="108"/>
      <c r="Q950" s="108"/>
      <c r="R950" s="108"/>
      <c r="S950" s="108"/>
      <c r="T950" s="108"/>
      <c r="U950" s="108"/>
      <c r="V950" s="108"/>
      <c r="W950" s="108"/>
      <c r="X950" s="108"/>
      <c r="Y950" s="108"/>
      <c r="Z950" s="108"/>
      <c r="AA950" s="108"/>
      <c r="AB950" s="108"/>
      <c r="AC950" s="108"/>
      <c r="AD950" s="108"/>
      <c r="AE950" s="108"/>
      <c r="AF950" s="108"/>
      <c r="AG950" s="108"/>
      <c r="AH950" s="108"/>
      <c r="AI950" s="108"/>
      <c r="AJ950" s="108"/>
      <c r="AK950" s="108"/>
      <c r="AL950" s="108"/>
      <c r="AM950" s="108"/>
      <c r="AN950" s="108"/>
      <c r="AO950" s="108"/>
    </row>
    <row r="951" spans="1:41" ht="12.75" customHeight="1" x14ac:dyDescent="0.2">
      <c r="A951" s="108"/>
      <c r="B951" s="108"/>
      <c r="C951" s="108"/>
      <c r="D951" s="108"/>
      <c r="E951" s="108"/>
      <c r="F951" s="108"/>
      <c r="G951" s="108"/>
      <c r="H951" s="108"/>
      <c r="I951" s="108"/>
      <c r="J951" s="108"/>
      <c r="K951" s="108"/>
      <c r="L951" s="108"/>
      <c r="M951" s="108"/>
      <c r="N951" s="108"/>
      <c r="O951" s="108"/>
      <c r="P951" s="108"/>
      <c r="Q951" s="108"/>
      <c r="R951" s="108"/>
      <c r="S951" s="108"/>
      <c r="T951" s="108"/>
      <c r="U951" s="108"/>
      <c r="V951" s="108"/>
      <c r="W951" s="108"/>
      <c r="X951" s="108"/>
      <c r="Y951" s="108"/>
      <c r="Z951" s="108"/>
      <c r="AA951" s="108"/>
      <c r="AB951" s="108"/>
      <c r="AC951" s="108"/>
      <c r="AD951" s="108"/>
      <c r="AE951" s="108"/>
      <c r="AF951" s="108"/>
      <c r="AG951" s="108"/>
      <c r="AH951" s="108"/>
      <c r="AI951" s="108"/>
      <c r="AJ951" s="108"/>
      <c r="AK951" s="108"/>
      <c r="AL951" s="108"/>
      <c r="AM951" s="108"/>
      <c r="AN951" s="108"/>
      <c r="AO951" s="108"/>
    </row>
    <row r="952" spans="1:41" ht="12.75" customHeight="1" x14ac:dyDescent="0.2">
      <c r="A952" s="108"/>
      <c r="B952" s="108"/>
      <c r="C952" s="108"/>
      <c r="D952" s="108"/>
      <c r="E952" s="108"/>
      <c r="F952" s="108"/>
      <c r="G952" s="108"/>
      <c r="H952" s="108"/>
      <c r="I952" s="108"/>
      <c r="J952" s="108"/>
      <c r="K952" s="108"/>
      <c r="L952" s="108"/>
      <c r="M952" s="108"/>
      <c r="N952" s="108"/>
      <c r="O952" s="108"/>
      <c r="P952" s="108"/>
      <c r="Q952" s="108"/>
      <c r="R952" s="108"/>
      <c r="S952" s="108"/>
      <c r="T952" s="108"/>
      <c r="U952" s="108"/>
      <c r="V952" s="108"/>
      <c r="W952" s="108"/>
      <c r="X952" s="108"/>
      <c r="Y952" s="108"/>
      <c r="Z952" s="108"/>
      <c r="AA952" s="108"/>
      <c r="AB952" s="108"/>
      <c r="AC952" s="108"/>
      <c r="AD952" s="108"/>
      <c r="AE952" s="108"/>
      <c r="AF952" s="108"/>
      <c r="AG952" s="108"/>
      <c r="AH952" s="108"/>
      <c r="AI952" s="108"/>
      <c r="AJ952" s="108"/>
      <c r="AK952" s="108"/>
      <c r="AL952" s="108"/>
      <c r="AM952" s="108"/>
      <c r="AN952" s="108"/>
      <c r="AO952" s="108"/>
    </row>
    <row r="953" spans="1:41" ht="12.75" customHeight="1" x14ac:dyDescent="0.2">
      <c r="A953" s="108"/>
      <c r="B953" s="108"/>
      <c r="C953" s="108"/>
      <c r="D953" s="108"/>
      <c r="E953" s="108"/>
      <c r="F953" s="108"/>
      <c r="G953" s="108"/>
      <c r="H953" s="108"/>
      <c r="I953" s="108"/>
      <c r="J953" s="108"/>
      <c r="K953" s="108"/>
      <c r="L953" s="108"/>
      <c r="M953" s="108"/>
      <c r="N953" s="108"/>
      <c r="O953" s="108"/>
      <c r="P953" s="108"/>
      <c r="Q953" s="108"/>
      <c r="R953" s="108"/>
      <c r="S953" s="108"/>
      <c r="T953" s="108"/>
      <c r="U953" s="108"/>
      <c r="V953" s="108"/>
      <c r="W953" s="108"/>
      <c r="X953" s="108"/>
      <c r="Y953" s="108"/>
      <c r="Z953" s="108"/>
      <c r="AA953" s="108"/>
      <c r="AB953" s="108"/>
      <c r="AC953" s="108"/>
      <c r="AD953" s="108"/>
      <c r="AE953" s="108"/>
      <c r="AF953" s="108"/>
      <c r="AG953" s="108"/>
      <c r="AH953" s="108"/>
      <c r="AI953" s="108"/>
      <c r="AJ953" s="108"/>
      <c r="AK953" s="108"/>
      <c r="AL953" s="108"/>
      <c r="AM953" s="108"/>
      <c r="AN953" s="108"/>
      <c r="AO953" s="108"/>
    </row>
    <row r="954" spans="1:41" ht="12.75" customHeight="1" x14ac:dyDescent="0.2">
      <c r="A954" s="108"/>
      <c r="B954" s="108"/>
      <c r="C954" s="108"/>
      <c r="D954" s="108"/>
      <c r="E954" s="108"/>
      <c r="F954" s="108"/>
      <c r="G954" s="108"/>
      <c r="H954" s="108"/>
      <c r="I954" s="108"/>
      <c r="J954" s="108"/>
      <c r="K954" s="108"/>
      <c r="L954" s="108"/>
      <c r="M954" s="108"/>
      <c r="N954" s="108"/>
      <c r="O954" s="108"/>
      <c r="P954" s="108"/>
      <c r="Q954" s="108"/>
      <c r="R954" s="108"/>
      <c r="S954" s="108"/>
      <c r="T954" s="108"/>
      <c r="U954" s="108"/>
      <c r="V954" s="108"/>
      <c r="W954" s="108"/>
      <c r="X954" s="108"/>
      <c r="Y954" s="108"/>
      <c r="Z954" s="108"/>
      <c r="AA954" s="108"/>
      <c r="AB954" s="108"/>
      <c r="AC954" s="108"/>
      <c r="AD954" s="108"/>
      <c r="AE954" s="108"/>
      <c r="AF954" s="108"/>
      <c r="AG954" s="108"/>
      <c r="AH954" s="108"/>
      <c r="AI954" s="108"/>
      <c r="AJ954" s="108"/>
      <c r="AK954" s="108"/>
      <c r="AL954" s="108"/>
      <c r="AM954" s="108"/>
      <c r="AN954" s="108"/>
      <c r="AO954" s="108"/>
    </row>
    <row r="955" spans="1:41" ht="12.75" customHeight="1" x14ac:dyDescent="0.2">
      <c r="A955" s="108"/>
      <c r="B955" s="108"/>
      <c r="C955" s="108"/>
      <c r="D955" s="108"/>
      <c r="E955" s="108"/>
      <c r="F955" s="108"/>
      <c r="G955" s="108"/>
      <c r="H955" s="108"/>
      <c r="I955" s="108"/>
      <c r="J955" s="108"/>
      <c r="K955" s="108"/>
      <c r="L955" s="108"/>
      <c r="M955" s="108"/>
      <c r="N955" s="108"/>
      <c r="O955" s="108"/>
      <c r="P955" s="108"/>
      <c r="Q955" s="108"/>
      <c r="R955" s="108"/>
      <c r="S955" s="108"/>
      <c r="T955" s="108"/>
      <c r="U955" s="108"/>
      <c r="V955" s="108"/>
      <c r="W955" s="108"/>
      <c r="X955" s="108"/>
      <c r="Y955" s="108"/>
      <c r="Z955" s="108"/>
      <c r="AA955" s="108"/>
      <c r="AB955" s="108"/>
      <c r="AC955" s="108"/>
      <c r="AD955" s="108"/>
      <c r="AE955" s="108"/>
      <c r="AF955" s="108"/>
      <c r="AG955" s="108"/>
      <c r="AH955" s="108"/>
      <c r="AI955" s="108"/>
      <c r="AJ955" s="108"/>
      <c r="AK955" s="108"/>
      <c r="AL955" s="108"/>
      <c r="AM955" s="108"/>
      <c r="AN955" s="108"/>
      <c r="AO955" s="108"/>
    </row>
    <row r="956" spans="1:41" ht="12.75" customHeight="1" x14ac:dyDescent="0.2">
      <c r="A956" s="108"/>
      <c r="B956" s="108"/>
      <c r="C956" s="108"/>
      <c r="D956" s="108"/>
      <c r="E956" s="108"/>
      <c r="F956" s="108"/>
      <c r="G956" s="108"/>
      <c r="H956" s="108"/>
      <c r="I956" s="108"/>
      <c r="J956" s="108"/>
      <c r="K956" s="108"/>
      <c r="L956" s="108"/>
      <c r="M956" s="108"/>
      <c r="N956" s="108"/>
      <c r="O956" s="108"/>
      <c r="P956" s="108"/>
      <c r="Q956" s="108"/>
      <c r="R956" s="108"/>
      <c r="S956" s="108"/>
      <c r="T956" s="108"/>
      <c r="U956" s="108"/>
      <c r="V956" s="108"/>
      <c r="W956" s="108"/>
      <c r="X956" s="108"/>
      <c r="Y956" s="108"/>
      <c r="Z956" s="108"/>
      <c r="AA956" s="108"/>
      <c r="AB956" s="108"/>
      <c r="AC956" s="108"/>
      <c r="AD956" s="108"/>
      <c r="AE956" s="108"/>
      <c r="AF956" s="108"/>
      <c r="AG956" s="108"/>
      <c r="AH956" s="108"/>
      <c r="AI956" s="108"/>
      <c r="AJ956" s="108"/>
      <c r="AK956" s="108"/>
      <c r="AL956" s="108"/>
      <c r="AM956" s="108"/>
      <c r="AN956" s="108"/>
      <c r="AO956" s="108"/>
    </row>
    <row r="957" spans="1:41" ht="12.75" customHeight="1" x14ac:dyDescent="0.2">
      <c r="A957" s="108"/>
      <c r="B957" s="108"/>
      <c r="C957" s="108"/>
      <c r="D957" s="108"/>
      <c r="E957" s="108"/>
      <c r="F957" s="108"/>
      <c r="G957" s="108"/>
      <c r="H957" s="108"/>
      <c r="I957" s="108"/>
      <c r="J957" s="108"/>
      <c r="K957" s="108"/>
      <c r="L957" s="108"/>
      <c r="M957" s="108"/>
      <c r="N957" s="108"/>
      <c r="O957" s="108"/>
      <c r="P957" s="108"/>
      <c r="Q957" s="108"/>
      <c r="R957" s="108"/>
      <c r="S957" s="108"/>
      <c r="T957" s="108"/>
      <c r="U957" s="108"/>
      <c r="V957" s="108"/>
      <c r="W957" s="108"/>
      <c r="X957" s="108"/>
      <c r="Y957" s="108"/>
      <c r="Z957" s="108"/>
      <c r="AA957" s="108"/>
      <c r="AB957" s="108"/>
      <c r="AC957" s="108"/>
      <c r="AD957" s="108"/>
      <c r="AE957" s="108"/>
      <c r="AF957" s="108"/>
      <c r="AG957" s="108"/>
      <c r="AH957" s="108"/>
      <c r="AI957" s="108"/>
      <c r="AJ957" s="108"/>
      <c r="AK957" s="108"/>
      <c r="AL957" s="108"/>
      <c r="AM957" s="108"/>
      <c r="AN957" s="108"/>
      <c r="AO957" s="108"/>
    </row>
    <row r="958" spans="1:41" ht="12.75" customHeight="1" x14ac:dyDescent="0.2">
      <c r="A958" s="108"/>
      <c r="B958" s="108"/>
      <c r="C958" s="108"/>
      <c r="D958" s="108"/>
      <c r="E958" s="108"/>
      <c r="F958" s="108"/>
      <c r="G958" s="108"/>
      <c r="H958" s="108"/>
      <c r="I958" s="108"/>
      <c r="J958" s="108"/>
      <c r="K958" s="108"/>
      <c r="L958" s="108"/>
      <c r="M958" s="108"/>
      <c r="N958" s="108"/>
      <c r="O958" s="108"/>
      <c r="P958" s="108"/>
      <c r="Q958" s="108"/>
      <c r="R958" s="108"/>
      <c r="S958" s="108"/>
      <c r="T958" s="108"/>
      <c r="U958" s="108"/>
      <c r="V958" s="108"/>
      <c r="W958" s="108"/>
      <c r="X958" s="108"/>
      <c r="Y958" s="108"/>
      <c r="Z958" s="108"/>
      <c r="AA958" s="108"/>
      <c r="AB958" s="108"/>
      <c r="AC958" s="108"/>
      <c r="AD958" s="108"/>
      <c r="AE958" s="108"/>
      <c r="AF958" s="108"/>
      <c r="AG958" s="108"/>
      <c r="AH958" s="108"/>
      <c r="AI958" s="108"/>
      <c r="AJ958" s="108"/>
      <c r="AK958" s="108"/>
      <c r="AL958" s="108"/>
      <c r="AM958" s="108"/>
      <c r="AN958" s="108"/>
      <c r="AO958" s="108"/>
    </row>
    <row r="959" spans="1:41" ht="12.75" customHeight="1" x14ac:dyDescent="0.2">
      <c r="A959" s="108"/>
      <c r="B959" s="108"/>
      <c r="C959" s="108"/>
      <c r="D959" s="108"/>
      <c r="E959" s="108"/>
      <c r="F959" s="108"/>
      <c r="G959" s="108"/>
      <c r="H959" s="108"/>
      <c r="I959" s="108"/>
      <c r="J959" s="108"/>
      <c r="K959" s="108"/>
      <c r="L959" s="108"/>
      <c r="M959" s="108"/>
      <c r="N959" s="108"/>
      <c r="O959" s="108"/>
      <c r="P959" s="108"/>
      <c r="Q959" s="108"/>
      <c r="R959" s="108"/>
      <c r="S959" s="108"/>
      <c r="T959" s="108"/>
      <c r="U959" s="108"/>
      <c r="V959" s="108"/>
      <c r="W959" s="108"/>
      <c r="X959" s="108"/>
      <c r="Y959" s="108"/>
      <c r="Z959" s="108"/>
      <c r="AA959" s="108"/>
      <c r="AB959" s="108"/>
      <c r="AC959" s="108"/>
      <c r="AD959" s="108"/>
      <c r="AE959" s="108"/>
      <c r="AF959" s="108"/>
      <c r="AG959" s="108"/>
      <c r="AH959" s="108"/>
      <c r="AI959" s="108"/>
      <c r="AJ959" s="108"/>
      <c r="AK959" s="108"/>
      <c r="AL959" s="108"/>
      <c r="AM959" s="108"/>
      <c r="AN959" s="108"/>
      <c r="AO959" s="108"/>
    </row>
    <row r="960" spans="1:41" ht="12.75" customHeight="1" x14ac:dyDescent="0.2">
      <c r="A960" s="108"/>
      <c r="B960" s="108"/>
      <c r="C960" s="108"/>
      <c r="D960" s="108"/>
      <c r="E960" s="108"/>
      <c r="F960" s="108"/>
      <c r="G960" s="108"/>
      <c r="H960" s="108"/>
      <c r="I960" s="108"/>
      <c r="J960" s="108"/>
      <c r="K960" s="108"/>
      <c r="L960" s="108"/>
      <c r="M960" s="108"/>
      <c r="N960" s="108"/>
      <c r="O960" s="108"/>
      <c r="P960" s="108"/>
      <c r="Q960" s="108"/>
      <c r="R960" s="108"/>
      <c r="S960" s="108"/>
      <c r="T960" s="108"/>
      <c r="U960" s="108"/>
      <c r="V960" s="108"/>
      <c r="W960" s="108"/>
      <c r="X960" s="108"/>
      <c r="Y960" s="108"/>
      <c r="Z960" s="108"/>
      <c r="AA960" s="108"/>
      <c r="AB960" s="108"/>
      <c r="AC960" s="108"/>
      <c r="AD960" s="108"/>
      <c r="AE960" s="108"/>
      <c r="AF960" s="108"/>
      <c r="AG960" s="108"/>
      <c r="AH960" s="108"/>
      <c r="AI960" s="108"/>
      <c r="AJ960" s="108"/>
      <c r="AK960" s="108"/>
      <c r="AL960" s="108"/>
      <c r="AM960" s="108"/>
      <c r="AN960" s="108"/>
      <c r="AO960" s="108"/>
    </row>
    <row r="961" spans="1:41" ht="12.75" customHeight="1" x14ac:dyDescent="0.2">
      <c r="A961" s="108"/>
      <c r="B961" s="108"/>
      <c r="C961" s="108"/>
      <c r="D961" s="108"/>
      <c r="E961" s="108"/>
      <c r="F961" s="108"/>
      <c r="G961" s="108"/>
      <c r="H961" s="108"/>
      <c r="I961" s="108"/>
      <c r="J961" s="108"/>
      <c r="K961" s="108"/>
      <c r="L961" s="108"/>
      <c r="M961" s="108"/>
      <c r="N961" s="108"/>
      <c r="O961" s="108"/>
      <c r="P961" s="108"/>
      <c r="Q961" s="108"/>
      <c r="R961" s="108"/>
      <c r="S961" s="108"/>
      <c r="T961" s="108"/>
      <c r="U961" s="108"/>
      <c r="V961" s="108"/>
      <c r="W961" s="108"/>
      <c r="X961" s="108"/>
      <c r="Y961" s="108"/>
      <c r="Z961" s="108"/>
      <c r="AA961" s="108"/>
      <c r="AB961" s="108"/>
      <c r="AC961" s="108"/>
      <c r="AD961" s="108"/>
      <c r="AE961" s="108"/>
      <c r="AF961" s="108"/>
      <c r="AG961" s="108"/>
      <c r="AH961" s="108"/>
      <c r="AI961" s="108"/>
      <c r="AJ961" s="108"/>
      <c r="AK961" s="108"/>
      <c r="AL961" s="108"/>
      <c r="AM961" s="108"/>
      <c r="AN961" s="108"/>
      <c r="AO961" s="108"/>
    </row>
    <row r="962" spans="1:41" ht="12.75" customHeight="1" x14ac:dyDescent="0.2">
      <c r="A962" s="108"/>
      <c r="B962" s="108"/>
      <c r="C962" s="108"/>
      <c r="D962" s="108"/>
      <c r="E962" s="108"/>
      <c r="F962" s="108"/>
      <c r="G962" s="108"/>
      <c r="H962" s="108"/>
      <c r="I962" s="108"/>
      <c r="J962" s="108"/>
      <c r="K962" s="108"/>
      <c r="L962" s="108"/>
      <c r="M962" s="108"/>
      <c r="N962" s="108"/>
      <c r="O962" s="108"/>
      <c r="P962" s="108"/>
      <c r="Q962" s="108"/>
      <c r="R962" s="108"/>
      <c r="S962" s="108"/>
      <c r="T962" s="108"/>
      <c r="U962" s="108"/>
      <c r="V962" s="108"/>
      <c r="W962" s="108"/>
      <c r="X962" s="108"/>
      <c r="Y962" s="108"/>
      <c r="Z962" s="108"/>
      <c r="AA962" s="108"/>
      <c r="AB962" s="108"/>
      <c r="AC962" s="108"/>
      <c r="AD962" s="108"/>
      <c r="AE962" s="108"/>
      <c r="AF962" s="108"/>
      <c r="AG962" s="108"/>
      <c r="AH962" s="108"/>
      <c r="AI962" s="108"/>
      <c r="AJ962" s="108"/>
      <c r="AK962" s="108"/>
      <c r="AL962" s="108"/>
      <c r="AM962" s="108"/>
      <c r="AN962" s="108"/>
      <c r="AO962" s="108"/>
    </row>
    <row r="963" spans="1:41" ht="12.75" customHeight="1" x14ac:dyDescent="0.2">
      <c r="A963" s="108"/>
      <c r="B963" s="108"/>
      <c r="C963" s="108"/>
      <c r="D963" s="108"/>
      <c r="E963" s="108"/>
      <c r="F963" s="108"/>
      <c r="G963" s="108"/>
      <c r="H963" s="108"/>
      <c r="I963" s="108"/>
      <c r="J963" s="108"/>
      <c r="K963" s="108"/>
      <c r="L963" s="108"/>
      <c r="M963" s="108"/>
      <c r="N963" s="108"/>
      <c r="O963" s="108"/>
      <c r="P963" s="108"/>
      <c r="Q963" s="108"/>
      <c r="R963" s="108"/>
      <c r="S963" s="108"/>
      <c r="T963" s="108"/>
      <c r="U963" s="108"/>
      <c r="V963" s="108"/>
      <c r="W963" s="108"/>
      <c r="X963" s="108"/>
      <c r="Y963" s="108"/>
      <c r="Z963" s="108"/>
      <c r="AA963" s="108"/>
      <c r="AB963" s="108"/>
      <c r="AC963" s="108"/>
      <c r="AD963" s="108"/>
      <c r="AE963" s="108"/>
      <c r="AF963" s="108"/>
      <c r="AG963" s="108"/>
      <c r="AH963" s="108"/>
      <c r="AI963" s="108"/>
      <c r="AJ963" s="108"/>
      <c r="AK963" s="108"/>
      <c r="AL963" s="108"/>
      <c r="AM963" s="108"/>
      <c r="AN963" s="108"/>
      <c r="AO963" s="108"/>
    </row>
    <row r="964" spans="1:41" ht="12.75" customHeight="1" x14ac:dyDescent="0.2">
      <c r="A964" s="108"/>
      <c r="B964" s="108"/>
      <c r="C964" s="108"/>
      <c r="D964" s="108"/>
      <c r="E964" s="108"/>
      <c r="F964" s="108"/>
      <c r="G964" s="108"/>
      <c r="H964" s="108"/>
      <c r="I964" s="108"/>
      <c r="J964" s="108"/>
      <c r="K964" s="108"/>
      <c r="L964" s="108"/>
      <c r="M964" s="108"/>
      <c r="N964" s="108"/>
      <c r="O964" s="108"/>
      <c r="P964" s="108"/>
      <c r="Q964" s="108"/>
      <c r="R964" s="108"/>
      <c r="S964" s="108"/>
      <c r="T964" s="108"/>
      <c r="U964" s="108"/>
      <c r="V964" s="108"/>
      <c r="W964" s="108"/>
      <c r="X964" s="108"/>
      <c r="Y964" s="108"/>
      <c r="Z964" s="108"/>
      <c r="AA964" s="108"/>
      <c r="AB964" s="108"/>
      <c r="AC964" s="108"/>
      <c r="AD964" s="108"/>
      <c r="AE964" s="108"/>
      <c r="AF964" s="108"/>
      <c r="AG964" s="108"/>
      <c r="AH964" s="108"/>
      <c r="AI964" s="108"/>
      <c r="AJ964" s="108"/>
      <c r="AK964" s="108"/>
      <c r="AL964" s="108"/>
      <c r="AM964" s="108"/>
      <c r="AN964" s="108"/>
      <c r="AO964" s="108"/>
    </row>
    <row r="965" spans="1:41" ht="12.75" customHeight="1" x14ac:dyDescent="0.2">
      <c r="A965" s="108"/>
      <c r="B965" s="108"/>
      <c r="C965" s="108"/>
      <c r="D965" s="108"/>
      <c r="E965" s="108"/>
      <c r="F965" s="108"/>
      <c r="G965" s="108"/>
      <c r="H965" s="108"/>
      <c r="I965" s="108"/>
      <c r="J965" s="108"/>
      <c r="K965" s="108"/>
      <c r="L965" s="108"/>
      <c r="M965" s="108"/>
      <c r="N965" s="108"/>
      <c r="O965" s="108"/>
      <c r="P965" s="108"/>
      <c r="Q965" s="108"/>
      <c r="R965" s="108"/>
      <c r="S965" s="108"/>
      <c r="T965" s="108"/>
      <c r="U965" s="108"/>
      <c r="V965" s="108"/>
      <c r="W965" s="108"/>
      <c r="X965" s="108"/>
      <c r="Y965" s="108"/>
      <c r="Z965" s="108"/>
      <c r="AA965" s="108"/>
      <c r="AB965" s="108"/>
      <c r="AC965" s="108"/>
      <c r="AD965" s="108"/>
      <c r="AE965" s="108"/>
      <c r="AF965" s="108"/>
      <c r="AG965" s="108"/>
      <c r="AH965" s="108"/>
      <c r="AI965" s="108"/>
      <c r="AJ965" s="108"/>
      <c r="AK965" s="108"/>
      <c r="AL965" s="108"/>
      <c r="AM965" s="108"/>
      <c r="AN965" s="108"/>
      <c r="AO965" s="108"/>
    </row>
    <row r="966" spans="1:41" ht="12.75" customHeight="1" x14ac:dyDescent="0.2">
      <c r="A966" s="108"/>
      <c r="B966" s="108"/>
      <c r="C966" s="108"/>
      <c r="D966" s="108"/>
      <c r="E966" s="108"/>
      <c r="F966" s="108"/>
      <c r="G966" s="108"/>
      <c r="H966" s="108"/>
      <c r="I966" s="108"/>
      <c r="J966" s="108"/>
      <c r="K966" s="108"/>
      <c r="L966" s="108"/>
      <c r="M966" s="108"/>
      <c r="N966" s="108"/>
      <c r="O966" s="108"/>
      <c r="P966" s="108"/>
      <c r="Q966" s="108"/>
      <c r="R966" s="108"/>
      <c r="S966" s="108"/>
      <c r="T966" s="108"/>
      <c r="U966" s="108"/>
      <c r="V966" s="108"/>
      <c r="W966" s="108"/>
      <c r="X966" s="108"/>
      <c r="Y966" s="108"/>
      <c r="Z966" s="108"/>
      <c r="AA966" s="108"/>
      <c r="AB966" s="108"/>
      <c r="AC966" s="108"/>
      <c r="AD966" s="108"/>
      <c r="AE966" s="108"/>
      <c r="AF966" s="108"/>
      <c r="AG966" s="108"/>
      <c r="AH966" s="108"/>
      <c r="AI966" s="108"/>
      <c r="AJ966" s="108"/>
      <c r="AK966" s="108"/>
      <c r="AL966" s="108"/>
      <c r="AM966" s="108"/>
      <c r="AN966" s="108"/>
      <c r="AO966" s="108"/>
    </row>
    <row r="967" spans="1:41" ht="12.75" customHeight="1" x14ac:dyDescent="0.2">
      <c r="A967" s="108"/>
      <c r="B967" s="108"/>
      <c r="C967" s="108"/>
      <c r="D967" s="108"/>
      <c r="E967" s="108"/>
      <c r="F967" s="108"/>
      <c r="G967" s="108"/>
      <c r="H967" s="108"/>
      <c r="I967" s="108"/>
      <c r="J967" s="108"/>
      <c r="K967" s="108"/>
      <c r="L967" s="108"/>
      <c r="M967" s="108"/>
      <c r="N967" s="108"/>
      <c r="O967" s="108"/>
      <c r="P967" s="108"/>
      <c r="Q967" s="108"/>
      <c r="R967" s="108"/>
      <c r="S967" s="108"/>
      <c r="T967" s="108"/>
      <c r="U967" s="108"/>
      <c r="V967" s="108"/>
      <c r="W967" s="108"/>
      <c r="X967" s="108"/>
      <c r="Y967" s="108"/>
      <c r="Z967" s="108"/>
      <c r="AA967" s="108"/>
      <c r="AB967" s="108"/>
      <c r="AC967" s="108"/>
      <c r="AD967" s="108"/>
      <c r="AE967" s="108"/>
      <c r="AF967" s="108"/>
      <c r="AG967" s="108"/>
      <c r="AH967" s="108"/>
      <c r="AI967" s="108"/>
      <c r="AJ967" s="108"/>
      <c r="AK967" s="108"/>
      <c r="AL967" s="108"/>
      <c r="AM967" s="108"/>
      <c r="AN967" s="108"/>
      <c r="AO967" s="108"/>
    </row>
    <row r="968" spans="1:41" ht="12.75" customHeight="1" x14ac:dyDescent="0.2">
      <c r="A968" s="108"/>
      <c r="B968" s="108"/>
      <c r="C968" s="108"/>
      <c r="D968" s="108"/>
      <c r="E968" s="108"/>
      <c r="F968" s="108"/>
      <c r="G968" s="108"/>
      <c r="H968" s="108"/>
      <c r="I968" s="108"/>
      <c r="J968" s="108"/>
      <c r="K968" s="108"/>
      <c r="L968" s="108"/>
      <c r="M968" s="108"/>
      <c r="N968" s="108"/>
      <c r="O968" s="108"/>
      <c r="P968" s="108"/>
      <c r="Q968" s="108"/>
      <c r="R968" s="108"/>
      <c r="S968" s="108"/>
      <c r="T968" s="108"/>
      <c r="U968" s="108"/>
      <c r="V968" s="108"/>
      <c r="W968" s="108"/>
      <c r="X968" s="108"/>
      <c r="Y968" s="108"/>
      <c r="Z968" s="108"/>
      <c r="AA968" s="108"/>
      <c r="AB968" s="108"/>
      <c r="AC968" s="108"/>
      <c r="AD968" s="108"/>
      <c r="AE968" s="108"/>
      <c r="AF968" s="108"/>
      <c r="AG968" s="108"/>
      <c r="AH968" s="108"/>
      <c r="AI968" s="108"/>
      <c r="AJ968" s="108"/>
      <c r="AK968" s="108"/>
      <c r="AL968" s="108"/>
      <c r="AM968" s="108"/>
      <c r="AN968" s="108"/>
      <c r="AO968" s="108"/>
    </row>
    <row r="969" spans="1:41" ht="12.75" customHeight="1" x14ac:dyDescent="0.2">
      <c r="A969" s="108"/>
      <c r="B969" s="108"/>
      <c r="C969" s="108"/>
      <c r="D969" s="108"/>
      <c r="E969" s="108"/>
      <c r="F969" s="108"/>
      <c r="G969" s="108"/>
      <c r="H969" s="108"/>
      <c r="I969" s="108"/>
      <c r="J969" s="108"/>
      <c r="K969" s="108"/>
      <c r="L969" s="108"/>
      <c r="M969" s="108"/>
      <c r="N969" s="108"/>
      <c r="O969" s="108"/>
      <c r="P969" s="108"/>
      <c r="Q969" s="108"/>
      <c r="R969" s="108"/>
      <c r="S969" s="108"/>
      <c r="T969" s="108"/>
      <c r="U969" s="108"/>
      <c r="V969" s="108"/>
      <c r="W969" s="108"/>
      <c r="X969" s="108"/>
      <c r="Y969" s="108"/>
      <c r="Z969" s="108"/>
      <c r="AA969" s="108"/>
      <c r="AB969" s="108"/>
      <c r="AC969" s="108"/>
      <c r="AD969" s="108"/>
      <c r="AE969" s="108"/>
      <c r="AF969" s="108"/>
      <c r="AG969" s="108"/>
      <c r="AH969" s="108"/>
      <c r="AI969" s="108"/>
      <c r="AJ969" s="108"/>
      <c r="AK969" s="108"/>
      <c r="AL969" s="108"/>
      <c r="AM969" s="108"/>
      <c r="AN969" s="108"/>
      <c r="AO969" s="108"/>
    </row>
    <row r="970" spans="1:41" ht="12.75" customHeight="1" x14ac:dyDescent="0.2">
      <c r="A970" s="108"/>
      <c r="B970" s="108"/>
      <c r="C970" s="108"/>
      <c r="D970" s="108"/>
      <c r="E970" s="108"/>
      <c r="F970" s="108"/>
      <c r="G970" s="108"/>
      <c r="H970" s="108"/>
      <c r="I970" s="108"/>
      <c r="J970" s="108"/>
      <c r="K970" s="108"/>
      <c r="L970" s="108"/>
      <c r="M970" s="108"/>
      <c r="N970" s="108"/>
      <c r="O970" s="108"/>
      <c r="P970" s="108"/>
      <c r="Q970" s="108"/>
      <c r="R970" s="108"/>
      <c r="S970" s="108"/>
      <c r="T970" s="108"/>
      <c r="U970" s="108"/>
      <c r="V970" s="108"/>
      <c r="W970" s="108"/>
      <c r="X970" s="108"/>
      <c r="Y970" s="108"/>
      <c r="Z970" s="108"/>
      <c r="AA970" s="108"/>
      <c r="AB970" s="108"/>
      <c r="AC970" s="108"/>
      <c r="AD970" s="108"/>
      <c r="AE970" s="108"/>
      <c r="AF970" s="108"/>
      <c r="AG970" s="108"/>
      <c r="AH970" s="108"/>
      <c r="AI970" s="108"/>
      <c r="AJ970" s="108"/>
      <c r="AK970" s="108"/>
      <c r="AL970" s="108"/>
      <c r="AM970" s="108"/>
      <c r="AN970" s="108"/>
      <c r="AO970" s="108"/>
    </row>
    <row r="971" spans="1:41" ht="12.75" customHeight="1" x14ac:dyDescent="0.2">
      <c r="A971" s="108"/>
      <c r="B971" s="108"/>
      <c r="C971" s="108"/>
      <c r="D971" s="108"/>
      <c r="E971" s="108"/>
      <c r="F971" s="108"/>
      <c r="G971" s="108"/>
      <c r="H971" s="108"/>
      <c r="I971" s="108"/>
      <c r="J971" s="108"/>
      <c r="K971" s="108"/>
      <c r="L971" s="108"/>
      <c r="M971" s="108"/>
      <c r="N971" s="108"/>
      <c r="O971" s="108"/>
      <c r="P971" s="108"/>
      <c r="Q971" s="108"/>
      <c r="R971" s="108"/>
      <c r="S971" s="108"/>
      <c r="T971" s="108"/>
      <c r="U971" s="108"/>
      <c r="V971" s="108"/>
      <c r="W971" s="108"/>
      <c r="X971" s="108"/>
      <c r="Y971" s="108"/>
      <c r="Z971" s="108"/>
      <c r="AA971" s="108"/>
      <c r="AB971" s="108"/>
      <c r="AC971" s="108"/>
      <c r="AD971" s="108"/>
      <c r="AE971" s="108"/>
      <c r="AF971" s="108"/>
      <c r="AG971" s="108"/>
      <c r="AH971" s="108"/>
      <c r="AI971" s="108"/>
      <c r="AJ971" s="108"/>
      <c r="AK971" s="108"/>
      <c r="AL971" s="108"/>
      <c r="AM971" s="108"/>
      <c r="AN971" s="108"/>
      <c r="AO971" s="108"/>
    </row>
    <row r="972" spans="1:41" ht="12.75" customHeight="1" x14ac:dyDescent="0.2">
      <c r="A972" s="108"/>
      <c r="B972" s="108"/>
      <c r="C972" s="108"/>
      <c r="D972" s="108"/>
      <c r="E972" s="108"/>
      <c r="F972" s="108"/>
      <c r="G972" s="108"/>
      <c r="H972" s="108"/>
      <c r="I972" s="108"/>
      <c r="J972" s="108"/>
      <c r="K972" s="108"/>
      <c r="L972" s="108"/>
      <c r="M972" s="108"/>
      <c r="N972" s="108"/>
      <c r="O972" s="108"/>
      <c r="P972" s="108"/>
      <c r="Q972" s="108"/>
      <c r="R972" s="108"/>
      <c r="S972" s="108"/>
      <c r="T972" s="108"/>
      <c r="U972" s="108"/>
      <c r="V972" s="108"/>
      <c r="W972" s="108"/>
      <c r="X972" s="108"/>
      <c r="Y972" s="108"/>
      <c r="Z972" s="108"/>
      <c r="AA972" s="108"/>
      <c r="AB972" s="108"/>
      <c r="AC972" s="108"/>
      <c r="AD972" s="108"/>
      <c r="AE972" s="108"/>
      <c r="AF972" s="108"/>
      <c r="AG972" s="108"/>
      <c r="AH972" s="108"/>
      <c r="AI972" s="108"/>
      <c r="AJ972" s="108"/>
      <c r="AK972" s="108"/>
      <c r="AL972" s="108"/>
      <c r="AM972" s="108"/>
      <c r="AN972" s="108"/>
      <c r="AO972" s="108"/>
    </row>
    <row r="973" spans="1:41" ht="12.75" customHeight="1" x14ac:dyDescent="0.2">
      <c r="A973" s="108"/>
      <c r="B973" s="108"/>
      <c r="C973" s="108"/>
      <c r="D973" s="108"/>
      <c r="E973" s="108"/>
      <c r="F973" s="108"/>
      <c r="G973" s="108"/>
      <c r="H973" s="108"/>
      <c r="I973" s="108"/>
      <c r="J973" s="108"/>
      <c r="K973" s="108"/>
      <c r="L973" s="108"/>
      <c r="M973" s="108"/>
      <c r="N973" s="108"/>
      <c r="O973" s="108"/>
      <c r="P973" s="108"/>
      <c r="Q973" s="108"/>
      <c r="R973" s="108"/>
      <c r="S973" s="108"/>
      <c r="T973" s="108"/>
      <c r="U973" s="108"/>
      <c r="V973" s="108"/>
      <c r="W973" s="108"/>
      <c r="X973" s="108"/>
      <c r="Y973" s="108"/>
      <c r="Z973" s="108"/>
      <c r="AA973" s="108"/>
      <c r="AB973" s="108"/>
      <c r="AC973" s="108"/>
      <c r="AD973" s="108"/>
      <c r="AE973" s="108"/>
      <c r="AF973" s="108"/>
      <c r="AG973" s="108"/>
      <c r="AH973" s="108"/>
      <c r="AI973" s="108"/>
      <c r="AJ973" s="108"/>
      <c r="AK973" s="108"/>
      <c r="AL973" s="108"/>
      <c r="AM973" s="108"/>
      <c r="AN973" s="108"/>
      <c r="AO973" s="108"/>
    </row>
    <row r="974" spans="1:41" ht="12.75" customHeight="1" x14ac:dyDescent="0.2">
      <c r="A974" s="108"/>
      <c r="B974" s="108"/>
      <c r="C974" s="108"/>
      <c r="D974" s="108"/>
      <c r="E974" s="108"/>
      <c r="F974" s="108"/>
      <c r="G974" s="108"/>
      <c r="H974" s="108"/>
      <c r="I974" s="108"/>
      <c r="J974" s="108"/>
      <c r="K974" s="108"/>
      <c r="L974" s="108"/>
      <c r="M974" s="108"/>
      <c r="N974" s="108"/>
      <c r="O974" s="108"/>
      <c r="P974" s="108"/>
      <c r="Q974" s="108"/>
      <c r="R974" s="108"/>
      <c r="S974" s="108"/>
      <c r="T974" s="108"/>
      <c r="U974" s="108"/>
      <c r="V974" s="108"/>
      <c r="W974" s="108"/>
      <c r="X974" s="108"/>
      <c r="Y974" s="108"/>
      <c r="Z974" s="108"/>
      <c r="AA974" s="108"/>
      <c r="AB974" s="108"/>
      <c r="AC974" s="108"/>
      <c r="AD974" s="108"/>
      <c r="AE974" s="108"/>
      <c r="AF974" s="108"/>
      <c r="AG974" s="108"/>
      <c r="AH974" s="108"/>
      <c r="AI974" s="108"/>
      <c r="AJ974" s="108"/>
      <c r="AK974" s="108"/>
      <c r="AL974" s="108"/>
      <c r="AM974" s="108"/>
      <c r="AN974" s="108"/>
      <c r="AO974" s="108"/>
    </row>
    <row r="975" spans="1:41" ht="12.75" customHeight="1" x14ac:dyDescent="0.2">
      <c r="A975" s="108"/>
      <c r="B975" s="108"/>
      <c r="C975" s="108"/>
      <c r="D975" s="108"/>
      <c r="E975" s="108"/>
      <c r="F975" s="108"/>
      <c r="G975" s="108"/>
      <c r="H975" s="108"/>
      <c r="I975" s="108"/>
      <c r="J975" s="108"/>
      <c r="K975" s="108"/>
      <c r="L975" s="108"/>
      <c r="M975" s="108"/>
      <c r="N975" s="108"/>
      <c r="O975" s="108"/>
      <c r="P975" s="108"/>
      <c r="Q975" s="108"/>
      <c r="R975" s="108"/>
      <c r="S975" s="108"/>
      <c r="T975" s="108"/>
      <c r="U975" s="108"/>
      <c r="V975" s="108"/>
      <c r="W975" s="108"/>
      <c r="X975" s="108"/>
      <c r="Y975" s="108"/>
      <c r="Z975" s="108"/>
      <c r="AA975" s="108"/>
      <c r="AB975" s="108"/>
      <c r="AC975" s="108"/>
      <c r="AD975" s="108"/>
      <c r="AE975" s="108"/>
      <c r="AF975" s="108"/>
      <c r="AG975" s="108"/>
      <c r="AH975" s="108"/>
      <c r="AI975" s="108"/>
      <c r="AJ975" s="108"/>
      <c r="AK975" s="108"/>
      <c r="AL975" s="108"/>
      <c r="AM975" s="108"/>
      <c r="AN975" s="108"/>
      <c r="AO975" s="108"/>
    </row>
    <row r="976" spans="1:41" ht="12.75" customHeight="1" x14ac:dyDescent="0.2">
      <c r="A976" s="108"/>
      <c r="B976" s="108"/>
      <c r="C976" s="108"/>
      <c r="D976" s="108"/>
      <c r="E976" s="108"/>
      <c r="F976" s="108"/>
      <c r="G976" s="108"/>
      <c r="H976" s="108"/>
      <c r="I976" s="108"/>
      <c r="J976" s="108"/>
      <c r="K976" s="108"/>
      <c r="L976" s="108"/>
      <c r="M976" s="108"/>
      <c r="N976" s="108"/>
      <c r="O976" s="108"/>
      <c r="P976" s="108"/>
      <c r="Q976" s="108"/>
      <c r="R976" s="108"/>
      <c r="S976" s="108"/>
      <c r="T976" s="108"/>
      <c r="U976" s="108"/>
      <c r="V976" s="108"/>
      <c r="W976" s="108"/>
      <c r="X976" s="108"/>
      <c r="Y976" s="108"/>
      <c r="Z976" s="108"/>
      <c r="AA976" s="108"/>
      <c r="AB976" s="108"/>
      <c r="AC976" s="108"/>
      <c r="AD976" s="108"/>
      <c r="AE976" s="108"/>
      <c r="AF976" s="108"/>
      <c r="AG976" s="108"/>
      <c r="AH976" s="108"/>
      <c r="AI976" s="108"/>
      <c r="AJ976" s="108"/>
      <c r="AK976" s="108"/>
      <c r="AL976" s="108"/>
      <c r="AM976" s="108"/>
      <c r="AN976" s="108"/>
      <c r="AO976" s="108"/>
    </row>
    <row r="977" spans="1:41" ht="12.75" customHeight="1" x14ac:dyDescent="0.2">
      <c r="A977" s="108"/>
      <c r="B977" s="108"/>
      <c r="C977" s="108"/>
      <c r="D977" s="108"/>
      <c r="E977" s="108"/>
      <c r="F977" s="108"/>
      <c r="G977" s="108"/>
      <c r="H977" s="108"/>
      <c r="I977" s="108"/>
      <c r="J977" s="108"/>
      <c r="K977" s="108"/>
      <c r="L977" s="108"/>
      <c r="M977" s="108"/>
      <c r="N977" s="108"/>
      <c r="O977" s="108"/>
      <c r="P977" s="108"/>
      <c r="Q977" s="108"/>
      <c r="R977" s="108"/>
      <c r="S977" s="108"/>
      <c r="T977" s="108"/>
      <c r="U977" s="108"/>
      <c r="V977" s="108"/>
      <c r="W977" s="108"/>
      <c r="X977" s="108"/>
      <c r="Y977" s="108"/>
      <c r="Z977" s="108"/>
      <c r="AA977" s="108"/>
      <c r="AB977" s="108"/>
      <c r="AC977" s="108"/>
      <c r="AD977" s="108"/>
      <c r="AE977" s="108"/>
      <c r="AF977" s="108"/>
      <c r="AG977" s="108"/>
      <c r="AH977" s="108"/>
      <c r="AI977" s="108"/>
      <c r="AJ977" s="108"/>
      <c r="AK977" s="108"/>
      <c r="AL977" s="108"/>
      <c r="AM977" s="108"/>
      <c r="AN977" s="108"/>
      <c r="AO977" s="108"/>
    </row>
    <row r="978" spans="1:41" ht="12.75" customHeight="1" x14ac:dyDescent="0.2">
      <c r="A978" s="108"/>
      <c r="B978" s="108"/>
      <c r="C978" s="108"/>
      <c r="D978" s="108"/>
      <c r="E978" s="108"/>
      <c r="F978" s="108"/>
      <c r="G978" s="108"/>
      <c r="H978" s="108"/>
      <c r="I978" s="108"/>
      <c r="J978" s="108"/>
      <c r="K978" s="108"/>
      <c r="L978" s="108"/>
      <c r="M978" s="108"/>
      <c r="N978" s="108"/>
      <c r="O978" s="108"/>
      <c r="P978" s="108"/>
      <c r="Q978" s="108"/>
      <c r="R978" s="108"/>
      <c r="S978" s="108"/>
      <c r="T978" s="108"/>
      <c r="U978" s="108"/>
      <c r="V978" s="108"/>
      <c r="W978" s="108"/>
      <c r="X978" s="108"/>
      <c r="Y978" s="108"/>
      <c r="Z978" s="108"/>
      <c r="AA978" s="108"/>
      <c r="AB978" s="108"/>
      <c r="AC978" s="108"/>
      <c r="AD978" s="108"/>
      <c r="AE978" s="108"/>
      <c r="AF978" s="108"/>
      <c r="AG978" s="108"/>
      <c r="AH978" s="108"/>
      <c r="AI978" s="108"/>
      <c r="AJ978" s="108"/>
      <c r="AK978" s="108"/>
      <c r="AL978" s="108"/>
      <c r="AM978" s="108"/>
      <c r="AN978" s="108"/>
      <c r="AO978" s="108"/>
    </row>
    <row r="979" spans="1:41" ht="12.75" customHeight="1" x14ac:dyDescent="0.2">
      <c r="A979" s="108"/>
      <c r="B979" s="108"/>
      <c r="C979" s="108"/>
      <c r="D979" s="108"/>
      <c r="E979" s="108"/>
      <c r="F979" s="108"/>
      <c r="G979" s="108"/>
      <c r="H979" s="108"/>
      <c r="I979" s="108"/>
      <c r="J979" s="108"/>
      <c r="K979" s="108"/>
      <c r="L979" s="108"/>
      <c r="M979" s="108"/>
      <c r="N979" s="108"/>
      <c r="O979" s="108"/>
      <c r="P979" s="108"/>
      <c r="Q979" s="108"/>
      <c r="R979" s="108"/>
      <c r="S979" s="108"/>
      <c r="T979" s="108"/>
      <c r="U979" s="108"/>
      <c r="V979" s="108"/>
      <c r="W979" s="108"/>
      <c r="X979" s="108"/>
      <c r="Y979" s="108"/>
      <c r="Z979" s="108"/>
      <c r="AA979" s="108"/>
      <c r="AB979" s="108"/>
      <c r="AC979" s="108"/>
      <c r="AD979" s="108"/>
      <c r="AE979" s="108"/>
      <c r="AF979" s="108"/>
      <c r="AG979" s="108"/>
      <c r="AH979" s="108"/>
      <c r="AI979" s="108"/>
      <c r="AJ979" s="108"/>
      <c r="AK979" s="108"/>
      <c r="AL979" s="108"/>
      <c r="AM979" s="108"/>
      <c r="AN979" s="108"/>
      <c r="AO979" s="108"/>
    </row>
    <row r="980" spans="1:41" ht="12.75" customHeight="1" x14ac:dyDescent="0.2">
      <c r="A980" s="108"/>
      <c r="B980" s="108"/>
      <c r="C980" s="108"/>
      <c r="D980" s="108"/>
      <c r="E980" s="108"/>
      <c r="F980" s="108"/>
      <c r="G980" s="108"/>
      <c r="H980" s="108"/>
      <c r="I980" s="108"/>
      <c r="J980" s="108"/>
      <c r="K980" s="108"/>
      <c r="L980" s="108"/>
      <c r="M980" s="108"/>
      <c r="N980" s="108"/>
      <c r="O980" s="108"/>
      <c r="P980" s="108"/>
      <c r="Q980" s="108"/>
      <c r="R980" s="108"/>
      <c r="S980" s="108"/>
      <c r="T980" s="108"/>
      <c r="U980" s="108"/>
      <c r="V980" s="108"/>
      <c r="W980" s="108"/>
      <c r="X980" s="108"/>
      <c r="Y980" s="108"/>
      <c r="Z980" s="108"/>
      <c r="AA980" s="108"/>
      <c r="AB980" s="108"/>
      <c r="AC980" s="108"/>
      <c r="AD980" s="108"/>
      <c r="AE980" s="108"/>
      <c r="AF980" s="108"/>
      <c r="AG980" s="108"/>
      <c r="AH980" s="108"/>
      <c r="AI980" s="108"/>
      <c r="AJ980" s="108"/>
      <c r="AK980" s="108"/>
      <c r="AL980" s="108"/>
      <c r="AM980" s="108"/>
      <c r="AN980" s="108"/>
      <c r="AO980" s="108"/>
    </row>
    <row r="981" spans="1:41" ht="12.75" customHeight="1" x14ac:dyDescent="0.2">
      <c r="A981" s="108"/>
      <c r="B981" s="108"/>
      <c r="C981" s="108"/>
      <c r="D981" s="108"/>
      <c r="E981" s="108"/>
      <c r="F981" s="108"/>
      <c r="G981" s="108"/>
      <c r="H981" s="108"/>
      <c r="I981" s="108"/>
      <c r="J981" s="108"/>
      <c r="K981" s="108"/>
      <c r="L981" s="108"/>
      <c r="M981" s="108"/>
      <c r="N981" s="108"/>
      <c r="O981" s="108"/>
      <c r="P981" s="108"/>
      <c r="Q981" s="108"/>
      <c r="R981" s="108"/>
      <c r="S981" s="108"/>
      <c r="T981" s="108"/>
      <c r="U981" s="108"/>
      <c r="V981" s="108"/>
      <c r="W981" s="108"/>
      <c r="X981" s="108"/>
      <c r="Y981" s="108"/>
      <c r="Z981" s="108"/>
      <c r="AA981" s="108"/>
      <c r="AB981" s="108"/>
      <c r="AC981" s="108"/>
      <c r="AD981" s="108"/>
      <c r="AE981" s="108"/>
      <c r="AF981" s="108"/>
      <c r="AG981" s="108"/>
      <c r="AH981" s="108"/>
      <c r="AI981" s="108"/>
      <c r="AJ981" s="108"/>
      <c r="AK981" s="108"/>
      <c r="AL981" s="108"/>
      <c r="AM981" s="108"/>
      <c r="AN981" s="108"/>
      <c r="AO981" s="108"/>
    </row>
    <row r="982" spans="1:41" ht="12.75" customHeight="1" x14ac:dyDescent="0.2">
      <c r="A982" s="108"/>
      <c r="B982" s="108"/>
      <c r="C982" s="108"/>
      <c r="D982" s="108"/>
      <c r="E982" s="108"/>
      <c r="F982" s="108"/>
      <c r="G982" s="108"/>
      <c r="H982" s="108"/>
      <c r="I982" s="108"/>
      <c r="J982" s="108"/>
      <c r="K982" s="108"/>
      <c r="L982" s="108"/>
      <c r="M982" s="108"/>
      <c r="N982" s="108"/>
      <c r="O982" s="108"/>
      <c r="P982" s="108"/>
      <c r="Q982" s="108"/>
      <c r="R982" s="108"/>
      <c r="S982" s="108"/>
      <c r="T982" s="108"/>
      <c r="U982" s="108"/>
      <c r="V982" s="108"/>
      <c r="W982" s="108"/>
      <c r="X982" s="108"/>
      <c r="Y982" s="108"/>
      <c r="Z982" s="108"/>
      <c r="AA982" s="108"/>
      <c r="AB982" s="108"/>
      <c r="AC982" s="108"/>
      <c r="AD982" s="108"/>
      <c r="AE982" s="108"/>
      <c r="AF982" s="108"/>
      <c r="AG982" s="108"/>
      <c r="AH982" s="108"/>
      <c r="AI982" s="108"/>
      <c r="AJ982" s="108"/>
      <c r="AK982" s="108"/>
      <c r="AL982" s="108"/>
      <c r="AM982" s="108"/>
      <c r="AN982" s="108"/>
      <c r="AO982" s="108"/>
    </row>
    <row r="983" spans="1:41" ht="12.75" customHeight="1" x14ac:dyDescent="0.2">
      <c r="A983" s="108"/>
      <c r="B983" s="108"/>
      <c r="C983" s="108"/>
      <c r="D983" s="108"/>
      <c r="E983" s="108"/>
      <c r="F983" s="108"/>
      <c r="G983" s="108"/>
      <c r="H983" s="108"/>
      <c r="I983" s="108"/>
      <c r="J983" s="108"/>
      <c r="K983" s="108"/>
      <c r="L983" s="108"/>
      <c r="M983" s="108"/>
      <c r="N983" s="108"/>
      <c r="O983" s="108"/>
      <c r="P983" s="108"/>
      <c r="Q983" s="108"/>
      <c r="R983" s="108"/>
      <c r="S983" s="108"/>
      <c r="T983" s="108"/>
      <c r="U983" s="108"/>
      <c r="V983" s="108"/>
      <c r="W983" s="108"/>
      <c r="X983" s="108"/>
      <c r="Y983" s="108"/>
      <c r="Z983" s="108"/>
      <c r="AA983" s="108"/>
      <c r="AB983" s="108"/>
      <c r="AC983" s="108"/>
      <c r="AD983" s="108"/>
      <c r="AE983" s="108"/>
      <c r="AF983" s="108"/>
      <c r="AG983" s="108"/>
      <c r="AH983" s="108"/>
      <c r="AI983" s="108"/>
      <c r="AJ983" s="108"/>
      <c r="AK983" s="108"/>
      <c r="AL983" s="108"/>
      <c r="AM983" s="108"/>
      <c r="AN983" s="108"/>
      <c r="AO983" s="108"/>
    </row>
    <row r="984" spans="1:41" ht="12.75" customHeight="1" x14ac:dyDescent="0.2">
      <c r="A984" s="108"/>
      <c r="B984" s="108"/>
      <c r="C984" s="108"/>
      <c r="D984" s="108"/>
      <c r="E984" s="108"/>
      <c r="F984" s="108"/>
      <c r="G984" s="108"/>
      <c r="H984" s="108"/>
      <c r="I984" s="108"/>
      <c r="J984" s="108"/>
      <c r="K984" s="108"/>
      <c r="L984" s="108"/>
      <c r="M984" s="108"/>
      <c r="N984" s="108"/>
      <c r="O984" s="108"/>
      <c r="P984" s="108"/>
      <c r="Q984" s="108"/>
      <c r="R984" s="108"/>
      <c r="S984" s="108"/>
      <c r="T984" s="108"/>
      <c r="U984" s="108"/>
      <c r="V984" s="108"/>
      <c r="W984" s="108"/>
      <c r="X984" s="108"/>
      <c r="Y984" s="108"/>
      <c r="Z984" s="108"/>
      <c r="AA984" s="108"/>
      <c r="AB984" s="108"/>
      <c r="AC984" s="108"/>
      <c r="AD984" s="108"/>
      <c r="AE984" s="108"/>
      <c r="AF984" s="108"/>
      <c r="AG984" s="108"/>
      <c r="AH984" s="108"/>
      <c r="AI984" s="108"/>
      <c r="AJ984" s="108"/>
      <c r="AK984" s="108"/>
      <c r="AL984" s="108"/>
      <c r="AM984" s="108"/>
      <c r="AN984" s="108"/>
      <c r="AO984" s="108"/>
    </row>
    <row r="985" spans="1:41" ht="12.75" customHeight="1" x14ac:dyDescent="0.2">
      <c r="A985" s="108"/>
      <c r="B985" s="108"/>
      <c r="C985" s="108"/>
      <c r="D985" s="108"/>
      <c r="E985" s="108"/>
      <c r="F985" s="108"/>
      <c r="G985" s="108"/>
      <c r="H985" s="108"/>
      <c r="I985" s="108"/>
      <c r="J985" s="108"/>
      <c r="K985" s="108"/>
      <c r="L985" s="108"/>
      <c r="M985" s="108"/>
      <c r="N985" s="108"/>
      <c r="O985" s="108"/>
      <c r="P985" s="108"/>
      <c r="Q985" s="108"/>
      <c r="R985" s="108"/>
      <c r="S985" s="108"/>
      <c r="T985" s="108"/>
      <c r="U985" s="108"/>
      <c r="V985" s="108"/>
      <c r="W985" s="108"/>
      <c r="X985" s="108"/>
      <c r="Y985" s="108"/>
      <c r="Z985" s="108"/>
      <c r="AA985" s="108"/>
      <c r="AB985" s="108"/>
      <c r="AC985" s="108"/>
      <c r="AD985" s="108"/>
      <c r="AE985" s="108"/>
      <c r="AF985" s="108"/>
      <c r="AG985" s="108"/>
      <c r="AH985" s="108"/>
      <c r="AI985" s="108"/>
      <c r="AJ985" s="108"/>
      <c r="AK985" s="108"/>
      <c r="AL985" s="108"/>
      <c r="AM985" s="108"/>
      <c r="AN985" s="108"/>
      <c r="AO985" s="108"/>
    </row>
    <row r="986" spans="1:41" ht="12.75" customHeight="1" x14ac:dyDescent="0.2">
      <c r="A986" s="108"/>
      <c r="B986" s="108"/>
      <c r="C986" s="108"/>
      <c r="D986" s="108"/>
      <c r="E986" s="108"/>
      <c r="F986" s="108"/>
      <c r="G986" s="108"/>
      <c r="H986" s="108"/>
      <c r="I986" s="108"/>
      <c r="J986" s="108"/>
      <c r="K986" s="108"/>
      <c r="L986" s="108"/>
      <c r="M986" s="108"/>
      <c r="N986" s="108"/>
      <c r="O986" s="108"/>
      <c r="P986" s="108"/>
      <c r="Q986" s="108"/>
      <c r="R986" s="108"/>
      <c r="S986" s="108"/>
      <c r="T986" s="108"/>
      <c r="U986" s="108"/>
      <c r="V986" s="108"/>
      <c r="W986" s="108"/>
      <c r="X986" s="108"/>
      <c r="Y986" s="108"/>
      <c r="Z986" s="108"/>
      <c r="AA986" s="108"/>
      <c r="AB986" s="108"/>
      <c r="AC986" s="108"/>
      <c r="AD986" s="108"/>
      <c r="AE986" s="108"/>
      <c r="AF986" s="108"/>
      <c r="AG986" s="108"/>
      <c r="AH986" s="108"/>
      <c r="AI986" s="108"/>
      <c r="AJ986" s="108"/>
      <c r="AK986" s="108"/>
      <c r="AL986" s="108"/>
      <c r="AM986" s="108"/>
      <c r="AN986" s="108"/>
      <c r="AO986" s="108"/>
    </row>
    <row r="987" spans="1:41" ht="12.75" customHeight="1" x14ac:dyDescent="0.2">
      <c r="A987" s="108"/>
      <c r="B987" s="108"/>
      <c r="C987" s="108"/>
      <c r="D987" s="108"/>
      <c r="E987" s="108"/>
      <c r="F987" s="108"/>
      <c r="G987" s="108"/>
      <c r="H987" s="108"/>
      <c r="I987" s="108"/>
      <c r="J987" s="108"/>
      <c r="K987" s="108"/>
      <c r="L987" s="108"/>
      <c r="M987" s="108"/>
      <c r="N987" s="108"/>
      <c r="O987" s="108"/>
      <c r="P987" s="108"/>
      <c r="Q987" s="108"/>
      <c r="R987" s="108"/>
      <c r="S987" s="108"/>
      <c r="T987" s="108"/>
      <c r="U987" s="108"/>
      <c r="V987" s="108"/>
      <c r="W987" s="108"/>
      <c r="X987" s="108"/>
      <c r="Y987" s="108"/>
      <c r="Z987" s="108"/>
      <c r="AA987" s="108"/>
      <c r="AB987" s="108"/>
      <c r="AC987" s="108"/>
      <c r="AD987" s="108"/>
      <c r="AE987" s="108"/>
      <c r="AF987" s="108"/>
      <c r="AG987" s="108"/>
      <c r="AH987" s="108"/>
      <c r="AI987" s="108"/>
      <c r="AJ987" s="108"/>
      <c r="AK987" s="108"/>
      <c r="AL987" s="108"/>
      <c r="AM987" s="108"/>
      <c r="AN987" s="108"/>
      <c r="AO987" s="108"/>
    </row>
    <row r="988" spans="1:41" ht="12.75" customHeight="1" x14ac:dyDescent="0.2">
      <c r="A988" s="108"/>
      <c r="B988" s="108"/>
      <c r="C988" s="108"/>
      <c r="D988" s="108"/>
      <c r="E988" s="108"/>
      <c r="F988" s="108"/>
      <c r="G988" s="108"/>
      <c r="H988" s="108"/>
      <c r="I988" s="108"/>
      <c r="J988" s="108"/>
      <c r="K988" s="108"/>
      <c r="L988" s="108"/>
      <c r="M988" s="108"/>
      <c r="N988" s="108"/>
      <c r="O988" s="108"/>
      <c r="P988" s="108"/>
      <c r="Q988" s="108"/>
      <c r="R988" s="108"/>
      <c r="S988" s="108"/>
      <c r="T988" s="108"/>
      <c r="U988" s="108"/>
      <c r="V988" s="108"/>
      <c r="W988" s="108"/>
      <c r="X988" s="108"/>
      <c r="Y988" s="108"/>
      <c r="Z988" s="108"/>
      <c r="AA988" s="108"/>
      <c r="AB988" s="108"/>
      <c r="AC988" s="108"/>
      <c r="AD988" s="108"/>
      <c r="AE988" s="108"/>
      <c r="AF988" s="108"/>
      <c r="AG988" s="108"/>
      <c r="AH988" s="108"/>
      <c r="AI988" s="108"/>
      <c r="AJ988" s="108"/>
      <c r="AK988" s="108"/>
      <c r="AL988" s="108"/>
      <c r="AM988" s="108"/>
      <c r="AN988" s="108"/>
      <c r="AO988" s="108"/>
    </row>
    <row r="989" spans="1:41" ht="12.75" customHeight="1" x14ac:dyDescent="0.2">
      <c r="A989" s="108"/>
      <c r="B989" s="108"/>
      <c r="C989" s="108"/>
      <c r="D989" s="108"/>
      <c r="E989" s="108"/>
      <c r="F989" s="108"/>
      <c r="G989" s="108"/>
      <c r="H989" s="108"/>
      <c r="I989" s="108"/>
      <c r="J989" s="108"/>
      <c r="K989" s="108"/>
      <c r="L989" s="108"/>
      <c r="M989" s="108"/>
      <c r="N989" s="108"/>
      <c r="O989" s="108"/>
      <c r="P989" s="108"/>
      <c r="Q989" s="108"/>
      <c r="R989" s="108"/>
      <c r="S989" s="108"/>
      <c r="T989" s="108"/>
      <c r="U989" s="108"/>
      <c r="V989" s="108"/>
      <c r="W989" s="108"/>
      <c r="X989" s="108"/>
      <c r="Y989" s="108"/>
      <c r="Z989" s="108"/>
      <c r="AA989" s="108"/>
      <c r="AB989" s="108"/>
      <c r="AC989" s="108"/>
      <c r="AD989" s="108"/>
      <c r="AE989" s="108"/>
      <c r="AF989" s="108"/>
      <c r="AG989" s="108"/>
      <c r="AH989" s="108"/>
      <c r="AI989" s="108"/>
      <c r="AJ989" s="108"/>
      <c r="AK989" s="108"/>
      <c r="AL989" s="108"/>
      <c r="AM989" s="108"/>
      <c r="AN989" s="108"/>
      <c r="AO989" s="108"/>
    </row>
    <row r="990" spans="1:41" ht="12.75" customHeight="1" x14ac:dyDescent="0.2">
      <c r="A990" s="108"/>
      <c r="B990" s="108"/>
      <c r="C990" s="108"/>
      <c r="D990" s="108"/>
      <c r="E990" s="108"/>
      <c r="F990" s="108"/>
      <c r="G990" s="108"/>
      <c r="H990" s="108"/>
      <c r="I990" s="108"/>
      <c r="J990" s="108"/>
      <c r="K990" s="108"/>
      <c r="L990" s="108"/>
      <c r="M990" s="108"/>
      <c r="N990" s="108"/>
      <c r="O990" s="108"/>
      <c r="P990" s="108"/>
      <c r="Q990" s="108"/>
      <c r="R990" s="108"/>
      <c r="S990" s="108"/>
      <c r="T990" s="108"/>
      <c r="U990" s="108"/>
      <c r="V990" s="108"/>
      <c r="W990" s="108"/>
      <c r="X990" s="108"/>
      <c r="Y990" s="108"/>
      <c r="Z990" s="108"/>
      <c r="AA990" s="108"/>
      <c r="AB990" s="108"/>
      <c r="AC990" s="108"/>
      <c r="AD990" s="108"/>
      <c r="AE990" s="108"/>
      <c r="AF990" s="108"/>
      <c r="AG990" s="108"/>
      <c r="AH990" s="108"/>
      <c r="AI990" s="108"/>
      <c r="AJ990" s="108"/>
      <c r="AK990" s="108"/>
      <c r="AL990" s="108"/>
      <c r="AM990" s="108"/>
      <c r="AN990" s="108"/>
      <c r="AO990" s="108"/>
    </row>
    <row r="991" spans="1:41" ht="12.75" customHeight="1" x14ac:dyDescent="0.2">
      <c r="A991" s="108"/>
      <c r="B991" s="108"/>
      <c r="C991" s="108"/>
      <c r="D991" s="108"/>
      <c r="E991" s="108"/>
      <c r="F991" s="108"/>
      <c r="G991" s="108"/>
      <c r="H991" s="108"/>
      <c r="I991" s="108"/>
      <c r="J991" s="108"/>
      <c r="K991" s="108"/>
      <c r="L991" s="108"/>
      <c r="M991" s="108"/>
      <c r="N991" s="108"/>
      <c r="O991" s="108"/>
      <c r="P991" s="108"/>
      <c r="Q991" s="108"/>
      <c r="R991" s="108"/>
      <c r="S991" s="108"/>
      <c r="T991" s="108"/>
      <c r="U991" s="108"/>
      <c r="V991" s="108"/>
      <c r="W991" s="108"/>
      <c r="X991" s="108"/>
      <c r="Y991" s="108"/>
      <c r="Z991" s="108"/>
      <c r="AA991" s="108"/>
      <c r="AB991" s="108"/>
      <c r="AC991" s="108"/>
      <c r="AD991" s="108"/>
      <c r="AE991" s="108"/>
      <c r="AF991" s="108"/>
      <c r="AG991" s="108"/>
      <c r="AH991" s="108"/>
      <c r="AI991" s="108"/>
      <c r="AJ991" s="108"/>
      <c r="AK991" s="108"/>
      <c r="AL991" s="108"/>
      <c r="AM991" s="108"/>
      <c r="AN991" s="108"/>
      <c r="AO991" s="108"/>
    </row>
    <row r="992" spans="1:41" ht="12.75" customHeight="1" x14ac:dyDescent="0.2">
      <c r="A992" s="108"/>
      <c r="B992" s="108"/>
      <c r="C992" s="108"/>
      <c r="D992" s="108"/>
      <c r="E992" s="108"/>
      <c r="F992" s="108"/>
      <c r="G992" s="108"/>
      <c r="H992" s="108"/>
      <c r="I992" s="108"/>
      <c r="J992" s="108"/>
      <c r="K992" s="108"/>
      <c r="L992" s="108"/>
      <c r="M992" s="108"/>
      <c r="N992" s="108"/>
      <c r="O992" s="108"/>
      <c r="P992" s="108"/>
      <c r="Q992" s="108"/>
      <c r="R992" s="108"/>
      <c r="S992" s="108"/>
      <c r="T992" s="108"/>
      <c r="U992" s="108"/>
      <c r="V992" s="108"/>
      <c r="W992" s="108"/>
      <c r="X992" s="108"/>
      <c r="Y992" s="108"/>
      <c r="Z992" s="108"/>
      <c r="AA992" s="108"/>
      <c r="AB992" s="108"/>
      <c r="AC992" s="108"/>
      <c r="AD992" s="108"/>
      <c r="AE992" s="108"/>
      <c r="AF992" s="108"/>
      <c r="AG992" s="108"/>
      <c r="AH992" s="108"/>
      <c r="AI992" s="108"/>
      <c r="AJ992" s="108"/>
      <c r="AK992" s="108"/>
      <c r="AL992" s="108"/>
      <c r="AM992" s="108"/>
      <c r="AN992" s="108"/>
      <c r="AO992" s="108"/>
    </row>
    <row r="993" spans="1:41" ht="12.75" customHeight="1" x14ac:dyDescent="0.2">
      <c r="A993" s="108"/>
      <c r="B993" s="108"/>
      <c r="C993" s="108"/>
      <c r="D993" s="108"/>
      <c r="E993" s="108"/>
      <c r="F993" s="108"/>
      <c r="G993" s="108"/>
      <c r="H993" s="108"/>
      <c r="I993" s="108"/>
      <c r="J993" s="108"/>
      <c r="K993" s="108"/>
      <c r="L993" s="108"/>
      <c r="M993" s="108"/>
      <c r="N993" s="108"/>
      <c r="O993" s="108"/>
      <c r="P993" s="108"/>
      <c r="Q993" s="108"/>
      <c r="R993" s="108"/>
      <c r="S993" s="108"/>
      <c r="T993" s="108"/>
      <c r="U993" s="108"/>
      <c r="V993" s="108"/>
      <c r="W993" s="108"/>
      <c r="X993" s="108"/>
      <c r="Y993" s="108"/>
      <c r="Z993" s="108"/>
      <c r="AA993" s="108"/>
      <c r="AB993" s="108"/>
      <c r="AC993" s="108"/>
      <c r="AD993" s="108"/>
      <c r="AE993" s="108"/>
      <c r="AF993" s="108"/>
      <c r="AG993" s="108"/>
      <c r="AH993" s="108"/>
      <c r="AI993" s="108"/>
      <c r="AJ993" s="108"/>
      <c r="AK993" s="108"/>
      <c r="AL993" s="108"/>
      <c r="AM993" s="108"/>
      <c r="AN993" s="108"/>
      <c r="AO993" s="108"/>
    </row>
    <row r="994" spans="1:41" ht="12.75" customHeight="1" x14ac:dyDescent="0.2">
      <c r="A994" s="108"/>
      <c r="B994" s="108"/>
      <c r="C994" s="108"/>
      <c r="D994" s="108"/>
      <c r="E994" s="108"/>
      <c r="F994" s="108"/>
      <c r="G994" s="108"/>
      <c r="H994" s="108"/>
      <c r="I994" s="108"/>
      <c r="J994" s="108"/>
      <c r="K994" s="108"/>
      <c r="L994" s="108"/>
      <c r="M994" s="108"/>
      <c r="N994" s="108"/>
      <c r="O994" s="108"/>
      <c r="P994" s="108"/>
      <c r="Q994" s="108"/>
      <c r="R994" s="108"/>
      <c r="S994" s="108"/>
      <c r="T994" s="108"/>
      <c r="U994" s="108"/>
      <c r="V994" s="108"/>
      <c r="W994" s="108"/>
      <c r="X994" s="108"/>
      <c r="Y994" s="108"/>
      <c r="Z994" s="108"/>
      <c r="AA994" s="108"/>
      <c r="AB994" s="108"/>
      <c r="AC994" s="108"/>
      <c r="AD994" s="108"/>
      <c r="AE994" s="108"/>
      <c r="AF994" s="108"/>
      <c r="AG994" s="108"/>
      <c r="AH994" s="108"/>
      <c r="AI994" s="108"/>
      <c r="AJ994" s="108"/>
      <c r="AK994" s="108"/>
      <c r="AL994" s="108"/>
      <c r="AM994" s="108"/>
      <c r="AN994" s="108"/>
      <c r="AO994" s="108"/>
    </row>
    <row r="995" spans="1:41" ht="12.75" customHeight="1" x14ac:dyDescent="0.2">
      <c r="A995" s="108"/>
      <c r="B995" s="108"/>
      <c r="C995" s="108"/>
      <c r="D995" s="108"/>
      <c r="E995" s="108"/>
      <c r="F995" s="108"/>
      <c r="G995" s="108"/>
      <c r="H995" s="108"/>
      <c r="I995" s="108"/>
      <c r="J995" s="108"/>
      <c r="K995" s="108"/>
      <c r="L995" s="108"/>
      <c r="M995" s="108"/>
      <c r="N995" s="108"/>
      <c r="O995" s="108"/>
      <c r="P995" s="108"/>
      <c r="Q995" s="108"/>
      <c r="R995" s="108"/>
      <c r="S995" s="108"/>
      <c r="T995" s="108"/>
      <c r="U995" s="108"/>
      <c r="V995" s="108"/>
      <c r="W995" s="108"/>
      <c r="X995" s="108"/>
      <c r="Y995" s="108"/>
      <c r="Z995" s="108"/>
      <c r="AA995" s="108"/>
      <c r="AB995" s="108"/>
      <c r="AC995" s="108"/>
      <c r="AD995" s="108"/>
      <c r="AE995" s="108"/>
      <c r="AF995" s="108"/>
      <c r="AG995" s="108"/>
      <c r="AH995" s="108"/>
      <c r="AI995" s="108"/>
      <c r="AJ995" s="108"/>
      <c r="AK995" s="108"/>
      <c r="AL995" s="108"/>
      <c r="AM995" s="108"/>
      <c r="AN995" s="108"/>
      <c r="AO995" s="108"/>
    </row>
    <row r="996" spans="1:41" ht="12.75" customHeight="1" x14ac:dyDescent="0.2">
      <c r="A996" s="108"/>
      <c r="B996" s="108"/>
      <c r="C996" s="108"/>
      <c r="D996" s="108"/>
      <c r="E996" s="108"/>
      <c r="F996" s="108"/>
      <c r="G996" s="108"/>
      <c r="H996" s="108"/>
      <c r="I996" s="108"/>
      <c r="J996" s="108"/>
      <c r="K996" s="108"/>
      <c r="L996" s="108"/>
      <c r="M996" s="108"/>
      <c r="N996" s="108"/>
      <c r="O996" s="108"/>
      <c r="P996" s="108"/>
      <c r="Q996" s="108"/>
      <c r="R996" s="108"/>
      <c r="S996" s="108"/>
      <c r="T996" s="108"/>
      <c r="U996" s="108"/>
      <c r="V996" s="108"/>
      <c r="W996" s="108"/>
      <c r="X996" s="108"/>
      <c r="Y996" s="108"/>
      <c r="Z996" s="108"/>
      <c r="AA996" s="108"/>
      <c r="AB996" s="108"/>
      <c r="AC996" s="108"/>
      <c r="AD996" s="108"/>
      <c r="AE996" s="108"/>
      <c r="AF996" s="108"/>
      <c r="AG996" s="108"/>
      <c r="AH996" s="108"/>
      <c r="AI996" s="108"/>
      <c r="AJ996" s="108"/>
      <c r="AK996" s="108"/>
      <c r="AL996" s="108"/>
      <c r="AM996" s="108"/>
      <c r="AN996" s="108"/>
      <c r="AO996" s="108"/>
    </row>
    <row r="997" spans="1:41" ht="12.75" customHeight="1" x14ac:dyDescent="0.2">
      <c r="A997" s="108"/>
      <c r="B997" s="108"/>
      <c r="C997" s="108"/>
      <c r="D997" s="108"/>
      <c r="E997" s="108"/>
      <c r="F997" s="108"/>
      <c r="G997" s="108"/>
      <c r="H997" s="108"/>
      <c r="I997" s="108"/>
      <c r="J997" s="108"/>
      <c r="K997" s="108"/>
      <c r="L997" s="108"/>
      <c r="M997" s="108"/>
      <c r="N997" s="108"/>
      <c r="O997" s="108"/>
      <c r="P997" s="108"/>
      <c r="Q997" s="108"/>
      <c r="R997" s="108"/>
      <c r="S997" s="108"/>
      <c r="T997" s="108"/>
      <c r="U997" s="108"/>
      <c r="V997" s="108"/>
      <c r="W997" s="108"/>
      <c r="X997" s="108"/>
      <c r="Y997" s="108"/>
      <c r="Z997" s="108"/>
      <c r="AA997" s="108"/>
      <c r="AB997" s="108"/>
      <c r="AC997" s="108"/>
      <c r="AD997" s="108"/>
      <c r="AE997" s="108"/>
      <c r="AF997" s="108"/>
      <c r="AG997" s="108"/>
      <c r="AH997" s="108"/>
      <c r="AI997" s="108"/>
      <c r="AJ997" s="108"/>
      <c r="AK997" s="108"/>
      <c r="AL997" s="108"/>
      <c r="AM997" s="108"/>
      <c r="AN997" s="108"/>
      <c r="AO997" s="108"/>
    </row>
    <row r="998" spans="1:41" ht="12.75" customHeight="1" x14ac:dyDescent="0.2">
      <c r="A998" s="108"/>
      <c r="B998" s="108"/>
      <c r="C998" s="108"/>
      <c r="D998" s="108"/>
      <c r="E998" s="108"/>
      <c r="F998" s="108"/>
      <c r="G998" s="108"/>
      <c r="H998" s="108"/>
      <c r="I998" s="108"/>
      <c r="J998" s="108"/>
      <c r="K998" s="108"/>
      <c r="L998" s="108"/>
      <c r="M998" s="108"/>
      <c r="N998" s="108"/>
      <c r="O998" s="108"/>
      <c r="P998" s="108"/>
      <c r="Q998" s="108"/>
      <c r="R998" s="108"/>
      <c r="S998" s="108"/>
      <c r="T998" s="108"/>
      <c r="U998" s="108"/>
      <c r="V998" s="108"/>
      <c r="W998" s="108"/>
      <c r="X998" s="108"/>
      <c r="Y998" s="108"/>
      <c r="Z998" s="108"/>
      <c r="AA998" s="108"/>
      <c r="AB998" s="108"/>
      <c r="AC998" s="108"/>
      <c r="AD998" s="108"/>
      <c r="AE998" s="108"/>
      <c r="AF998" s="108"/>
      <c r="AG998" s="108"/>
      <c r="AH998" s="108"/>
      <c r="AI998" s="108"/>
      <c r="AJ998" s="108"/>
      <c r="AK998" s="108"/>
      <c r="AL998" s="108"/>
      <c r="AM998" s="108"/>
      <c r="AN998" s="108"/>
      <c r="AO998" s="108"/>
    </row>
    <row r="999" spans="1:41" ht="12.75" customHeight="1" x14ac:dyDescent="0.2">
      <c r="A999" s="108"/>
      <c r="B999" s="108"/>
      <c r="C999" s="108"/>
      <c r="D999" s="108"/>
      <c r="E999" s="108"/>
      <c r="F999" s="108"/>
      <c r="G999" s="108"/>
      <c r="H999" s="108"/>
      <c r="I999" s="108"/>
      <c r="J999" s="108"/>
      <c r="K999" s="108"/>
      <c r="L999" s="108"/>
      <c r="M999" s="108"/>
      <c r="N999" s="108"/>
      <c r="O999" s="108"/>
      <c r="P999" s="108"/>
      <c r="Q999" s="108"/>
      <c r="R999" s="108"/>
      <c r="S999" s="108"/>
      <c r="T999" s="108"/>
      <c r="U999" s="108"/>
      <c r="V999" s="108"/>
      <c r="W999" s="108"/>
      <c r="X999" s="108"/>
      <c r="Y999" s="108"/>
      <c r="Z999" s="108"/>
      <c r="AA999" s="108"/>
      <c r="AB999" s="108"/>
      <c r="AC999" s="108"/>
      <c r="AD999" s="108"/>
      <c r="AE999" s="108"/>
      <c r="AF999" s="108"/>
      <c r="AG999" s="108"/>
      <c r="AH999" s="108"/>
      <c r="AI999" s="108"/>
      <c r="AJ999" s="108"/>
      <c r="AK999" s="108"/>
      <c r="AL999" s="108"/>
      <c r="AM999" s="108"/>
      <c r="AN999" s="108"/>
      <c r="AO999" s="108"/>
    </row>
    <row r="1000" spans="1:41" ht="12.75" customHeight="1" x14ac:dyDescent="0.2">
      <c r="A1000" s="108"/>
      <c r="B1000" s="108"/>
      <c r="C1000" s="108"/>
      <c r="D1000" s="108"/>
      <c r="E1000" s="108"/>
      <c r="F1000" s="108"/>
      <c r="G1000" s="108"/>
      <c r="H1000" s="108"/>
      <c r="I1000" s="108"/>
      <c r="J1000" s="108"/>
      <c r="K1000" s="108"/>
      <c r="L1000" s="108"/>
      <c r="M1000" s="108"/>
      <c r="N1000" s="108"/>
      <c r="O1000" s="108"/>
      <c r="P1000" s="108"/>
      <c r="Q1000" s="108"/>
      <c r="R1000" s="108"/>
      <c r="S1000" s="108"/>
      <c r="T1000" s="108"/>
      <c r="U1000" s="108"/>
      <c r="V1000" s="108"/>
      <c r="W1000" s="108"/>
      <c r="X1000" s="108"/>
      <c r="Y1000" s="108"/>
      <c r="Z1000" s="108"/>
      <c r="AA1000" s="108"/>
      <c r="AB1000" s="108"/>
      <c r="AC1000" s="108"/>
      <c r="AD1000" s="108"/>
      <c r="AE1000" s="108"/>
      <c r="AF1000" s="108"/>
      <c r="AG1000" s="108"/>
      <c r="AH1000" s="108"/>
      <c r="AI1000" s="108"/>
      <c r="AJ1000" s="108"/>
      <c r="AK1000" s="108"/>
      <c r="AL1000" s="108"/>
      <c r="AM1000" s="108"/>
      <c r="AN1000" s="108"/>
      <c r="AO1000" s="108"/>
    </row>
  </sheetData>
  <mergeCells count="21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E23:E25"/>
    <mergeCell ref="Z24:Z25"/>
    <mergeCell ref="A26:A32"/>
    <mergeCell ref="B26:B32"/>
    <mergeCell ref="C26:C32"/>
    <mergeCell ref="D26:D32"/>
    <mergeCell ref="E26:E28"/>
    <mergeCell ref="F26:F32"/>
    <mergeCell ref="G26:G32"/>
    <mergeCell ref="H26:H32"/>
    <mergeCell ref="J19:J25"/>
    <mergeCell ref="K19:K25"/>
    <mergeCell ref="R19:R21"/>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J26:J32"/>
    <mergeCell ref="K26:K32"/>
    <mergeCell ref="R26:R28"/>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A43:B43"/>
    <mergeCell ref="C43:Y43"/>
    <mergeCell ref="Z43:AC43"/>
    <mergeCell ref="AD43:AG43"/>
    <mergeCell ref="A44:B44"/>
    <mergeCell ref="C44:Y44"/>
    <mergeCell ref="Z44:AC44"/>
    <mergeCell ref="AD44:AG44"/>
    <mergeCell ref="E37:E39"/>
    <mergeCell ref="Z38:Z39"/>
    <mergeCell ref="A40:AG40"/>
    <mergeCell ref="A41:AG41"/>
    <mergeCell ref="A42:B42"/>
    <mergeCell ref="C42:Y42"/>
    <mergeCell ref="Z42:AC42"/>
    <mergeCell ref="AD42:AG42"/>
    <mergeCell ref="AE33:AE39"/>
    <mergeCell ref="AF33:AF35"/>
    <mergeCell ref="AG33:AG39"/>
    <mergeCell ref="O36:O39"/>
    <mergeCell ref="Q36:Q39"/>
    <mergeCell ref="R36:R39"/>
    <mergeCell ref="S36:S39"/>
    <mergeCell ref="T36:T39"/>
    <mergeCell ref="A45:B45"/>
    <mergeCell ref="C45:Y45"/>
    <mergeCell ref="Z45:AC45"/>
    <mergeCell ref="AD45:AG45"/>
    <mergeCell ref="A46:AG46"/>
    <mergeCell ref="A47:F47"/>
    <mergeCell ref="G47:L47"/>
    <mergeCell ref="M47:V47"/>
    <mergeCell ref="W47:AA47"/>
    <mergeCell ref="AB47:AG47"/>
    <mergeCell ref="B48:F48"/>
    <mergeCell ref="H48:L48"/>
    <mergeCell ref="O48:V48"/>
    <mergeCell ref="X48:AA48"/>
    <mergeCell ref="AC48:AG48"/>
    <mergeCell ref="B49:F49"/>
    <mergeCell ref="H49:L49"/>
    <mergeCell ref="O49:V49"/>
    <mergeCell ref="X49:AA49"/>
    <mergeCell ref="AC49:AG49"/>
  </mergeCells>
  <conditionalFormatting sqref="J12:J39">
    <cfRule type="containsText" dxfId="127" priority="4" operator="containsText" text="EXTREMO">
      <formula>NOT(ISERROR(SEARCH(("EXTREMO"),(J12))))</formula>
    </cfRule>
  </conditionalFormatting>
  <conditionalFormatting sqref="J12:J39">
    <cfRule type="containsText" dxfId="126" priority="3" operator="containsText" text="ALTO">
      <formula>NOT(ISERROR(SEARCH(("ALTO"),(J12))))</formula>
    </cfRule>
  </conditionalFormatting>
  <conditionalFormatting sqref="J12:J39">
    <cfRule type="containsText" dxfId="125" priority="2" operator="containsText" text="MODERADO">
      <formula>NOT(ISERROR(SEARCH(("MODERADO"),(J12))))</formula>
    </cfRule>
  </conditionalFormatting>
  <conditionalFormatting sqref="J12:J39">
    <cfRule type="containsText" dxfId="124" priority="1" operator="containsText" text="BAJO">
      <formula>NOT(ISERROR(SEARCH(("BAJO"),(J12))))</formula>
    </cfRule>
  </conditionalFormatting>
  <conditionalFormatting sqref="U12:U39">
    <cfRule type="containsText" dxfId="123" priority="5" operator="containsText" text="EXTREMO">
      <formula>NOT(ISERROR(SEARCH(("EXTREMO"),(U12))))</formula>
    </cfRule>
  </conditionalFormatting>
  <conditionalFormatting sqref="U12:U39">
    <cfRule type="containsText" dxfId="122" priority="6" operator="containsText" text="MODERADO">
      <formula>NOT(ISERROR(SEARCH(("MODERADO"),(U12))))</formula>
    </cfRule>
  </conditionalFormatting>
  <conditionalFormatting sqref="U12:U39">
    <cfRule type="containsText" dxfId="121" priority="7" operator="containsText" text="ALTO">
      <formula>NOT(ISERROR(SEARCH(("ALTO"),(U12))))</formula>
    </cfRule>
  </conditionalFormatting>
  <conditionalFormatting sqref="U12:U39">
    <cfRule type="containsText" dxfId="120" priority="8" operator="containsText" text="BAJO">
      <formula>NOT(ISERROR(SEARCH(("BAJO"),(U12))))</formula>
    </cfRule>
  </conditionalFormatting>
  <dataValidations count="15">
    <dataValidation type="list" allowBlank="1" showErrorMessage="1" sqref="D12 D19 D26 D33" xr:uid="{AF9441A7-069B-4BF6-836B-A70A313DDF60}">
      <formula1>$AN$2:$AN$8</formula1>
    </dataValidation>
    <dataValidation type="list" allowBlank="1" showErrorMessage="1" sqref="S12:T12 S19:T19 S26:T26 S33:T33" xr:uid="{9E132B0E-8C45-401F-A7A7-0E9DB89EC8A1}">
      <formula1>$AH$15:$AH$17</formula1>
    </dataValidation>
    <dataValidation type="list" allowBlank="1" showErrorMessage="1" sqref="P12 P19 P26 P33" xr:uid="{DD8E3AFC-FA6F-4788-B627-5AA95D7C0A3C}">
      <formula1>$AH$10:$AJ$10</formula1>
    </dataValidation>
    <dataValidation type="list" allowBlank="1" showErrorMessage="1" sqref="U12 U19 U26 U33" xr:uid="{29B04E19-FF61-4576-8767-8A6DBE7A85D1}">
      <formula1>$AO$10:$AO$55</formula1>
    </dataValidation>
    <dataValidation type="list" allowBlank="1" showErrorMessage="1" sqref="G12 G19 G26 G33" xr:uid="{91195397-B1BC-4791-B51D-E9146B8D51F6}">
      <formula1>$AL$2:$AL$6</formula1>
    </dataValidation>
    <dataValidation type="list" allowBlank="1" showErrorMessage="1" sqref="M12 M19 M26 M33" xr:uid="{199DE506-F41F-4142-8D3E-4A58685DD283}">
      <formula1>$AH$2:$AH$3</formula1>
    </dataValidation>
    <dataValidation type="list" allowBlank="1" showErrorMessage="1" sqref="M13 M20 M27 M34" xr:uid="{A25C2F48-E563-49E5-8414-7076BE113F05}">
      <formula1>$AH$4:$AI$4</formula1>
    </dataValidation>
    <dataValidation type="list" allowBlank="1" showErrorMessage="1" sqref="M17 M24 M31 M38" xr:uid="{1F0B54C6-D3D7-473D-A54D-B4D59B7614A8}">
      <formula1>$AH$8:$AI$8</formula1>
    </dataValidation>
    <dataValidation type="list" allowBlank="1" showErrorMessage="1" sqref="M15 M22 M29 M36" xr:uid="{1708E81D-3A65-4FE3-BBA2-587D8D27259C}">
      <formula1>$AJ$16:$AL$16</formula1>
    </dataValidation>
    <dataValidation type="list" allowBlank="1" showErrorMessage="1" sqref="H12 H19 H26 H33" xr:uid="{53162140-8460-41D3-9B7F-9D640DB56E98}">
      <formula1>$AL$10:$AL$14</formula1>
    </dataValidation>
    <dataValidation type="list" allowBlank="1" showErrorMessage="1" sqref="M14 M21 M28 M35" xr:uid="{AB1574CB-AB89-4778-81AF-F9871AA1710E}">
      <formula1>$AH$5:$AI$5</formula1>
    </dataValidation>
    <dataValidation type="list" allowBlank="1" showErrorMessage="1" sqref="M18 M25 M32 M39" xr:uid="{54357082-D900-490F-A0D6-D9C33D90BAA9}">
      <formula1>$AH$9:$AJ$9</formula1>
    </dataValidation>
    <dataValidation type="list" allowBlank="1" showErrorMessage="1" sqref="M16 M23 M30 M37" xr:uid="{A41E6AC5-C1E2-419E-B244-57A623B2E39D}">
      <formula1>$AH$7:$AI$7</formula1>
    </dataValidation>
    <dataValidation type="list" allowBlank="1" showErrorMessage="1" sqref="AA12 AA19 AA26 AA33" xr:uid="{FF713F77-D91A-45E0-845F-C00A8BD6D465}">
      <formula1>$AN$12:$AN$13</formula1>
    </dataValidation>
    <dataValidation type="list" allowBlank="1" showErrorMessage="1" sqref="V12 V19 V26 V33" xr:uid="{79E363E0-50C3-4D8E-B0D4-37CD0D8505D4}">
      <formula1>$AH$14:$AK$14</formula1>
    </dataValidation>
  </dataValidations>
  <printOptions horizontalCentered="1"/>
  <pageMargins left="0" right="0" top="0.39370078740157483" bottom="0.51181102362204722" header="0" footer="0"/>
  <pageSetup scale="1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36E44-62B0-4829-ABA3-7CE88673A43E}">
  <dimension ref="A1:AO41"/>
  <sheetViews>
    <sheetView topLeftCell="G12" zoomScale="60" zoomScaleNormal="60" zoomScaleSheetLayoutView="70" workbookViewId="0">
      <selection activeCell="K19" sqref="K19:K25"/>
    </sheetView>
  </sheetViews>
  <sheetFormatPr baseColWidth="10" defaultRowHeight="12.75" x14ac:dyDescent="0.2"/>
  <cols>
    <col min="1" max="1" width="38.42578125" style="3" customWidth="1"/>
    <col min="2" max="2" width="22.5703125" style="3" customWidth="1"/>
    <col min="3" max="3" width="15.42578125" style="3" customWidth="1"/>
    <col min="4" max="4" width="27.42578125" style="39"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35.42578125" style="3" customWidth="1"/>
    <col min="25" max="25" width="52.7109375" style="3" customWidth="1"/>
    <col min="26" max="26" width="30.85546875" style="3" customWidth="1"/>
    <col min="27" max="27" width="26.85546875" style="3" customWidth="1"/>
    <col min="28" max="28" width="40.140625" style="3" customWidth="1"/>
    <col min="29" max="29" width="18" style="3" customWidth="1"/>
    <col min="30" max="30" width="119.5703125" style="3" customWidth="1"/>
    <col min="31" max="31" width="19.140625" style="3" customWidth="1"/>
    <col min="32" max="32" width="57.42578125" style="3" customWidth="1"/>
    <col min="33" max="33" width="23.5703125" style="3" customWidth="1"/>
    <col min="34" max="34" width="17.28515625" style="3" hidden="1" customWidth="1"/>
    <col min="35" max="39" width="11.42578125" style="3" hidden="1" customWidth="1"/>
    <col min="40" max="40" width="10.42578125" style="3" hidden="1" customWidth="1"/>
    <col min="41" max="41" width="13.85546875" style="3" hidden="1" customWidth="1"/>
    <col min="42" max="42" width="14.28515625" style="3" customWidth="1"/>
    <col min="43" max="43" width="11.42578125" style="3" customWidth="1"/>
    <col min="44"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487" t="s">
        <v>27</v>
      </c>
      <c r="B7" s="487"/>
      <c r="C7" s="488">
        <v>43850</v>
      </c>
      <c r="D7" s="489"/>
      <c r="E7" s="489"/>
      <c r="F7" s="489"/>
      <c r="G7" s="490"/>
      <c r="H7" s="491"/>
      <c r="I7" s="491"/>
      <c r="J7" s="491"/>
      <c r="K7" s="491"/>
      <c r="L7" s="492"/>
      <c r="M7" s="493" t="s">
        <v>28</v>
      </c>
      <c r="N7" s="494"/>
      <c r="O7" s="494"/>
      <c r="P7" s="494"/>
      <c r="Q7" s="494"/>
      <c r="R7" s="494"/>
      <c r="S7" s="494"/>
      <c r="T7" s="494"/>
      <c r="U7" s="494"/>
      <c r="V7" s="495"/>
      <c r="W7" s="4" t="s">
        <v>29</v>
      </c>
      <c r="X7" s="5"/>
      <c r="Y7" s="6" t="s">
        <v>31</v>
      </c>
      <c r="Z7" s="496"/>
      <c r="AA7" s="497"/>
      <c r="AB7" s="4" t="s">
        <v>32</v>
      </c>
      <c r="AC7" s="5" t="s">
        <v>270</v>
      </c>
      <c r="AD7" s="7" t="s">
        <v>33</v>
      </c>
      <c r="AE7" s="8"/>
      <c r="AF7" s="498"/>
      <c r="AG7" s="498"/>
      <c r="AH7" s="3" t="s">
        <v>34</v>
      </c>
      <c r="AI7" s="3" t="s">
        <v>35</v>
      </c>
      <c r="AJ7" s="3" t="s">
        <v>36</v>
      </c>
      <c r="AN7" s="3" t="s">
        <v>37</v>
      </c>
    </row>
    <row r="8" spans="1:41" x14ac:dyDescent="0.2">
      <c r="A8" s="472" t="s">
        <v>38</v>
      </c>
      <c r="B8" s="472"/>
      <c r="C8" s="472"/>
      <c r="D8" s="472"/>
      <c r="E8" s="472"/>
      <c r="F8" s="472"/>
      <c r="G8" s="473" t="s">
        <v>39</v>
      </c>
      <c r="H8" s="474"/>
      <c r="I8" s="474"/>
      <c r="J8" s="474"/>
      <c r="K8" s="474"/>
      <c r="L8" s="474"/>
      <c r="M8" s="474"/>
      <c r="N8" s="474"/>
      <c r="O8" s="474"/>
      <c r="P8" s="474"/>
      <c r="Q8" s="474"/>
      <c r="R8" s="474"/>
      <c r="S8" s="474"/>
      <c r="T8" s="474"/>
      <c r="U8" s="474"/>
      <c r="V8" s="474"/>
      <c r="W8" s="474"/>
      <c r="X8" s="481"/>
      <c r="Y8" s="474"/>
      <c r="Z8" s="474"/>
      <c r="AA8" s="474"/>
      <c r="AB8" s="475"/>
      <c r="AC8" s="478" t="s">
        <v>40</v>
      </c>
      <c r="AD8" s="483" t="s">
        <v>41</v>
      </c>
      <c r="AE8" s="484"/>
      <c r="AF8" s="484"/>
      <c r="AG8" s="484"/>
      <c r="AH8" s="3" t="s">
        <v>42</v>
      </c>
      <c r="AI8" s="3" t="s">
        <v>43</v>
      </c>
      <c r="AN8" s="3" t="s">
        <v>44</v>
      </c>
    </row>
    <row r="9" spans="1:41" s="9" customFormat="1" ht="14.25" customHeight="1" x14ac:dyDescent="0.2">
      <c r="A9" s="467" t="s">
        <v>45</v>
      </c>
      <c r="B9" s="465" t="s">
        <v>46</v>
      </c>
      <c r="C9" s="467" t="s">
        <v>47</v>
      </c>
      <c r="D9" s="467" t="s">
        <v>2</v>
      </c>
      <c r="E9" s="467" t="s">
        <v>48</v>
      </c>
      <c r="F9" s="477" t="s">
        <v>49</v>
      </c>
      <c r="G9" s="472" t="s">
        <v>50</v>
      </c>
      <c r="H9" s="472"/>
      <c r="I9" s="472"/>
      <c r="J9" s="472"/>
      <c r="K9" s="473" t="s">
        <v>51</v>
      </c>
      <c r="L9" s="474"/>
      <c r="M9" s="474"/>
      <c r="N9" s="474"/>
      <c r="O9" s="474"/>
      <c r="P9" s="474"/>
      <c r="Q9" s="474"/>
      <c r="R9" s="474"/>
      <c r="S9" s="474"/>
      <c r="T9" s="475"/>
      <c r="U9" s="473" t="s">
        <v>52</v>
      </c>
      <c r="V9" s="474"/>
      <c r="W9" s="474"/>
      <c r="X9" s="474"/>
      <c r="Y9" s="474"/>
      <c r="Z9" s="474"/>
      <c r="AA9" s="474"/>
      <c r="AB9" s="475"/>
      <c r="AC9" s="482"/>
      <c r="AD9" s="483"/>
      <c r="AE9" s="484"/>
      <c r="AF9" s="484"/>
      <c r="AG9" s="484"/>
      <c r="AH9" s="3" t="s">
        <v>53</v>
      </c>
      <c r="AI9" s="3" t="s">
        <v>54</v>
      </c>
      <c r="AJ9" s="3" t="s">
        <v>55</v>
      </c>
    </row>
    <row r="10" spans="1:41" s="9" customFormat="1" ht="20.25" customHeight="1" x14ac:dyDescent="0.2">
      <c r="A10" s="467"/>
      <c r="B10" s="480"/>
      <c r="C10" s="467"/>
      <c r="D10" s="467"/>
      <c r="E10" s="467"/>
      <c r="F10" s="477"/>
      <c r="G10" s="476" t="s">
        <v>56</v>
      </c>
      <c r="H10" s="476"/>
      <c r="I10" s="476"/>
      <c r="J10" s="476"/>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9" t="s">
        <v>72</v>
      </c>
      <c r="AI10" s="9" t="s">
        <v>73</v>
      </c>
      <c r="AJ10" s="9" t="s">
        <v>74</v>
      </c>
      <c r="AL10" s="9" t="s">
        <v>75</v>
      </c>
      <c r="AO10" s="3" t="s">
        <v>76</v>
      </c>
    </row>
    <row r="11" spans="1:41" s="9" customFormat="1" ht="57.75" customHeight="1" x14ac:dyDescent="0.2">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13" t="s">
        <v>78</v>
      </c>
      <c r="Z11" s="13" t="s">
        <v>79</v>
      </c>
      <c r="AA11" s="14" t="s">
        <v>80</v>
      </c>
      <c r="AB11" s="14" t="s">
        <v>81</v>
      </c>
      <c r="AC11" s="479"/>
      <c r="AD11" s="15" t="s">
        <v>82</v>
      </c>
      <c r="AE11" s="15" t="s">
        <v>83</v>
      </c>
      <c r="AF11" s="15" t="s">
        <v>84</v>
      </c>
      <c r="AG11" s="13" t="s">
        <v>85</v>
      </c>
      <c r="AH11" s="9" t="s">
        <v>86</v>
      </c>
      <c r="AI11" s="9" t="s">
        <v>8</v>
      </c>
      <c r="AL11" s="9" t="s">
        <v>87</v>
      </c>
      <c r="AO11" s="3" t="s">
        <v>88</v>
      </c>
    </row>
    <row r="12" spans="1:41" ht="37.5" customHeight="1" x14ac:dyDescent="0.2">
      <c r="A12" s="801" t="s">
        <v>417</v>
      </c>
      <c r="B12" s="543" t="s">
        <v>418</v>
      </c>
      <c r="C12" s="315" t="s">
        <v>419</v>
      </c>
      <c r="D12" s="404" t="s">
        <v>15</v>
      </c>
      <c r="E12" s="328" t="s">
        <v>420</v>
      </c>
      <c r="F12" s="315" t="s">
        <v>421</v>
      </c>
      <c r="G12" s="373" t="s">
        <v>14</v>
      </c>
      <c r="H12" s="373" t="s">
        <v>13</v>
      </c>
      <c r="I12" s="16" t="str">
        <f>CONCATENATE(G12,H12)</f>
        <v>POSIBLEMODERADO</v>
      </c>
      <c r="J12" s="391" t="str">
        <f>I13</f>
        <v>3. ALTO</v>
      </c>
      <c r="K12" s="312" t="s">
        <v>422</v>
      </c>
      <c r="L12" s="92" t="s">
        <v>95</v>
      </c>
      <c r="M12" s="26" t="s">
        <v>3</v>
      </c>
      <c r="N12" s="93">
        <f>IF(M12="ASIGNADO",15,IF(M12="NO ASIGNADO",0,""))</f>
        <v>15</v>
      </c>
      <c r="O12" s="395">
        <f>SUM(N12:N18)</f>
        <v>100</v>
      </c>
      <c r="P12" s="396" t="s">
        <v>72</v>
      </c>
      <c r="Q12" s="360">
        <f>IF(Q15="DÉBIL",0,IF(Q15="MODERADO",50,IF(Q15="FUERTE",100,"")))</f>
        <v>100</v>
      </c>
      <c r="R12" s="529" t="s">
        <v>8</v>
      </c>
      <c r="S12" s="342" t="s">
        <v>96</v>
      </c>
      <c r="T12" s="342" t="s">
        <v>96</v>
      </c>
      <c r="U12" s="345" t="s">
        <v>123</v>
      </c>
      <c r="V12" s="387" t="s">
        <v>98</v>
      </c>
      <c r="W12" s="523" t="s">
        <v>423</v>
      </c>
      <c r="X12" s="315" t="s">
        <v>424</v>
      </c>
      <c r="Y12" s="328" t="s">
        <v>425</v>
      </c>
      <c r="Z12" s="432" t="s">
        <v>426</v>
      </c>
      <c r="AA12" s="411" t="s">
        <v>103</v>
      </c>
      <c r="AB12" s="307" t="s">
        <v>427</v>
      </c>
      <c r="AC12" s="327" t="s">
        <v>428</v>
      </c>
      <c r="AD12" s="307" t="s">
        <v>429</v>
      </c>
      <c r="AE12" s="312" t="s">
        <v>430</v>
      </c>
      <c r="AF12" s="798" t="s">
        <v>431</v>
      </c>
      <c r="AG12" s="328" t="s">
        <v>432</v>
      </c>
      <c r="AH12" s="3" t="s">
        <v>110</v>
      </c>
      <c r="AI12" s="3" t="s">
        <v>111</v>
      </c>
      <c r="AJ12" s="3" t="s">
        <v>13</v>
      </c>
      <c r="AK12" s="3" t="s">
        <v>76</v>
      </c>
      <c r="AL12" s="3" t="s">
        <v>13</v>
      </c>
      <c r="AN12" s="3" t="s">
        <v>103</v>
      </c>
      <c r="AO12" s="3" t="s">
        <v>112</v>
      </c>
    </row>
    <row r="13" spans="1:41" ht="51.75" customHeight="1" x14ac:dyDescent="0.2">
      <c r="A13" s="801"/>
      <c r="B13" s="544"/>
      <c r="C13" s="523"/>
      <c r="D13" s="344"/>
      <c r="E13" s="398"/>
      <c r="F13" s="523"/>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352"/>
      <c r="K13" s="564"/>
      <c r="L13" s="92" t="s">
        <v>113</v>
      </c>
      <c r="M13" s="26" t="s">
        <v>11</v>
      </c>
      <c r="N13" s="94">
        <f>IF(M13="ADECUADO",15,IF(M13="INADECUADO",0,""))</f>
        <v>15</v>
      </c>
      <c r="O13" s="356"/>
      <c r="P13" s="357"/>
      <c r="Q13" s="360"/>
      <c r="R13" s="530"/>
      <c r="S13" s="342"/>
      <c r="T13" s="342"/>
      <c r="U13" s="800"/>
      <c r="V13" s="346"/>
      <c r="W13" s="523"/>
      <c r="X13" s="315"/>
      <c r="Y13" s="414"/>
      <c r="Z13" s="414"/>
      <c r="AA13" s="332"/>
      <c r="AB13" s="794"/>
      <c r="AC13" s="523"/>
      <c r="AD13" s="794"/>
      <c r="AE13" s="796"/>
      <c r="AF13" s="798"/>
      <c r="AG13" s="398"/>
      <c r="AH13" s="3" t="s">
        <v>96</v>
      </c>
      <c r="AI13" s="3" t="s">
        <v>114</v>
      </c>
      <c r="AL13" s="3" t="s">
        <v>18</v>
      </c>
      <c r="AN13" s="3" t="s">
        <v>115</v>
      </c>
      <c r="AO13" s="3" t="s">
        <v>116</v>
      </c>
    </row>
    <row r="14" spans="1:41" ht="127.5" customHeight="1" x14ac:dyDescent="0.2">
      <c r="A14" s="801"/>
      <c r="B14" s="544"/>
      <c r="C14" s="523"/>
      <c r="D14" s="344"/>
      <c r="E14" s="398"/>
      <c r="F14" s="523"/>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52"/>
      <c r="K14" s="564"/>
      <c r="L14" s="95" t="s">
        <v>117</v>
      </c>
      <c r="M14" s="26" t="s">
        <v>16</v>
      </c>
      <c r="N14" s="94">
        <f>IF(M14="OPORTUNA",15,IF(M14="INOPORTUNA",0,""))</f>
        <v>15</v>
      </c>
      <c r="O14" s="356"/>
      <c r="P14" s="357"/>
      <c r="Q14" s="360"/>
      <c r="R14" s="530"/>
      <c r="S14" s="24" t="s">
        <v>118</v>
      </c>
      <c r="T14" s="24" t="s">
        <v>119</v>
      </c>
      <c r="U14" s="800"/>
      <c r="V14" s="346"/>
      <c r="W14" s="523"/>
      <c r="X14" s="315"/>
      <c r="Y14" s="414"/>
      <c r="Z14" s="414"/>
      <c r="AA14" s="332"/>
      <c r="AB14" s="794"/>
      <c r="AC14" s="523"/>
      <c r="AD14" s="794"/>
      <c r="AE14" s="796"/>
      <c r="AF14" s="798"/>
      <c r="AG14" s="398"/>
      <c r="AH14" s="3" t="s">
        <v>120</v>
      </c>
      <c r="AI14" s="3" t="s">
        <v>98</v>
      </c>
      <c r="AJ14" s="3" t="s">
        <v>121</v>
      </c>
      <c r="AK14" s="3" t="s">
        <v>122</v>
      </c>
      <c r="AL14" s="3" t="s">
        <v>24</v>
      </c>
      <c r="AO14" s="3" t="s">
        <v>123</v>
      </c>
    </row>
    <row r="15" spans="1:41" ht="84" customHeight="1" x14ac:dyDescent="0.2">
      <c r="A15" s="801"/>
      <c r="B15" s="544"/>
      <c r="C15" s="523"/>
      <c r="D15" s="344"/>
      <c r="E15" s="25" t="s">
        <v>124</v>
      </c>
      <c r="F15" s="523"/>
      <c r="G15" s="373"/>
      <c r="H15" s="373"/>
      <c r="I15" s="16"/>
      <c r="J15" s="352"/>
      <c r="K15" s="564"/>
      <c r="L15" s="92" t="s">
        <v>125</v>
      </c>
      <c r="M15" s="26" t="s">
        <v>126</v>
      </c>
      <c r="N15" s="94">
        <f>IF(M15="PREVENIR",15,IF(M15="DETECTAR",10,IF(M15="NO ES UN CONTROL",0,"")))</f>
        <v>15</v>
      </c>
      <c r="O15" s="318" t="str">
        <f>IF(O12&lt;86,"DÉBIL",IF(O12&lt;96,"MODERADO",IF(O12&lt;101,"FUERTE","")))</f>
        <v>FUERTE</v>
      </c>
      <c r="P15" s="357"/>
      <c r="Q15" s="320" t="str">
        <f>IF(AND(O15="FUERTE",P12="FUERTE (SIEMPRE SE EJECUTA)"),"FUERTE",IF(OR(O15="DÉBIL",P12="DÉBIL (NO SE EJECUTA)"),"DÉBIL",IF(OR(O15="MODERADO",P12="MODERADO (ALGUNAS VECES)"),"MODERADO")))</f>
        <v>FUERTE</v>
      </c>
      <c r="R15" s="530"/>
      <c r="S15"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800"/>
      <c r="V15" s="346"/>
      <c r="W15" s="523"/>
      <c r="X15" s="315"/>
      <c r="Y15" s="414"/>
      <c r="Z15" s="415"/>
      <c r="AA15" s="332"/>
      <c r="AB15" s="794"/>
      <c r="AC15" s="523"/>
      <c r="AD15" s="794"/>
      <c r="AE15" s="796"/>
      <c r="AF15" s="315" t="s">
        <v>433</v>
      </c>
      <c r="AG15" s="398"/>
      <c r="AH15" s="3" t="s">
        <v>96</v>
      </c>
      <c r="AO15" s="3" t="s">
        <v>128</v>
      </c>
    </row>
    <row r="16" spans="1:41" ht="55.5" customHeight="1" x14ac:dyDescent="0.2">
      <c r="A16" s="801"/>
      <c r="B16" s="544"/>
      <c r="C16" s="523"/>
      <c r="D16" s="344"/>
      <c r="E16" s="398" t="s">
        <v>434</v>
      </c>
      <c r="F16" s="523"/>
      <c r="G16" s="373"/>
      <c r="H16" s="373"/>
      <c r="I16" s="16"/>
      <c r="J16" s="352"/>
      <c r="K16" s="564"/>
      <c r="L16" s="92" t="s">
        <v>130</v>
      </c>
      <c r="M16" s="26" t="s">
        <v>34</v>
      </c>
      <c r="N16" s="94">
        <f>IF(M16="CONFIABLE",15,IF(M16="NO CONFIABLE",0,""))</f>
        <v>15</v>
      </c>
      <c r="O16" s="319"/>
      <c r="P16" s="357"/>
      <c r="Q16" s="320"/>
      <c r="R16" s="530"/>
      <c r="S16" s="324"/>
      <c r="T16" s="326"/>
      <c r="U16" s="800"/>
      <c r="V16" s="346"/>
      <c r="W16" s="523"/>
      <c r="X16" s="315"/>
      <c r="Y16" s="414"/>
      <c r="Z16" s="25" t="s">
        <v>131</v>
      </c>
      <c r="AA16" s="332"/>
      <c r="AB16" s="794"/>
      <c r="AC16" s="523"/>
      <c r="AD16" s="794"/>
      <c r="AE16" s="796"/>
      <c r="AF16" s="315"/>
      <c r="AG16" s="398"/>
      <c r="AH16" s="3" t="s">
        <v>132</v>
      </c>
      <c r="AJ16" s="3" t="s">
        <v>21</v>
      </c>
      <c r="AK16" s="3" t="s">
        <v>126</v>
      </c>
      <c r="AL16" s="3" t="s">
        <v>22</v>
      </c>
      <c r="AO16" s="3" t="s">
        <v>133</v>
      </c>
    </row>
    <row r="17" spans="1:41" ht="66.75" customHeight="1" x14ac:dyDescent="0.2">
      <c r="A17" s="801"/>
      <c r="B17" s="544"/>
      <c r="C17" s="523"/>
      <c r="D17" s="344"/>
      <c r="E17" s="398"/>
      <c r="F17" s="523"/>
      <c r="G17" s="373"/>
      <c r="H17" s="373"/>
      <c r="I17" s="16"/>
      <c r="J17" s="352"/>
      <c r="K17" s="564"/>
      <c r="L17" s="92" t="s">
        <v>134</v>
      </c>
      <c r="M17" s="26" t="s">
        <v>42</v>
      </c>
      <c r="N17" s="94">
        <f>IF(M17="SE INVESTIGAN Y SE RESUELVEN OPORTUNAMENTE",15,IF(M17="NO SE INVESTIGAN Y SE RESUELVEN OPORTUNAMENTE",0,""))</f>
        <v>15</v>
      </c>
      <c r="O17" s="319"/>
      <c r="P17" s="357"/>
      <c r="Q17" s="320"/>
      <c r="R17" s="530"/>
      <c r="S17" s="324"/>
      <c r="T17" s="326"/>
      <c r="U17" s="800"/>
      <c r="V17" s="346"/>
      <c r="W17" s="523"/>
      <c r="X17" s="315"/>
      <c r="Y17" s="414"/>
      <c r="Z17" s="328" t="s">
        <v>435</v>
      </c>
      <c r="AA17" s="332"/>
      <c r="AB17" s="794"/>
      <c r="AC17" s="523"/>
      <c r="AD17" s="794"/>
      <c r="AE17" s="796"/>
      <c r="AF17" s="315"/>
      <c r="AG17" s="398"/>
      <c r="AH17" s="3" t="s">
        <v>114</v>
      </c>
      <c r="AO17" s="3" t="s">
        <v>136</v>
      </c>
    </row>
    <row r="18" spans="1:41" ht="117.75" customHeight="1" thickBot="1" x14ac:dyDescent="0.25">
      <c r="A18" s="802"/>
      <c r="B18" s="544"/>
      <c r="C18" s="432"/>
      <c r="D18" s="345"/>
      <c r="E18" s="314"/>
      <c r="F18" s="432"/>
      <c r="G18" s="374"/>
      <c r="H18" s="374"/>
      <c r="I18" s="16"/>
      <c r="J18" s="352"/>
      <c r="K18" s="565"/>
      <c r="L18" s="92" t="s">
        <v>137</v>
      </c>
      <c r="M18" s="26" t="s">
        <v>53</v>
      </c>
      <c r="N18" s="96">
        <f>IF(M18="COMPLETA",10,IF(M18="INCOMPLETA",5,IF(M18="NO EXISTE",0,"")))</f>
        <v>10</v>
      </c>
      <c r="O18" s="319"/>
      <c r="P18" s="358"/>
      <c r="Q18" s="321"/>
      <c r="R18" s="799"/>
      <c r="S18" s="325"/>
      <c r="T18" s="326"/>
      <c r="U18" s="343"/>
      <c r="V18" s="346"/>
      <c r="W18" s="432"/>
      <c r="X18" s="328"/>
      <c r="Y18" s="415"/>
      <c r="Z18" s="415"/>
      <c r="AA18" s="333"/>
      <c r="AB18" s="795"/>
      <c r="AC18" s="432"/>
      <c r="AD18" s="795"/>
      <c r="AE18" s="797"/>
      <c r="AF18" s="328"/>
      <c r="AG18" s="398"/>
      <c r="AO18" s="3" t="s">
        <v>97</v>
      </c>
    </row>
    <row r="19" spans="1:41" ht="60.75" customHeight="1" x14ac:dyDescent="0.2">
      <c r="A19" s="782" t="s">
        <v>436</v>
      </c>
      <c r="B19" s="785" t="s">
        <v>418</v>
      </c>
      <c r="C19" s="788" t="s">
        <v>437</v>
      </c>
      <c r="D19" s="785" t="s">
        <v>15</v>
      </c>
      <c r="E19" s="767" t="s">
        <v>438</v>
      </c>
      <c r="F19" s="750" t="s">
        <v>439</v>
      </c>
      <c r="G19" s="791" t="s">
        <v>14</v>
      </c>
      <c r="H19" s="791" t="s">
        <v>13</v>
      </c>
      <c r="I19" s="97" t="str">
        <f>CONCATENATE(G19,H19)</f>
        <v>POSIBLEMODERADO</v>
      </c>
      <c r="J19" s="768" t="str">
        <f>I20</f>
        <v>3. ALTO</v>
      </c>
      <c r="K19" s="770" t="s">
        <v>440</v>
      </c>
      <c r="L19" s="98" t="s">
        <v>95</v>
      </c>
      <c r="M19" s="99" t="s">
        <v>3</v>
      </c>
      <c r="N19" s="100">
        <f>IF(M19="ASIGNADO",15,IF(M19="NO ASIGNADO",0,""))</f>
        <v>15</v>
      </c>
      <c r="O19" s="773">
        <f>SUM(N19:N25)</f>
        <v>100</v>
      </c>
      <c r="P19" s="775" t="s">
        <v>72</v>
      </c>
      <c r="Q19" s="777">
        <f>IF(Q22="DÉBIL",0,IF(Q22="MODERADO",50,IF(Q22="FUERTE",100,"")))</f>
        <v>100</v>
      </c>
      <c r="R19" s="779" t="s">
        <v>441</v>
      </c>
      <c r="S19" s="756" t="s">
        <v>96</v>
      </c>
      <c r="T19" s="756" t="s">
        <v>96</v>
      </c>
      <c r="U19" s="758" t="s">
        <v>88</v>
      </c>
      <c r="V19" s="761" t="s">
        <v>121</v>
      </c>
      <c r="W19" s="764" t="s">
        <v>423</v>
      </c>
      <c r="X19" s="767" t="s">
        <v>442</v>
      </c>
      <c r="Y19" s="767" t="s">
        <v>443</v>
      </c>
      <c r="Z19" s="746" t="s">
        <v>213</v>
      </c>
      <c r="AA19" s="747" t="s">
        <v>103</v>
      </c>
      <c r="AB19" s="750" t="s">
        <v>444</v>
      </c>
      <c r="AC19" s="753" t="s">
        <v>445</v>
      </c>
      <c r="AD19" s="755" t="s">
        <v>446</v>
      </c>
      <c r="AE19" s="460" t="s">
        <v>430</v>
      </c>
      <c r="AF19" s="381" t="s">
        <v>447</v>
      </c>
      <c r="AG19" s="398"/>
    </row>
    <row r="20" spans="1:41" ht="27.75" customHeight="1" x14ac:dyDescent="0.2">
      <c r="A20" s="783"/>
      <c r="B20" s="786"/>
      <c r="C20" s="789"/>
      <c r="D20" s="759"/>
      <c r="E20" s="408"/>
      <c r="F20" s="751"/>
      <c r="G20" s="792"/>
      <c r="H20" s="792"/>
      <c r="I20" s="79"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352"/>
      <c r="K20" s="771"/>
      <c r="L20" s="82" t="s">
        <v>113</v>
      </c>
      <c r="M20" s="83" t="s">
        <v>11</v>
      </c>
      <c r="N20" s="22">
        <f>IF(M20="ADECUADO",15,IF(M20="INADECUADO",0,""))</f>
        <v>15</v>
      </c>
      <c r="O20" s="774"/>
      <c r="P20" s="357"/>
      <c r="Q20" s="778"/>
      <c r="R20" s="780"/>
      <c r="S20" s="757"/>
      <c r="T20" s="757"/>
      <c r="U20" s="759"/>
      <c r="V20" s="762"/>
      <c r="W20" s="765"/>
      <c r="X20" s="408"/>
      <c r="Y20" s="456"/>
      <c r="Z20" s="456"/>
      <c r="AA20" s="748"/>
      <c r="AB20" s="751"/>
      <c r="AC20" s="754"/>
      <c r="AD20" s="754"/>
      <c r="AE20" s="460"/>
      <c r="AF20" s="381"/>
      <c r="AG20" s="398"/>
      <c r="AO20" s="3" t="s">
        <v>167</v>
      </c>
    </row>
    <row r="21" spans="1:41" ht="63" x14ac:dyDescent="0.2">
      <c r="A21" s="783"/>
      <c r="B21" s="786"/>
      <c r="C21" s="789"/>
      <c r="D21" s="759"/>
      <c r="E21" s="408"/>
      <c r="F21" s="751"/>
      <c r="G21" s="792"/>
      <c r="H21" s="792"/>
      <c r="I21" s="79"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52"/>
      <c r="K21" s="771"/>
      <c r="L21" s="101" t="s">
        <v>117</v>
      </c>
      <c r="M21" s="83" t="s">
        <v>16</v>
      </c>
      <c r="N21" s="22">
        <f>IF(M21="OPORTUNA",15,IF(M21="INOPORTUNA",0,""))</f>
        <v>15</v>
      </c>
      <c r="O21" s="774"/>
      <c r="P21" s="357"/>
      <c r="Q21" s="778"/>
      <c r="R21" s="780"/>
      <c r="S21" s="24" t="s">
        <v>118</v>
      </c>
      <c r="T21" s="24" t="s">
        <v>119</v>
      </c>
      <c r="U21" s="759"/>
      <c r="V21" s="762"/>
      <c r="W21" s="765"/>
      <c r="X21" s="408"/>
      <c r="Y21" s="456"/>
      <c r="Z21" s="456"/>
      <c r="AA21" s="748"/>
      <c r="AB21" s="751"/>
      <c r="AC21" s="754"/>
      <c r="AD21" s="754"/>
      <c r="AE21" s="460"/>
      <c r="AF21" s="381"/>
      <c r="AG21" s="398"/>
      <c r="AO21" s="3" t="s">
        <v>169</v>
      </c>
    </row>
    <row r="22" spans="1:41" ht="27.75" customHeight="1" x14ac:dyDescent="0.2">
      <c r="A22" s="783"/>
      <c r="B22" s="786"/>
      <c r="C22" s="789"/>
      <c r="D22" s="759"/>
      <c r="E22" s="85" t="s">
        <v>124</v>
      </c>
      <c r="F22" s="751"/>
      <c r="G22" s="792"/>
      <c r="H22" s="792"/>
      <c r="I22" s="79"/>
      <c r="J22" s="352"/>
      <c r="K22" s="771"/>
      <c r="L22" s="82" t="s">
        <v>218</v>
      </c>
      <c r="M22" s="83" t="s">
        <v>126</v>
      </c>
      <c r="N22" s="22">
        <f>IF(M22="PREVENIR",15,IF(M22="DETECTAR",10,IF(M22="NO ES UN CONTROL",0,"")))</f>
        <v>15</v>
      </c>
      <c r="O22" s="735" t="str">
        <f>IF(O19&lt;86,"DÉBIL",IF(O19&lt;96,"MODERADO",IF(O19&lt;101,"FUERTE","")))</f>
        <v>FUERTE</v>
      </c>
      <c r="P22" s="357"/>
      <c r="Q22" s="738" t="str">
        <f>IF(AND(O22="FUERTE",P19="FUERTE (SIEMPRE SE EJECUTA)"),"FUERTE",IF(OR(O22="DÉBIL",P19="DÉBIL (NO SE EJECUTA)"),"DÉBIL",IF(OR(O22="MODERADO",P19="MODERADO (ALGUNAS VECES)"),"MODERADO")))</f>
        <v>FUERTE</v>
      </c>
      <c r="R22" s="780"/>
      <c r="S22" s="7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7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759"/>
      <c r="V22" s="762"/>
      <c r="W22" s="765"/>
      <c r="X22" s="408"/>
      <c r="Y22" s="456"/>
      <c r="Z22" s="457"/>
      <c r="AA22" s="748"/>
      <c r="AB22" s="751"/>
      <c r="AC22" s="754"/>
      <c r="AD22" s="754"/>
      <c r="AE22" s="460"/>
      <c r="AF22" s="745" t="s">
        <v>448</v>
      </c>
      <c r="AG22" s="398"/>
      <c r="AO22" s="3" t="s">
        <v>174</v>
      </c>
    </row>
    <row r="23" spans="1:41" s="31" customFormat="1" ht="60" customHeight="1" x14ac:dyDescent="0.2">
      <c r="A23" s="783"/>
      <c r="B23" s="786"/>
      <c r="C23" s="789"/>
      <c r="D23" s="759"/>
      <c r="E23" s="408" t="s">
        <v>449</v>
      </c>
      <c r="F23" s="751"/>
      <c r="G23" s="792"/>
      <c r="H23" s="792"/>
      <c r="I23" s="79"/>
      <c r="J23" s="352"/>
      <c r="K23" s="771"/>
      <c r="L23" s="82" t="s">
        <v>130</v>
      </c>
      <c r="M23" s="83" t="s">
        <v>34</v>
      </c>
      <c r="N23" s="22">
        <f>IF(M23="CONFIABLE",15,IF(M23="NO CONFIABLE",0,""))</f>
        <v>15</v>
      </c>
      <c r="O23" s="736"/>
      <c r="P23" s="357"/>
      <c r="Q23" s="738"/>
      <c r="R23" s="780"/>
      <c r="S23" s="740"/>
      <c r="T23" s="743"/>
      <c r="U23" s="759"/>
      <c r="V23" s="762"/>
      <c r="W23" s="765"/>
      <c r="X23" s="408"/>
      <c r="Y23" s="456"/>
      <c r="Z23" s="85" t="s">
        <v>131</v>
      </c>
      <c r="AA23" s="748"/>
      <c r="AB23" s="751"/>
      <c r="AC23" s="754"/>
      <c r="AD23" s="754"/>
      <c r="AE23" s="460"/>
      <c r="AF23" s="381"/>
      <c r="AG23" s="398"/>
      <c r="AO23" s="3" t="s">
        <v>156</v>
      </c>
    </row>
    <row r="24" spans="1:41" s="31" customFormat="1" ht="63" x14ac:dyDescent="0.2">
      <c r="A24" s="783"/>
      <c r="B24" s="786"/>
      <c r="C24" s="789"/>
      <c r="D24" s="759"/>
      <c r="E24" s="408"/>
      <c r="F24" s="751"/>
      <c r="G24" s="792"/>
      <c r="H24" s="792"/>
      <c r="I24" s="79"/>
      <c r="J24" s="352"/>
      <c r="K24" s="771"/>
      <c r="L24" s="82" t="s">
        <v>134</v>
      </c>
      <c r="M24" s="83" t="s">
        <v>42</v>
      </c>
      <c r="N24" s="22">
        <f>IF(M24="SE INVESTIGAN Y SE RESUELVEN OPORTUNAMENTE",15,IF(M24="NO SE INVESTIGAN Y SE RESUELVEN OPORTUNAMENTE",0,""))</f>
        <v>15</v>
      </c>
      <c r="O24" s="736"/>
      <c r="P24" s="357"/>
      <c r="Q24" s="738"/>
      <c r="R24" s="780"/>
      <c r="S24" s="740"/>
      <c r="T24" s="743"/>
      <c r="U24" s="759"/>
      <c r="V24" s="762"/>
      <c r="W24" s="765"/>
      <c r="X24" s="408"/>
      <c r="Y24" s="456"/>
      <c r="Z24" s="407" t="s">
        <v>450</v>
      </c>
      <c r="AA24" s="748"/>
      <c r="AB24" s="751"/>
      <c r="AC24" s="754"/>
      <c r="AD24" s="754"/>
      <c r="AE24" s="460"/>
      <c r="AF24" s="381"/>
      <c r="AG24" s="398"/>
      <c r="AO24" s="3" t="s">
        <v>178</v>
      </c>
    </row>
    <row r="25" spans="1:41" s="31" customFormat="1" ht="49.5" customHeight="1" thickBot="1" x14ac:dyDescent="0.25">
      <c r="A25" s="784"/>
      <c r="B25" s="787"/>
      <c r="C25" s="790"/>
      <c r="D25" s="760"/>
      <c r="E25" s="729"/>
      <c r="F25" s="752"/>
      <c r="G25" s="793"/>
      <c r="H25" s="793"/>
      <c r="I25" s="102"/>
      <c r="J25" s="769"/>
      <c r="K25" s="772"/>
      <c r="L25" s="103" t="s">
        <v>137</v>
      </c>
      <c r="M25" s="104" t="s">
        <v>53</v>
      </c>
      <c r="N25" s="105">
        <f>IF(M25="COMPLETA",10,IF(M25="INCOMPLETA",5,IF(M25="NO EXISTE",0,"")))</f>
        <v>10</v>
      </c>
      <c r="O25" s="737"/>
      <c r="P25" s="776"/>
      <c r="Q25" s="739"/>
      <c r="R25" s="781"/>
      <c r="S25" s="741"/>
      <c r="T25" s="744"/>
      <c r="U25" s="760"/>
      <c r="V25" s="763"/>
      <c r="W25" s="766"/>
      <c r="X25" s="729"/>
      <c r="Y25" s="730"/>
      <c r="Z25" s="730"/>
      <c r="AA25" s="749"/>
      <c r="AB25" s="752"/>
      <c r="AC25" s="754"/>
      <c r="AD25" s="754"/>
      <c r="AE25" s="460"/>
      <c r="AF25" s="381"/>
      <c r="AG25" s="314"/>
      <c r="AO25" s="3" t="s">
        <v>179</v>
      </c>
    </row>
    <row r="26" spans="1:41" ht="15" customHeight="1" x14ac:dyDescent="0.2">
      <c r="A26" s="731"/>
      <c r="B26" s="731"/>
      <c r="C26" s="731"/>
      <c r="D26" s="731"/>
      <c r="E26" s="731"/>
      <c r="F26" s="731"/>
      <c r="G26" s="731"/>
      <c r="H26" s="731"/>
      <c r="I26" s="731"/>
      <c r="J26" s="731"/>
      <c r="K26" s="731"/>
      <c r="L26" s="731"/>
      <c r="M26" s="731"/>
      <c r="N26" s="731"/>
      <c r="O26" s="731"/>
      <c r="P26" s="731"/>
      <c r="Q26" s="731"/>
      <c r="R26" s="731"/>
      <c r="S26" s="731"/>
      <c r="T26" s="731"/>
      <c r="U26" s="731"/>
      <c r="V26" s="731"/>
      <c r="W26" s="731"/>
      <c r="X26" s="731"/>
      <c r="Y26" s="731"/>
      <c r="Z26" s="731"/>
      <c r="AA26" s="731"/>
      <c r="AB26" s="731"/>
      <c r="AC26" s="731"/>
      <c r="AD26" s="731"/>
      <c r="AE26" s="731"/>
      <c r="AF26" s="731"/>
      <c r="AG26" s="731"/>
      <c r="AO26" s="3" t="s">
        <v>181</v>
      </c>
    </row>
    <row r="27" spans="1:41" ht="15" customHeight="1" x14ac:dyDescent="0.2">
      <c r="A27" s="732" t="s">
        <v>168</v>
      </c>
      <c r="B27" s="733"/>
      <c r="C27" s="733"/>
      <c r="D27" s="733"/>
      <c r="E27" s="733"/>
      <c r="F27" s="733"/>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4"/>
    </row>
    <row r="28" spans="1:41" s="1" customFormat="1" ht="15" customHeight="1" x14ac:dyDescent="0.2">
      <c r="A28" s="720" t="s">
        <v>170</v>
      </c>
      <c r="B28" s="719"/>
      <c r="C28" s="720" t="s">
        <v>171</v>
      </c>
      <c r="D28" s="718"/>
      <c r="E28" s="718"/>
      <c r="F28" s="718"/>
      <c r="G28" s="718"/>
      <c r="H28" s="718"/>
      <c r="I28" s="718"/>
      <c r="J28" s="718"/>
      <c r="K28" s="718"/>
      <c r="L28" s="718"/>
      <c r="M28" s="718"/>
      <c r="N28" s="718"/>
      <c r="O28" s="718"/>
      <c r="P28" s="718"/>
      <c r="Q28" s="718"/>
      <c r="R28" s="718"/>
      <c r="S28" s="718"/>
      <c r="T28" s="718"/>
      <c r="U28" s="718"/>
      <c r="V28" s="718"/>
      <c r="W28" s="718"/>
      <c r="X28" s="718"/>
      <c r="Y28" s="719"/>
      <c r="Z28" s="720" t="s">
        <v>172</v>
      </c>
      <c r="AA28" s="718"/>
      <c r="AB28" s="718"/>
      <c r="AC28" s="719"/>
      <c r="AD28" s="720" t="s">
        <v>451</v>
      </c>
      <c r="AE28" s="718"/>
      <c r="AF28" s="718"/>
      <c r="AG28" s="719"/>
      <c r="AH28" s="106"/>
      <c r="AI28" s="106"/>
      <c r="AJ28" s="106"/>
      <c r="AK28" s="106"/>
      <c r="AL28" s="106"/>
      <c r="AM28" s="106"/>
      <c r="AN28" s="106"/>
      <c r="AO28" s="106"/>
    </row>
    <row r="29" spans="1:41" s="1" customFormat="1" ht="26.25" customHeight="1" x14ac:dyDescent="0.2">
      <c r="A29" s="712">
        <v>1</v>
      </c>
      <c r="B29" s="713"/>
      <c r="C29" s="724" t="s">
        <v>452</v>
      </c>
      <c r="D29" s="725"/>
      <c r="E29" s="725"/>
      <c r="F29" s="725"/>
      <c r="G29" s="725"/>
      <c r="H29" s="725"/>
      <c r="I29" s="725"/>
      <c r="J29" s="725"/>
      <c r="K29" s="725"/>
      <c r="L29" s="725"/>
      <c r="M29" s="725"/>
      <c r="N29" s="725"/>
      <c r="O29" s="725"/>
      <c r="P29" s="725"/>
      <c r="Q29" s="725"/>
      <c r="R29" s="725"/>
      <c r="S29" s="725"/>
      <c r="T29" s="725"/>
      <c r="U29" s="725"/>
      <c r="V29" s="725"/>
      <c r="W29" s="725"/>
      <c r="X29" s="725"/>
      <c r="Y29" s="726"/>
      <c r="Z29" s="727">
        <v>43850</v>
      </c>
      <c r="AA29" s="725"/>
      <c r="AB29" s="725"/>
      <c r="AC29" s="726"/>
      <c r="AD29" s="712" t="s">
        <v>453</v>
      </c>
      <c r="AE29" s="728"/>
      <c r="AF29" s="728"/>
      <c r="AG29" s="713"/>
      <c r="AH29" s="106"/>
      <c r="AI29" s="106"/>
      <c r="AJ29" s="106"/>
      <c r="AK29" s="106"/>
      <c r="AL29" s="106"/>
      <c r="AM29" s="106"/>
      <c r="AN29" s="106"/>
      <c r="AO29" s="106"/>
    </row>
    <row r="30" spans="1:41" s="1" customFormat="1" ht="39.75" customHeight="1" x14ac:dyDescent="0.2">
      <c r="A30" s="712">
        <v>2</v>
      </c>
      <c r="B30" s="713"/>
      <c r="C30" s="724" t="s">
        <v>454</v>
      </c>
      <c r="D30" s="725"/>
      <c r="E30" s="725"/>
      <c r="F30" s="725"/>
      <c r="G30" s="725"/>
      <c r="H30" s="725"/>
      <c r="I30" s="725"/>
      <c r="J30" s="725"/>
      <c r="K30" s="725"/>
      <c r="L30" s="725"/>
      <c r="M30" s="725"/>
      <c r="N30" s="725"/>
      <c r="O30" s="725"/>
      <c r="P30" s="725"/>
      <c r="Q30" s="725"/>
      <c r="R30" s="725"/>
      <c r="S30" s="725"/>
      <c r="T30" s="725"/>
      <c r="U30" s="725"/>
      <c r="V30" s="725"/>
      <c r="W30" s="725"/>
      <c r="X30" s="725"/>
      <c r="Y30" s="726"/>
      <c r="Z30" s="727">
        <v>43955</v>
      </c>
      <c r="AA30" s="725"/>
      <c r="AB30" s="725"/>
      <c r="AC30" s="726"/>
      <c r="AD30" s="712" t="s">
        <v>455</v>
      </c>
      <c r="AE30" s="728"/>
      <c r="AF30" s="728"/>
      <c r="AG30" s="713"/>
      <c r="AH30" s="106"/>
      <c r="AI30" s="106"/>
      <c r="AJ30" s="106"/>
      <c r="AK30" s="106"/>
      <c r="AL30" s="106"/>
      <c r="AM30" s="106"/>
      <c r="AN30" s="106"/>
      <c r="AO30" s="106"/>
    </row>
    <row r="31" spans="1:41" s="1" customFormat="1" ht="15" customHeight="1" x14ac:dyDescent="0.2">
      <c r="A31" s="712">
        <v>3</v>
      </c>
      <c r="B31" s="713"/>
      <c r="C31" s="714" t="s">
        <v>456</v>
      </c>
      <c r="D31" s="715"/>
      <c r="E31" s="715"/>
      <c r="F31" s="715"/>
      <c r="G31" s="715"/>
      <c r="H31" s="715"/>
      <c r="I31" s="715"/>
      <c r="J31" s="715"/>
      <c r="K31" s="715"/>
      <c r="L31" s="715"/>
      <c r="M31" s="715"/>
      <c r="N31" s="715"/>
      <c r="O31" s="715"/>
      <c r="P31" s="715"/>
      <c r="Q31" s="715"/>
      <c r="R31" s="715"/>
      <c r="S31" s="715"/>
      <c r="T31" s="715"/>
      <c r="U31" s="715"/>
      <c r="V31" s="715"/>
      <c r="W31" s="715"/>
      <c r="X31" s="715"/>
      <c r="Y31" s="716"/>
      <c r="Z31" s="717">
        <v>44077</v>
      </c>
      <c r="AA31" s="718"/>
      <c r="AB31" s="718"/>
      <c r="AC31" s="719"/>
      <c r="AD31" s="720" t="s">
        <v>457</v>
      </c>
      <c r="AE31" s="718"/>
      <c r="AF31" s="718"/>
      <c r="AG31" s="719"/>
      <c r="AH31" s="106"/>
      <c r="AI31" s="106"/>
      <c r="AJ31" s="106"/>
      <c r="AK31" s="106"/>
      <c r="AL31" s="106"/>
      <c r="AM31" s="106"/>
      <c r="AN31" s="106"/>
      <c r="AO31" s="106"/>
    </row>
    <row r="32" spans="1:41" ht="15" customHeight="1" x14ac:dyDescent="0.2">
      <c r="A32" s="721" t="s">
        <v>180</v>
      </c>
      <c r="B32" s="722"/>
      <c r="C32" s="722"/>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3"/>
    </row>
    <row r="33" spans="1:41" customFormat="1" ht="30.75" customHeight="1" x14ac:dyDescent="0.25">
      <c r="A33" s="292" t="s">
        <v>173</v>
      </c>
      <c r="B33" s="292"/>
      <c r="C33" s="292"/>
      <c r="D33" s="292"/>
      <c r="E33" s="292"/>
      <c r="F33" s="292"/>
      <c r="G33" s="292" t="s">
        <v>182</v>
      </c>
      <c r="H33" s="292"/>
      <c r="I33" s="292"/>
      <c r="J33" s="292"/>
      <c r="K33" s="292"/>
      <c r="L33" s="292"/>
      <c r="M33" s="293" t="s">
        <v>183</v>
      </c>
      <c r="N33" s="294"/>
      <c r="O33" s="294"/>
      <c r="P33" s="294"/>
      <c r="Q33" s="294"/>
      <c r="R33" s="294"/>
      <c r="S33" s="294"/>
      <c r="T33" s="294"/>
      <c r="U33" s="294"/>
      <c r="V33" s="295"/>
      <c r="W33" s="293" t="s">
        <v>184</v>
      </c>
      <c r="X33" s="294"/>
      <c r="Y33" s="294"/>
      <c r="Z33" s="294"/>
      <c r="AA33" s="295"/>
      <c r="AB33" s="296" t="str">
        <f>IF(X7="X","APOYO OFICINA ASESORA DE PLANEACIÓN","APOYO OFICINA DE CONTROL INTERNO")</f>
        <v>APOYO OFICINA DE CONTROL INTERNO</v>
      </c>
      <c r="AC33" s="296"/>
      <c r="AD33" s="296"/>
      <c r="AE33" s="296"/>
      <c r="AF33" s="296"/>
      <c r="AG33" s="296"/>
      <c r="AH33" s="32"/>
      <c r="AO33" s="3" t="s">
        <v>185</v>
      </c>
    </row>
    <row r="34" spans="1:41" s="37" customFormat="1" ht="33.75" customHeight="1" x14ac:dyDescent="0.25">
      <c r="A34" s="33" t="s">
        <v>186</v>
      </c>
      <c r="B34" s="276" t="s">
        <v>458</v>
      </c>
      <c r="C34" s="277"/>
      <c r="D34" s="277"/>
      <c r="E34" s="277"/>
      <c r="F34" s="278"/>
      <c r="G34" s="34" t="s">
        <v>186</v>
      </c>
      <c r="H34" s="276" t="s">
        <v>459</v>
      </c>
      <c r="I34" s="277"/>
      <c r="J34" s="277"/>
      <c r="K34" s="277"/>
      <c r="L34" s="278"/>
      <c r="M34" s="34" t="s">
        <v>186</v>
      </c>
      <c r="N34" s="35"/>
      <c r="O34" s="279" t="s">
        <v>460</v>
      </c>
      <c r="P34" s="279"/>
      <c r="Q34" s="279"/>
      <c r="R34" s="279"/>
      <c r="S34" s="279"/>
      <c r="T34" s="279"/>
      <c r="U34" s="279"/>
      <c r="V34" s="280"/>
      <c r="W34" s="36" t="s">
        <v>186</v>
      </c>
      <c r="X34" s="276" t="s">
        <v>461</v>
      </c>
      <c r="Y34" s="277"/>
      <c r="Z34" s="277"/>
      <c r="AA34" s="278"/>
      <c r="AB34" s="36" t="s">
        <v>186</v>
      </c>
      <c r="AC34" s="281"/>
      <c r="AD34" s="281"/>
      <c r="AE34" s="281"/>
      <c r="AF34" s="281"/>
      <c r="AG34" s="281"/>
      <c r="AO34" s="3" t="s">
        <v>191</v>
      </c>
    </row>
    <row r="35" spans="1:41" s="37" customFormat="1" ht="32.25" customHeight="1" x14ac:dyDescent="0.25">
      <c r="A35" s="33" t="s">
        <v>192</v>
      </c>
      <c r="B35" s="276" t="s">
        <v>462</v>
      </c>
      <c r="C35" s="277"/>
      <c r="D35" s="277"/>
      <c r="E35" s="277"/>
      <c r="F35" s="278"/>
      <c r="G35" s="33" t="s">
        <v>192</v>
      </c>
      <c r="H35" s="283" t="s">
        <v>463</v>
      </c>
      <c r="I35" s="283"/>
      <c r="J35" s="283"/>
      <c r="K35" s="283"/>
      <c r="L35" s="283"/>
      <c r="M35" s="34" t="s">
        <v>192</v>
      </c>
      <c r="N35" s="38"/>
      <c r="O35" s="283" t="s">
        <v>267</v>
      </c>
      <c r="P35" s="283"/>
      <c r="Q35" s="283"/>
      <c r="R35" s="283"/>
      <c r="S35" s="283"/>
      <c r="T35" s="283"/>
      <c r="U35" s="283"/>
      <c r="V35" s="283"/>
      <c r="W35" s="33" t="s">
        <v>192</v>
      </c>
      <c r="X35" s="276" t="s">
        <v>464</v>
      </c>
      <c r="Y35" s="277"/>
      <c r="Z35" s="277"/>
      <c r="AA35" s="278"/>
      <c r="AB35" s="33" t="s">
        <v>192</v>
      </c>
      <c r="AC35" s="281"/>
      <c r="AD35" s="281"/>
      <c r="AE35" s="281"/>
      <c r="AF35" s="281"/>
      <c r="AG35" s="281"/>
      <c r="AO35" s="3" t="s">
        <v>198</v>
      </c>
    </row>
    <row r="36" spans="1:41" s="31" customFormat="1" x14ac:dyDescent="0.2">
      <c r="D36" s="39"/>
      <c r="AO36" s="3" t="s">
        <v>199</v>
      </c>
    </row>
    <row r="37" spans="1:41" x14ac:dyDescent="0.2">
      <c r="AO37" s="3" t="s">
        <v>200</v>
      </c>
    </row>
    <row r="38" spans="1:41" x14ac:dyDescent="0.2">
      <c r="AO38" s="3" t="s">
        <v>201</v>
      </c>
    </row>
    <row r="39" spans="1:41" x14ac:dyDescent="0.2">
      <c r="AO39" s="3" t="s">
        <v>202</v>
      </c>
    </row>
    <row r="40" spans="1:41" x14ac:dyDescent="0.2">
      <c r="AO40" s="3" t="s">
        <v>203</v>
      </c>
    </row>
    <row r="41" spans="1:41" x14ac:dyDescent="0.2">
      <c r="AO41" s="3" t="s">
        <v>204</v>
      </c>
    </row>
  </sheetData>
  <sheetProtection selectLockedCells="1"/>
  <dataConsolidate/>
  <mergeCells count="140">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25"/>
    <mergeCell ref="O15:O18"/>
    <mergeCell ref="Q15:Q18"/>
    <mergeCell ref="S15:S18"/>
    <mergeCell ref="T15:T18"/>
    <mergeCell ref="AF15:AF18"/>
    <mergeCell ref="S19:S20"/>
    <mergeCell ref="X12:X18"/>
    <mergeCell ref="Y12:Y18"/>
    <mergeCell ref="Z12:Z15"/>
    <mergeCell ref="AA12:AA18"/>
    <mergeCell ref="AB12:AB18"/>
    <mergeCell ref="AC12:AC18"/>
    <mergeCell ref="R12:R18"/>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F19:AF21"/>
    <mergeCell ref="O22:O25"/>
    <mergeCell ref="Q22:Q25"/>
    <mergeCell ref="S22:S25"/>
    <mergeCell ref="T22:T25"/>
    <mergeCell ref="AF22:AF25"/>
    <mergeCell ref="Z19:Z22"/>
    <mergeCell ref="AA19:AA25"/>
    <mergeCell ref="AB19:AB25"/>
    <mergeCell ref="AC19:AC25"/>
    <mergeCell ref="AD19:AD25"/>
    <mergeCell ref="AE19:AE25"/>
    <mergeCell ref="T19:T20"/>
    <mergeCell ref="U19:U25"/>
    <mergeCell ref="V19:V25"/>
    <mergeCell ref="W19:W25"/>
    <mergeCell ref="X19:X25"/>
    <mergeCell ref="Y19:Y25"/>
    <mergeCell ref="O19:O21"/>
    <mergeCell ref="P19:P25"/>
    <mergeCell ref="Q19:Q21"/>
    <mergeCell ref="R19:R25"/>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J19:J25"/>
    <mergeCell ref="K19:K25"/>
    <mergeCell ref="A31:B31"/>
    <mergeCell ref="C31:Y31"/>
    <mergeCell ref="Z31:AC31"/>
    <mergeCell ref="AD31:AG31"/>
    <mergeCell ref="A32:AG32"/>
    <mergeCell ref="A33:F33"/>
    <mergeCell ref="G33:L33"/>
    <mergeCell ref="M33:V33"/>
    <mergeCell ref="W33:AA33"/>
    <mergeCell ref="AB33:AG33"/>
    <mergeCell ref="B34:F34"/>
    <mergeCell ref="H34:L34"/>
    <mergeCell ref="O34:V34"/>
    <mergeCell ref="X34:AA34"/>
    <mergeCell ref="AC34:AG34"/>
    <mergeCell ref="B35:F35"/>
    <mergeCell ref="H35:L35"/>
    <mergeCell ref="O35:V35"/>
    <mergeCell ref="X35:AA35"/>
    <mergeCell ref="AC35:AG35"/>
  </mergeCells>
  <conditionalFormatting sqref="J12:J18">
    <cfRule type="containsText" dxfId="119" priority="13" operator="containsText" text="EXTREMO">
      <formula>NOT(ISERROR(SEARCH("EXTREMO",J12)))</formula>
    </cfRule>
    <cfRule type="containsText" dxfId="118" priority="14" operator="containsText" text="ALTO">
      <formula>NOT(ISERROR(SEARCH("ALTO",J12)))</formula>
    </cfRule>
    <cfRule type="containsText" dxfId="117" priority="15" operator="containsText" text="MODERADO">
      <formula>NOT(ISERROR(SEARCH("MODERADO",J12)))</formula>
    </cfRule>
    <cfRule type="containsText" dxfId="116" priority="16" operator="containsText" text="BAJO">
      <formula>NOT(ISERROR(SEARCH("BAJO",J12)))</formula>
    </cfRule>
  </conditionalFormatting>
  <conditionalFormatting sqref="U12">
    <cfRule type="containsText" dxfId="115" priority="9" operator="containsText" text="EXTREMO">
      <formula>NOT(ISERROR(SEARCH("EXTREMO",U12)))</formula>
    </cfRule>
    <cfRule type="containsText" dxfId="114" priority="10" operator="containsText" text="MODERADO">
      <formula>NOT(ISERROR(SEARCH("MODERADO",U12)))</formula>
    </cfRule>
    <cfRule type="containsText" dxfId="113" priority="11" operator="containsText" text="ALTO">
      <formula>NOT(ISERROR(SEARCH("ALTO",U12)))</formula>
    </cfRule>
    <cfRule type="containsText" dxfId="112" priority="12" operator="containsText" text="BAJO">
      <formula>NOT(ISERROR(SEARCH("BAJO",U12)))</formula>
    </cfRule>
  </conditionalFormatting>
  <conditionalFormatting sqref="J19:J25">
    <cfRule type="containsText" dxfId="111" priority="5" operator="containsText" text="EXTREMO">
      <formula>NOT(ISERROR(SEARCH("EXTREMO",J19)))</formula>
    </cfRule>
    <cfRule type="containsText" dxfId="110" priority="6" operator="containsText" text="ALTO">
      <formula>NOT(ISERROR(SEARCH("ALTO",J19)))</formula>
    </cfRule>
    <cfRule type="containsText" dxfId="109" priority="7" operator="containsText" text="MODERADO">
      <formula>NOT(ISERROR(SEARCH("MODERADO",J19)))</formula>
    </cfRule>
    <cfRule type="containsText" dxfId="108" priority="8" operator="containsText" text="BAJO">
      <formula>NOT(ISERROR(SEARCH("BAJO",J19)))</formula>
    </cfRule>
  </conditionalFormatting>
  <conditionalFormatting sqref="U19:U25">
    <cfRule type="containsText" dxfId="107" priority="1" operator="containsText" text="EXTREMO">
      <formula>NOT(ISERROR(SEARCH("EXTREMO",U19)))</formula>
    </cfRule>
    <cfRule type="containsText" dxfId="106" priority="2" operator="containsText" text="MODERADO">
      <formula>NOT(ISERROR(SEARCH("MODERADO",U19)))</formula>
    </cfRule>
    <cfRule type="containsText" dxfId="105" priority="3" operator="containsText" text="ALTO">
      <formula>NOT(ISERROR(SEARCH("ALTO",U19)))</formula>
    </cfRule>
    <cfRule type="containsText" dxfId="104" priority="4" operator="containsText" text="BAJO">
      <formula>NOT(ISERROR(SEARCH("BAJO",U19)))</formula>
    </cfRule>
  </conditionalFormatting>
  <dataValidations count="16">
    <dataValidation type="list" allowBlank="1" showInputMessage="1" showErrorMessage="1" sqref="U19:U25" xr:uid="{439FE65D-F7D5-44E9-A15F-4F430ECBA2BD}">
      <formula1>$AO$10:$AO$55</formula1>
    </dataValidation>
    <dataValidation type="list" allowBlank="1" showInputMessage="1" showErrorMessage="1" sqref="M15" xr:uid="{C6287611-1EA6-4288-806B-686C13AB043B}">
      <formula1>$AJ$16:$AL$16</formula1>
    </dataValidation>
    <dataValidation type="list" allowBlank="1" showInputMessage="1" showErrorMessage="1" sqref="AA12:AA25" xr:uid="{4A98C693-550C-4F17-A8D7-EE433919C873}">
      <formula1>$AN$12:$AN$13</formula1>
    </dataValidation>
    <dataValidation type="list" allowBlank="1" showInputMessage="1" showErrorMessage="1" sqref="T12 S12:S13" xr:uid="{E5F1D5AD-1A50-4955-944E-AF47DA457999}">
      <formula1>$AH$15:$AH$17</formula1>
    </dataValidation>
    <dataValidation type="list" allowBlank="1" showInputMessage="1" showErrorMessage="1" sqref="D12:D25" xr:uid="{30AE6B54-BEF4-4F75-A91A-3E2C5D906BF3}">
      <formula1>$AN$2:$AN$8</formula1>
    </dataValidation>
    <dataValidation type="list" allowBlank="1" showInputMessage="1" showErrorMessage="1" sqref="V12:V25" xr:uid="{1783C035-CB67-4A04-BBEA-5EC56AD821AB}">
      <formula1>$AH$14:$AK$14</formula1>
    </dataValidation>
    <dataValidation type="list" allowBlank="1" showInputMessage="1" showErrorMessage="1" sqref="P12" xr:uid="{CA731DDD-EB32-4759-8591-B024E0067124}">
      <formula1>$AH$10:$AJ$10</formula1>
    </dataValidation>
    <dataValidation type="list" allowBlank="1" showInputMessage="1" showErrorMessage="1" sqref="M17" xr:uid="{AB296B2B-F600-441D-A855-710985D393AF}">
      <formula1>$AH$8:$AI$8</formula1>
    </dataValidation>
    <dataValidation type="list" allowBlank="1" showInputMessage="1" showErrorMessage="1" sqref="M16" xr:uid="{49F1BF3C-EA1B-43D1-ACC1-63CE2F50A79C}">
      <formula1>$AH$7:$AI$7</formula1>
    </dataValidation>
    <dataValidation type="list" allowBlank="1" showInputMessage="1" showErrorMessage="1" sqref="M14" xr:uid="{31CF1EBF-DD99-4E0A-B296-2B994886FFE5}">
      <formula1>$AH$5:$AI$5</formula1>
    </dataValidation>
    <dataValidation type="list" allowBlank="1" showInputMessage="1" showErrorMessage="1" sqref="M13" xr:uid="{39B28A3B-3BA4-4B62-AA0D-257ABDF66593}">
      <formula1>$AH$4:$AI$4</formula1>
    </dataValidation>
    <dataValidation type="list" allowBlank="1" showInputMessage="1" showErrorMessage="1" sqref="M12" xr:uid="{E452DC05-6867-409B-90D1-BCD1AC5BF829}">
      <formula1>$AH$2:$AH$3</formula1>
    </dataValidation>
    <dataValidation type="list" allowBlank="1" showInputMessage="1" showErrorMessage="1" sqref="U12" xr:uid="{AA31A2B1-6B3D-43BB-A60F-A2095BEE8190}">
      <formula1>$AO$10:$AO$41</formula1>
    </dataValidation>
    <dataValidation type="list" allowBlank="1" showInputMessage="1" showErrorMessage="1" sqref="G12:G25" xr:uid="{42E1E5C6-A894-4C70-B05A-27603914D01C}">
      <formula1>$AL$2:$AL$6</formula1>
    </dataValidation>
    <dataValidation type="list" allowBlank="1" showInputMessage="1" showErrorMessage="1" sqref="M18:M25" xr:uid="{51D9DFB2-0830-402D-B12E-DAFE9E73F42D}">
      <formula1>$AH$9:$AJ$9</formula1>
    </dataValidation>
    <dataValidation type="list" allowBlank="1" showInputMessage="1" showErrorMessage="1" sqref="H12:H25" xr:uid="{CE182A22-903F-4C74-9692-FA65DF7F74A7}">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5270-BC3D-4BC7-9E01-B819DAF0DA35}">
  <dimension ref="A1:AO42"/>
  <sheetViews>
    <sheetView view="pageBreakPreview" zoomScale="70" zoomScaleNormal="40" zoomScaleSheetLayoutView="70" workbookViewId="0">
      <selection activeCell="F12" sqref="F12:F18"/>
    </sheetView>
  </sheetViews>
  <sheetFormatPr baseColWidth="10" defaultColWidth="11.42578125" defaultRowHeight="12.75" x14ac:dyDescent="0.25"/>
  <cols>
    <col min="1" max="1" width="43" style="39" customWidth="1"/>
    <col min="2" max="2" width="22.42578125" style="39" customWidth="1"/>
    <col min="3" max="3" width="20" style="39" customWidth="1"/>
    <col min="4" max="4" width="27.42578125" style="39" customWidth="1"/>
    <col min="5" max="5" width="24" style="39" customWidth="1"/>
    <col min="6" max="6" width="23.140625" style="39" customWidth="1"/>
    <col min="7" max="7" width="19.140625" style="39" customWidth="1"/>
    <col min="8" max="8" width="22.42578125" style="39" customWidth="1"/>
    <col min="9" max="9" width="25.28515625" style="39" hidden="1" customWidth="1"/>
    <col min="10" max="10" width="22.85546875" style="39" customWidth="1"/>
    <col min="11" max="11" width="26" style="39" customWidth="1"/>
    <col min="12" max="12" width="66.28515625" style="39" customWidth="1"/>
    <col min="13" max="13" width="26" style="39" customWidth="1"/>
    <col min="14" max="14" width="19.7109375" style="39" hidden="1" customWidth="1"/>
    <col min="15" max="15" width="21.140625" style="39" customWidth="1"/>
    <col min="16" max="16" width="16.7109375" style="39" customWidth="1"/>
    <col min="17" max="17" width="20.42578125" style="39" customWidth="1"/>
    <col min="18" max="18" width="22.140625" style="39" customWidth="1"/>
    <col min="19" max="19" width="24.140625" style="39" customWidth="1"/>
    <col min="20" max="20" width="26.85546875" style="39" customWidth="1"/>
    <col min="21" max="21" width="23.42578125" style="39" customWidth="1"/>
    <col min="22" max="22" width="21" style="39" customWidth="1"/>
    <col min="23" max="23" width="27.7109375" style="39" customWidth="1"/>
    <col min="24" max="24" width="28.140625" style="39" customWidth="1"/>
    <col min="25" max="25" width="22.85546875" style="39" customWidth="1"/>
    <col min="26" max="26" width="30.85546875" style="39" customWidth="1"/>
    <col min="27" max="27" width="26.85546875" style="39" customWidth="1"/>
    <col min="28" max="28" width="19.140625" style="39" customWidth="1"/>
    <col min="29" max="29" width="17.42578125" style="39" customWidth="1"/>
    <col min="30" max="30" width="47" style="39" customWidth="1"/>
    <col min="31" max="31" width="19.140625" style="39" customWidth="1"/>
    <col min="32" max="32" width="23.42578125" style="39" customWidth="1"/>
    <col min="33" max="33" width="36.42578125" style="39" customWidth="1"/>
    <col min="34" max="34" width="17.28515625" style="39" hidden="1" customWidth="1"/>
    <col min="35" max="41" width="11.42578125" style="39" hidden="1" customWidth="1"/>
    <col min="42" max="42" width="11" style="39" customWidth="1"/>
    <col min="43" max="16384" width="11.42578125" style="39"/>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9" t="s">
        <v>0</v>
      </c>
      <c r="AL1" s="39" t="s">
        <v>1</v>
      </c>
      <c r="AN1" s="39"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9" t="s">
        <v>3</v>
      </c>
      <c r="AI2" s="39" t="s">
        <v>4</v>
      </c>
      <c r="AL2" s="39" t="s">
        <v>5</v>
      </c>
      <c r="AN2" s="39"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9" t="s">
        <v>7</v>
      </c>
      <c r="AI3" s="39" t="s">
        <v>8</v>
      </c>
      <c r="AL3" s="39" t="s">
        <v>9</v>
      </c>
      <c r="AN3" s="39"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9" t="s">
        <v>11</v>
      </c>
      <c r="AI4" s="39" t="s">
        <v>12</v>
      </c>
      <c r="AK4" s="39" t="s">
        <v>13</v>
      </c>
      <c r="AL4" s="39" t="s">
        <v>14</v>
      </c>
      <c r="AN4" s="39"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9" t="s">
        <v>16</v>
      </c>
      <c r="AI5" s="39" t="s">
        <v>17</v>
      </c>
      <c r="AK5" s="39" t="s">
        <v>18</v>
      </c>
      <c r="AL5" s="39" t="s">
        <v>19</v>
      </c>
      <c r="AN5" s="39"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9" t="s">
        <v>21</v>
      </c>
      <c r="AI6" s="39" t="s">
        <v>22</v>
      </c>
      <c r="AJ6" s="39" t="s">
        <v>23</v>
      </c>
      <c r="AK6" s="39" t="s">
        <v>24</v>
      </c>
      <c r="AL6" s="39" t="s">
        <v>25</v>
      </c>
      <c r="AN6" s="39" t="s">
        <v>26</v>
      </c>
    </row>
    <row r="7" spans="1:41" ht="24.75" customHeight="1" x14ac:dyDescent="0.25">
      <c r="A7" s="487" t="s">
        <v>27</v>
      </c>
      <c r="B7" s="487"/>
      <c r="C7" s="488">
        <v>43854</v>
      </c>
      <c r="D7" s="489"/>
      <c r="E7" s="489"/>
      <c r="F7" s="489"/>
      <c r="G7" s="549"/>
      <c r="H7" s="550"/>
      <c r="I7" s="550"/>
      <c r="J7" s="550"/>
      <c r="K7" s="550"/>
      <c r="L7" s="551"/>
      <c r="M7" s="493" t="s">
        <v>28</v>
      </c>
      <c r="N7" s="494"/>
      <c r="O7" s="494"/>
      <c r="P7" s="494"/>
      <c r="Q7" s="494"/>
      <c r="R7" s="494"/>
      <c r="S7" s="494"/>
      <c r="T7" s="494"/>
      <c r="U7" s="494"/>
      <c r="V7" s="495"/>
      <c r="W7" s="4" t="s">
        <v>29</v>
      </c>
      <c r="X7" s="30"/>
      <c r="Y7" s="6" t="s">
        <v>31</v>
      </c>
      <c r="Z7" s="496"/>
      <c r="AA7" s="497"/>
      <c r="AB7" s="4" t="s">
        <v>32</v>
      </c>
      <c r="AC7" s="30" t="s">
        <v>30</v>
      </c>
      <c r="AD7" s="7" t="s">
        <v>33</v>
      </c>
      <c r="AE7" s="8"/>
      <c r="AF7" s="552"/>
      <c r="AG7" s="552"/>
      <c r="AH7" s="39" t="s">
        <v>34</v>
      </c>
      <c r="AI7" s="39" t="s">
        <v>35</v>
      </c>
      <c r="AJ7" s="39" t="s">
        <v>36</v>
      </c>
      <c r="AN7" s="39" t="s">
        <v>37</v>
      </c>
    </row>
    <row r="8" spans="1:41" x14ac:dyDescent="0.25">
      <c r="A8" s="477" t="s">
        <v>38</v>
      </c>
      <c r="B8" s="477"/>
      <c r="C8" s="477"/>
      <c r="D8" s="477"/>
      <c r="E8" s="477"/>
      <c r="F8" s="477"/>
      <c r="G8" s="546" t="s">
        <v>39</v>
      </c>
      <c r="H8" s="547"/>
      <c r="I8" s="547"/>
      <c r="J8" s="547"/>
      <c r="K8" s="547"/>
      <c r="L8" s="547"/>
      <c r="M8" s="547"/>
      <c r="N8" s="547"/>
      <c r="O8" s="547"/>
      <c r="P8" s="547"/>
      <c r="Q8" s="547"/>
      <c r="R8" s="547"/>
      <c r="S8" s="547"/>
      <c r="T8" s="547"/>
      <c r="U8" s="547"/>
      <c r="V8" s="547"/>
      <c r="W8" s="547"/>
      <c r="X8" s="486"/>
      <c r="Y8" s="547"/>
      <c r="Z8" s="547"/>
      <c r="AA8" s="547"/>
      <c r="AB8" s="548"/>
      <c r="AC8" s="478" t="s">
        <v>40</v>
      </c>
      <c r="AD8" s="483" t="s">
        <v>41</v>
      </c>
      <c r="AE8" s="484"/>
      <c r="AF8" s="484"/>
      <c r="AG8" s="484"/>
      <c r="AH8" s="39" t="s">
        <v>42</v>
      </c>
      <c r="AI8" s="39" t="s">
        <v>43</v>
      </c>
      <c r="AN8" s="39" t="s">
        <v>44</v>
      </c>
    </row>
    <row r="9" spans="1:41" s="47" customFormat="1" ht="14.25" customHeight="1" x14ac:dyDescent="0.25">
      <c r="A9" s="467" t="s">
        <v>45</v>
      </c>
      <c r="B9" s="465" t="s">
        <v>46</v>
      </c>
      <c r="C9" s="467" t="s">
        <v>47</v>
      </c>
      <c r="D9" s="467" t="s">
        <v>2</v>
      </c>
      <c r="E9" s="467" t="s">
        <v>48</v>
      </c>
      <c r="F9" s="477" t="s">
        <v>49</v>
      </c>
      <c r="G9" s="477" t="s">
        <v>50</v>
      </c>
      <c r="H9" s="477"/>
      <c r="I9" s="477"/>
      <c r="J9" s="477"/>
      <c r="K9" s="546" t="s">
        <v>51</v>
      </c>
      <c r="L9" s="547"/>
      <c r="M9" s="547"/>
      <c r="N9" s="547"/>
      <c r="O9" s="547"/>
      <c r="P9" s="547"/>
      <c r="Q9" s="547"/>
      <c r="R9" s="547"/>
      <c r="S9" s="547"/>
      <c r="T9" s="548"/>
      <c r="U9" s="546" t="s">
        <v>52</v>
      </c>
      <c r="V9" s="547"/>
      <c r="W9" s="547"/>
      <c r="X9" s="547"/>
      <c r="Y9" s="547"/>
      <c r="Z9" s="547"/>
      <c r="AA9" s="547"/>
      <c r="AB9" s="548"/>
      <c r="AC9" s="482"/>
      <c r="AD9" s="483"/>
      <c r="AE9" s="484"/>
      <c r="AF9" s="484"/>
      <c r="AG9" s="484"/>
      <c r="AH9" s="39" t="s">
        <v>53</v>
      </c>
      <c r="AI9" s="39" t="s">
        <v>54</v>
      </c>
      <c r="AJ9" s="39" t="s">
        <v>55</v>
      </c>
    </row>
    <row r="10" spans="1:41" s="47" customFormat="1" ht="20.25" customHeight="1" x14ac:dyDescent="0.25">
      <c r="A10" s="467"/>
      <c r="B10" s="480"/>
      <c r="C10" s="467"/>
      <c r="D10" s="467"/>
      <c r="E10" s="467"/>
      <c r="F10" s="477"/>
      <c r="G10" s="479" t="s">
        <v>56</v>
      </c>
      <c r="H10" s="479"/>
      <c r="I10" s="479"/>
      <c r="J10" s="479"/>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47" t="s">
        <v>72</v>
      </c>
      <c r="AI10" s="47" t="s">
        <v>73</v>
      </c>
      <c r="AJ10" s="47" t="s">
        <v>74</v>
      </c>
      <c r="AL10" s="47" t="s">
        <v>75</v>
      </c>
      <c r="AO10" s="39" t="s">
        <v>76</v>
      </c>
    </row>
    <row r="11" spans="1:41" s="47" customFormat="1" ht="57.75" customHeight="1" x14ac:dyDescent="0.25">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13" t="s">
        <v>78</v>
      </c>
      <c r="Z11" s="13" t="s">
        <v>79</v>
      </c>
      <c r="AA11" s="14" t="s">
        <v>80</v>
      </c>
      <c r="AB11" s="14" t="s">
        <v>81</v>
      </c>
      <c r="AC11" s="479"/>
      <c r="AD11" s="12" t="s">
        <v>82</v>
      </c>
      <c r="AE11" s="15" t="s">
        <v>83</v>
      </c>
      <c r="AF11" s="15" t="s">
        <v>84</v>
      </c>
      <c r="AG11" s="13" t="s">
        <v>85</v>
      </c>
      <c r="AH11" s="47" t="s">
        <v>86</v>
      </c>
      <c r="AI11" s="47" t="s">
        <v>8</v>
      </c>
      <c r="AL11" s="47" t="s">
        <v>87</v>
      </c>
      <c r="AO11" s="39" t="s">
        <v>88</v>
      </c>
    </row>
    <row r="12" spans="1:41" ht="58.5" customHeight="1" x14ac:dyDescent="0.25">
      <c r="A12" s="829" t="s">
        <v>370</v>
      </c>
      <c r="B12" s="543" t="s">
        <v>371</v>
      </c>
      <c r="C12" s="525" t="s">
        <v>372</v>
      </c>
      <c r="D12" s="404" t="s">
        <v>15</v>
      </c>
      <c r="E12" s="526" t="s">
        <v>373</v>
      </c>
      <c r="F12" s="525" t="s">
        <v>374</v>
      </c>
      <c r="G12" s="373" t="s">
        <v>14</v>
      </c>
      <c r="H12" s="373" t="s">
        <v>13</v>
      </c>
      <c r="I12" s="16" t="str">
        <f>CONCATENATE(G12,H12)</f>
        <v>POSIBLEMODERADO</v>
      </c>
      <c r="J12" s="391" t="str">
        <f>I13</f>
        <v>3. ALTO</v>
      </c>
      <c r="K12" s="540" t="s">
        <v>375</v>
      </c>
      <c r="L12" s="80" t="s">
        <v>95</v>
      </c>
      <c r="M12" s="18" t="s">
        <v>3</v>
      </c>
      <c r="N12" s="19">
        <f>IF(M12="ASIGNADO",15,IF(M12="NO ASIGNADO",0,""))</f>
        <v>15</v>
      </c>
      <c r="O12" s="395">
        <f>SUM(N12:N18)</f>
        <v>95</v>
      </c>
      <c r="P12" s="396" t="s">
        <v>72</v>
      </c>
      <c r="Q12" s="360">
        <f>IF(Q15="DÉBIL",0,IF(Q15="MODERADO",50,IF(Q15="FUERTE",100,"")))</f>
        <v>50</v>
      </c>
      <c r="R12" s="529"/>
      <c r="S12" s="342" t="s">
        <v>96</v>
      </c>
      <c r="T12" s="342" t="s">
        <v>96</v>
      </c>
      <c r="U12" s="344" t="s">
        <v>178</v>
      </c>
      <c r="V12" s="387" t="s">
        <v>121</v>
      </c>
      <c r="W12" s="523" t="s">
        <v>376</v>
      </c>
      <c r="X12" s="525" t="s">
        <v>377</v>
      </c>
      <c r="Y12" s="525" t="s">
        <v>378</v>
      </c>
      <c r="Z12" s="432" t="s">
        <v>213</v>
      </c>
      <c r="AA12" s="411" t="s">
        <v>103</v>
      </c>
      <c r="AB12" s="525" t="s">
        <v>379</v>
      </c>
      <c r="AC12" s="315" t="s">
        <v>380</v>
      </c>
      <c r="AD12" s="315" t="s">
        <v>381</v>
      </c>
      <c r="AE12" s="373" t="s">
        <v>382</v>
      </c>
      <c r="AF12" s="315" t="s">
        <v>383</v>
      </c>
      <c r="AG12" s="518" t="s">
        <v>384</v>
      </c>
      <c r="AH12" s="39" t="s">
        <v>110</v>
      </c>
      <c r="AI12" s="39" t="s">
        <v>111</v>
      </c>
      <c r="AJ12" s="39" t="s">
        <v>13</v>
      </c>
      <c r="AK12" s="39" t="s">
        <v>76</v>
      </c>
      <c r="AL12" s="39" t="s">
        <v>13</v>
      </c>
      <c r="AN12" s="39" t="s">
        <v>103</v>
      </c>
      <c r="AO12" s="39" t="s">
        <v>112</v>
      </c>
    </row>
    <row r="13" spans="1:41" ht="58.5" customHeight="1" x14ac:dyDescent="0.25">
      <c r="A13" s="829"/>
      <c r="B13" s="544"/>
      <c r="C13" s="531"/>
      <c r="D13" s="344"/>
      <c r="E13" s="536"/>
      <c r="F13" s="531"/>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352"/>
      <c r="K13" s="541"/>
      <c r="L13" s="82" t="s">
        <v>113</v>
      </c>
      <c r="M13" s="21" t="s">
        <v>11</v>
      </c>
      <c r="N13" s="22">
        <f>IF(M13="ADECUADO",15,IF(M13="INADECUADO",0,""))</f>
        <v>15</v>
      </c>
      <c r="O13" s="356"/>
      <c r="P13" s="357"/>
      <c r="Q13" s="360"/>
      <c r="R13" s="530"/>
      <c r="S13" s="342"/>
      <c r="T13" s="342"/>
      <c r="U13" s="344"/>
      <c r="V13" s="346"/>
      <c r="W13" s="523"/>
      <c r="X13" s="531"/>
      <c r="Y13" s="531"/>
      <c r="Z13" s="414"/>
      <c r="AA13" s="332"/>
      <c r="AB13" s="531"/>
      <c r="AC13" s="315"/>
      <c r="AD13" s="315"/>
      <c r="AE13" s="373"/>
      <c r="AF13" s="315"/>
      <c r="AG13" s="826"/>
      <c r="AH13" s="39" t="s">
        <v>96</v>
      </c>
      <c r="AI13" s="39" t="s">
        <v>114</v>
      </c>
      <c r="AL13" s="39" t="s">
        <v>18</v>
      </c>
      <c r="AN13" s="39" t="s">
        <v>115</v>
      </c>
      <c r="AO13" s="39" t="s">
        <v>116</v>
      </c>
    </row>
    <row r="14" spans="1:41" ht="91.5" customHeight="1" x14ac:dyDescent="0.25">
      <c r="A14" s="829"/>
      <c r="B14" s="544"/>
      <c r="C14" s="531"/>
      <c r="D14" s="344"/>
      <c r="E14" s="536"/>
      <c r="F14" s="531"/>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52"/>
      <c r="K14" s="541"/>
      <c r="L14" s="84" t="s">
        <v>117</v>
      </c>
      <c r="M14" s="21" t="s">
        <v>16</v>
      </c>
      <c r="N14" s="22">
        <f>IF(M14="OPORTUNA",15,IF(M14="INOPORTUNA",0,""))</f>
        <v>15</v>
      </c>
      <c r="O14" s="356"/>
      <c r="P14" s="357"/>
      <c r="Q14" s="360"/>
      <c r="R14" s="530"/>
      <c r="S14" s="24" t="s">
        <v>118</v>
      </c>
      <c r="T14" s="24" t="s">
        <v>119</v>
      </c>
      <c r="U14" s="344"/>
      <c r="V14" s="346"/>
      <c r="W14" s="523"/>
      <c r="X14" s="531"/>
      <c r="Y14" s="531"/>
      <c r="Z14" s="414"/>
      <c r="AA14" s="332"/>
      <c r="AB14" s="531"/>
      <c r="AC14" s="315"/>
      <c r="AD14" s="315"/>
      <c r="AE14" s="373"/>
      <c r="AF14" s="315"/>
      <c r="AG14" s="826"/>
      <c r="AH14" s="39" t="s">
        <v>120</v>
      </c>
      <c r="AI14" s="39" t="s">
        <v>98</v>
      </c>
      <c r="AJ14" s="39" t="s">
        <v>121</v>
      </c>
      <c r="AK14" s="39" t="s">
        <v>122</v>
      </c>
      <c r="AL14" s="39" t="s">
        <v>24</v>
      </c>
      <c r="AO14" s="39" t="s">
        <v>123</v>
      </c>
    </row>
    <row r="15" spans="1:41" ht="58.5" customHeight="1" x14ac:dyDescent="0.25">
      <c r="A15" s="829"/>
      <c r="B15" s="544"/>
      <c r="C15" s="531"/>
      <c r="D15" s="344"/>
      <c r="E15" s="25" t="s">
        <v>124</v>
      </c>
      <c r="F15" s="531"/>
      <c r="G15" s="373"/>
      <c r="H15" s="373"/>
      <c r="I15" s="16"/>
      <c r="J15" s="352"/>
      <c r="K15" s="541"/>
      <c r="L15" s="82" t="s">
        <v>218</v>
      </c>
      <c r="M15" s="21" t="s">
        <v>21</v>
      </c>
      <c r="N15" s="22">
        <f>IF(M15="PREVENIR",15,IF(M15="DETECTAR",10,IF(M15="NO ES UN CONTROL",0,"")))</f>
        <v>10</v>
      </c>
      <c r="O15" s="318" t="str">
        <f>IF(O12&lt;86,"DÉBIL",IF(O12&lt;96,"MODERADO",IF(O12&lt;101,"FUERTE","")))</f>
        <v>MODERADO</v>
      </c>
      <c r="P15" s="357"/>
      <c r="Q15" s="320" t="str">
        <f>IF(AND(O15="FUERTE",P12="FUERTE (SIEMPRE SE EJECUTA)"),"FUERTE",IF(OR(O15="DÉBIL",P12="DÉBIL (NO SE EJECUTA)"),"DÉBIL",IF(OR(O15="MODERADO",P12="MODERADO (ALGUNAS VECES)"),"MODERADO")))</f>
        <v>MODERADO</v>
      </c>
      <c r="R15" s="519" t="str">
        <f>IF(AND(O15="FUERTE",P12="FUERTE (SIEMPRE SE EJECUTA)"),"NO","SÍ")</f>
        <v>SÍ</v>
      </c>
      <c r="S15" s="324">
        <v>2</v>
      </c>
      <c r="T15" s="325">
        <v>2</v>
      </c>
      <c r="U15" s="344"/>
      <c r="V15" s="346"/>
      <c r="W15" s="523"/>
      <c r="X15" s="531"/>
      <c r="Y15" s="531"/>
      <c r="Z15" s="415"/>
      <c r="AA15" s="332"/>
      <c r="AB15" s="531"/>
      <c r="AC15" s="315"/>
      <c r="AD15" s="315"/>
      <c r="AE15" s="373"/>
      <c r="AF15" s="315" t="s">
        <v>385</v>
      </c>
      <c r="AG15" s="826"/>
      <c r="AH15" s="39" t="s">
        <v>96</v>
      </c>
      <c r="AO15" s="39" t="s">
        <v>128</v>
      </c>
    </row>
    <row r="16" spans="1:41" ht="58.5" customHeight="1" x14ac:dyDescent="0.25">
      <c r="A16" s="829"/>
      <c r="B16" s="544"/>
      <c r="C16" s="531"/>
      <c r="D16" s="344"/>
      <c r="E16" s="536" t="s">
        <v>386</v>
      </c>
      <c r="F16" s="531"/>
      <c r="G16" s="373"/>
      <c r="H16" s="373"/>
      <c r="I16" s="16"/>
      <c r="J16" s="352"/>
      <c r="K16" s="541"/>
      <c r="L16" s="82" t="s">
        <v>130</v>
      </c>
      <c r="M16" s="21" t="s">
        <v>34</v>
      </c>
      <c r="N16" s="22">
        <f>IF(M16="CONFIABLE",15,IF(M16="NO CONFIABLE",0,""))</f>
        <v>15</v>
      </c>
      <c r="O16" s="319"/>
      <c r="P16" s="357"/>
      <c r="Q16" s="320"/>
      <c r="R16" s="519"/>
      <c r="S16" s="324"/>
      <c r="T16" s="326"/>
      <c r="U16" s="344"/>
      <c r="V16" s="346"/>
      <c r="W16" s="523"/>
      <c r="X16" s="531"/>
      <c r="Y16" s="531"/>
      <c r="Z16" s="25" t="s">
        <v>131</v>
      </c>
      <c r="AA16" s="332"/>
      <c r="AB16" s="531"/>
      <c r="AC16" s="315"/>
      <c r="AD16" s="315"/>
      <c r="AE16" s="373"/>
      <c r="AF16" s="315"/>
      <c r="AG16" s="826"/>
      <c r="AH16" s="39" t="s">
        <v>132</v>
      </c>
      <c r="AJ16" s="39" t="s">
        <v>21</v>
      </c>
      <c r="AK16" s="39" t="s">
        <v>126</v>
      </c>
      <c r="AL16" s="39" t="s">
        <v>22</v>
      </c>
      <c r="AO16" s="39" t="s">
        <v>133</v>
      </c>
    </row>
    <row r="17" spans="1:41" ht="58.5" customHeight="1" x14ac:dyDescent="0.25">
      <c r="A17" s="829"/>
      <c r="B17" s="544"/>
      <c r="C17" s="531"/>
      <c r="D17" s="344"/>
      <c r="E17" s="536"/>
      <c r="F17" s="531"/>
      <c r="G17" s="373"/>
      <c r="H17" s="373"/>
      <c r="I17" s="16"/>
      <c r="J17" s="352"/>
      <c r="K17" s="541"/>
      <c r="L17" s="82" t="s">
        <v>134</v>
      </c>
      <c r="M17" s="21" t="s">
        <v>42</v>
      </c>
      <c r="N17" s="22">
        <f>IF(M17="SE INVESTIGAN Y SE RESUELVEN OPORTUNAMENTE",15,IF(M17="NO SE INVESTIGAN Y SE RESUELVEN OPORTUNAMENTE",0,""))</f>
        <v>15</v>
      </c>
      <c r="O17" s="319"/>
      <c r="P17" s="357"/>
      <c r="Q17" s="320"/>
      <c r="R17" s="519"/>
      <c r="S17" s="324"/>
      <c r="T17" s="326"/>
      <c r="U17" s="344"/>
      <c r="V17" s="346"/>
      <c r="W17" s="523"/>
      <c r="X17" s="531"/>
      <c r="Y17" s="531"/>
      <c r="Z17" s="432" t="s">
        <v>387</v>
      </c>
      <c r="AA17" s="332"/>
      <c r="AB17" s="531"/>
      <c r="AC17" s="315"/>
      <c r="AD17" s="315"/>
      <c r="AE17" s="373"/>
      <c r="AF17" s="315"/>
      <c r="AG17" s="826"/>
      <c r="AH17" s="39" t="s">
        <v>114</v>
      </c>
      <c r="AO17" s="39" t="s">
        <v>136</v>
      </c>
    </row>
    <row r="18" spans="1:41" ht="54.75" customHeight="1" x14ac:dyDescent="0.25">
      <c r="A18" s="830"/>
      <c r="B18" s="544"/>
      <c r="C18" s="532"/>
      <c r="D18" s="345"/>
      <c r="E18" s="822"/>
      <c r="F18" s="532"/>
      <c r="G18" s="374"/>
      <c r="H18" s="374"/>
      <c r="I18" s="16"/>
      <c r="J18" s="352"/>
      <c r="K18" s="542"/>
      <c r="L18" s="86" t="s">
        <v>137</v>
      </c>
      <c r="M18" s="28" t="s">
        <v>53</v>
      </c>
      <c r="N18" s="29">
        <f>IF(M18="COMPLETA",10,IF(M18="INCOMPLETA",5,IF(M18="NO EXISTE",0,"")))</f>
        <v>10</v>
      </c>
      <c r="O18" s="319"/>
      <c r="P18" s="358"/>
      <c r="Q18" s="321"/>
      <c r="R18" s="520"/>
      <c r="S18" s="325"/>
      <c r="T18" s="326"/>
      <c r="U18" s="345"/>
      <c r="V18" s="346"/>
      <c r="W18" s="432"/>
      <c r="X18" s="532"/>
      <c r="Y18" s="532"/>
      <c r="Z18" s="415"/>
      <c r="AA18" s="333"/>
      <c r="AB18" s="532"/>
      <c r="AC18" s="328"/>
      <c r="AD18" s="328"/>
      <c r="AE18" s="374"/>
      <c r="AF18" s="328"/>
      <c r="AG18" s="827"/>
      <c r="AO18" s="39" t="s">
        <v>97</v>
      </c>
    </row>
    <row r="19" spans="1:41" ht="57" customHeight="1" x14ac:dyDescent="0.25">
      <c r="A19" s="829" t="s">
        <v>370</v>
      </c>
      <c r="B19" s="543" t="s">
        <v>388</v>
      </c>
      <c r="C19" s="525" t="s">
        <v>389</v>
      </c>
      <c r="D19" s="404" t="s">
        <v>44</v>
      </c>
      <c r="E19" s="526" t="s">
        <v>390</v>
      </c>
      <c r="F19" s="525" t="s">
        <v>391</v>
      </c>
      <c r="G19" s="373" t="s">
        <v>14</v>
      </c>
      <c r="H19" s="373" t="s">
        <v>13</v>
      </c>
      <c r="I19" s="16" t="str">
        <f>CONCATENATE(G19,H19)</f>
        <v>POSIBLEMODERADO</v>
      </c>
      <c r="J19" s="391" t="str">
        <f>I20</f>
        <v>3. ALTO</v>
      </c>
      <c r="K19" s="540" t="s">
        <v>392</v>
      </c>
      <c r="L19" s="80" t="s">
        <v>95</v>
      </c>
      <c r="M19" s="18" t="s">
        <v>3</v>
      </c>
      <c r="N19" s="19">
        <f>IF(M19="ASIGNADO",15,IF(M19="NO ASIGNADO",0,""))</f>
        <v>15</v>
      </c>
      <c r="O19" s="395">
        <f>SUM(N19:N25)</f>
        <v>95</v>
      </c>
      <c r="P19" s="396" t="s">
        <v>72</v>
      </c>
      <c r="Q19" s="360">
        <f>IF(Q22="DÉBIL",0,IF(Q22="MODERADO",50,IF(Q22="FUERTE",100,"")))</f>
        <v>50</v>
      </c>
      <c r="R19" s="529"/>
      <c r="S19" s="342" t="s">
        <v>96</v>
      </c>
      <c r="T19" s="342" t="s">
        <v>96</v>
      </c>
      <c r="U19" s="344" t="s">
        <v>178</v>
      </c>
      <c r="V19" s="387" t="s">
        <v>121</v>
      </c>
      <c r="W19" s="523" t="s">
        <v>393</v>
      </c>
      <c r="X19" s="525" t="s">
        <v>394</v>
      </c>
      <c r="Y19" s="525" t="s">
        <v>395</v>
      </c>
      <c r="Z19" s="432" t="s">
        <v>213</v>
      </c>
      <c r="AA19" s="411" t="s">
        <v>115</v>
      </c>
      <c r="AB19" s="525" t="s">
        <v>396</v>
      </c>
      <c r="AC19" s="315" t="s">
        <v>380</v>
      </c>
      <c r="AD19" s="315" t="s">
        <v>397</v>
      </c>
      <c r="AE19" s="373" t="s">
        <v>382</v>
      </c>
      <c r="AF19" s="315" t="s">
        <v>398</v>
      </c>
      <c r="AG19" s="518" t="s">
        <v>399</v>
      </c>
      <c r="AH19" s="39" t="s">
        <v>110</v>
      </c>
      <c r="AI19" s="39" t="s">
        <v>111</v>
      </c>
      <c r="AJ19" s="39" t="s">
        <v>13</v>
      </c>
      <c r="AK19" s="39" t="s">
        <v>76</v>
      </c>
      <c r="AL19" s="39" t="s">
        <v>13</v>
      </c>
      <c r="AN19" s="39" t="s">
        <v>103</v>
      </c>
      <c r="AO19" s="39" t="s">
        <v>112</v>
      </c>
    </row>
    <row r="20" spans="1:41" ht="57" customHeight="1" x14ac:dyDescent="0.25">
      <c r="A20" s="829"/>
      <c r="B20" s="544"/>
      <c r="C20" s="531"/>
      <c r="D20" s="344"/>
      <c r="E20" s="536"/>
      <c r="F20" s="531"/>
      <c r="G20" s="373"/>
      <c r="H20" s="373"/>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352"/>
      <c r="K20" s="540"/>
      <c r="L20" s="82" t="s">
        <v>113</v>
      </c>
      <c r="M20" s="21" t="s">
        <v>11</v>
      </c>
      <c r="N20" s="22">
        <f>IF(M20="ADECUADO",15,IF(M20="INADECUADO",0,""))</f>
        <v>15</v>
      </c>
      <c r="O20" s="356"/>
      <c r="P20" s="357"/>
      <c r="Q20" s="360"/>
      <c r="R20" s="530"/>
      <c r="S20" s="342"/>
      <c r="T20" s="342"/>
      <c r="U20" s="344"/>
      <c r="V20" s="346"/>
      <c r="W20" s="523"/>
      <c r="X20" s="531"/>
      <c r="Y20" s="531"/>
      <c r="Z20" s="414"/>
      <c r="AA20" s="332"/>
      <c r="AB20" s="531"/>
      <c r="AC20" s="315"/>
      <c r="AD20" s="315"/>
      <c r="AE20" s="373"/>
      <c r="AF20" s="315"/>
      <c r="AG20" s="826"/>
      <c r="AH20" s="39" t="s">
        <v>96</v>
      </c>
      <c r="AI20" s="39" t="s">
        <v>114</v>
      </c>
      <c r="AL20" s="39" t="s">
        <v>18</v>
      </c>
      <c r="AN20" s="39" t="s">
        <v>115</v>
      </c>
      <c r="AO20" s="39" t="s">
        <v>116</v>
      </c>
    </row>
    <row r="21" spans="1:41" ht="57" customHeight="1" x14ac:dyDescent="0.25">
      <c r="A21" s="829"/>
      <c r="B21" s="544"/>
      <c r="C21" s="531"/>
      <c r="D21" s="344"/>
      <c r="E21" s="536"/>
      <c r="F21" s="531"/>
      <c r="G21" s="373"/>
      <c r="H21" s="373"/>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52"/>
      <c r="K21" s="540"/>
      <c r="L21" s="84" t="s">
        <v>117</v>
      </c>
      <c r="M21" s="21" t="s">
        <v>16</v>
      </c>
      <c r="N21" s="22">
        <f>IF(M21="OPORTUNA",15,IF(M21="INOPORTUNA",0,""))</f>
        <v>15</v>
      </c>
      <c r="O21" s="356"/>
      <c r="P21" s="357"/>
      <c r="Q21" s="360"/>
      <c r="R21" s="530"/>
      <c r="S21" s="24" t="s">
        <v>118</v>
      </c>
      <c r="T21" s="24" t="s">
        <v>119</v>
      </c>
      <c r="U21" s="344"/>
      <c r="V21" s="346"/>
      <c r="W21" s="523"/>
      <c r="X21" s="531"/>
      <c r="Y21" s="531"/>
      <c r="Z21" s="414"/>
      <c r="AA21" s="332"/>
      <c r="AB21" s="531"/>
      <c r="AC21" s="315"/>
      <c r="AD21" s="315"/>
      <c r="AE21" s="373"/>
      <c r="AF21" s="315"/>
      <c r="AG21" s="826"/>
      <c r="AH21" s="39" t="s">
        <v>120</v>
      </c>
      <c r="AI21" s="39" t="s">
        <v>98</v>
      </c>
      <c r="AJ21" s="39" t="s">
        <v>121</v>
      </c>
      <c r="AK21" s="39" t="s">
        <v>122</v>
      </c>
      <c r="AL21" s="39" t="s">
        <v>24</v>
      </c>
      <c r="AO21" s="39" t="s">
        <v>123</v>
      </c>
    </row>
    <row r="22" spans="1:41" ht="57" customHeight="1" x14ac:dyDescent="0.25">
      <c r="A22" s="829"/>
      <c r="B22" s="544"/>
      <c r="C22" s="531"/>
      <c r="D22" s="344"/>
      <c r="E22" s="25" t="s">
        <v>124</v>
      </c>
      <c r="F22" s="531"/>
      <c r="G22" s="373"/>
      <c r="H22" s="373"/>
      <c r="I22" s="16"/>
      <c r="J22" s="352"/>
      <c r="K22" s="540"/>
      <c r="L22" s="82" t="s">
        <v>218</v>
      </c>
      <c r="M22" s="21" t="s">
        <v>126</v>
      </c>
      <c r="N22" s="22">
        <f>IF(M22="PREVENIR",15,IF(M22="DETECTAR",10,IF(M22="NO ES UN CONTROL",0,"")))</f>
        <v>15</v>
      </c>
      <c r="O22" s="318" t="str">
        <f>IF(O19&lt;86,"DÉBIL",IF(O19&lt;96,"MODERADO",IF(O19&lt;101,"FUERTE","")))</f>
        <v>MODERADO</v>
      </c>
      <c r="P22" s="357"/>
      <c r="Q22" s="320" t="str">
        <f>IF(AND(O22="FUERTE",P19="FUERTE (SIEMPRE SE EJECUTA)"),"FUERTE",IF(OR(O22="DÉBIL",P19="DÉBIL (NO SE EJECUTA)"),"DÉBIL",IF(OR(O22="MODERADO",P19="MODERADO (ALGUNAS VECES)"),"MODERADO")))</f>
        <v>MODERADO</v>
      </c>
      <c r="R22" s="519" t="str">
        <f>IF(AND(O22="FUERTE",P19="FUERTE (SIEMPRE SE EJECUTA)"),"NO","SÍ")</f>
        <v>SÍ</v>
      </c>
      <c r="S22" s="324">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1</v>
      </c>
      <c r="T22" s="325">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1</v>
      </c>
      <c r="U22" s="344"/>
      <c r="V22" s="346"/>
      <c r="W22" s="523"/>
      <c r="X22" s="531"/>
      <c r="Y22" s="531"/>
      <c r="Z22" s="415"/>
      <c r="AA22" s="332"/>
      <c r="AB22" s="531"/>
      <c r="AC22" s="315"/>
      <c r="AD22" s="315"/>
      <c r="AE22" s="373"/>
      <c r="AF22" s="315" t="s">
        <v>400</v>
      </c>
      <c r="AG22" s="826"/>
      <c r="AH22" s="39" t="s">
        <v>96</v>
      </c>
      <c r="AO22" s="39" t="s">
        <v>128</v>
      </c>
    </row>
    <row r="23" spans="1:41" ht="57" customHeight="1" x14ac:dyDescent="0.25">
      <c r="A23" s="829"/>
      <c r="B23" s="544"/>
      <c r="C23" s="531"/>
      <c r="D23" s="344"/>
      <c r="E23" s="536" t="s">
        <v>401</v>
      </c>
      <c r="F23" s="531"/>
      <c r="G23" s="373"/>
      <c r="H23" s="373"/>
      <c r="I23" s="16"/>
      <c r="J23" s="352"/>
      <c r="K23" s="540"/>
      <c r="L23" s="82" t="s">
        <v>130</v>
      </c>
      <c r="M23" s="21" t="s">
        <v>34</v>
      </c>
      <c r="N23" s="22">
        <f>IF(M23="CONFIABLE",15,IF(M23="NO CONFIABLE",0,""))</f>
        <v>15</v>
      </c>
      <c r="O23" s="319"/>
      <c r="P23" s="357"/>
      <c r="Q23" s="320"/>
      <c r="R23" s="519"/>
      <c r="S23" s="324"/>
      <c r="T23" s="326"/>
      <c r="U23" s="344"/>
      <c r="V23" s="346"/>
      <c r="W23" s="523"/>
      <c r="X23" s="531"/>
      <c r="Y23" s="531"/>
      <c r="Z23" s="25" t="s">
        <v>131</v>
      </c>
      <c r="AA23" s="332"/>
      <c r="AB23" s="531"/>
      <c r="AC23" s="315"/>
      <c r="AD23" s="315"/>
      <c r="AE23" s="373"/>
      <c r="AF23" s="315"/>
      <c r="AG23" s="826"/>
      <c r="AH23" s="39" t="s">
        <v>132</v>
      </c>
      <c r="AJ23" s="39" t="s">
        <v>21</v>
      </c>
      <c r="AK23" s="39" t="s">
        <v>126</v>
      </c>
      <c r="AL23" s="39" t="s">
        <v>22</v>
      </c>
      <c r="AO23" s="39" t="s">
        <v>133</v>
      </c>
    </row>
    <row r="24" spans="1:41" ht="57" customHeight="1" x14ac:dyDescent="0.25">
      <c r="A24" s="829"/>
      <c r="B24" s="544"/>
      <c r="C24" s="531"/>
      <c r="D24" s="344"/>
      <c r="E24" s="536"/>
      <c r="F24" s="531"/>
      <c r="G24" s="373"/>
      <c r="H24" s="373"/>
      <c r="I24" s="16"/>
      <c r="J24" s="352"/>
      <c r="K24" s="540"/>
      <c r="L24" s="82" t="s">
        <v>134</v>
      </c>
      <c r="M24" s="21" t="s">
        <v>42</v>
      </c>
      <c r="N24" s="22">
        <f>IF(M24="SE INVESTIGAN Y SE RESUELVEN OPORTUNAMENTE",15,IF(M24="NO SE INVESTIGAN Y SE RESUELVEN OPORTUNAMENTE",0,""))</f>
        <v>15</v>
      </c>
      <c r="O24" s="319"/>
      <c r="P24" s="357"/>
      <c r="Q24" s="320"/>
      <c r="R24" s="519"/>
      <c r="S24" s="324"/>
      <c r="T24" s="326"/>
      <c r="U24" s="344"/>
      <c r="V24" s="346"/>
      <c r="W24" s="523"/>
      <c r="X24" s="531"/>
      <c r="Y24" s="531"/>
      <c r="Z24" s="432" t="s">
        <v>402</v>
      </c>
      <c r="AA24" s="332"/>
      <c r="AB24" s="531"/>
      <c r="AC24" s="315"/>
      <c r="AD24" s="315"/>
      <c r="AE24" s="373"/>
      <c r="AF24" s="315"/>
      <c r="AG24" s="826"/>
      <c r="AH24" s="39" t="s">
        <v>114</v>
      </c>
      <c r="AO24" s="39" t="s">
        <v>136</v>
      </c>
    </row>
    <row r="25" spans="1:41" ht="57" customHeight="1" x14ac:dyDescent="0.25">
      <c r="A25" s="830"/>
      <c r="B25" s="544"/>
      <c r="C25" s="532"/>
      <c r="D25" s="345"/>
      <c r="E25" s="822"/>
      <c r="F25" s="532"/>
      <c r="G25" s="374"/>
      <c r="H25" s="374"/>
      <c r="I25" s="16"/>
      <c r="J25" s="352"/>
      <c r="K25" s="828"/>
      <c r="L25" s="86" t="s">
        <v>137</v>
      </c>
      <c r="M25" s="28" t="s">
        <v>54</v>
      </c>
      <c r="N25" s="29">
        <f>IF(M25="COMPLETA",10,IF(M25="INCOMPLETA",5,IF(M25="NO EXISTE",0,"")))</f>
        <v>5</v>
      </c>
      <c r="O25" s="319"/>
      <c r="P25" s="358"/>
      <c r="Q25" s="321"/>
      <c r="R25" s="520"/>
      <c r="S25" s="325"/>
      <c r="T25" s="326"/>
      <c r="U25" s="345"/>
      <c r="V25" s="346"/>
      <c r="W25" s="432"/>
      <c r="X25" s="532"/>
      <c r="Y25" s="532"/>
      <c r="Z25" s="415"/>
      <c r="AA25" s="333"/>
      <c r="AB25" s="532"/>
      <c r="AC25" s="328"/>
      <c r="AD25" s="328"/>
      <c r="AE25" s="374"/>
      <c r="AF25" s="328"/>
      <c r="AG25" s="827"/>
      <c r="AO25" s="39" t="s">
        <v>97</v>
      </c>
    </row>
    <row r="26" spans="1:41" ht="27.75" customHeight="1" x14ac:dyDescent="0.25">
      <c r="A26" s="815" t="s">
        <v>166</v>
      </c>
      <c r="B26" s="817"/>
      <c r="C26" s="817"/>
      <c r="D26" s="817"/>
      <c r="E26" s="817"/>
      <c r="F26" s="817"/>
      <c r="G26" s="817"/>
      <c r="H26" s="817"/>
      <c r="I26" s="817"/>
      <c r="J26" s="817"/>
      <c r="K26" s="817"/>
      <c r="L26" s="817"/>
      <c r="M26" s="817"/>
      <c r="N26" s="817"/>
      <c r="O26" s="817"/>
      <c r="P26" s="817"/>
      <c r="Q26" s="817"/>
      <c r="R26" s="817"/>
      <c r="S26" s="817"/>
      <c r="T26" s="817"/>
      <c r="U26" s="817"/>
      <c r="V26" s="817"/>
      <c r="W26" s="817"/>
      <c r="X26" s="817"/>
      <c r="Y26" s="817"/>
      <c r="Z26" s="817"/>
      <c r="AA26" s="817"/>
      <c r="AB26" s="817"/>
      <c r="AC26" s="817"/>
      <c r="AD26" s="817"/>
      <c r="AE26" s="817"/>
      <c r="AF26" s="817"/>
      <c r="AG26" s="818"/>
      <c r="AO26" s="39" t="s">
        <v>167</v>
      </c>
    </row>
    <row r="27" spans="1:41" ht="21.75" customHeight="1" x14ac:dyDescent="0.25">
      <c r="A27" s="804" t="s">
        <v>168</v>
      </c>
      <c r="B27" s="805"/>
      <c r="C27" s="805"/>
      <c r="D27" s="805"/>
      <c r="E27" s="805"/>
      <c r="F27" s="805"/>
      <c r="G27" s="805"/>
      <c r="H27" s="805"/>
      <c r="I27" s="805"/>
      <c r="J27" s="805"/>
      <c r="K27" s="805"/>
      <c r="L27" s="805"/>
      <c r="M27" s="805"/>
      <c r="N27" s="805"/>
      <c r="O27" s="805"/>
      <c r="P27" s="805"/>
      <c r="Q27" s="805"/>
      <c r="R27" s="805"/>
      <c r="S27" s="805"/>
      <c r="T27" s="805"/>
      <c r="U27" s="805"/>
      <c r="V27" s="805"/>
      <c r="W27" s="805"/>
      <c r="X27" s="805"/>
      <c r="Y27" s="805"/>
      <c r="Z27" s="805"/>
      <c r="AA27" s="805"/>
      <c r="AB27" s="805"/>
      <c r="AC27" s="805"/>
      <c r="AD27" s="805"/>
      <c r="AE27" s="805"/>
      <c r="AF27" s="805"/>
      <c r="AG27" s="807"/>
      <c r="AO27" s="39" t="s">
        <v>169</v>
      </c>
    </row>
    <row r="28" spans="1:41" ht="27.75" customHeight="1" x14ac:dyDescent="0.25">
      <c r="A28" s="712" t="s">
        <v>170</v>
      </c>
      <c r="B28" s="713"/>
      <c r="C28" s="712" t="s">
        <v>171</v>
      </c>
      <c r="D28" s="728"/>
      <c r="E28" s="728"/>
      <c r="F28" s="728"/>
      <c r="G28" s="728"/>
      <c r="H28" s="728"/>
      <c r="I28" s="728"/>
      <c r="J28" s="728"/>
      <c r="K28" s="728"/>
      <c r="L28" s="728"/>
      <c r="M28" s="728"/>
      <c r="N28" s="728"/>
      <c r="O28" s="728"/>
      <c r="P28" s="728"/>
      <c r="Q28" s="728"/>
      <c r="R28" s="728"/>
      <c r="S28" s="728"/>
      <c r="T28" s="728"/>
      <c r="U28" s="728"/>
      <c r="V28" s="728"/>
      <c r="W28" s="728"/>
      <c r="X28" s="728"/>
      <c r="Y28" s="713"/>
      <c r="Z28" s="823" t="s">
        <v>172</v>
      </c>
      <c r="AA28" s="824"/>
      <c r="AB28" s="824"/>
      <c r="AC28" s="825"/>
      <c r="AD28" s="823" t="s">
        <v>173</v>
      </c>
      <c r="AE28" s="824"/>
      <c r="AF28" s="824"/>
      <c r="AG28" s="825"/>
      <c r="AO28" s="39" t="s">
        <v>174</v>
      </c>
    </row>
    <row r="29" spans="1:41" s="52" customFormat="1" ht="27.75" customHeight="1" x14ac:dyDescent="0.25">
      <c r="A29" s="808">
        <v>1</v>
      </c>
      <c r="B29" s="809"/>
      <c r="C29" s="815" t="s">
        <v>403</v>
      </c>
      <c r="D29" s="816"/>
      <c r="E29" s="816"/>
      <c r="F29" s="816"/>
      <c r="G29" s="816"/>
      <c r="H29" s="816"/>
      <c r="I29" s="816"/>
      <c r="J29" s="816"/>
      <c r="K29" s="816"/>
      <c r="L29" s="816"/>
      <c r="M29" s="816"/>
      <c r="N29" s="816"/>
      <c r="O29" s="816"/>
      <c r="P29" s="816"/>
      <c r="Q29" s="816"/>
      <c r="R29" s="816"/>
      <c r="S29" s="816"/>
      <c r="T29" s="816"/>
      <c r="U29" s="816"/>
      <c r="V29" s="816"/>
      <c r="W29" s="816"/>
      <c r="X29" s="816"/>
      <c r="Y29" s="809"/>
      <c r="Z29" s="812">
        <v>43131</v>
      </c>
      <c r="AA29" s="813"/>
      <c r="AB29" s="813"/>
      <c r="AC29" s="814"/>
      <c r="AD29" s="821" t="s">
        <v>404</v>
      </c>
      <c r="AE29" s="813"/>
      <c r="AF29" s="813"/>
      <c r="AG29" s="813"/>
      <c r="AO29" s="39" t="s">
        <v>156</v>
      </c>
    </row>
    <row r="30" spans="1:41" s="52" customFormat="1" ht="27.75" customHeight="1" x14ac:dyDescent="0.25">
      <c r="A30" s="808">
        <v>2</v>
      </c>
      <c r="B30" s="809"/>
      <c r="C30" s="815" t="s">
        <v>405</v>
      </c>
      <c r="D30" s="816"/>
      <c r="E30" s="816"/>
      <c r="F30" s="816"/>
      <c r="G30" s="816"/>
      <c r="H30" s="816"/>
      <c r="I30" s="816"/>
      <c r="J30" s="816"/>
      <c r="K30" s="816"/>
      <c r="L30" s="816"/>
      <c r="M30" s="816"/>
      <c r="N30" s="816"/>
      <c r="O30" s="816"/>
      <c r="P30" s="816"/>
      <c r="Q30" s="816"/>
      <c r="R30" s="816"/>
      <c r="S30" s="816"/>
      <c r="T30" s="816"/>
      <c r="U30" s="816"/>
      <c r="V30" s="816"/>
      <c r="W30" s="816"/>
      <c r="X30" s="816"/>
      <c r="Y30" s="809"/>
      <c r="Z30" s="812">
        <v>43496</v>
      </c>
      <c r="AA30" s="813"/>
      <c r="AB30" s="813"/>
      <c r="AC30" s="814"/>
      <c r="AD30" s="815" t="s">
        <v>406</v>
      </c>
      <c r="AE30" s="813"/>
      <c r="AF30" s="813"/>
      <c r="AG30" s="814"/>
      <c r="AO30" s="39" t="s">
        <v>178</v>
      </c>
    </row>
    <row r="31" spans="1:41" s="52" customFormat="1" ht="27.75" customHeight="1" x14ac:dyDescent="0.25">
      <c r="A31" s="808">
        <v>3</v>
      </c>
      <c r="B31" s="809"/>
      <c r="C31" s="559" t="s">
        <v>405</v>
      </c>
      <c r="D31" s="810"/>
      <c r="E31" s="810"/>
      <c r="F31" s="810"/>
      <c r="G31" s="810"/>
      <c r="H31" s="810"/>
      <c r="I31" s="810"/>
      <c r="J31" s="810"/>
      <c r="K31" s="810"/>
      <c r="L31" s="810"/>
      <c r="M31" s="810"/>
      <c r="N31" s="810"/>
      <c r="O31" s="810"/>
      <c r="P31" s="810"/>
      <c r="Q31" s="810"/>
      <c r="R31" s="810"/>
      <c r="S31" s="810"/>
      <c r="T31" s="810"/>
      <c r="U31" s="810"/>
      <c r="V31" s="810"/>
      <c r="W31" s="810"/>
      <c r="X31" s="810"/>
      <c r="Y31" s="811"/>
      <c r="Z31" s="812">
        <v>43861</v>
      </c>
      <c r="AA31" s="813"/>
      <c r="AB31" s="813"/>
      <c r="AC31" s="814"/>
      <c r="AD31" s="815" t="s">
        <v>407</v>
      </c>
      <c r="AE31" s="813"/>
      <c r="AF31" s="813"/>
      <c r="AG31" s="813"/>
      <c r="AO31" s="39" t="s">
        <v>179</v>
      </c>
    </row>
    <row r="32" spans="1:41" s="52" customFormat="1" ht="27.75" customHeight="1" x14ac:dyDescent="0.25">
      <c r="A32" s="808">
        <v>4</v>
      </c>
      <c r="B32" s="816"/>
      <c r="C32" s="815"/>
      <c r="D32" s="817"/>
      <c r="E32" s="817"/>
      <c r="F32" s="817"/>
      <c r="G32" s="817"/>
      <c r="H32" s="817"/>
      <c r="I32" s="817"/>
      <c r="J32" s="817"/>
      <c r="K32" s="817"/>
      <c r="L32" s="817"/>
      <c r="M32" s="817"/>
      <c r="N32" s="817"/>
      <c r="O32" s="817"/>
      <c r="P32" s="817"/>
      <c r="Q32" s="817"/>
      <c r="R32" s="817"/>
      <c r="S32" s="817"/>
      <c r="T32" s="817"/>
      <c r="U32" s="817"/>
      <c r="V32" s="817"/>
      <c r="W32" s="817"/>
      <c r="X32" s="817"/>
      <c r="Y32" s="818"/>
      <c r="Z32" s="812"/>
      <c r="AA32" s="819"/>
      <c r="AB32" s="819"/>
      <c r="AC32" s="820"/>
      <c r="AD32" s="817"/>
      <c r="AE32" s="817"/>
      <c r="AF32" s="817"/>
      <c r="AG32" s="817"/>
      <c r="AO32" s="39"/>
    </row>
    <row r="33" spans="1:41" ht="15" customHeight="1" x14ac:dyDescent="0.25">
      <c r="A33" s="804" t="s">
        <v>180</v>
      </c>
      <c r="B33" s="805"/>
      <c r="C33" s="806"/>
      <c r="D33" s="806"/>
      <c r="E33" s="806"/>
      <c r="F33" s="806"/>
      <c r="G33" s="806"/>
      <c r="H33" s="806"/>
      <c r="I33" s="806"/>
      <c r="J33" s="806"/>
      <c r="K33" s="806"/>
      <c r="L33" s="806"/>
      <c r="M33" s="806"/>
      <c r="N33" s="806"/>
      <c r="O33" s="806"/>
      <c r="P33" s="806"/>
      <c r="Q33" s="806"/>
      <c r="R33" s="806"/>
      <c r="S33" s="806"/>
      <c r="T33" s="806"/>
      <c r="U33" s="806"/>
      <c r="V33" s="806"/>
      <c r="W33" s="806"/>
      <c r="X33" s="806"/>
      <c r="Y33" s="806"/>
      <c r="Z33" s="805"/>
      <c r="AA33" s="805"/>
      <c r="AB33" s="805"/>
      <c r="AC33" s="805"/>
      <c r="AD33" s="805"/>
      <c r="AE33" s="805"/>
      <c r="AF33" s="805"/>
      <c r="AG33" s="807"/>
      <c r="AO33" s="39" t="s">
        <v>181</v>
      </c>
    </row>
    <row r="34" spans="1:41" s="88" customFormat="1" ht="30.75" customHeight="1" x14ac:dyDescent="0.25">
      <c r="A34" s="292" t="s">
        <v>173</v>
      </c>
      <c r="B34" s="292"/>
      <c r="C34" s="292"/>
      <c r="D34" s="292"/>
      <c r="E34" s="292"/>
      <c r="F34" s="292"/>
      <c r="G34" s="292" t="s">
        <v>182</v>
      </c>
      <c r="H34" s="292"/>
      <c r="I34" s="292"/>
      <c r="J34" s="292"/>
      <c r="K34" s="292"/>
      <c r="L34" s="292"/>
      <c r="M34" s="293" t="s">
        <v>183</v>
      </c>
      <c r="N34" s="294"/>
      <c r="O34" s="294"/>
      <c r="P34" s="294"/>
      <c r="Q34" s="294"/>
      <c r="R34" s="294"/>
      <c r="S34" s="294"/>
      <c r="T34" s="294"/>
      <c r="U34" s="294"/>
      <c r="V34" s="295"/>
      <c r="W34" s="293" t="s">
        <v>184</v>
      </c>
      <c r="X34" s="294"/>
      <c r="Y34" s="294"/>
      <c r="Z34" s="294"/>
      <c r="AA34" s="295"/>
      <c r="AB34" s="296" t="s">
        <v>408</v>
      </c>
      <c r="AC34" s="296"/>
      <c r="AD34" s="296"/>
      <c r="AE34" s="296"/>
      <c r="AF34" s="296"/>
      <c r="AG34" s="296"/>
      <c r="AH34" s="32"/>
      <c r="AO34" s="39" t="s">
        <v>185</v>
      </c>
    </row>
    <row r="35" spans="1:41" s="89" customFormat="1" ht="33.75" customHeight="1" x14ac:dyDescent="0.25">
      <c r="A35" s="33" t="s">
        <v>186</v>
      </c>
      <c r="B35" s="276" t="s">
        <v>409</v>
      </c>
      <c r="C35" s="277"/>
      <c r="D35" s="277"/>
      <c r="E35" s="277"/>
      <c r="F35" s="278"/>
      <c r="G35" s="34" t="s">
        <v>186</v>
      </c>
      <c r="H35" s="276" t="s">
        <v>410</v>
      </c>
      <c r="I35" s="277"/>
      <c r="J35" s="277"/>
      <c r="K35" s="277"/>
      <c r="L35" s="278"/>
      <c r="M35" s="34" t="s">
        <v>186</v>
      </c>
      <c r="N35" s="35"/>
      <c r="O35" s="279" t="s">
        <v>411</v>
      </c>
      <c r="P35" s="279"/>
      <c r="Q35" s="279"/>
      <c r="R35" s="279"/>
      <c r="S35" s="279"/>
      <c r="T35" s="279"/>
      <c r="U35" s="279"/>
      <c r="V35" s="280"/>
      <c r="W35" s="90" t="s">
        <v>186</v>
      </c>
      <c r="X35" s="279" t="s">
        <v>412</v>
      </c>
      <c r="Y35" s="279"/>
      <c r="Z35" s="279"/>
      <c r="AA35" s="279"/>
      <c r="AB35" s="90" t="s">
        <v>186</v>
      </c>
      <c r="AC35" s="276"/>
      <c r="AD35" s="277"/>
      <c r="AE35" s="277"/>
      <c r="AF35" s="277"/>
      <c r="AG35" s="277"/>
      <c r="AO35" s="39" t="s">
        <v>191</v>
      </c>
    </row>
    <row r="36" spans="1:41" s="89" customFormat="1" ht="32.25" customHeight="1" x14ac:dyDescent="0.25">
      <c r="A36" s="33" t="s">
        <v>192</v>
      </c>
      <c r="B36" s="276" t="s">
        <v>413</v>
      </c>
      <c r="C36" s="277"/>
      <c r="D36" s="277"/>
      <c r="E36" s="277"/>
      <c r="F36" s="278"/>
      <c r="G36" s="33" t="s">
        <v>192</v>
      </c>
      <c r="H36" s="283" t="s">
        <v>414</v>
      </c>
      <c r="I36" s="283"/>
      <c r="J36" s="283"/>
      <c r="K36" s="283"/>
      <c r="L36" s="283"/>
      <c r="M36" s="34" t="s">
        <v>192</v>
      </c>
      <c r="N36" s="38"/>
      <c r="O36" s="283" t="s">
        <v>415</v>
      </c>
      <c r="P36" s="283"/>
      <c r="Q36" s="283"/>
      <c r="R36" s="283"/>
      <c r="S36" s="283"/>
      <c r="T36" s="283"/>
      <c r="U36" s="283"/>
      <c r="V36" s="283"/>
      <c r="W36" s="91" t="s">
        <v>192</v>
      </c>
      <c r="X36" s="279" t="s">
        <v>416</v>
      </c>
      <c r="Y36" s="279"/>
      <c r="Z36" s="279"/>
      <c r="AA36" s="279"/>
      <c r="AB36" s="91" t="s">
        <v>192</v>
      </c>
      <c r="AC36" s="803"/>
      <c r="AD36" s="279"/>
      <c r="AE36" s="279"/>
      <c r="AF36" s="279"/>
      <c r="AG36" s="279"/>
      <c r="AO36" s="39" t="s">
        <v>198</v>
      </c>
    </row>
    <row r="37" spans="1:41" s="52" customFormat="1" x14ac:dyDescent="0.25">
      <c r="D37" s="39"/>
      <c r="AO37" s="39" t="s">
        <v>199</v>
      </c>
    </row>
    <row r="38" spans="1:41" x14ac:dyDescent="0.25">
      <c r="AO38" s="39" t="s">
        <v>200</v>
      </c>
    </row>
    <row r="39" spans="1:41" x14ac:dyDescent="0.25">
      <c r="AO39" s="39" t="s">
        <v>201</v>
      </c>
    </row>
    <row r="40" spans="1:41" x14ac:dyDescent="0.25">
      <c r="AO40" s="39" t="s">
        <v>202</v>
      </c>
    </row>
    <row r="41" spans="1:41" x14ac:dyDescent="0.25">
      <c r="AO41" s="39" t="s">
        <v>203</v>
      </c>
    </row>
    <row r="42" spans="1:41" x14ac:dyDescent="0.25">
      <c r="AO42" s="39" t="s">
        <v>204</v>
      </c>
    </row>
  </sheetData>
  <sheetProtection selectLockedCells="1"/>
  <dataConsolidate/>
  <mergeCells count="14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J19:J25"/>
    <mergeCell ref="K19:K25"/>
    <mergeCell ref="O19:O21"/>
    <mergeCell ref="P19:P25"/>
    <mergeCell ref="Q19:Q21"/>
    <mergeCell ref="R19:R21"/>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E19:AE25"/>
    <mergeCell ref="AF19:AF21"/>
    <mergeCell ref="AG19:AG25"/>
    <mergeCell ref="O22:O25"/>
    <mergeCell ref="Q22:Q25"/>
    <mergeCell ref="R22:R25"/>
    <mergeCell ref="S22:S25"/>
    <mergeCell ref="T22:T25"/>
    <mergeCell ref="A33:AG33"/>
    <mergeCell ref="A34:F34"/>
    <mergeCell ref="G34:L34"/>
    <mergeCell ref="M34:V34"/>
    <mergeCell ref="W34:AA34"/>
    <mergeCell ref="AB34:AG34"/>
    <mergeCell ref="A31:B31"/>
    <mergeCell ref="C31:Y31"/>
    <mergeCell ref="Z31:AC31"/>
    <mergeCell ref="AD31:AG31"/>
    <mergeCell ref="A32:B32"/>
    <mergeCell ref="C32:Y32"/>
    <mergeCell ref="Z32:AC32"/>
    <mergeCell ref="AD32:AG32"/>
    <mergeCell ref="B35:F35"/>
    <mergeCell ref="H35:L35"/>
    <mergeCell ref="O35:V35"/>
    <mergeCell ref="X35:AA35"/>
    <mergeCell ref="AC35:AG35"/>
    <mergeCell ref="B36:F36"/>
    <mergeCell ref="H36:L36"/>
    <mergeCell ref="O36:V36"/>
    <mergeCell ref="X36:AA36"/>
    <mergeCell ref="AC36:AG36"/>
  </mergeCells>
  <conditionalFormatting sqref="J19:J25">
    <cfRule type="containsText" dxfId="103" priority="13" operator="containsText" text="EXTREMO">
      <formula>NOT(ISERROR(SEARCH("EXTREMO",J19)))</formula>
    </cfRule>
    <cfRule type="containsText" dxfId="102" priority="14" operator="containsText" text="ALTO">
      <formula>NOT(ISERROR(SEARCH("ALTO",J19)))</formula>
    </cfRule>
    <cfRule type="containsText" dxfId="101" priority="15" operator="containsText" text="MODERADO">
      <formula>NOT(ISERROR(SEARCH("MODERADO",J19)))</formula>
    </cfRule>
    <cfRule type="containsText" dxfId="100" priority="16" operator="containsText" text="BAJO">
      <formula>NOT(ISERROR(SEARCH("BAJO",J19)))</formula>
    </cfRule>
  </conditionalFormatting>
  <conditionalFormatting sqref="U19:U25">
    <cfRule type="containsText" dxfId="99" priority="9" operator="containsText" text="EXTREMO">
      <formula>NOT(ISERROR(SEARCH("EXTREMO",U19)))</formula>
    </cfRule>
    <cfRule type="containsText" dxfId="98" priority="10" operator="containsText" text="MODERADO">
      <formula>NOT(ISERROR(SEARCH("MODERADO",U19)))</formula>
    </cfRule>
    <cfRule type="containsText" dxfId="97" priority="11" operator="containsText" text="ALTO">
      <formula>NOT(ISERROR(SEARCH("ALTO",U19)))</formula>
    </cfRule>
    <cfRule type="containsText" dxfId="96" priority="12" operator="containsText" text="BAJO">
      <formula>NOT(ISERROR(SEARCH("BAJO",U19)))</formula>
    </cfRule>
  </conditionalFormatting>
  <conditionalFormatting sqref="U12:U18">
    <cfRule type="containsText" dxfId="95" priority="1" operator="containsText" text="EXTREMO">
      <formula>NOT(ISERROR(SEARCH("EXTREMO",U12)))</formula>
    </cfRule>
    <cfRule type="containsText" dxfId="94" priority="2" operator="containsText" text="MODERADO">
      <formula>NOT(ISERROR(SEARCH("MODERADO",U12)))</formula>
    </cfRule>
    <cfRule type="containsText" dxfId="93" priority="3" operator="containsText" text="ALTO">
      <formula>NOT(ISERROR(SEARCH("ALTO",U12)))</formula>
    </cfRule>
    <cfRule type="containsText" dxfId="92" priority="4" operator="containsText" text="BAJO">
      <formula>NOT(ISERROR(SEARCH("BAJO",U12)))</formula>
    </cfRule>
  </conditionalFormatting>
  <conditionalFormatting sqref="J12:J18">
    <cfRule type="containsText" dxfId="91" priority="5" operator="containsText" text="EXTREMO">
      <formula>NOT(ISERROR(SEARCH("EXTREMO",J12)))</formula>
    </cfRule>
    <cfRule type="containsText" dxfId="90" priority="6" operator="containsText" text="ALTO">
      <formula>NOT(ISERROR(SEARCH("ALTO",J12)))</formula>
    </cfRule>
    <cfRule type="containsText" dxfId="89" priority="7" operator="containsText" text="MODERADO">
      <formula>NOT(ISERROR(SEARCH("MODERADO",J12)))</formula>
    </cfRule>
    <cfRule type="containsText" dxfId="88" priority="8" operator="containsText" text="BAJO">
      <formula>NOT(ISERROR(SEARCH("BAJO",J12)))</formula>
    </cfRule>
  </conditionalFormatting>
  <dataValidations count="15">
    <dataValidation type="list" allowBlank="1" showInputMessage="1" showErrorMessage="1" sqref="M22 M15" xr:uid="{C503AF0F-12E3-4731-B5C2-F1A1A47AF895}">
      <formula1>$AJ$23:$AL$23</formula1>
    </dataValidation>
    <dataValidation type="list" allowBlank="1" showInputMessage="1" showErrorMessage="1" sqref="AA12:AA25" xr:uid="{1EB9EC21-8A8A-42ED-9C76-915D7186B0EF}">
      <formula1>$AN$19:$AN$20</formula1>
    </dataValidation>
    <dataValidation type="list" allowBlank="1" showInputMessage="1" showErrorMessage="1" sqref="T19 S19:S20 T12 S12:S13" xr:uid="{92E1977A-DD84-48A8-AB74-2BA7DE5436DF}">
      <formula1>$AH$22:$AH$24</formula1>
    </dataValidation>
    <dataValidation type="list" allowBlank="1" showInputMessage="1" showErrorMessage="1" sqref="D12:D25" xr:uid="{2A7FE14F-1EFA-4F72-BF71-67DA6D3CD1A9}">
      <formula1>$AN$2:$AN$8</formula1>
    </dataValidation>
    <dataValidation type="list" allowBlank="1" showInputMessage="1" showErrorMessage="1" sqref="V12:V25" xr:uid="{66F2E6FB-D745-4367-84FF-05CBB5303C9D}">
      <formula1>$AH$21:$AK$21</formula1>
    </dataValidation>
    <dataValidation type="list" allowBlank="1" showInputMessage="1" showErrorMessage="1" sqref="P19 P12" xr:uid="{23C3F5F0-02F8-46A0-A3EF-C35526DFD218}">
      <formula1>$AH$10:$AJ$10</formula1>
    </dataValidation>
    <dataValidation type="list" allowBlank="1" showInputMessage="1" showErrorMessage="1" sqref="M24 M17" xr:uid="{5F2CB6AB-51A0-483D-A43B-D83D3705B343}">
      <formula1>$AH$8:$AI$8</formula1>
    </dataValidation>
    <dataValidation type="list" allowBlank="1" showInputMessage="1" showErrorMessage="1" sqref="M23 M16" xr:uid="{0F67C3B4-C867-4E2D-8C70-7ACA6AEF9BC6}">
      <formula1>$AH$7:$AI$7</formula1>
    </dataValidation>
    <dataValidation type="list" allowBlank="1" showInputMessage="1" showErrorMessage="1" sqref="M21 M14" xr:uid="{D2A8D429-35DA-4BC1-8270-DA1CF75D6D0B}">
      <formula1>$AH$5:$AI$5</formula1>
    </dataValidation>
    <dataValidation type="list" allowBlank="1" showInputMessage="1" showErrorMessage="1" sqref="M20 M13" xr:uid="{5BBA9579-2651-41AA-94CE-D858CABB8504}">
      <formula1>$AH$4:$AI$4</formula1>
    </dataValidation>
    <dataValidation type="list" allowBlank="1" showInputMessage="1" showErrorMessage="1" sqref="M19 M12" xr:uid="{4E1258E7-F776-4038-9E0B-A3F3075298A4}">
      <formula1>$AH$2:$AH$3</formula1>
    </dataValidation>
    <dataValidation type="list" allowBlank="1" showInputMessage="1" showErrorMessage="1" sqref="U12:U25" xr:uid="{4D1C66DD-06FF-44DD-AEF1-5AEE41A98E3E}">
      <formula1>$AO$10:$AO$42</formula1>
    </dataValidation>
    <dataValidation type="list" allowBlank="1" showInputMessage="1" showErrorMessage="1" sqref="G12:G25" xr:uid="{2A248203-7420-43DC-BA73-9FD8B2320DF5}">
      <formula1>$AL$2:$AL$6</formula1>
    </dataValidation>
    <dataValidation type="list" allowBlank="1" showInputMessage="1" showErrorMessage="1" sqref="M25 M18" xr:uid="{17D98A7B-102C-4736-91BE-B62B076D8761}">
      <formula1>$AH$9:$AJ$9</formula1>
    </dataValidation>
    <dataValidation type="list" allowBlank="1" showInputMessage="1" showErrorMessage="1" sqref="H12:H25" xr:uid="{53546437-8BDC-4F55-82B6-C21733B5644D}">
      <formula1>$AL$10:$AL$21</formula1>
    </dataValidation>
  </dataValidations>
  <printOptions horizontalCentered="1"/>
  <pageMargins left="0" right="0" top="0.39370078740157483" bottom="0.51181102362204722" header="0.31496062992125984" footer="0.31496062992125984"/>
  <pageSetup scale="1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52980-FCFD-48D4-AD31-6B93E266B1AB}">
  <dimension ref="A1:AP43"/>
  <sheetViews>
    <sheetView view="pageBreakPreview" topLeftCell="W15" zoomScale="70" zoomScaleNormal="40" zoomScaleSheetLayoutView="70" workbookViewId="0">
      <selection activeCell="Y19" sqref="Y19:Y25"/>
    </sheetView>
  </sheetViews>
  <sheetFormatPr baseColWidth="10" defaultRowHeight="12.75" x14ac:dyDescent="0.25"/>
  <cols>
    <col min="1" max="2" width="22.5703125" style="39" customWidth="1"/>
    <col min="3" max="3" width="20.140625" style="39" customWidth="1"/>
    <col min="4" max="4" width="27.42578125" style="39" customWidth="1"/>
    <col min="5" max="5" width="31.140625" style="39" customWidth="1"/>
    <col min="6" max="6" width="23.140625" style="39" customWidth="1"/>
    <col min="7" max="7" width="19.140625" style="39" customWidth="1"/>
    <col min="8" max="8" width="17.42578125" style="39" customWidth="1"/>
    <col min="9" max="9" width="25.28515625" style="39" hidden="1" customWidth="1"/>
    <col min="10" max="10" width="22.85546875" style="39" customWidth="1"/>
    <col min="11" max="11" width="31" style="39" customWidth="1"/>
    <col min="12" max="12" width="48.7109375" style="39" customWidth="1"/>
    <col min="13" max="13" width="26" style="39" customWidth="1"/>
    <col min="14" max="14" width="7.7109375" style="39" hidden="1" customWidth="1"/>
    <col min="15" max="15" width="21.140625" style="39" customWidth="1"/>
    <col min="16" max="16" width="16.7109375" style="39" customWidth="1"/>
    <col min="17" max="17" width="16.5703125" style="39" customWidth="1"/>
    <col min="18" max="18" width="22.140625" style="39" customWidth="1"/>
    <col min="19" max="19" width="24.140625" style="39" customWidth="1"/>
    <col min="20" max="20" width="26.85546875" style="39" customWidth="1"/>
    <col min="21" max="21" width="23.42578125" style="39" customWidth="1"/>
    <col min="22" max="22" width="21" style="39" customWidth="1"/>
    <col min="23" max="23" width="27.7109375" style="39" customWidth="1"/>
    <col min="24" max="24" width="28.140625" style="39" customWidth="1"/>
    <col min="25" max="25" width="33.85546875" style="39" customWidth="1"/>
    <col min="26" max="26" width="30.85546875" style="39" customWidth="1"/>
    <col min="27" max="27" width="26.85546875" style="39" customWidth="1"/>
    <col min="28" max="28" width="28.7109375" style="39" customWidth="1"/>
    <col min="29" max="29" width="18" style="39" customWidth="1"/>
    <col min="30" max="30" width="37" style="39" customWidth="1"/>
    <col min="31" max="31" width="19.140625" style="39" customWidth="1"/>
    <col min="32" max="32" width="29.5703125" style="39" customWidth="1"/>
    <col min="33" max="33" width="60.7109375" style="39" customWidth="1"/>
    <col min="34" max="34" width="17.28515625" style="39" hidden="1" customWidth="1"/>
    <col min="35" max="42" width="11.42578125" style="39" hidden="1" customWidth="1"/>
    <col min="43" max="16384" width="11.42578125" style="39"/>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9" t="s">
        <v>0</v>
      </c>
      <c r="AL1" s="39" t="s">
        <v>1</v>
      </c>
      <c r="AN1" s="39"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9" t="s">
        <v>3</v>
      </c>
      <c r="AI2" s="39" t="s">
        <v>4</v>
      </c>
      <c r="AL2" s="39" t="s">
        <v>5</v>
      </c>
      <c r="AN2" s="39"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9" t="s">
        <v>7</v>
      </c>
      <c r="AI3" s="39" t="s">
        <v>8</v>
      </c>
      <c r="AL3" s="39" t="s">
        <v>9</v>
      </c>
      <c r="AN3" s="39"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9" t="s">
        <v>11</v>
      </c>
      <c r="AI4" s="39" t="s">
        <v>12</v>
      </c>
      <c r="AK4" s="39" t="s">
        <v>13</v>
      </c>
      <c r="AL4" s="39" t="s">
        <v>14</v>
      </c>
      <c r="AN4" s="39"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9" t="s">
        <v>16</v>
      </c>
      <c r="AI5" s="39" t="s">
        <v>17</v>
      </c>
      <c r="AK5" s="39" t="s">
        <v>18</v>
      </c>
      <c r="AL5" s="39" t="s">
        <v>19</v>
      </c>
      <c r="AN5" s="39"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9" t="s">
        <v>21</v>
      </c>
      <c r="AI6" s="39" t="s">
        <v>22</v>
      </c>
      <c r="AJ6" s="39" t="s">
        <v>23</v>
      </c>
      <c r="AK6" s="39" t="s">
        <v>24</v>
      </c>
      <c r="AL6" s="39" t="s">
        <v>25</v>
      </c>
      <c r="AN6" s="39" t="s">
        <v>26</v>
      </c>
    </row>
    <row r="7" spans="1:41" ht="24.75" customHeight="1" x14ac:dyDescent="0.25">
      <c r="A7" s="487" t="s">
        <v>27</v>
      </c>
      <c r="B7" s="487"/>
      <c r="C7" s="488">
        <v>44057</v>
      </c>
      <c r="D7" s="489"/>
      <c r="E7" s="489"/>
      <c r="F7" s="489"/>
      <c r="G7" s="549"/>
      <c r="H7" s="550"/>
      <c r="I7" s="550"/>
      <c r="J7" s="550"/>
      <c r="K7" s="550"/>
      <c r="L7" s="551"/>
      <c r="M7" s="493" t="s">
        <v>28</v>
      </c>
      <c r="N7" s="494"/>
      <c r="O7" s="494"/>
      <c r="P7" s="494"/>
      <c r="Q7" s="494"/>
      <c r="R7" s="494"/>
      <c r="S7" s="494"/>
      <c r="T7" s="494"/>
      <c r="U7" s="494"/>
      <c r="V7" s="495"/>
      <c r="W7" s="4" t="s">
        <v>29</v>
      </c>
      <c r="X7" s="78"/>
      <c r="Y7" s="6" t="s">
        <v>31</v>
      </c>
      <c r="Z7" s="496"/>
      <c r="AA7" s="497"/>
      <c r="AB7" s="4" t="s">
        <v>32</v>
      </c>
      <c r="AC7" s="5" t="s">
        <v>30</v>
      </c>
      <c r="AD7" s="7" t="s">
        <v>33</v>
      </c>
      <c r="AE7" s="8"/>
      <c r="AF7" s="552"/>
      <c r="AG7" s="552"/>
      <c r="AH7" s="39" t="s">
        <v>34</v>
      </c>
      <c r="AI7" s="39" t="s">
        <v>35</v>
      </c>
      <c r="AJ7" s="39" t="s">
        <v>36</v>
      </c>
      <c r="AN7" s="39" t="s">
        <v>37</v>
      </c>
    </row>
    <row r="8" spans="1:41" x14ac:dyDescent="0.25">
      <c r="A8" s="477" t="s">
        <v>38</v>
      </c>
      <c r="B8" s="477"/>
      <c r="C8" s="477"/>
      <c r="D8" s="477"/>
      <c r="E8" s="477"/>
      <c r="F8" s="477"/>
      <c r="G8" s="546" t="s">
        <v>39</v>
      </c>
      <c r="H8" s="547"/>
      <c r="I8" s="547"/>
      <c r="J8" s="547"/>
      <c r="K8" s="547"/>
      <c r="L8" s="547"/>
      <c r="M8" s="547"/>
      <c r="N8" s="547"/>
      <c r="O8" s="547"/>
      <c r="P8" s="547"/>
      <c r="Q8" s="547"/>
      <c r="R8" s="547"/>
      <c r="S8" s="547"/>
      <c r="T8" s="547"/>
      <c r="U8" s="547"/>
      <c r="V8" s="547"/>
      <c r="W8" s="547"/>
      <c r="X8" s="486"/>
      <c r="Y8" s="547"/>
      <c r="Z8" s="547"/>
      <c r="AA8" s="547"/>
      <c r="AB8" s="548"/>
      <c r="AC8" s="478" t="s">
        <v>40</v>
      </c>
      <c r="AD8" s="483" t="s">
        <v>41</v>
      </c>
      <c r="AE8" s="484"/>
      <c r="AF8" s="484"/>
      <c r="AG8" s="484"/>
      <c r="AH8" s="39" t="s">
        <v>42</v>
      </c>
      <c r="AI8" s="39" t="s">
        <v>43</v>
      </c>
      <c r="AN8" s="39" t="s">
        <v>44</v>
      </c>
    </row>
    <row r="9" spans="1:41" s="47" customFormat="1" ht="14.25" customHeight="1" x14ac:dyDescent="0.25">
      <c r="A9" s="467" t="s">
        <v>45</v>
      </c>
      <c r="B9" s="465" t="s">
        <v>46</v>
      </c>
      <c r="C9" s="467" t="s">
        <v>47</v>
      </c>
      <c r="D9" s="467" t="s">
        <v>2</v>
      </c>
      <c r="E9" s="467" t="s">
        <v>48</v>
      </c>
      <c r="F9" s="477" t="s">
        <v>49</v>
      </c>
      <c r="G9" s="477" t="s">
        <v>50</v>
      </c>
      <c r="H9" s="477"/>
      <c r="I9" s="477"/>
      <c r="J9" s="477"/>
      <c r="K9" s="546" t="s">
        <v>51</v>
      </c>
      <c r="L9" s="547"/>
      <c r="M9" s="547"/>
      <c r="N9" s="547"/>
      <c r="O9" s="547"/>
      <c r="P9" s="547"/>
      <c r="Q9" s="547"/>
      <c r="R9" s="547"/>
      <c r="S9" s="547"/>
      <c r="T9" s="548"/>
      <c r="U9" s="546" t="s">
        <v>52</v>
      </c>
      <c r="V9" s="547"/>
      <c r="W9" s="547"/>
      <c r="X9" s="547"/>
      <c r="Y9" s="547"/>
      <c r="Z9" s="547"/>
      <c r="AA9" s="547"/>
      <c r="AB9" s="548"/>
      <c r="AC9" s="482"/>
      <c r="AD9" s="483"/>
      <c r="AE9" s="484"/>
      <c r="AF9" s="484"/>
      <c r="AG9" s="484"/>
      <c r="AH9" s="39" t="s">
        <v>53</v>
      </c>
      <c r="AI9" s="39" t="s">
        <v>54</v>
      </c>
      <c r="AJ9" s="39" t="s">
        <v>55</v>
      </c>
    </row>
    <row r="10" spans="1:41" s="47" customFormat="1" ht="20.25" customHeight="1" x14ac:dyDescent="0.25">
      <c r="A10" s="467"/>
      <c r="B10" s="480"/>
      <c r="C10" s="467"/>
      <c r="D10" s="467"/>
      <c r="E10" s="467"/>
      <c r="F10" s="477"/>
      <c r="G10" s="479" t="s">
        <v>56</v>
      </c>
      <c r="H10" s="479"/>
      <c r="I10" s="479"/>
      <c r="J10" s="479"/>
      <c r="K10" s="463" t="s">
        <v>57</v>
      </c>
      <c r="L10" s="47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47" t="s">
        <v>72</v>
      </c>
      <c r="AI10" s="47" t="s">
        <v>73</v>
      </c>
      <c r="AJ10" s="47" t="s">
        <v>74</v>
      </c>
      <c r="AL10" s="47" t="s">
        <v>75</v>
      </c>
      <c r="AO10" s="39" t="s">
        <v>76</v>
      </c>
    </row>
    <row r="11" spans="1:41" s="47" customFormat="1" ht="57.75" customHeight="1" x14ac:dyDescent="0.25">
      <c r="A11" s="465"/>
      <c r="B11" s="466"/>
      <c r="C11" s="465"/>
      <c r="D11" s="465"/>
      <c r="E11" s="465"/>
      <c r="F11" s="478"/>
      <c r="G11" s="10" t="s">
        <v>1</v>
      </c>
      <c r="H11" s="10" t="s">
        <v>0</v>
      </c>
      <c r="I11" s="10"/>
      <c r="J11" s="11" t="s">
        <v>77</v>
      </c>
      <c r="K11" s="464"/>
      <c r="L11" s="477"/>
      <c r="M11" s="477"/>
      <c r="N11" s="479"/>
      <c r="O11" s="467"/>
      <c r="P11" s="466"/>
      <c r="Q11" s="466"/>
      <c r="R11" s="467"/>
      <c r="S11" s="466"/>
      <c r="T11" s="466"/>
      <c r="U11" s="471"/>
      <c r="V11" s="467"/>
      <c r="W11" s="464"/>
      <c r="X11" s="466"/>
      <c r="Y11" s="13" t="s">
        <v>78</v>
      </c>
      <c r="Z11" s="13" t="s">
        <v>79</v>
      </c>
      <c r="AA11" s="14" t="s">
        <v>80</v>
      </c>
      <c r="AB11" s="14" t="s">
        <v>81</v>
      </c>
      <c r="AC11" s="479"/>
      <c r="AD11" s="15" t="s">
        <v>82</v>
      </c>
      <c r="AE11" s="15" t="s">
        <v>83</v>
      </c>
      <c r="AF11" s="15" t="s">
        <v>84</v>
      </c>
      <c r="AG11" s="13" t="s">
        <v>85</v>
      </c>
      <c r="AH11" s="47" t="s">
        <v>86</v>
      </c>
      <c r="AI11" s="47" t="s">
        <v>8</v>
      </c>
      <c r="AL11" s="47" t="s">
        <v>87</v>
      </c>
      <c r="AO11" s="39" t="s">
        <v>88</v>
      </c>
    </row>
    <row r="12" spans="1:41" ht="37.5" customHeight="1" x14ac:dyDescent="0.25">
      <c r="A12" s="745" t="s">
        <v>313</v>
      </c>
      <c r="B12" s="846" t="s">
        <v>314</v>
      </c>
      <c r="C12" s="381" t="s">
        <v>315</v>
      </c>
      <c r="D12" s="786" t="s">
        <v>15</v>
      </c>
      <c r="E12" s="407" t="s">
        <v>316</v>
      </c>
      <c r="F12" s="381" t="s">
        <v>317</v>
      </c>
      <c r="G12" s="792" t="s">
        <v>14</v>
      </c>
      <c r="H12" s="792" t="s">
        <v>87</v>
      </c>
      <c r="I12" s="79" t="str">
        <f>CONCATENATE(G12,H12)</f>
        <v>POSIBLEMENOR</v>
      </c>
      <c r="J12" s="391" t="str">
        <f>I13</f>
        <v>3. MODERADO</v>
      </c>
      <c r="K12" s="849" t="s">
        <v>318</v>
      </c>
      <c r="L12" s="80" t="s">
        <v>95</v>
      </c>
      <c r="M12" s="81" t="s">
        <v>3</v>
      </c>
      <c r="N12" s="19">
        <f>IF(M12="ASIGNADO",15,IF(M12="NO ASIGNADO",0,""))</f>
        <v>15</v>
      </c>
      <c r="O12" s="858">
        <f>SUM(N12:N18)</f>
        <v>100</v>
      </c>
      <c r="P12" s="396" t="s">
        <v>73</v>
      </c>
      <c r="Q12" s="778">
        <f>IF(Q15="DÉBIL",0,IF(Q15="MODERADO",50,IF(Q15="FUERTE",100,"")))</f>
        <v>50</v>
      </c>
      <c r="R12" s="855" t="s">
        <v>4</v>
      </c>
      <c r="S12" s="757" t="s">
        <v>96</v>
      </c>
      <c r="T12" s="757" t="s">
        <v>96</v>
      </c>
      <c r="U12" s="759" t="s">
        <v>88</v>
      </c>
      <c r="V12" s="856" t="s">
        <v>98</v>
      </c>
      <c r="W12" s="765" t="s">
        <v>319</v>
      </c>
      <c r="X12" s="407" t="s">
        <v>315</v>
      </c>
      <c r="Y12" s="407" t="s">
        <v>320</v>
      </c>
      <c r="Z12" s="841" t="s">
        <v>321</v>
      </c>
      <c r="AA12" s="848" t="s">
        <v>115</v>
      </c>
      <c r="AB12" s="381" t="s">
        <v>322</v>
      </c>
      <c r="AC12" s="842">
        <v>44074</v>
      </c>
      <c r="AD12" s="845" t="s">
        <v>323</v>
      </c>
      <c r="AE12" s="460" t="s">
        <v>324</v>
      </c>
      <c r="AF12" s="745" t="s">
        <v>325</v>
      </c>
      <c r="AG12" s="460" t="s">
        <v>326</v>
      </c>
      <c r="AH12" s="39" t="s">
        <v>110</v>
      </c>
      <c r="AI12" s="39" t="s">
        <v>111</v>
      </c>
      <c r="AJ12" s="39" t="s">
        <v>13</v>
      </c>
      <c r="AK12" s="39" t="s">
        <v>76</v>
      </c>
      <c r="AL12" s="39" t="s">
        <v>13</v>
      </c>
      <c r="AN12" s="39" t="s">
        <v>103</v>
      </c>
      <c r="AO12" s="39" t="s">
        <v>112</v>
      </c>
    </row>
    <row r="13" spans="1:41" ht="51.75" customHeight="1" x14ac:dyDescent="0.25">
      <c r="A13" s="745"/>
      <c r="B13" s="847"/>
      <c r="C13" s="751"/>
      <c r="D13" s="759"/>
      <c r="E13" s="408"/>
      <c r="F13" s="751"/>
      <c r="G13" s="792"/>
      <c r="H13" s="792"/>
      <c r="I13" s="79"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352"/>
      <c r="K13" s="849"/>
      <c r="L13" s="82" t="s">
        <v>113</v>
      </c>
      <c r="M13" s="83" t="s">
        <v>11</v>
      </c>
      <c r="N13" s="22">
        <f>IF(M13="ADECUADO",15,IF(M13="INADECUADO",0,""))</f>
        <v>15</v>
      </c>
      <c r="O13" s="774"/>
      <c r="P13" s="357"/>
      <c r="Q13" s="778"/>
      <c r="R13" s="780"/>
      <c r="S13" s="757"/>
      <c r="T13" s="757"/>
      <c r="U13" s="759"/>
      <c r="V13" s="762"/>
      <c r="W13" s="765"/>
      <c r="X13" s="408"/>
      <c r="Y13" s="456"/>
      <c r="Z13" s="456"/>
      <c r="AA13" s="748"/>
      <c r="AB13" s="751"/>
      <c r="AC13" s="765"/>
      <c r="AD13" s="851"/>
      <c r="AE13" s="460"/>
      <c r="AF13" s="381"/>
      <c r="AG13" s="460"/>
      <c r="AH13" s="39" t="s">
        <v>96</v>
      </c>
      <c r="AI13" s="39" t="s">
        <v>114</v>
      </c>
      <c r="AL13" s="39" t="s">
        <v>18</v>
      </c>
      <c r="AN13" s="39" t="s">
        <v>115</v>
      </c>
      <c r="AO13" s="39" t="s">
        <v>116</v>
      </c>
    </row>
    <row r="14" spans="1:41" ht="69.75" customHeight="1" x14ac:dyDescent="0.25">
      <c r="A14" s="745"/>
      <c r="B14" s="847"/>
      <c r="C14" s="751"/>
      <c r="D14" s="759"/>
      <c r="E14" s="408"/>
      <c r="F14" s="751"/>
      <c r="G14" s="792"/>
      <c r="H14" s="792"/>
      <c r="I14" s="79"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352"/>
      <c r="K14" s="849"/>
      <c r="L14" s="84" t="s">
        <v>117</v>
      </c>
      <c r="M14" s="83" t="s">
        <v>16</v>
      </c>
      <c r="N14" s="22">
        <f>IF(M14="OPORTUNA",15,IF(M14="INOPORTUNA",0,""))</f>
        <v>15</v>
      </c>
      <c r="O14" s="774"/>
      <c r="P14" s="357"/>
      <c r="Q14" s="778"/>
      <c r="R14" s="780"/>
      <c r="S14" s="24" t="s">
        <v>118</v>
      </c>
      <c r="T14" s="24" t="s">
        <v>119</v>
      </c>
      <c r="U14" s="759"/>
      <c r="V14" s="762"/>
      <c r="W14" s="765"/>
      <c r="X14" s="408"/>
      <c r="Y14" s="456"/>
      <c r="Z14" s="456"/>
      <c r="AA14" s="748"/>
      <c r="AB14" s="751"/>
      <c r="AC14" s="765"/>
      <c r="AD14" s="851"/>
      <c r="AE14" s="460"/>
      <c r="AF14" s="381"/>
      <c r="AG14" s="460"/>
      <c r="AH14" s="39" t="s">
        <v>120</v>
      </c>
      <c r="AI14" s="39" t="s">
        <v>98</v>
      </c>
      <c r="AJ14" s="39" t="s">
        <v>121</v>
      </c>
      <c r="AK14" s="39" t="s">
        <v>122</v>
      </c>
      <c r="AL14" s="39" t="s">
        <v>24</v>
      </c>
      <c r="AO14" s="39" t="s">
        <v>123</v>
      </c>
    </row>
    <row r="15" spans="1:41" ht="84" customHeight="1" x14ac:dyDescent="0.25">
      <c r="A15" s="745"/>
      <c r="B15" s="847"/>
      <c r="C15" s="751"/>
      <c r="D15" s="759"/>
      <c r="E15" s="85" t="s">
        <v>124</v>
      </c>
      <c r="F15" s="751"/>
      <c r="G15" s="792"/>
      <c r="H15" s="792"/>
      <c r="I15" s="79"/>
      <c r="J15" s="352"/>
      <c r="K15" s="849"/>
      <c r="L15" s="82" t="s">
        <v>218</v>
      </c>
      <c r="M15" s="83" t="s">
        <v>126</v>
      </c>
      <c r="N15" s="22">
        <f>IF(M15="PREVENIR",15,IF(M15="DETECTAR",10,IF(M15="NO ES UN CONTROL",0,"")))</f>
        <v>15</v>
      </c>
      <c r="O15" s="735" t="str">
        <f>IF(O12&lt;86,"DÉBIL",IF(O12&lt;96,"MODERADO",IF(O12&lt;101,"FUERTE","")))</f>
        <v>FUERTE</v>
      </c>
      <c r="P15" s="357"/>
      <c r="Q15" s="738" t="str">
        <f>IF(AND(O15="FUERTE",P12="FUERTE (SIEMPRE SE EJECUTA)"),"FUERTE",IF(OR(O15="DÉBIL",P12="DÉBIL (NO SE EJECUTA)"),"DÉBIL",IF(OR(O15="MODERADO",P12="MODERADO (ALGUNAS VECES)"),"MODERADO")))</f>
        <v>MODERADO</v>
      </c>
      <c r="R15" s="357" t="str">
        <f>IF(AND(O15="FUERTE",P12="FUERTE (SIEMPRE SE EJECUTA)"),"NO","SÍ")</f>
        <v>SÍ</v>
      </c>
      <c r="S15" s="7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7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759"/>
      <c r="V15" s="762"/>
      <c r="W15" s="765"/>
      <c r="X15" s="408"/>
      <c r="Y15" s="456"/>
      <c r="Z15" s="457"/>
      <c r="AA15" s="748"/>
      <c r="AB15" s="751"/>
      <c r="AC15" s="765"/>
      <c r="AD15" s="851"/>
      <c r="AE15" s="460"/>
      <c r="AF15" s="381" t="s">
        <v>327</v>
      </c>
      <c r="AG15" s="460"/>
      <c r="AH15" s="39" t="s">
        <v>96</v>
      </c>
      <c r="AO15" s="39" t="s">
        <v>128</v>
      </c>
    </row>
    <row r="16" spans="1:41" ht="55.5" customHeight="1" x14ac:dyDescent="0.25">
      <c r="A16" s="745"/>
      <c r="B16" s="847"/>
      <c r="C16" s="751"/>
      <c r="D16" s="759"/>
      <c r="E16" s="408" t="s">
        <v>328</v>
      </c>
      <c r="F16" s="751"/>
      <c r="G16" s="792"/>
      <c r="H16" s="792"/>
      <c r="I16" s="79"/>
      <c r="J16" s="352"/>
      <c r="K16" s="849"/>
      <c r="L16" s="82" t="s">
        <v>130</v>
      </c>
      <c r="M16" s="83" t="s">
        <v>34</v>
      </c>
      <c r="N16" s="22">
        <f>IF(M16="CONFIABLE",15,IF(M16="NO CONFIABLE",0,""))</f>
        <v>15</v>
      </c>
      <c r="O16" s="736"/>
      <c r="P16" s="357"/>
      <c r="Q16" s="738"/>
      <c r="R16" s="357"/>
      <c r="S16" s="740"/>
      <c r="T16" s="743"/>
      <c r="U16" s="759"/>
      <c r="V16" s="762"/>
      <c r="W16" s="765"/>
      <c r="X16" s="408"/>
      <c r="Y16" s="456"/>
      <c r="Z16" s="25" t="s">
        <v>131</v>
      </c>
      <c r="AA16" s="748"/>
      <c r="AB16" s="751"/>
      <c r="AC16" s="765"/>
      <c r="AD16" s="851"/>
      <c r="AE16" s="460"/>
      <c r="AF16" s="381"/>
      <c r="AG16" s="460"/>
      <c r="AH16" s="39" t="s">
        <v>132</v>
      </c>
      <c r="AJ16" s="39" t="s">
        <v>21</v>
      </c>
      <c r="AK16" s="39" t="s">
        <v>126</v>
      </c>
      <c r="AL16" s="39" t="s">
        <v>22</v>
      </c>
      <c r="AO16" s="39" t="s">
        <v>133</v>
      </c>
    </row>
    <row r="17" spans="1:41" ht="66.75" customHeight="1" x14ac:dyDescent="0.25">
      <c r="A17" s="745"/>
      <c r="B17" s="847"/>
      <c r="C17" s="751"/>
      <c r="D17" s="759"/>
      <c r="E17" s="408"/>
      <c r="F17" s="751"/>
      <c r="G17" s="792"/>
      <c r="H17" s="792"/>
      <c r="I17" s="79"/>
      <c r="J17" s="352"/>
      <c r="K17" s="849"/>
      <c r="L17" s="82" t="s">
        <v>134</v>
      </c>
      <c r="M17" s="83" t="s">
        <v>42</v>
      </c>
      <c r="N17" s="22">
        <f>IF(M17="SE INVESTIGAN Y SE RESUELVEN OPORTUNAMENTE",15,IF(M17="NO SE INVESTIGAN Y SE RESUELVEN OPORTUNAMENTE",0,""))</f>
        <v>15</v>
      </c>
      <c r="O17" s="736"/>
      <c r="P17" s="357"/>
      <c r="Q17" s="738"/>
      <c r="R17" s="357"/>
      <c r="S17" s="740"/>
      <c r="T17" s="743"/>
      <c r="U17" s="759"/>
      <c r="V17" s="762"/>
      <c r="W17" s="765"/>
      <c r="X17" s="408"/>
      <c r="Y17" s="456"/>
      <c r="Z17" s="841" t="s">
        <v>329</v>
      </c>
      <c r="AA17" s="748"/>
      <c r="AB17" s="751"/>
      <c r="AC17" s="765"/>
      <c r="AD17" s="851"/>
      <c r="AE17" s="460"/>
      <c r="AF17" s="381"/>
      <c r="AG17" s="460"/>
      <c r="AH17" s="39" t="s">
        <v>114</v>
      </c>
      <c r="AO17" s="39" t="s">
        <v>136</v>
      </c>
    </row>
    <row r="18" spans="1:41" ht="60.75" customHeight="1" x14ac:dyDescent="0.25">
      <c r="A18" s="846"/>
      <c r="B18" s="847"/>
      <c r="C18" s="841"/>
      <c r="D18" s="848"/>
      <c r="E18" s="423"/>
      <c r="F18" s="841"/>
      <c r="G18" s="857"/>
      <c r="H18" s="857"/>
      <c r="I18" s="79"/>
      <c r="J18" s="352"/>
      <c r="K18" s="850"/>
      <c r="L18" s="86" t="s">
        <v>137</v>
      </c>
      <c r="M18" s="87" t="s">
        <v>53</v>
      </c>
      <c r="N18" s="29">
        <f>IF(M18="COMPLETA",10,IF(M18="INCOMPLETA",5,IF(M18="NO EXISTE",0,"")))</f>
        <v>10</v>
      </c>
      <c r="O18" s="736"/>
      <c r="P18" s="358"/>
      <c r="Q18" s="853"/>
      <c r="R18" s="358"/>
      <c r="S18" s="742"/>
      <c r="T18" s="743"/>
      <c r="U18" s="848"/>
      <c r="V18" s="762"/>
      <c r="W18" s="843"/>
      <c r="X18" s="423"/>
      <c r="Y18" s="457"/>
      <c r="Z18" s="457"/>
      <c r="AA18" s="854"/>
      <c r="AB18" s="841"/>
      <c r="AC18" s="843"/>
      <c r="AD18" s="852"/>
      <c r="AE18" s="433"/>
      <c r="AF18" s="407"/>
      <c r="AG18" s="433"/>
      <c r="AO18" s="39" t="s">
        <v>97</v>
      </c>
    </row>
    <row r="19" spans="1:41" ht="37.5" customHeight="1" x14ac:dyDescent="0.25">
      <c r="A19" s="745" t="s">
        <v>313</v>
      </c>
      <c r="B19" s="846" t="s">
        <v>314</v>
      </c>
      <c r="C19" s="381" t="s">
        <v>330</v>
      </c>
      <c r="D19" s="786" t="s">
        <v>15</v>
      </c>
      <c r="E19" s="407" t="s">
        <v>331</v>
      </c>
      <c r="F19" s="381" t="s">
        <v>332</v>
      </c>
      <c r="G19" s="373" t="s">
        <v>19</v>
      </c>
      <c r="H19" s="373" t="s">
        <v>13</v>
      </c>
      <c r="I19" s="16" t="str">
        <f>CONCATENATE(G19,H19)</f>
        <v>PROBABLEMODERADO</v>
      </c>
      <c r="J19" s="391" t="str">
        <f>I20</f>
        <v>5. ALTO</v>
      </c>
      <c r="K19" s="849" t="s">
        <v>333</v>
      </c>
      <c r="L19" s="80" t="s">
        <v>95</v>
      </c>
      <c r="M19" s="18" t="s">
        <v>3</v>
      </c>
      <c r="N19" s="19">
        <f>IF(M19="ASIGNADO",15,IF(M19="NO ASIGNADO",0,""))</f>
        <v>15</v>
      </c>
      <c r="O19" s="395">
        <f>SUM(N19:N25)</f>
        <v>100</v>
      </c>
      <c r="P19" s="396" t="s">
        <v>73</v>
      </c>
      <c r="Q19" s="360">
        <f>IF(Q22="DÉBIL",0,IF(Q22="MODERADO",50,IF(Q22="FUERTE",100,"")))</f>
        <v>50</v>
      </c>
      <c r="R19" s="529" t="s">
        <v>4</v>
      </c>
      <c r="S19" s="342" t="s">
        <v>96</v>
      </c>
      <c r="T19" s="342" t="s">
        <v>96</v>
      </c>
      <c r="U19" s="344" t="s">
        <v>97</v>
      </c>
      <c r="V19" s="387" t="s">
        <v>98</v>
      </c>
      <c r="W19" s="523" t="s">
        <v>277</v>
      </c>
      <c r="X19" s="381" t="s">
        <v>334</v>
      </c>
      <c r="Y19" s="407" t="s">
        <v>335</v>
      </c>
      <c r="Z19" s="532" t="s">
        <v>321</v>
      </c>
      <c r="AA19" s="411" t="s">
        <v>115</v>
      </c>
      <c r="AB19" s="381" t="s">
        <v>336</v>
      </c>
      <c r="AC19" s="842">
        <v>44074</v>
      </c>
      <c r="AD19" s="844" t="s">
        <v>337</v>
      </c>
      <c r="AE19" s="421" t="s">
        <v>324</v>
      </c>
      <c r="AF19" s="381" t="s">
        <v>338</v>
      </c>
      <c r="AG19" s="460" t="s">
        <v>339</v>
      </c>
      <c r="AH19" s="39" t="s">
        <v>110</v>
      </c>
      <c r="AI19" s="39" t="s">
        <v>111</v>
      </c>
      <c r="AJ19" s="39" t="s">
        <v>13</v>
      </c>
      <c r="AK19" s="39" t="s">
        <v>76</v>
      </c>
      <c r="AL19" s="39" t="s">
        <v>13</v>
      </c>
      <c r="AN19" s="39" t="s">
        <v>103</v>
      </c>
      <c r="AO19" s="39" t="s">
        <v>112</v>
      </c>
    </row>
    <row r="20" spans="1:41" ht="51.75" customHeight="1" x14ac:dyDescent="0.25">
      <c r="A20" s="745"/>
      <c r="B20" s="847"/>
      <c r="C20" s="751"/>
      <c r="D20" s="759"/>
      <c r="E20" s="408"/>
      <c r="F20" s="751"/>
      <c r="G20" s="373"/>
      <c r="H20" s="373"/>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ALTO</v>
      </c>
      <c r="J20" s="352"/>
      <c r="K20" s="849"/>
      <c r="L20" s="82" t="s">
        <v>113</v>
      </c>
      <c r="M20" s="21" t="s">
        <v>11</v>
      </c>
      <c r="N20" s="22">
        <f>IF(M20="ADECUADO",15,IF(M20="INADECUADO",0,""))</f>
        <v>15</v>
      </c>
      <c r="O20" s="356"/>
      <c r="P20" s="357"/>
      <c r="Q20" s="360"/>
      <c r="R20" s="530"/>
      <c r="S20" s="342"/>
      <c r="T20" s="342"/>
      <c r="U20" s="344"/>
      <c r="V20" s="346"/>
      <c r="W20" s="523"/>
      <c r="X20" s="381"/>
      <c r="Y20" s="456"/>
      <c r="Z20" s="527"/>
      <c r="AA20" s="332"/>
      <c r="AB20" s="751"/>
      <c r="AC20" s="765"/>
      <c r="AD20" s="844"/>
      <c r="AE20" s="421"/>
      <c r="AF20" s="381"/>
      <c r="AG20" s="460"/>
      <c r="AH20" s="39" t="s">
        <v>96</v>
      </c>
      <c r="AI20" s="39" t="s">
        <v>114</v>
      </c>
      <c r="AL20" s="39" t="s">
        <v>18</v>
      </c>
      <c r="AN20" s="39" t="s">
        <v>115</v>
      </c>
      <c r="AO20" s="39" t="s">
        <v>116</v>
      </c>
    </row>
    <row r="21" spans="1:41" ht="69.75" customHeight="1" x14ac:dyDescent="0.25">
      <c r="A21" s="745"/>
      <c r="B21" s="847"/>
      <c r="C21" s="751"/>
      <c r="D21" s="759"/>
      <c r="E21" s="408"/>
      <c r="F21" s="751"/>
      <c r="G21" s="373"/>
      <c r="H21" s="373"/>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52"/>
      <c r="K21" s="849"/>
      <c r="L21" s="84" t="s">
        <v>117</v>
      </c>
      <c r="M21" s="21" t="s">
        <v>16</v>
      </c>
      <c r="N21" s="22">
        <f>IF(M21="OPORTUNA",15,IF(M21="INOPORTUNA",0,""))</f>
        <v>15</v>
      </c>
      <c r="O21" s="356"/>
      <c r="P21" s="357"/>
      <c r="Q21" s="360"/>
      <c r="R21" s="530"/>
      <c r="S21" s="24" t="s">
        <v>118</v>
      </c>
      <c r="T21" s="24" t="s">
        <v>119</v>
      </c>
      <c r="U21" s="344"/>
      <c r="V21" s="346"/>
      <c r="W21" s="523"/>
      <c r="X21" s="381"/>
      <c r="Y21" s="456"/>
      <c r="Z21" s="527"/>
      <c r="AA21" s="332"/>
      <c r="AB21" s="751"/>
      <c r="AC21" s="765"/>
      <c r="AD21" s="844"/>
      <c r="AE21" s="421"/>
      <c r="AF21" s="381"/>
      <c r="AG21" s="460"/>
      <c r="AH21" s="39" t="s">
        <v>120</v>
      </c>
      <c r="AI21" s="39" t="s">
        <v>98</v>
      </c>
      <c r="AJ21" s="39" t="s">
        <v>121</v>
      </c>
      <c r="AK21" s="39" t="s">
        <v>122</v>
      </c>
      <c r="AL21" s="39" t="s">
        <v>24</v>
      </c>
      <c r="AO21" s="39" t="s">
        <v>123</v>
      </c>
    </row>
    <row r="22" spans="1:41" ht="84" customHeight="1" x14ac:dyDescent="0.25">
      <c r="A22" s="745"/>
      <c r="B22" s="847"/>
      <c r="C22" s="751"/>
      <c r="D22" s="759"/>
      <c r="E22" s="85" t="s">
        <v>124</v>
      </c>
      <c r="F22" s="751"/>
      <c r="G22" s="373"/>
      <c r="H22" s="373"/>
      <c r="I22" s="16"/>
      <c r="J22" s="352"/>
      <c r="K22" s="849"/>
      <c r="L22" s="82" t="s">
        <v>218</v>
      </c>
      <c r="M22" s="21" t="s">
        <v>126</v>
      </c>
      <c r="N22" s="22">
        <f>IF(M22="PREVENIR",15,IF(M22="DETECTAR",10,IF(M22="NO ES UN CONTROL",0,"")))</f>
        <v>15</v>
      </c>
      <c r="O22" s="318" t="str">
        <f>IF(O19&lt;86,"DÉBIL",IF(O19&lt;96,"MODERADO",IF(O19&lt;101,"FUERTE","")))</f>
        <v>FUERTE</v>
      </c>
      <c r="P22" s="357"/>
      <c r="Q22" s="320" t="str">
        <f>IF(AND(O22="FUERTE",P19="FUERTE (SIEMPRE SE EJECUTA)"),"FUERTE",IF(OR(O22="DÉBIL",P19="DÉBIL (NO SE EJECUTA)"),"DÉBIL",IF(OR(O22="MODERADO",P19="MODERADO (ALGUNAS VECES)"),"MODERADO")))</f>
        <v>MODERADO</v>
      </c>
      <c r="R22" s="519" t="str">
        <f>IF(AND(O22="FUERTE",P19="FUERTE (SIEMPRE SE EJECUTA)"),"NO","SÍ")</f>
        <v>SÍ</v>
      </c>
      <c r="S22"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344"/>
      <c r="V22" s="346"/>
      <c r="W22" s="523"/>
      <c r="X22" s="381"/>
      <c r="Y22" s="456"/>
      <c r="Z22" s="528"/>
      <c r="AA22" s="332"/>
      <c r="AB22" s="751"/>
      <c r="AC22" s="765"/>
      <c r="AD22" s="844"/>
      <c r="AE22" s="421"/>
      <c r="AF22" s="381" t="s">
        <v>340</v>
      </c>
      <c r="AG22" s="460"/>
      <c r="AH22" s="39" t="s">
        <v>96</v>
      </c>
      <c r="AO22" s="39" t="s">
        <v>128</v>
      </c>
    </row>
    <row r="23" spans="1:41" ht="55.5" customHeight="1" x14ac:dyDescent="0.25">
      <c r="A23" s="745"/>
      <c r="B23" s="847"/>
      <c r="C23" s="751"/>
      <c r="D23" s="759"/>
      <c r="E23" s="408" t="s">
        <v>341</v>
      </c>
      <c r="F23" s="751"/>
      <c r="G23" s="373"/>
      <c r="H23" s="373"/>
      <c r="I23" s="16"/>
      <c r="J23" s="352"/>
      <c r="K23" s="849"/>
      <c r="L23" s="82" t="s">
        <v>130</v>
      </c>
      <c r="M23" s="21" t="s">
        <v>34</v>
      </c>
      <c r="N23" s="22">
        <f>IF(M23="CONFIABLE",15,IF(M23="NO CONFIABLE",0,""))</f>
        <v>15</v>
      </c>
      <c r="O23" s="319"/>
      <c r="P23" s="357"/>
      <c r="Q23" s="320"/>
      <c r="R23" s="519"/>
      <c r="S23" s="324"/>
      <c r="T23" s="326"/>
      <c r="U23" s="344"/>
      <c r="V23" s="346"/>
      <c r="W23" s="523"/>
      <c r="X23" s="381"/>
      <c r="Y23" s="456"/>
      <c r="Z23" s="25" t="s">
        <v>131</v>
      </c>
      <c r="AA23" s="332"/>
      <c r="AB23" s="751"/>
      <c r="AC23" s="765"/>
      <c r="AD23" s="844"/>
      <c r="AE23" s="421"/>
      <c r="AF23" s="381"/>
      <c r="AG23" s="460"/>
      <c r="AH23" s="39" t="s">
        <v>132</v>
      </c>
      <c r="AJ23" s="39" t="s">
        <v>21</v>
      </c>
      <c r="AK23" s="39" t="s">
        <v>126</v>
      </c>
      <c r="AL23" s="39" t="s">
        <v>22</v>
      </c>
      <c r="AO23" s="39" t="s">
        <v>133</v>
      </c>
    </row>
    <row r="24" spans="1:41" ht="66.75" customHeight="1" x14ac:dyDescent="0.25">
      <c r="A24" s="745"/>
      <c r="B24" s="847"/>
      <c r="C24" s="751"/>
      <c r="D24" s="759"/>
      <c r="E24" s="408"/>
      <c r="F24" s="751"/>
      <c r="G24" s="373"/>
      <c r="H24" s="373"/>
      <c r="I24" s="16"/>
      <c r="J24" s="352"/>
      <c r="K24" s="849"/>
      <c r="L24" s="82" t="s">
        <v>134</v>
      </c>
      <c r="M24" s="21" t="s">
        <v>42</v>
      </c>
      <c r="N24" s="22">
        <f>IF(M24="SE INVESTIGAN Y SE RESUELVEN OPORTUNAMENTE",15,IF(M24="NO SE INVESTIGAN Y SE RESUELVEN OPORTUNAMENTE",0,""))</f>
        <v>15</v>
      </c>
      <c r="O24" s="319"/>
      <c r="P24" s="357"/>
      <c r="Q24" s="320"/>
      <c r="R24" s="519"/>
      <c r="S24" s="324"/>
      <c r="T24" s="326"/>
      <c r="U24" s="344"/>
      <c r="V24" s="346"/>
      <c r="W24" s="523"/>
      <c r="X24" s="381"/>
      <c r="Y24" s="456"/>
      <c r="Z24" s="532" t="s">
        <v>304</v>
      </c>
      <c r="AA24" s="332"/>
      <c r="AB24" s="751"/>
      <c r="AC24" s="765"/>
      <c r="AD24" s="844"/>
      <c r="AE24" s="421"/>
      <c r="AF24" s="381"/>
      <c r="AG24" s="460"/>
      <c r="AH24" s="39" t="s">
        <v>114</v>
      </c>
      <c r="AO24" s="39" t="s">
        <v>136</v>
      </c>
    </row>
    <row r="25" spans="1:41" ht="126" customHeight="1" x14ac:dyDescent="0.25">
      <c r="A25" s="846"/>
      <c r="B25" s="847"/>
      <c r="C25" s="841"/>
      <c r="D25" s="848"/>
      <c r="E25" s="423"/>
      <c r="F25" s="841"/>
      <c r="G25" s="374"/>
      <c r="H25" s="374"/>
      <c r="I25" s="16"/>
      <c r="J25" s="352"/>
      <c r="K25" s="850"/>
      <c r="L25" s="86" t="s">
        <v>137</v>
      </c>
      <c r="M25" s="28" t="s">
        <v>53</v>
      </c>
      <c r="N25" s="29">
        <f>IF(M25="COMPLETA",10,IF(M25="INCOMPLETA",5,IF(M25="NO EXISTE",0,"")))</f>
        <v>10</v>
      </c>
      <c r="O25" s="319"/>
      <c r="P25" s="358"/>
      <c r="Q25" s="321"/>
      <c r="R25" s="520"/>
      <c r="S25" s="325"/>
      <c r="T25" s="326"/>
      <c r="U25" s="345"/>
      <c r="V25" s="346"/>
      <c r="W25" s="432"/>
      <c r="X25" s="407"/>
      <c r="Y25" s="457"/>
      <c r="Z25" s="528"/>
      <c r="AA25" s="333"/>
      <c r="AB25" s="841"/>
      <c r="AC25" s="843"/>
      <c r="AD25" s="845"/>
      <c r="AE25" s="422"/>
      <c r="AF25" s="407"/>
      <c r="AG25" s="433"/>
      <c r="AO25" s="39" t="s">
        <v>97</v>
      </c>
    </row>
    <row r="26" spans="1:41" ht="37.5" customHeight="1" x14ac:dyDescent="0.25">
      <c r="A26" s="745" t="s">
        <v>313</v>
      </c>
      <c r="B26" s="846" t="s">
        <v>314</v>
      </c>
      <c r="C26" s="381" t="s">
        <v>342</v>
      </c>
      <c r="D26" s="786" t="s">
        <v>15</v>
      </c>
      <c r="E26" s="407" t="s">
        <v>343</v>
      </c>
      <c r="F26" s="381" t="s">
        <v>344</v>
      </c>
      <c r="G26" s="373" t="s">
        <v>14</v>
      </c>
      <c r="H26" s="373" t="s">
        <v>87</v>
      </c>
      <c r="I26" s="16" t="str">
        <f>CONCATENATE(G26,H26)</f>
        <v>POSIBLEMENOR</v>
      </c>
      <c r="J26" s="391" t="str">
        <f>I27</f>
        <v>3. MODERADO</v>
      </c>
      <c r="K26" s="540" t="s">
        <v>345</v>
      </c>
      <c r="L26" s="80" t="s">
        <v>95</v>
      </c>
      <c r="M26" s="18" t="s">
        <v>3</v>
      </c>
      <c r="N26" s="19">
        <f>IF(M26="ASIGNADO",15,IF(M26="NO ASIGNADO",0,""))</f>
        <v>15</v>
      </c>
      <c r="O26" s="395">
        <f>SUM(N26:N32)</f>
        <v>95</v>
      </c>
      <c r="P26" s="396" t="s">
        <v>73</v>
      </c>
      <c r="Q26" s="360">
        <f>IF(Q29="DÉBIL",0,IF(Q29="MODERADO",50,IF(Q29="FUERTE",100,"")))</f>
        <v>50</v>
      </c>
      <c r="R26" s="529" t="s">
        <v>4</v>
      </c>
      <c r="S26" s="342" t="s">
        <v>96</v>
      </c>
      <c r="T26" s="342" t="s">
        <v>96</v>
      </c>
      <c r="U26" s="344" t="s">
        <v>116</v>
      </c>
      <c r="V26" s="387" t="s">
        <v>98</v>
      </c>
      <c r="W26" s="523" t="s">
        <v>277</v>
      </c>
      <c r="X26" s="381" t="s">
        <v>346</v>
      </c>
      <c r="Y26" s="407" t="s">
        <v>347</v>
      </c>
      <c r="Z26" s="532" t="s">
        <v>321</v>
      </c>
      <c r="AA26" s="411" t="s">
        <v>115</v>
      </c>
      <c r="AB26" s="381" t="s">
        <v>348</v>
      </c>
      <c r="AC26" s="842">
        <v>44074</v>
      </c>
      <c r="AD26" s="844" t="s">
        <v>349</v>
      </c>
      <c r="AE26" s="421" t="s">
        <v>324</v>
      </c>
      <c r="AF26" s="381" t="s">
        <v>350</v>
      </c>
      <c r="AG26" s="421" t="s">
        <v>351</v>
      </c>
      <c r="AH26" s="39" t="s">
        <v>110</v>
      </c>
      <c r="AI26" s="39" t="s">
        <v>111</v>
      </c>
      <c r="AJ26" s="39" t="s">
        <v>13</v>
      </c>
      <c r="AK26" s="39" t="s">
        <v>76</v>
      </c>
      <c r="AL26" s="39" t="s">
        <v>13</v>
      </c>
      <c r="AN26" s="39" t="s">
        <v>103</v>
      </c>
      <c r="AO26" s="39" t="s">
        <v>112</v>
      </c>
    </row>
    <row r="27" spans="1:41" ht="51.75" customHeight="1" x14ac:dyDescent="0.25">
      <c r="A27" s="745"/>
      <c r="B27" s="847"/>
      <c r="C27" s="751"/>
      <c r="D27" s="759"/>
      <c r="E27" s="408"/>
      <c r="F27" s="751"/>
      <c r="G27" s="373"/>
      <c r="H27" s="373"/>
      <c r="I27" s="1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MODERADO</v>
      </c>
      <c r="J27" s="352"/>
      <c r="K27" s="540"/>
      <c r="L27" s="82" t="s">
        <v>113</v>
      </c>
      <c r="M27" s="21" t="s">
        <v>11</v>
      </c>
      <c r="N27" s="22">
        <f>IF(M27="ADECUADO",15,IF(M27="INADECUADO",0,""))</f>
        <v>15</v>
      </c>
      <c r="O27" s="356"/>
      <c r="P27" s="357"/>
      <c r="Q27" s="360"/>
      <c r="R27" s="530"/>
      <c r="S27" s="342"/>
      <c r="T27" s="342"/>
      <c r="U27" s="344"/>
      <c r="V27" s="346"/>
      <c r="W27" s="523"/>
      <c r="X27" s="751"/>
      <c r="Y27" s="408"/>
      <c r="Z27" s="527"/>
      <c r="AA27" s="332"/>
      <c r="AB27" s="751"/>
      <c r="AC27" s="765"/>
      <c r="AD27" s="844"/>
      <c r="AE27" s="421"/>
      <c r="AF27" s="381"/>
      <c r="AG27" s="839"/>
      <c r="AH27" s="39" t="s">
        <v>96</v>
      </c>
      <c r="AI27" s="39" t="s">
        <v>114</v>
      </c>
      <c r="AL27" s="39" t="s">
        <v>18</v>
      </c>
      <c r="AN27" s="39" t="s">
        <v>115</v>
      </c>
      <c r="AO27" s="39" t="s">
        <v>116</v>
      </c>
    </row>
    <row r="28" spans="1:41" ht="69.75" customHeight="1" x14ac:dyDescent="0.25">
      <c r="A28" s="745"/>
      <c r="B28" s="847"/>
      <c r="C28" s="751"/>
      <c r="D28" s="759"/>
      <c r="E28" s="408"/>
      <c r="F28" s="751"/>
      <c r="G28" s="373"/>
      <c r="H28" s="373"/>
      <c r="I28" s="1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MODERADO</v>
      </c>
      <c r="J28" s="352"/>
      <c r="K28" s="540"/>
      <c r="L28" s="84" t="s">
        <v>117</v>
      </c>
      <c r="M28" s="21" t="s">
        <v>16</v>
      </c>
      <c r="N28" s="22">
        <f>IF(M28="OPORTUNA",15,IF(M28="INOPORTUNA",0,""))</f>
        <v>15</v>
      </c>
      <c r="O28" s="356"/>
      <c r="P28" s="357"/>
      <c r="Q28" s="360"/>
      <c r="R28" s="530"/>
      <c r="S28" s="24" t="s">
        <v>118</v>
      </c>
      <c r="T28" s="24" t="s">
        <v>119</v>
      </c>
      <c r="U28" s="344"/>
      <c r="V28" s="346"/>
      <c r="W28" s="523"/>
      <c r="X28" s="751"/>
      <c r="Y28" s="408"/>
      <c r="Z28" s="527"/>
      <c r="AA28" s="332"/>
      <c r="AB28" s="751"/>
      <c r="AC28" s="765"/>
      <c r="AD28" s="844"/>
      <c r="AE28" s="421"/>
      <c r="AF28" s="381"/>
      <c r="AG28" s="839"/>
      <c r="AH28" s="39" t="s">
        <v>120</v>
      </c>
      <c r="AI28" s="39" t="s">
        <v>98</v>
      </c>
      <c r="AJ28" s="39" t="s">
        <v>121</v>
      </c>
      <c r="AK28" s="39" t="s">
        <v>122</v>
      </c>
      <c r="AL28" s="39" t="s">
        <v>24</v>
      </c>
      <c r="AO28" s="39" t="s">
        <v>123</v>
      </c>
    </row>
    <row r="29" spans="1:41" ht="84" customHeight="1" x14ac:dyDescent="0.25">
      <c r="A29" s="745"/>
      <c r="B29" s="847"/>
      <c r="C29" s="751"/>
      <c r="D29" s="759"/>
      <c r="E29" s="85" t="s">
        <v>124</v>
      </c>
      <c r="F29" s="751"/>
      <c r="G29" s="373"/>
      <c r="H29" s="373"/>
      <c r="I29" s="16"/>
      <c r="J29" s="352"/>
      <c r="K29" s="540"/>
      <c r="L29" s="82" t="s">
        <v>218</v>
      </c>
      <c r="M29" s="21" t="s">
        <v>21</v>
      </c>
      <c r="N29" s="22">
        <f>IF(M29="PREVENIR",15,IF(M29="DETECTAR",10,IF(M29="NO ES UN CONTROL",0,"")))</f>
        <v>10</v>
      </c>
      <c r="O29" s="318" t="str">
        <f>IF(O26&lt;86,"DÉBIL",IF(O26&lt;96,"MODERADO",IF(O26&lt;101,"FUERTE","")))</f>
        <v>MODERADO</v>
      </c>
      <c r="P29" s="357"/>
      <c r="Q29" s="320" t="str">
        <f>IF(AND(O29="FUERTE",P26="FUERTE (SIEMPRE SE EJECUTA)"),"FUERTE",IF(OR(O29="DÉBIL",P26="DÉBIL (NO SE EJECUTA)"),"DÉBIL",IF(OR(O29="MODERADO",P26="MODERADO (ALGUNAS VECES)"),"MODERADO")))</f>
        <v>MODERADO</v>
      </c>
      <c r="R29" s="519" t="str">
        <f>IF(AND(O29="FUERTE",P26="FUERTE (SIEMPRE SE EJECUTA)"),"NO","SÍ")</f>
        <v>SÍ</v>
      </c>
      <c r="S29" s="32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32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344"/>
      <c r="V29" s="346"/>
      <c r="W29" s="523"/>
      <c r="X29" s="751"/>
      <c r="Y29" s="408"/>
      <c r="Z29" s="528"/>
      <c r="AA29" s="332"/>
      <c r="AB29" s="751"/>
      <c r="AC29" s="765"/>
      <c r="AD29" s="844"/>
      <c r="AE29" s="421"/>
      <c r="AF29" s="381" t="s">
        <v>352</v>
      </c>
      <c r="AG29" s="839"/>
      <c r="AH29" s="39" t="s">
        <v>96</v>
      </c>
      <c r="AO29" s="39" t="s">
        <v>128</v>
      </c>
    </row>
    <row r="30" spans="1:41" ht="55.5" customHeight="1" x14ac:dyDescent="0.25">
      <c r="A30" s="745"/>
      <c r="B30" s="847"/>
      <c r="C30" s="751"/>
      <c r="D30" s="759"/>
      <c r="E30" s="408" t="s">
        <v>353</v>
      </c>
      <c r="F30" s="751"/>
      <c r="G30" s="373"/>
      <c r="H30" s="373"/>
      <c r="I30" s="16"/>
      <c r="J30" s="352"/>
      <c r="K30" s="540"/>
      <c r="L30" s="82" t="s">
        <v>130</v>
      </c>
      <c r="M30" s="21" t="s">
        <v>34</v>
      </c>
      <c r="N30" s="22">
        <f>IF(M30="CONFIABLE",15,IF(M30="NO CONFIABLE",0,""))</f>
        <v>15</v>
      </c>
      <c r="O30" s="319"/>
      <c r="P30" s="357"/>
      <c r="Q30" s="320"/>
      <c r="R30" s="519"/>
      <c r="S30" s="324"/>
      <c r="T30" s="326"/>
      <c r="U30" s="344"/>
      <c r="V30" s="346"/>
      <c r="W30" s="523"/>
      <c r="X30" s="751"/>
      <c r="Y30" s="408"/>
      <c r="Z30" s="25" t="s">
        <v>131</v>
      </c>
      <c r="AA30" s="332"/>
      <c r="AB30" s="751"/>
      <c r="AC30" s="765"/>
      <c r="AD30" s="844"/>
      <c r="AE30" s="421"/>
      <c r="AF30" s="381"/>
      <c r="AG30" s="839"/>
      <c r="AH30" s="39" t="s">
        <v>132</v>
      </c>
      <c r="AJ30" s="39" t="s">
        <v>21</v>
      </c>
      <c r="AK30" s="39" t="s">
        <v>126</v>
      </c>
      <c r="AL30" s="39" t="s">
        <v>22</v>
      </c>
      <c r="AO30" s="39" t="s">
        <v>133</v>
      </c>
    </row>
    <row r="31" spans="1:41" ht="66.75" customHeight="1" x14ac:dyDescent="0.25">
      <c r="A31" s="745"/>
      <c r="B31" s="847"/>
      <c r="C31" s="751"/>
      <c r="D31" s="759"/>
      <c r="E31" s="408"/>
      <c r="F31" s="751"/>
      <c r="G31" s="373"/>
      <c r="H31" s="373"/>
      <c r="I31" s="16"/>
      <c r="J31" s="352"/>
      <c r="K31" s="540"/>
      <c r="L31" s="82" t="s">
        <v>134</v>
      </c>
      <c r="M31" s="21" t="s">
        <v>42</v>
      </c>
      <c r="N31" s="22">
        <f>IF(M31="SE INVESTIGAN Y SE RESUELVEN OPORTUNAMENTE",15,IF(M31="NO SE INVESTIGAN Y SE RESUELVEN OPORTUNAMENTE",0,""))</f>
        <v>15</v>
      </c>
      <c r="O31" s="319"/>
      <c r="P31" s="357"/>
      <c r="Q31" s="320"/>
      <c r="R31" s="519"/>
      <c r="S31" s="324"/>
      <c r="T31" s="326"/>
      <c r="U31" s="344"/>
      <c r="V31" s="346"/>
      <c r="W31" s="523"/>
      <c r="X31" s="751"/>
      <c r="Y31" s="408"/>
      <c r="Z31" s="532" t="s">
        <v>354</v>
      </c>
      <c r="AA31" s="332"/>
      <c r="AB31" s="751"/>
      <c r="AC31" s="765"/>
      <c r="AD31" s="844"/>
      <c r="AE31" s="421"/>
      <c r="AF31" s="381"/>
      <c r="AG31" s="839"/>
      <c r="AH31" s="39" t="s">
        <v>114</v>
      </c>
      <c r="AO31" s="39" t="s">
        <v>136</v>
      </c>
    </row>
    <row r="32" spans="1:41" ht="60.75" customHeight="1" x14ac:dyDescent="0.25">
      <c r="A32" s="846"/>
      <c r="B32" s="847"/>
      <c r="C32" s="841"/>
      <c r="D32" s="848"/>
      <c r="E32" s="423"/>
      <c r="F32" s="841"/>
      <c r="G32" s="374"/>
      <c r="H32" s="374"/>
      <c r="I32" s="16"/>
      <c r="J32" s="352"/>
      <c r="K32" s="828"/>
      <c r="L32" s="86" t="s">
        <v>137</v>
      </c>
      <c r="M32" s="28" t="s">
        <v>53</v>
      </c>
      <c r="N32" s="29">
        <f>IF(M32="COMPLETA",10,IF(M32="INCOMPLETA",5,IF(M32="NO EXISTE",0,"")))</f>
        <v>10</v>
      </c>
      <c r="O32" s="319"/>
      <c r="P32" s="358"/>
      <c r="Q32" s="321"/>
      <c r="R32" s="520"/>
      <c r="S32" s="325"/>
      <c r="T32" s="326"/>
      <c r="U32" s="345"/>
      <c r="V32" s="346"/>
      <c r="W32" s="432"/>
      <c r="X32" s="841"/>
      <c r="Y32" s="423"/>
      <c r="Z32" s="528"/>
      <c r="AA32" s="333"/>
      <c r="AB32" s="841"/>
      <c r="AC32" s="843"/>
      <c r="AD32" s="845"/>
      <c r="AE32" s="422"/>
      <c r="AF32" s="407"/>
      <c r="AG32" s="840"/>
      <c r="AO32" s="39" t="s">
        <v>97</v>
      </c>
    </row>
    <row r="33" spans="1:41" s="88" customFormat="1" ht="30.75" customHeight="1" x14ac:dyDescent="0.25">
      <c r="A33" s="517" t="s">
        <v>166</v>
      </c>
      <c r="B33" s="517"/>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32"/>
      <c r="AO33" s="39" t="s">
        <v>185</v>
      </c>
    </row>
    <row r="34" spans="1:41" s="89" customFormat="1" ht="33.75" customHeight="1" x14ac:dyDescent="0.25">
      <c r="A34" s="308" t="s">
        <v>168</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O34" s="39" t="s">
        <v>191</v>
      </c>
    </row>
    <row r="35" spans="1:41" s="89" customFormat="1" ht="32.25" customHeight="1" x14ac:dyDescent="0.25">
      <c r="A35" s="831" t="s">
        <v>170</v>
      </c>
      <c r="B35" s="831"/>
      <c r="C35" s="831" t="s">
        <v>171</v>
      </c>
      <c r="D35" s="831"/>
      <c r="E35" s="831"/>
      <c r="F35" s="831"/>
      <c r="G35" s="831"/>
      <c r="H35" s="831"/>
      <c r="I35" s="831"/>
      <c r="J35" s="831"/>
      <c r="K35" s="831"/>
      <c r="L35" s="831"/>
      <c r="M35" s="831"/>
      <c r="N35" s="831"/>
      <c r="O35" s="831"/>
      <c r="P35" s="831"/>
      <c r="Q35" s="831"/>
      <c r="R35" s="831"/>
      <c r="S35" s="831"/>
      <c r="T35" s="831"/>
      <c r="U35" s="831"/>
      <c r="V35" s="831"/>
      <c r="W35" s="831"/>
      <c r="X35" s="831"/>
      <c r="Y35" s="831"/>
      <c r="Z35" s="831" t="s">
        <v>355</v>
      </c>
      <c r="AA35" s="831"/>
      <c r="AB35" s="831"/>
      <c r="AC35" s="831"/>
      <c r="AD35" s="831" t="s">
        <v>173</v>
      </c>
      <c r="AE35" s="831"/>
      <c r="AF35" s="831"/>
      <c r="AG35" s="831"/>
      <c r="AO35" s="39" t="s">
        <v>198</v>
      </c>
    </row>
    <row r="36" spans="1:41" s="52" customFormat="1" ht="48" customHeight="1" x14ac:dyDescent="0.25">
      <c r="A36" s="327">
        <v>1</v>
      </c>
      <c r="B36" s="327"/>
      <c r="C36" s="832" t="s">
        <v>356</v>
      </c>
      <c r="D36" s="833"/>
      <c r="E36" s="833"/>
      <c r="F36" s="833"/>
      <c r="G36" s="833"/>
      <c r="H36" s="833"/>
      <c r="I36" s="833"/>
      <c r="J36" s="833"/>
      <c r="K36" s="833"/>
      <c r="L36" s="833"/>
      <c r="M36" s="833"/>
      <c r="N36" s="833"/>
      <c r="O36" s="833"/>
      <c r="P36" s="833"/>
      <c r="Q36" s="833"/>
      <c r="R36" s="833"/>
      <c r="S36" s="833"/>
      <c r="T36" s="833"/>
      <c r="U36" s="833"/>
      <c r="V36" s="833"/>
      <c r="W36" s="833"/>
      <c r="X36" s="833"/>
      <c r="Y36" s="833"/>
      <c r="Z36" s="834">
        <v>43120</v>
      </c>
      <c r="AA36" s="377"/>
      <c r="AB36" s="377"/>
      <c r="AC36" s="377"/>
      <c r="AD36" s="377" t="s">
        <v>357</v>
      </c>
      <c r="AE36" s="377"/>
      <c r="AF36" s="377"/>
      <c r="AG36" s="377"/>
      <c r="AO36" s="39" t="s">
        <v>199</v>
      </c>
    </row>
    <row r="37" spans="1:41" ht="48" customHeight="1" x14ac:dyDescent="0.25">
      <c r="A37" s="327">
        <v>2</v>
      </c>
      <c r="B37" s="327"/>
      <c r="C37" s="832" t="s">
        <v>358</v>
      </c>
      <c r="D37" s="833"/>
      <c r="E37" s="833"/>
      <c r="F37" s="833"/>
      <c r="G37" s="833"/>
      <c r="H37" s="833"/>
      <c r="I37" s="833"/>
      <c r="J37" s="833"/>
      <c r="K37" s="833"/>
      <c r="L37" s="833"/>
      <c r="M37" s="833"/>
      <c r="N37" s="833"/>
      <c r="O37" s="833"/>
      <c r="P37" s="833"/>
      <c r="Q37" s="833"/>
      <c r="R37" s="833"/>
      <c r="S37" s="833"/>
      <c r="T37" s="833"/>
      <c r="U37" s="833"/>
      <c r="V37" s="833"/>
      <c r="W37" s="833"/>
      <c r="X37" s="833"/>
      <c r="Y37" s="833"/>
      <c r="Z37" s="834">
        <v>43489</v>
      </c>
      <c r="AA37" s="377"/>
      <c r="AB37" s="377"/>
      <c r="AC37" s="377"/>
      <c r="AD37" s="377" t="s">
        <v>359</v>
      </c>
      <c r="AE37" s="377"/>
      <c r="AF37" s="377"/>
      <c r="AG37" s="377"/>
      <c r="AO37" s="39" t="s">
        <v>200</v>
      </c>
    </row>
    <row r="38" spans="1:41" ht="48" customHeight="1" x14ac:dyDescent="0.25">
      <c r="A38" s="327">
        <v>3</v>
      </c>
      <c r="B38" s="327"/>
      <c r="C38" s="832" t="s">
        <v>360</v>
      </c>
      <c r="D38" s="833"/>
      <c r="E38" s="833"/>
      <c r="F38" s="833"/>
      <c r="G38" s="833"/>
      <c r="H38" s="833"/>
      <c r="I38" s="833"/>
      <c r="J38" s="833"/>
      <c r="K38" s="833"/>
      <c r="L38" s="833"/>
      <c r="M38" s="833"/>
      <c r="N38" s="833"/>
      <c r="O38" s="833"/>
      <c r="P38" s="833"/>
      <c r="Q38" s="833"/>
      <c r="R38" s="833"/>
      <c r="S38" s="833"/>
      <c r="T38" s="833"/>
      <c r="U38" s="833"/>
      <c r="V38" s="833"/>
      <c r="W38" s="833"/>
      <c r="X38" s="833"/>
      <c r="Y38" s="833"/>
      <c r="Z38" s="834">
        <v>43769</v>
      </c>
      <c r="AA38" s="377"/>
      <c r="AB38" s="377"/>
      <c r="AC38" s="377"/>
      <c r="AD38" s="377" t="s">
        <v>361</v>
      </c>
      <c r="AE38" s="377"/>
      <c r="AF38" s="377"/>
      <c r="AG38" s="377"/>
      <c r="AO38" s="39" t="s">
        <v>201</v>
      </c>
    </row>
    <row r="39" spans="1:41" x14ac:dyDescent="0.25">
      <c r="A39" s="308" t="s">
        <v>180</v>
      </c>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row>
    <row r="40" spans="1:41" x14ac:dyDescent="0.25">
      <c r="A40" s="835" t="s">
        <v>173</v>
      </c>
      <c r="B40" s="835"/>
      <c r="C40" s="835"/>
      <c r="D40" s="835"/>
      <c r="E40" s="835"/>
      <c r="F40" s="835"/>
      <c r="G40" s="835" t="s">
        <v>182</v>
      </c>
      <c r="H40" s="835"/>
      <c r="I40" s="835"/>
      <c r="J40" s="835"/>
      <c r="K40" s="835"/>
      <c r="L40" s="835"/>
      <c r="M40" s="835" t="s">
        <v>183</v>
      </c>
      <c r="N40" s="835"/>
      <c r="O40" s="835"/>
      <c r="P40" s="835"/>
      <c r="Q40" s="835"/>
      <c r="R40" s="835"/>
      <c r="S40" s="835"/>
      <c r="T40" s="835"/>
      <c r="U40" s="835"/>
      <c r="V40" s="835"/>
      <c r="W40" s="835" t="s">
        <v>184</v>
      </c>
      <c r="X40" s="835"/>
      <c r="Y40" s="835"/>
      <c r="Z40" s="835"/>
      <c r="AA40" s="835"/>
      <c r="AB40" s="836" t="str">
        <f>IF(X7="X","APOYO OFICINA ASESORA DE PLANEACIÓN","APOYO OFICINA DE CONTROL INTERNO")</f>
        <v>APOYO OFICINA DE CONTROL INTERNO</v>
      </c>
      <c r="AC40" s="837"/>
      <c r="AD40" s="837"/>
      <c r="AE40" s="837"/>
      <c r="AF40" s="837"/>
      <c r="AG40" s="838"/>
    </row>
    <row r="41" spans="1:41" x14ac:dyDescent="0.25">
      <c r="A41" s="33" t="s">
        <v>186</v>
      </c>
      <c r="B41" s="831" t="s">
        <v>362</v>
      </c>
      <c r="C41" s="831"/>
      <c r="D41" s="831"/>
      <c r="E41" s="831"/>
      <c r="F41" s="831"/>
      <c r="G41" s="34" t="s">
        <v>186</v>
      </c>
      <c r="H41" s="831" t="s">
        <v>363</v>
      </c>
      <c r="I41" s="831"/>
      <c r="J41" s="831"/>
      <c r="K41" s="831"/>
      <c r="L41" s="831"/>
      <c r="M41" s="34" t="s">
        <v>186</v>
      </c>
      <c r="N41" s="35"/>
      <c r="O41" s="831" t="s">
        <v>232</v>
      </c>
      <c r="P41" s="831"/>
      <c r="Q41" s="831"/>
      <c r="R41" s="831"/>
      <c r="S41" s="831"/>
      <c r="T41" s="831"/>
      <c r="U41" s="831"/>
      <c r="V41" s="831"/>
      <c r="W41" s="36" t="s">
        <v>186</v>
      </c>
      <c r="X41" s="831" t="s">
        <v>364</v>
      </c>
      <c r="Y41" s="831"/>
      <c r="Z41" s="831"/>
      <c r="AA41" s="831"/>
      <c r="AB41" s="36" t="s">
        <v>186</v>
      </c>
      <c r="AC41" s="508" t="s">
        <v>365</v>
      </c>
      <c r="AD41" s="508"/>
      <c r="AE41" s="508"/>
      <c r="AF41" s="508"/>
      <c r="AG41" s="508"/>
      <c r="AO41" s="39" t="s">
        <v>203</v>
      </c>
    </row>
    <row r="42" spans="1:41" x14ac:dyDescent="0.25">
      <c r="A42" s="33" t="s">
        <v>192</v>
      </c>
      <c r="B42" s="831" t="s">
        <v>366</v>
      </c>
      <c r="C42" s="831"/>
      <c r="D42" s="831"/>
      <c r="E42" s="831"/>
      <c r="F42" s="831"/>
      <c r="G42" s="33" t="s">
        <v>192</v>
      </c>
      <c r="H42" s="831" t="s">
        <v>367</v>
      </c>
      <c r="I42" s="831"/>
      <c r="J42" s="831"/>
      <c r="K42" s="831"/>
      <c r="L42" s="831"/>
      <c r="M42" s="34" t="s">
        <v>192</v>
      </c>
      <c r="N42" s="38"/>
      <c r="O42" s="831" t="s">
        <v>368</v>
      </c>
      <c r="P42" s="831"/>
      <c r="Q42" s="831"/>
      <c r="R42" s="831"/>
      <c r="S42" s="831"/>
      <c r="T42" s="831"/>
      <c r="U42" s="831"/>
      <c r="V42" s="831"/>
      <c r="W42" s="33" t="s">
        <v>192</v>
      </c>
      <c r="X42" s="831" t="s">
        <v>239</v>
      </c>
      <c r="Y42" s="831"/>
      <c r="Z42" s="831"/>
      <c r="AA42" s="831"/>
      <c r="AB42" s="33" t="s">
        <v>192</v>
      </c>
      <c r="AC42" s="508" t="s">
        <v>369</v>
      </c>
      <c r="AD42" s="508"/>
      <c r="AE42" s="508"/>
      <c r="AF42" s="508"/>
      <c r="AG42" s="508"/>
      <c r="AO42" s="39" t="s">
        <v>204</v>
      </c>
    </row>
    <row r="43" spans="1:41" x14ac:dyDescent="0.25">
      <c r="A43" s="52"/>
      <c r="B43" s="52"/>
      <c r="C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row>
  </sheetData>
  <sheetProtection selectLockedCells="1"/>
  <dataConsolidate/>
  <mergeCells count="180">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38:B38"/>
    <mergeCell ref="C38:Y38"/>
    <mergeCell ref="Z38:AC38"/>
    <mergeCell ref="AD38:AG38"/>
    <mergeCell ref="A39:AG39"/>
    <mergeCell ref="A40:F40"/>
    <mergeCell ref="G40:L40"/>
    <mergeCell ref="M40:V40"/>
    <mergeCell ref="W40:AA40"/>
    <mergeCell ref="AB40:AG40"/>
    <mergeCell ref="B41:F41"/>
    <mergeCell ref="H41:L41"/>
    <mergeCell ref="O41:V41"/>
    <mergeCell ref="X41:AA41"/>
    <mergeCell ref="AC41:AG41"/>
    <mergeCell ref="B42:F42"/>
    <mergeCell ref="H42:L42"/>
    <mergeCell ref="O42:V42"/>
    <mergeCell ref="X42:AA42"/>
    <mergeCell ref="AC42:AG42"/>
  </mergeCells>
  <conditionalFormatting sqref="J12:J18">
    <cfRule type="containsText" dxfId="87" priority="21" operator="containsText" text="EXTREMO">
      <formula>NOT(ISERROR(SEARCH("EXTREMO",J12)))</formula>
    </cfRule>
    <cfRule type="containsText" dxfId="86" priority="22" operator="containsText" text="ALTO">
      <formula>NOT(ISERROR(SEARCH("ALTO",J12)))</formula>
    </cfRule>
    <cfRule type="containsText" dxfId="85" priority="23" operator="containsText" text="MODERADO">
      <formula>NOT(ISERROR(SEARCH("MODERADO",J12)))</formula>
    </cfRule>
    <cfRule type="containsText" dxfId="84" priority="24" operator="containsText" text="BAJO">
      <formula>NOT(ISERROR(SEARCH("BAJO",J12)))</formula>
    </cfRule>
  </conditionalFormatting>
  <conditionalFormatting sqref="U12:U18">
    <cfRule type="containsText" dxfId="83" priority="17" operator="containsText" text="EXTREMO">
      <formula>NOT(ISERROR(SEARCH("EXTREMO",U12)))</formula>
    </cfRule>
    <cfRule type="containsText" dxfId="82" priority="18" operator="containsText" text="MODERADO">
      <formula>NOT(ISERROR(SEARCH("MODERADO",U12)))</formula>
    </cfRule>
    <cfRule type="containsText" dxfId="81" priority="19" operator="containsText" text="ALTO">
      <formula>NOT(ISERROR(SEARCH("ALTO",U12)))</formula>
    </cfRule>
    <cfRule type="containsText" dxfId="80" priority="20" operator="containsText" text="BAJO">
      <formula>NOT(ISERROR(SEARCH("BAJO",U12)))</formula>
    </cfRule>
  </conditionalFormatting>
  <conditionalFormatting sqref="J19:J25">
    <cfRule type="containsText" dxfId="79" priority="13" operator="containsText" text="EXTREMO">
      <formula>NOT(ISERROR(SEARCH("EXTREMO",J19)))</formula>
    </cfRule>
    <cfRule type="containsText" dxfId="78" priority="14" operator="containsText" text="ALTO">
      <formula>NOT(ISERROR(SEARCH("ALTO",J19)))</formula>
    </cfRule>
    <cfRule type="containsText" dxfId="77" priority="15" operator="containsText" text="MODERADO">
      <formula>NOT(ISERROR(SEARCH("MODERADO",J19)))</formula>
    </cfRule>
    <cfRule type="containsText" dxfId="76" priority="16" operator="containsText" text="BAJO">
      <formula>NOT(ISERROR(SEARCH("BAJO",J19)))</formula>
    </cfRule>
  </conditionalFormatting>
  <conditionalFormatting sqref="U19:U25">
    <cfRule type="containsText" dxfId="75" priority="9" operator="containsText" text="EXTREMO">
      <formula>NOT(ISERROR(SEARCH("EXTREMO",U19)))</formula>
    </cfRule>
    <cfRule type="containsText" dxfId="74" priority="10" operator="containsText" text="MODERADO">
      <formula>NOT(ISERROR(SEARCH("MODERADO",U19)))</formula>
    </cfRule>
    <cfRule type="containsText" dxfId="73" priority="11" operator="containsText" text="ALTO">
      <formula>NOT(ISERROR(SEARCH("ALTO",U19)))</formula>
    </cfRule>
    <cfRule type="containsText" dxfId="72" priority="12" operator="containsText" text="BAJO">
      <formula>NOT(ISERROR(SEARCH("BAJO",U19)))</formula>
    </cfRule>
  </conditionalFormatting>
  <conditionalFormatting sqref="J26:J32">
    <cfRule type="containsText" dxfId="71" priority="5" operator="containsText" text="EXTREMO">
      <formula>NOT(ISERROR(SEARCH("EXTREMO",J26)))</formula>
    </cfRule>
    <cfRule type="containsText" dxfId="70" priority="6" operator="containsText" text="ALTO">
      <formula>NOT(ISERROR(SEARCH("ALTO",J26)))</formula>
    </cfRule>
    <cfRule type="containsText" dxfId="69" priority="7" operator="containsText" text="MODERADO">
      <formula>NOT(ISERROR(SEARCH("MODERADO",J26)))</formula>
    </cfRule>
    <cfRule type="containsText" dxfId="68" priority="8" operator="containsText" text="BAJO">
      <formula>NOT(ISERROR(SEARCH("BAJO",J26)))</formula>
    </cfRule>
  </conditionalFormatting>
  <conditionalFormatting sqref="U26:U32">
    <cfRule type="containsText" dxfId="67" priority="1" operator="containsText" text="EXTREMO">
      <formula>NOT(ISERROR(SEARCH("EXTREMO",U26)))</formula>
    </cfRule>
    <cfRule type="containsText" dxfId="66" priority="2" operator="containsText" text="MODERADO">
      <formula>NOT(ISERROR(SEARCH("MODERADO",U26)))</formula>
    </cfRule>
    <cfRule type="containsText" dxfId="65" priority="3" operator="containsText" text="ALTO">
      <formula>NOT(ISERROR(SEARCH("ALTO",U26)))</formula>
    </cfRule>
    <cfRule type="containsText" dxfId="64" priority="4" operator="containsText" text="BAJO">
      <formula>NOT(ISERROR(SEARCH("BAJO",U26)))</formula>
    </cfRule>
  </conditionalFormatting>
  <dataValidations count="15">
    <dataValidation type="list" allowBlank="1" showInputMessage="1" showErrorMessage="1" sqref="U12:U32" xr:uid="{85384B8C-B6F9-4015-B1DB-6A3938C361D6}">
      <formula1>$AO$10:$AO$42</formula1>
    </dataValidation>
    <dataValidation type="list" allowBlank="1" showInputMessage="1" showErrorMessage="1" sqref="M15 M22 M29" xr:uid="{BCDDF314-68D8-4EC3-AB46-C670B5F000EA}">
      <formula1>$AJ$16:$AL$16</formula1>
    </dataValidation>
    <dataValidation type="list" allowBlank="1" showInputMessage="1" showErrorMessage="1" sqref="AA12:AA32" xr:uid="{239FFDA2-4677-420E-9317-9F6BB19581E9}">
      <formula1>$AN$12:$AN$13</formula1>
    </dataValidation>
    <dataValidation type="list" allowBlank="1" showInputMessage="1" showErrorMessage="1" sqref="T12 S12:S13 T19 S19:S20 T26 S26:S27" xr:uid="{DD253B9B-8D47-49FC-8506-71E1F7AA492A}">
      <formula1>$AH$15:$AH$17</formula1>
    </dataValidation>
    <dataValidation type="list" allowBlank="1" showInputMessage="1" showErrorMessage="1" sqref="D12:D32" xr:uid="{415583CD-A2AF-4698-A416-50E4D178876B}">
      <formula1>$AN$2:$AN$8</formula1>
    </dataValidation>
    <dataValidation type="list" allowBlank="1" showInputMessage="1" showErrorMessage="1" sqref="V12:V32" xr:uid="{5E7D7DE7-421A-4D2F-B45C-B3B4E01A1463}">
      <formula1>$AH$14:$AK$14</formula1>
    </dataValidation>
    <dataValidation type="list" allowBlank="1" showInputMessage="1" showErrorMessage="1" sqref="P12 P19 P26" xr:uid="{F26CB98F-0486-4BB4-A228-5E9D863550E5}">
      <formula1>$AH$10:$AJ$10</formula1>
    </dataValidation>
    <dataValidation type="list" allowBlank="1" showInputMessage="1" showErrorMessage="1" sqref="M17 M24 M31" xr:uid="{38FDAAB2-98C3-4ACB-B079-76344AF92CA1}">
      <formula1>$AH$8:$AI$8</formula1>
    </dataValidation>
    <dataValidation type="list" allowBlank="1" showInputMessage="1" showErrorMessage="1" sqref="M16 M23 M30" xr:uid="{B595CD93-6DEC-4323-9199-17659CED9E12}">
      <formula1>$AH$7:$AI$7</formula1>
    </dataValidation>
    <dataValidation type="list" allowBlank="1" showInputMessage="1" showErrorMessage="1" sqref="M14 M21 M28" xr:uid="{649ED868-F22D-45A7-9B46-78F7E50D65ED}">
      <formula1>$AH$5:$AI$5</formula1>
    </dataValidation>
    <dataValidation type="list" allowBlank="1" showInputMessage="1" showErrorMessage="1" sqref="M13 M20 M27" xr:uid="{26988D77-2D95-4692-93A5-9624726D97DD}">
      <formula1>$AH$4:$AI$4</formula1>
    </dataValidation>
    <dataValidation type="list" allowBlank="1" showInputMessage="1" showErrorMessage="1" sqref="M12 M19 M26" xr:uid="{CF6DE3A0-0710-4508-8BC5-6B785C8AB470}">
      <formula1>$AH$2:$AH$3</formula1>
    </dataValidation>
    <dataValidation type="list" allowBlank="1" showInputMessage="1" showErrorMessage="1" sqref="G12:G32" xr:uid="{C74BFF7D-BF31-4B2D-B1C1-07E5DA3029EF}">
      <formula1>$AL$2:$AL$6</formula1>
    </dataValidation>
    <dataValidation type="list" allowBlank="1" showInputMessage="1" showErrorMessage="1" sqref="M18 M25 M32" xr:uid="{D02405F1-6A91-4ABB-9C31-846198803B4A}">
      <formula1>$AH$9:$AJ$9</formula1>
    </dataValidation>
    <dataValidation type="list" allowBlank="1" showInputMessage="1" showErrorMessage="1" sqref="H12:H32" xr:uid="{43346734-6817-4764-889A-964FA8F98E8C}">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CBDF-6BF3-41FD-B3E0-09F0581E5426}">
  <dimension ref="A1:AP41"/>
  <sheetViews>
    <sheetView view="pageBreakPreview" topLeftCell="X13" zoomScale="70" zoomScaleNormal="40" zoomScaleSheetLayoutView="70" workbookViewId="0">
      <selection activeCell="AB19" sqref="AB19:AB25"/>
    </sheetView>
  </sheetViews>
  <sheetFormatPr baseColWidth="10" defaultRowHeight="12.75" x14ac:dyDescent="0.25"/>
  <cols>
    <col min="1" max="1" width="21.85546875" style="39" customWidth="1"/>
    <col min="2" max="2" width="15" style="39" customWidth="1"/>
    <col min="3" max="3" width="14.28515625" style="39" customWidth="1"/>
    <col min="4" max="4" width="20.28515625" style="39" customWidth="1"/>
    <col min="5" max="5" width="24" style="39" customWidth="1"/>
    <col min="6" max="6" width="23.140625" style="39" customWidth="1"/>
    <col min="7" max="7" width="15" style="39" customWidth="1"/>
    <col min="8" max="8" width="14.5703125" style="39" customWidth="1"/>
    <col min="9" max="9" width="25.28515625" style="39" hidden="1" customWidth="1"/>
    <col min="10" max="10" width="15.7109375" style="39" customWidth="1"/>
    <col min="11" max="11" width="19.42578125" style="39" customWidth="1"/>
    <col min="12" max="12" width="29.85546875" style="39" customWidth="1"/>
    <col min="13" max="13" width="16.28515625" style="39" customWidth="1"/>
    <col min="14" max="14" width="7.7109375" style="39" hidden="1" customWidth="1"/>
    <col min="15" max="15" width="12.85546875" style="39" customWidth="1"/>
    <col min="16" max="16" width="16.7109375" style="39" customWidth="1"/>
    <col min="17" max="17" width="16.5703125" style="39" customWidth="1"/>
    <col min="18" max="18" width="17.42578125" style="39" customWidth="1"/>
    <col min="19" max="19" width="18.28515625" style="39" customWidth="1"/>
    <col min="20" max="20" width="17.140625" style="39" customWidth="1"/>
    <col min="21" max="21" width="18" style="39" customWidth="1"/>
    <col min="22" max="22" width="14.7109375" style="39" customWidth="1"/>
    <col min="23" max="23" width="17.7109375" style="39" customWidth="1"/>
    <col min="24" max="24" width="21.140625" style="39" customWidth="1"/>
    <col min="25" max="25" width="25.28515625" style="39" customWidth="1"/>
    <col min="26" max="26" width="19.5703125" style="39" customWidth="1"/>
    <col min="27" max="27" width="19.28515625" style="39" customWidth="1"/>
    <col min="28" max="28" width="19" style="39" customWidth="1"/>
    <col min="29" max="29" width="10.85546875" style="39" customWidth="1"/>
    <col min="30" max="30" width="21" style="77" customWidth="1"/>
    <col min="31" max="31" width="19.140625" style="39" customWidth="1"/>
    <col min="32" max="32" width="40.42578125" style="39" customWidth="1"/>
    <col min="33" max="33" width="49.28515625" style="39" customWidth="1"/>
    <col min="34" max="34" width="17.28515625" style="39" hidden="1" customWidth="1"/>
    <col min="35" max="42" width="11.42578125" style="39" hidden="1" customWidth="1"/>
    <col min="43" max="16384" width="11.42578125" style="39"/>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60"/>
      <c r="AE1" s="2"/>
      <c r="AF1" s="2"/>
      <c r="AG1" s="2"/>
      <c r="AK1" s="39" t="s">
        <v>0</v>
      </c>
      <c r="AL1" s="39" t="s">
        <v>1</v>
      </c>
      <c r="AN1" s="39"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60"/>
      <c r="AE2" s="2"/>
      <c r="AF2" s="2"/>
      <c r="AG2" s="2"/>
      <c r="AH2" s="39" t="s">
        <v>3</v>
      </c>
      <c r="AI2" s="39" t="s">
        <v>4</v>
      </c>
      <c r="AL2" s="39" t="s">
        <v>5</v>
      </c>
      <c r="AN2" s="39"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60"/>
      <c r="AE3" s="2"/>
      <c r="AF3" s="2"/>
      <c r="AG3" s="2"/>
      <c r="AH3" s="39" t="s">
        <v>7</v>
      </c>
      <c r="AI3" s="39" t="s">
        <v>8</v>
      </c>
      <c r="AL3" s="39" t="s">
        <v>9</v>
      </c>
      <c r="AN3" s="39"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60"/>
      <c r="AE4" s="2"/>
      <c r="AF4" s="2"/>
      <c r="AG4" s="2"/>
      <c r="AH4" s="39" t="s">
        <v>11</v>
      </c>
      <c r="AI4" s="39" t="s">
        <v>12</v>
      </c>
      <c r="AK4" s="39" t="s">
        <v>13</v>
      </c>
      <c r="AL4" s="39" t="s">
        <v>14</v>
      </c>
      <c r="AN4" s="39"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60"/>
      <c r="AE5" s="2"/>
      <c r="AF5" s="2"/>
      <c r="AG5" s="2"/>
      <c r="AH5" s="39" t="s">
        <v>16</v>
      </c>
      <c r="AI5" s="39" t="s">
        <v>17</v>
      </c>
      <c r="AK5" s="39" t="s">
        <v>18</v>
      </c>
      <c r="AL5" s="39" t="s">
        <v>19</v>
      </c>
      <c r="AN5" s="39"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60"/>
      <c r="AE6" s="2"/>
      <c r="AF6" s="2"/>
      <c r="AG6" s="2"/>
      <c r="AH6" s="39" t="s">
        <v>21</v>
      </c>
      <c r="AI6" s="39" t="s">
        <v>22</v>
      </c>
      <c r="AJ6" s="39" t="s">
        <v>23</v>
      </c>
      <c r="AK6" s="39" t="s">
        <v>24</v>
      </c>
      <c r="AL6" s="39" t="s">
        <v>25</v>
      </c>
      <c r="AN6" s="39" t="s">
        <v>26</v>
      </c>
    </row>
    <row r="7" spans="1:41" ht="24.75" customHeight="1" x14ac:dyDescent="0.25">
      <c r="A7" s="487" t="s">
        <v>27</v>
      </c>
      <c r="B7" s="487"/>
      <c r="C7" s="488">
        <v>43850</v>
      </c>
      <c r="D7" s="489"/>
      <c r="E7" s="489"/>
      <c r="F7" s="489"/>
      <c r="G7" s="549"/>
      <c r="H7" s="550"/>
      <c r="I7" s="550"/>
      <c r="J7" s="550"/>
      <c r="K7" s="550"/>
      <c r="L7" s="551"/>
      <c r="M7" s="493" t="s">
        <v>28</v>
      </c>
      <c r="N7" s="494"/>
      <c r="O7" s="494"/>
      <c r="P7" s="494"/>
      <c r="Q7" s="494"/>
      <c r="R7" s="494"/>
      <c r="S7" s="494"/>
      <c r="T7" s="494"/>
      <c r="U7" s="494"/>
      <c r="V7" s="495"/>
      <c r="W7" s="42" t="s">
        <v>29</v>
      </c>
      <c r="X7" s="61"/>
      <c r="Y7" s="44" t="s">
        <v>31</v>
      </c>
      <c r="Z7" s="496"/>
      <c r="AA7" s="497"/>
      <c r="AB7" s="42" t="s">
        <v>32</v>
      </c>
      <c r="AC7" s="62" t="s">
        <v>270</v>
      </c>
      <c r="AD7" s="63" t="s">
        <v>33</v>
      </c>
      <c r="AE7" s="46"/>
      <c r="AF7" s="552"/>
      <c r="AG7" s="552"/>
      <c r="AH7" s="39" t="s">
        <v>34</v>
      </c>
      <c r="AI7" s="39" t="s">
        <v>35</v>
      </c>
      <c r="AJ7" s="39" t="s">
        <v>36</v>
      </c>
      <c r="AN7" s="39" t="s">
        <v>37</v>
      </c>
    </row>
    <row r="8" spans="1:41" x14ac:dyDescent="0.25">
      <c r="A8" s="477" t="s">
        <v>38</v>
      </c>
      <c r="B8" s="477"/>
      <c r="C8" s="477"/>
      <c r="D8" s="477"/>
      <c r="E8" s="477"/>
      <c r="F8" s="477"/>
      <c r="G8" s="546" t="s">
        <v>39</v>
      </c>
      <c r="H8" s="547"/>
      <c r="I8" s="547"/>
      <c r="J8" s="547"/>
      <c r="K8" s="547"/>
      <c r="L8" s="547"/>
      <c r="M8" s="547"/>
      <c r="N8" s="547"/>
      <c r="O8" s="547"/>
      <c r="P8" s="547"/>
      <c r="Q8" s="547"/>
      <c r="R8" s="547"/>
      <c r="S8" s="547"/>
      <c r="T8" s="547"/>
      <c r="U8" s="547"/>
      <c r="V8" s="547"/>
      <c r="W8" s="547"/>
      <c r="X8" s="486"/>
      <c r="Y8" s="547"/>
      <c r="Z8" s="547"/>
      <c r="AA8" s="547"/>
      <c r="AB8" s="548"/>
      <c r="AC8" s="478" t="s">
        <v>40</v>
      </c>
      <c r="AD8" s="483" t="s">
        <v>41</v>
      </c>
      <c r="AE8" s="484"/>
      <c r="AF8" s="484"/>
      <c r="AG8" s="484"/>
      <c r="AH8" s="39" t="s">
        <v>42</v>
      </c>
      <c r="AI8" s="39" t="s">
        <v>43</v>
      </c>
      <c r="AN8" s="39" t="s">
        <v>44</v>
      </c>
    </row>
    <row r="9" spans="1:41" s="47" customFormat="1" ht="14.25" customHeight="1" x14ac:dyDescent="0.25">
      <c r="A9" s="467" t="s">
        <v>45</v>
      </c>
      <c r="B9" s="465" t="s">
        <v>46</v>
      </c>
      <c r="C9" s="467" t="s">
        <v>47</v>
      </c>
      <c r="D9" s="467" t="s">
        <v>2</v>
      </c>
      <c r="E9" s="467" t="s">
        <v>48</v>
      </c>
      <c r="F9" s="477" t="s">
        <v>49</v>
      </c>
      <c r="G9" s="477" t="s">
        <v>50</v>
      </c>
      <c r="H9" s="477"/>
      <c r="I9" s="477"/>
      <c r="J9" s="477"/>
      <c r="K9" s="546" t="s">
        <v>51</v>
      </c>
      <c r="L9" s="547"/>
      <c r="M9" s="547"/>
      <c r="N9" s="547"/>
      <c r="O9" s="547"/>
      <c r="P9" s="547"/>
      <c r="Q9" s="547"/>
      <c r="R9" s="547"/>
      <c r="S9" s="547"/>
      <c r="T9" s="548"/>
      <c r="U9" s="546" t="s">
        <v>52</v>
      </c>
      <c r="V9" s="547"/>
      <c r="W9" s="547"/>
      <c r="X9" s="547"/>
      <c r="Y9" s="547"/>
      <c r="Z9" s="547"/>
      <c r="AA9" s="547"/>
      <c r="AB9" s="548"/>
      <c r="AC9" s="482"/>
      <c r="AD9" s="483"/>
      <c r="AE9" s="484"/>
      <c r="AF9" s="484"/>
      <c r="AG9" s="484"/>
      <c r="AH9" s="39" t="s">
        <v>53</v>
      </c>
      <c r="AI9" s="39" t="s">
        <v>54</v>
      </c>
      <c r="AJ9" s="39" t="s">
        <v>55</v>
      </c>
    </row>
    <row r="10" spans="1:41" s="47" customFormat="1" ht="20.25" customHeight="1" x14ac:dyDescent="0.25">
      <c r="A10" s="467"/>
      <c r="B10" s="480"/>
      <c r="C10" s="467"/>
      <c r="D10" s="467"/>
      <c r="E10" s="467"/>
      <c r="F10" s="477"/>
      <c r="G10" s="479" t="s">
        <v>56</v>
      </c>
      <c r="H10" s="479"/>
      <c r="I10" s="479"/>
      <c r="J10" s="479"/>
      <c r="K10" s="463" t="s">
        <v>57</v>
      </c>
      <c r="L10" s="467" t="s">
        <v>58</v>
      </c>
      <c r="M10" s="477" t="s">
        <v>59</v>
      </c>
      <c r="N10" s="478" t="s">
        <v>60</v>
      </c>
      <c r="O10" s="467" t="s">
        <v>61</v>
      </c>
      <c r="P10" s="480" t="s">
        <v>62</v>
      </c>
      <c r="Q10" s="465" t="s">
        <v>63</v>
      </c>
      <c r="R10" s="467" t="s">
        <v>64</v>
      </c>
      <c r="S10" s="465" t="s">
        <v>65</v>
      </c>
      <c r="T10" s="465" t="s">
        <v>66</v>
      </c>
      <c r="U10" s="464" t="s">
        <v>67</v>
      </c>
      <c r="V10" s="467" t="s">
        <v>68</v>
      </c>
      <c r="W10" s="463" t="s">
        <v>69</v>
      </c>
      <c r="X10" s="465" t="s">
        <v>70</v>
      </c>
      <c r="Y10" s="467" t="s">
        <v>71</v>
      </c>
      <c r="Z10" s="467"/>
      <c r="AA10" s="467"/>
      <c r="AB10" s="467"/>
      <c r="AC10" s="482"/>
      <c r="AD10" s="485"/>
      <c r="AE10" s="486"/>
      <c r="AF10" s="486"/>
      <c r="AG10" s="486"/>
      <c r="AH10" s="47" t="s">
        <v>72</v>
      </c>
      <c r="AI10" s="47" t="s">
        <v>73</v>
      </c>
      <c r="AJ10" s="47" t="s">
        <v>74</v>
      </c>
      <c r="AL10" s="47" t="s">
        <v>75</v>
      </c>
      <c r="AO10" s="39" t="s">
        <v>76</v>
      </c>
    </row>
    <row r="11" spans="1:41" s="47" customFormat="1" ht="63.75" customHeight="1" x14ac:dyDescent="0.25">
      <c r="A11" s="465"/>
      <c r="B11" s="466"/>
      <c r="C11" s="465"/>
      <c r="D11" s="465"/>
      <c r="E11" s="465"/>
      <c r="F11" s="478"/>
      <c r="G11" s="10" t="s">
        <v>1</v>
      </c>
      <c r="H11" s="10" t="s">
        <v>0</v>
      </c>
      <c r="I11" s="10"/>
      <c r="J11" s="11" t="s">
        <v>77</v>
      </c>
      <c r="K11" s="464"/>
      <c r="L11" s="467"/>
      <c r="M11" s="477"/>
      <c r="N11" s="479"/>
      <c r="O11" s="467"/>
      <c r="P11" s="466"/>
      <c r="Q11" s="466"/>
      <c r="R11" s="467"/>
      <c r="S11" s="466"/>
      <c r="T11" s="466"/>
      <c r="U11" s="471"/>
      <c r="V11" s="467"/>
      <c r="W11" s="464"/>
      <c r="X11" s="466"/>
      <c r="Y11" s="13" t="s">
        <v>78</v>
      </c>
      <c r="Z11" s="13" t="s">
        <v>79</v>
      </c>
      <c r="AA11" s="14" t="s">
        <v>80</v>
      </c>
      <c r="AB11" s="14" t="s">
        <v>81</v>
      </c>
      <c r="AC11" s="479"/>
      <c r="AD11" s="12" t="s">
        <v>82</v>
      </c>
      <c r="AE11" s="15" t="s">
        <v>83</v>
      </c>
      <c r="AF11" s="15" t="s">
        <v>84</v>
      </c>
      <c r="AG11" s="13" t="s">
        <v>85</v>
      </c>
      <c r="AH11" s="47" t="s">
        <v>86</v>
      </c>
      <c r="AI11" s="47" t="s">
        <v>8</v>
      </c>
      <c r="AL11" s="47" t="s">
        <v>87</v>
      </c>
      <c r="AO11" s="39" t="s">
        <v>88</v>
      </c>
    </row>
    <row r="12" spans="1:41" s="47" customFormat="1" ht="42" customHeight="1" x14ac:dyDescent="0.25">
      <c r="A12" s="894" t="s">
        <v>271</v>
      </c>
      <c r="B12" s="543" t="s">
        <v>272</v>
      </c>
      <c r="C12" s="525" t="s">
        <v>273</v>
      </c>
      <c r="D12" s="327" t="s">
        <v>15</v>
      </c>
      <c r="E12" s="526" t="s">
        <v>274</v>
      </c>
      <c r="F12" s="525" t="s">
        <v>275</v>
      </c>
      <c r="G12" s="373" t="s">
        <v>14</v>
      </c>
      <c r="H12" s="373" t="s">
        <v>13</v>
      </c>
      <c r="I12" s="16" t="str">
        <f>CONCATENATE(G12,H12)</f>
        <v>POSIBLEMODERADO</v>
      </c>
      <c r="J12" s="888" t="str">
        <f>I13</f>
        <v>3. ALTO</v>
      </c>
      <c r="K12" s="526" t="s">
        <v>276</v>
      </c>
      <c r="L12" s="64" t="s">
        <v>95</v>
      </c>
      <c r="M12" s="18" t="s">
        <v>3</v>
      </c>
      <c r="N12" s="65">
        <f>IF(M12="ASIGNADO",15,IF(M12="NO ASIGNADO",0,""))</f>
        <v>15</v>
      </c>
      <c r="O12" s="890">
        <f>SUM(N12:N18)</f>
        <v>100</v>
      </c>
      <c r="P12" s="892" t="s">
        <v>72</v>
      </c>
      <c r="Q12" s="893">
        <f>IF(Q15="DÉBIL",0,IF(Q15="MODERADO",50,IF(Q15="FUERTE",100,"")))</f>
        <v>100</v>
      </c>
      <c r="R12" s="529"/>
      <c r="S12" s="835" t="s">
        <v>96</v>
      </c>
      <c r="T12" s="835" t="s">
        <v>96</v>
      </c>
      <c r="U12" s="887" t="s">
        <v>133</v>
      </c>
      <c r="V12" s="387" t="s">
        <v>120</v>
      </c>
      <c r="W12" s="523" t="s">
        <v>277</v>
      </c>
      <c r="X12" s="526" t="s">
        <v>278</v>
      </c>
      <c r="Y12" s="526" t="s">
        <v>279</v>
      </c>
      <c r="Z12" s="328" t="s">
        <v>280</v>
      </c>
      <c r="AA12" s="884" t="s">
        <v>115</v>
      </c>
      <c r="AB12" s="525" t="s">
        <v>281</v>
      </c>
      <c r="AC12" s="523"/>
      <c r="AD12" s="517" t="s">
        <v>282</v>
      </c>
      <c r="AE12" s="543" t="s">
        <v>283</v>
      </c>
      <c r="AF12" s="521" t="s">
        <v>284</v>
      </c>
      <c r="AG12" s="517" t="s">
        <v>285</v>
      </c>
      <c r="AO12" s="39"/>
    </row>
    <row r="13" spans="1:41" s="47" customFormat="1" ht="42" customHeight="1" x14ac:dyDescent="0.25">
      <c r="A13" s="894"/>
      <c r="B13" s="544"/>
      <c r="C13" s="531"/>
      <c r="D13" s="887"/>
      <c r="E13" s="536"/>
      <c r="F13" s="531"/>
      <c r="G13" s="373"/>
      <c r="H13" s="373"/>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889"/>
      <c r="K13" s="536"/>
      <c r="L13" s="66" t="s">
        <v>113</v>
      </c>
      <c r="M13" s="21" t="s">
        <v>11</v>
      </c>
      <c r="N13" s="67">
        <f>IF(M13="ADECUADO",15,IF(M13="INADECUADO",0,""))</f>
        <v>15</v>
      </c>
      <c r="O13" s="891"/>
      <c r="P13" s="879"/>
      <c r="Q13" s="893"/>
      <c r="R13" s="530"/>
      <c r="S13" s="835"/>
      <c r="T13" s="835"/>
      <c r="U13" s="887"/>
      <c r="V13" s="346"/>
      <c r="W13" s="523"/>
      <c r="X13" s="536"/>
      <c r="Y13" s="536"/>
      <c r="Z13" s="398"/>
      <c r="AA13" s="885"/>
      <c r="AB13" s="525"/>
      <c r="AC13" s="523"/>
      <c r="AD13" s="517"/>
      <c r="AE13" s="544"/>
      <c r="AF13" s="521"/>
      <c r="AG13" s="517"/>
      <c r="AO13" s="39"/>
    </row>
    <row r="14" spans="1:41" s="47" customFormat="1" ht="42" customHeight="1" x14ac:dyDescent="0.25">
      <c r="A14" s="894"/>
      <c r="B14" s="544"/>
      <c r="C14" s="531"/>
      <c r="D14" s="887"/>
      <c r="E14" s="536"/>
      <c r="F14" s="531"/>
      <c r="G14" s="373"/>
      <c r="H14" s="373"/>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889"/>
      <c r="K14" s="536"/>
      <c r="L14" s="68" t="s">
        <v>117</v>
      </c>
      <c r="M14" s="21" t="s">
        <v>16</v>
      </c>
      <c r="N14" s="67">
        <f>IF(M14="OPORTUNA",15,IF(M14="INOPORTUNA",0,""))</f>
        <v>15</v>
      </c>
      <c r="O14" s="891"/>
      <c r="P14" s="879"/>
      <c r="Q14" s="893"/>
      <c r="R14" s="530"/>
      <c r="S14" s="69" t="s">
        <v>118</v>
      </c>
      <c r="T14" s="69" t="s">
        <v>119</v>
      </c>
      <c r="U14" s="887"/>
      <c r="V14" s="346"/>
      <c r="W14" s="523"/>
      <c r="X14" s="536"/>
      <c r="Y14" s="536"/>
      <c r="Z14" s="398"/>
      <c r="AA14" s="885"/>
      <c r="AB14" s="525"/>
      <c r="AC14" s="523"/>
      <c r="AD14" s="517"/>
      <c r="AE14" s="544"/>
      <c r="AF14" s="521"/>
      <c r="AG14" s="517"/>
      <c r="AO14" s="39"/>
    </row>
    <row r="15" spans="1:41" s="47" customFormat="1" ht="42" customHeight="1" x14ac:dyDescent="0.25">
      <c r="A15" s="894"/>
      <c r="B15" s="544"/>
      <c r="C15" s="531"/>
      <c r="D15" s="887"/>
      <c r="E15" s="70" t="s">
        <v>124</v>
      </c>
      <c r="F15" s="531"/>
      <c r="G15" s="373"/>
      <c r="H15" s="373"/>
      <c r="I15" s="16"/>
      <c r="J15" s="889"/>
      <c r="K15" s="536"/>
      <c r="L15" s="66" t="s">
        <v>218</v>
      </c>
      <c r="M15" s="21" t="s">
        <v>126</v>
      </c>
      <c r="N15" s="67">
        <f>IF(M15="PREVENIR",15,IF(M15="DETECTAR",10,IF(M15="NO ES UN CONTROL",0,"")))</f>
        <v>15</v>
      </c>
      <c r="O15" s="875" t="str">
        <f>IF(O12&lt;86,"DÉBIL",IF(O12&lt;96,"MODERADO",IF(O12&lt;101,"FUERTE","")))</f>
        <v>FUERTE</v>
      </c>
      <c r="P15" s="879"/>
      <c r="Q15" s="877" t="str">
        <f>IF(AND(O15="FUERTE",P12="FUERTE (SIEMPRE SE EJECUTA)"),"FUERTE",IF(OR(O15="DÉBIL",P12="DÉBIL (NO SE EJECUTA)"),"DÉBIL",IF(OR(O15="MODERADO",P12="MODERADO (ALGUNAS VECES)"),"MODERADO")))</f>
        <v>FUERTE</v>
      </c>
      <c r="R15" s="879" t="str">
        <f>IF(AND(O15="FUERTE",P12="FUERTE (SIEMPRE SE EJECUTA)"),"NO","SÍ")</f>
        <v>NO</v>
      </c>
      <c r="S15" s="88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88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887"/>
      <c r="V15" s="346"/>
      <c r="W15" s="523"/>
      <c r="X15" s="536"/>
      <c r="Y15" s="536"/>
      <c r="Z15" s="314"/>
      <c r="AA15" s="885"/>
      <c r="AB15" s="525"/>
      <c r="AC15" s="523"/>
      <c r="AD15" s="517"/>
      <c r="AE15" s="544"/>
      <c r="AF15" s="521" t="s">
        <v>286</v>
      </c>
      <c r="AG15" s="517"/>
      <c r="AO15" s="39"/>
    </row>
    <row r="16" spans="1:41" s="47" customFormat="1" ht="42" customHeight="1" x14ac:dyDescent="0.25">
      <c r="A16" s="894"/>
      <c r="B16" s="544"/>
      <c r="C16" s="531"/>
      <c r="D16" s="887"/>
      <c r="E16" s="536" t="s">
        <v>287</v>
      </c>
      <c r="F16" s="531"/>
      <c r="G16" s="373"/>
      <c r="H16" s="373"/>
      <c r="I16" s="16"/>
      <c r="J16" s="889"/>
      <c r="K16" s="536"/>
      <c r="L16" s="66" t="s">
        <v>130</v>
      </c>
      <c r="M16" s="21" t="s">
        <v>34</v>
      </c>
      <c r="N16" s="67">
        <f>IF(M16="CONFIABLE",15,IF(M16="NO CONFIABLE",0,""))</f>
        <v>15</v>
      </c>
      <c r="O16" s="876"/>
      <c r="P16" s="879"/>
      <c r="Q16" s="877"/>
      <c r="R16" s="879"/>
      <c r="S16" s="881"/>
      <c r="T16" s="883"/>
      <c r="U16" s="887"/>
      <c r="V16" s="346"/>
      <c r="W16" s="523"/>
      <c r="X16" s="536"/>
      <c r="Y16" s="536"/>
      <c r="Z16" s="25" t="s">
        <v>131</v>
      </c>
      <c r="AA16" s="885"/>
      <c r="AB16" s="525"/>
      <c r="AC16" s="523"/>
      <c r="AD16" s="517"/>
      <c r="AE16" s="544"/>
      <c r="AF16" s="521"/>
      <c r="AG16" s="517"/>
      <c r="AO16" s="39"/>
    </row>
    <row r="17" spans="1:41" s="47" customFormat="1" ht="42" customHeight="1" x14ac:dyDescent="0.25">
      <c r="A17" s="894"/>
      <c r="B17" s="544"/>
      <c r="C17" s="531"/>
      <c r="D17" s="887"/>
      <c r="E17" s="536"/>
      <c r="F17" s="531"/>
      <c r="G17" s="373"/>
      <c r="H17" s="373"/>
      <c r="I17" s="16"/>
      <c r="J17" s="889"/>
      <c r="K17" s="536"/>
      <c r="L17" s="66" t="s">
        <v>134</v>
      </c>
      <c r="M17" s="21" t="s">
        <v>42</v>
      </c>
      <c r="N17" s="67">
        <f>IF(M17="SE INVESTIGAN Y SE RESUELVEN OPORTUNAMENTE",15,IF(M17="NO SE INVESTIGAN Y SE RESUELVEN OPORTUNAMENTE",0,""))</f>
        <v>15</v>
      </c>
      <c r="O17" s="876"/>
      <c r="P17" s="879"/>
      <c r="Q17" s="877"/>
      <c r="R17" s="879"/>
      <c r="S17" s="881"/>
      <c r="T17" s="883"/>
      <c r="U17" s="887"/>
      <c r="V17" s="346"/>
      <c r="W17" s="523"/>
      <c r="X17" s="536"/>
      <c r="Y17" s="536"/>
      <c r="Z17" s="432" t="s">
        <v>288</v>
      </c>
      <c r="AA17" s="885"/>
      <c r="AB17" s="525"/>
      <c r="AC17" s="523"/>
      <c r="AD17" s="517"/>
      <c r="AE17" s="544"/>
      <c r="AF17" s="521"/>
      <c r="AG17" s="517"/>
      <c r="AO17" s="39"/>
    </row>
    <row r="18" spans="1:41" s="47" customFormat="1" ht="42" customHeight="1" x14ac:dyDescent="0.25">
      <c r="A18" s="895"/>
      <c r="B18" s="545"/>
      <c r="C18" s="532"/>
      <c r="D18" s="884"/>
      <c r="E18" s="822"/>
      <c r="F18" s="532"/>
      <c r="G18" s="374"/>
      <c r="H18" s="374"/>
      <c r="I18" s="16"/>
      <c r="J18" s="889"/>
      <c r="K18" s="822"/>
      <c r="L18" s="71" t="s">
        <v>137</v>
      </c>
      <c r="M18" s="28" t="s">
        <v>53</v>
      </c>
      <c r="N18" s="72">
        <f>IF(M18="COMPLETA",10,IF(M18="INCOMPLETA",5,IF(M18="NO EXISTE",0,"")))</f>
        <v>10</v>
      </c>
      <c r="O18" s="876"/>
      <c r="P18" s="880"/>
      <c r="Q18" s="878"/>
      <c r="R18" s="880"/>
      <c r="S18" s="882"/>
      <c r="T18" s="883"/>
      <c r="U18" s="884"/>
      <c r="V18" s="346"/>
      <c r="W18" s="432"/>
      <c r="X18" s="822"/>
      <c r="Y18" s="822"/>
      <c r="Z18" s="415"/>
      <c r="AA18" s="886"/>
      <c r="AB18" s="526"/>
      <c r="AC18" s="432"/>
      <c r="AD18" s="518"/>
      <c r="AE18" s="545"/>
      <c r="AF18" s="522"/>
      <c r="AG18" s="518"/>
      <c r="AO18" s="39"/>
    </row>
    <row r="19" spans="1:41" ht="30" customHeight="1" x14ac:dyDescent="0.25">
      <c r="A19" s="525" t="s">
        <v>289</v>
      </c>
      <c r="B19" s="543" t="s">
        <v>290</v>
      </c>
      <c r="C19" s="525" t="s">
        <v>291</v>
      </c>
      <c r="D19" s="327" t="s">
        <v>15</v>
      </c>
      <c r="E19" s="526" t="s">
        <v>292</v>
      </c>
      <c r="F19" s="525" t="s">
        <v>293</v>
      </c>
      <c r="G19" s="373" t="s">
        <v>19</v>
      </c>
      <c r="H19" s="373" t="s">
        <v>13</v>
      </c>
      <c r="I19" s="16" t="str">
        <f>CONCATENATE(G19,H19)</f>
        <v>PROBABLEMODERADO</v>
      </c>
      <c r="J19" s="888" t="str">
        <f>I20</f>
        <v>5. ALTO</v>
      </c>
      <c r="K19" s="540" t="s">
        <v>294</v>
      </c>
      <c r="L19" s="64" t="s">
        <v>95</v>
      </c>
      <c r="M19" s="18" t="s">
        <v>3</v>
      </c>
      <c r="N19" s="65">
        <f>IF(M19="ASIGNADO",15,IF(M19="NO ASIGNADO",0,""))</f>
        <v>15</v>
      </c>
      <c r="O19" s="890">
        <f>SUM(N19:N25)</f>
        <v>100</v>
      </c>
      <c r="P19" s="892" t="s">
        <v>72</v>
      </c>
      <c r="Q19" s="893">
        <f>IF(Q22="DÉBIL",0,IF(Q22="MODERADO",50,IF(Q22="FUERTE",100,"")))</f>
        <v>100</v>
      </c>
      <c r="R19" s="529"/>
      <c r="S19" s="835" t="s">
        <v>96</v>
      </c>
      <c r="T19" s="835" t="s">
        <v>96</v>
      </c>
      <c r="U19" s="887" t="s">
        <v>191</v>
      </c>
      <c r="V19" s="387" t="s">
        <v>120</v>
      </c>
      <c r="W19" s="523" t="s">
        <v>277</v>
      </c>
      <c r="X19" s="525" t="s">
        <v>295</v>
      </c>
      <c r="Y19" s="526" t="s">
        <v>296</v>
      </c>
      <c r="Z19" s="328" t="s">
        <v>213</v>
      </c>
      <c r="AA19" s="884" t="s">
        <v>103</v>
      </c>
      <c r="AB19" s="525" t="s">
        <v>297</v>
      </c>
      <c r="AC19" s="531"/>
      <c r="AD19" s="525" t="s">
        <v>298</v>
      </c>
      <c r="AE19" s="327" t="s">
        <v>299</v>
      </c>
      <c r="AF19" s="521" t="s">
        <v>300</v>
      </c>
      <c r="AG19" s="517" t="s">
        <v>301</v>
      </c>
      <c r="AH19" s="39" t="s">
        <v>110</v>
      </c>
      <c r="AI19" s="39" t="s">
        <v>111</v>
      </c>
      <c r="AJ19" s="39" t="s">
        <v>13</v>
      </c>
      <c r="AK19" s="39" t="s">
        <v>76</v>
      </c>
      <c r="AL19" s="39" t="s">
        <v>13</v>
      </c>
      <c r="AN19" s="39" t="s">
        <v>103</v>
      </c>
      <c r="AO19" s="39" t="s">
        <v>112</v>
      </c>
    </row>
    <row r="20" spans="1:41" ht="30" customHeight="1" x14ac:dyDescent="0.25">
      <c r="A20" s="531"/>
      <c r="B20" s="544"/>
      <c r="C20" s="531"/>
      <c r="D20" s="887"/>
      <c r="E20" s="536"/>
      <c r="F20" s="531"/>
      <c r="G20" s="373"/>
      <c r="H20" s="373"/>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ALTO</v>
      </c>
      <c r="J20" s="889"/>
      <c r="K20" s="541"/>
      <c r="L20" s="66" t="s">
        <v>113</v>
      </c>
      <c r="M20" s="21" t="s">
        <v>11</v>
      </c>
      <c r="N20" s="67">
        <f>IF(M20="ADECUADO",15,IF(M20="INADECUADO",0,""))</f>
        <v>15</v>
      </c>
      <c r="O20" s="891"/>
      <c r="P20" s="879"/>
      <c r="Q20" s="893"/>
      <c r="R20" s="530"/>
      <c r="S20" s="835"/>
      <c r="T20" s="835"/>
      <c r="U20" s="887"/>
      <c r="V20" s="346"/>
      <c r="W20" s="523"/>
      <c r="X20" s="531"/>
      <c r="Y20" s="536"/>
      <c r="Z20" s="398"/>
      <c r="AA20" s="885"/>
      <c r="AB20" s="531"/>
      <c r="AC20" s="531"/>
      <c r="AD20" s="525"/>
      <c r="AE20" s="327"/>
      <c r="AF20" s="521"/>
      <c r="AG20" s="517"/>
      <c r="AH20" s="39" t="s">
        <v>96</v>
      </c>
      <c r="AI20" s="39" t="s">
        <v>114</v>
      </c>
      <c r="AL20" s="39" t="s">
        <v>18</v>
      </c>
      <c r="AN20" s="39" t="s">
        <v>115</v>
      </c>
      <c r="AO20" s="39" t="s">
        <v>116</v>
      </c>
    </row>
    <row r="21" spans="1:41" ht="30" customHeight="1" x14ac:dyDescent="0.25">
      <c r="A21" s="531"/>
      <c r="B21" s="544"/>
      <c r="C21" s="531"/>
      <c r="D21" s="887"/>
      <c r="E21" s="536"/>
      <c r="F21" s="531"/>
      <c r="G21" s="373"/>
      <c r="H21" s="373"/>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889"/>
      <c r="K21" s="541"/>
      <c r="L21" s="68" t="s">
        <v>117</v>
      </c>
      <c r="M21" s="21" t="s">
        <v>16</v>
      </c>
      <c r="N21" s="67">
        <f>IF(M21="OPORTUNA",15,IF(M21="INOPORTUNA",0,""))</f>
        <v>15</v>
      </c>
      <c r="O21" s="891"/>
      <c r="P21" s="879"/>
      <c r="Q21" s="893"/>
      <c r="R21" s="530"/>
      <c r="S21" s="69" t="s">
        <v>118</v>
      </c>
      <c r="T21" s="69" t="s">
        <v>119</v>
      </c>
      <c r="U21" s="887"/>
      <c r="V21" s="346"/>
      <c r="W21" s="523"/>
      <c r="X21" s="531"/>
      <c r="Y21" s="536"/>
      <c r="Z21" s="398"/>
      <c r="AA21" s="885"/>
      <c r="AB21" s="531"/>
      <c r="AC21" s="531"/>
      <c r="AD21" s="525"/>
      <c r="AE21" s="327"/>
      <c r="AF21" s="521"/>
      <c r="AG21" s="517"/>
      <c r="AH21" s="39" t="s">
        <v>120</v>
      </c>
      <c r="AI21" s="39" t="s">
        <v>98</v>
      </c>
      <c r="AJ21" s="39" t="s">
        <v>121</v>
      </c>
      <c r="AK21" s="39" t="s">
        <v>122</v>
      </c>
      <c r="AL21" s="39" t="s">
        <v>24</v>
      </c>
      <c r="AO21" s="39" t="s">
        <v>123</v>
      </c>
    </row>
    <row r="22" spans="1:41" ht="30" customHeight="1" x14ac:dyDescent="0.25">
      <c r="A22" s="531"/>
      <c r="B22" s="544"/>
      <c r="C22" s="531"/>
      <c r="D22" s="887"/>
      <c r="E22" s="70" t="s">
        <v>124</v>
      </c>
      <c r="F22" s="531"/>
      <c r="G22" s="373"/>
      <c r="H22" s="373"/>
      <c r="I22" s="16"/>
      <c r="J22" s="889"/>
      <c r="K22" s="541"/>
      <c r="L22" s="66" t="s">
        <v>218</v>
      </c>
      <c r="M22" s="21" t="s">
        <v>126</v>
      </c>
      <c r="N22" s="67">
        <f>IF(M22="PREVENIR",15,IF(M22="DETECTAR",10,IF(M22="NO ES UN CONTROL",0,"")))</f>
        <v>15</v>
      </c>
      <c r="O22" s="875" t="str">
        <f>IF(O19&lt;86,"DÉBIL",IF(O19&lt;96,"MODERADO",IF(O19&lt;101,"FUERTE","")))</f>
        <v>FUERTE</v>
      </c>
      <c r="P22" s="879"/>
      <c r="Q22" s="877" t="str">
        <f>IF(AND(O22="FUERTE",P19="FUERTE (SIEMPRE SE EJECUTA)"),"FUERTE",IF(OR(O22="DÉBIL",P19="DÉBIL (NO SE EJECUTA)"),"DÉBIL",IF(OR(O22="MODERADO",P19="MODERADO (ALGUNAS VECES)"),"MODERADO")))</f>
        <v>FUERTE</v>
      </c>
      <c r="R22" s="879" t="str">
        <f>IF(AND(O22="FUERTE",P19="FUERTE (SIEMPRE SE EJECUTA)"),"NO","SÍ")</f>
        <v>NO</v>
      </c>
      <c r="S22" s="881">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882">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2</v>
      </c>
      <c r="U22" s="887"/>
      <c r="V22" s="346"/>
      <c r="W22" s="523"/>
      <c r="X22" s="531"/>
      <c r="Y22" s="536"/>
      <c r="Z22" s="314"/>
      <c r="AA22" s="885"/>
      <c r="AB22" s="531"/>
      <c r="AC22" s="531"/>
      <c r="AD22" s="525"/>
      <c r="AE22" s="327"/>
      <c r="AF22" s="521" t="s">
        <v>302</v>
      </c>
      <c r="AG22" s="517"/>
      <c r="AH22" s="39" t="s">
        <v>96</v>
      </c>
      <c r="AO22" s="39" t="s">
        <v>128</v>
      </c>
    </row>
    <row r="23" spans="1:41" ht="51" customHeight="1" x14ac:dyDescent="0.25">
      <c r="A23" s="531"/>
      <c r="B23" s="544"/>
      <c r="C23" s="531"/>
      <c r="D23" s="887"/>
      <c r="E23" s="536" t="s">
        <v>303</v>
      </c>
      <c r="F23" s="531"/>
      <c r="G23" s="373"/>
      <c r="H23" s="373"/>
      <c r="I23" s="16"/>
      <c r="J23" s="889"/>
      <c r="K23" s="541"/>
      <c r="L23" s="66" t="s">
        <v>130</v>
      </c>
      <c r="M23" s="21" t="s">
        <v>34</v>
      </c>
      <c r="N23" s="67">
        <f>IF(M23="CONFIABLE",15,IF(M23="NO CONFIABLE",0,""))</f>
        <v>15</v>
      </c>
      <c r="O23" s="876"/>
      <c r="P23" s="879"/>
      <c r="Q23" s="877"/>
      <c r="R23" s="879"/>
      <c r="S23" s="881"/>
      <c r="T23" s="883"/>
      <c r="U23" s="887"/>
      <c r="V23" s="346"/>
      <c r="W23" s="523"/>
      <c r="X23" s="531"/>
      <c r="Y23" s="536"/>
      <c r="Z23" s="25" t="s">
        <v>131</v>
      </c>
      <c r="AA23" s="885"/>
      <c r="AB23" s="531"/>
      <c r="AC23" s="531"/>
      <c r="AD23" s="525"/>
      <c r="AE23" s="327"/>
      <c r="AF23" s="521"/>
      <c r="AG23" s="517"/>
      <c r="AH23" s="39" t="s">
        <v>132</v>
      </c>
      <c r="AJ23" s="39" t="s">
        <v>21</v>
      </c>
      <c r="AK23" s="39" t="s">
        <v>126</v>
      </c>
      <c r="AL23" s="39" t="s">
        <v>22</v>
      </c>
      <c r="AO23" s="39" t="s">
        <v>133</v>
      </c>
    </row>
    <row r="24" spans="1:41" ht="42.75" customHeight="1" x14ac:dyDescent="0.25">
      <c r="A24" s="531"/>
      <c r="B24" s="544"/>
      <c r="C24" s="531"/>
      <c r="D24" s="887"/>
      <c r="E24" s="536"/>
      <c r="F24" s="531"/>
      <c r="G24" s="373"/>
      <c r="H24" s="373"/>
      <c r="I24" s="16"/>
      <c r="J24" s="889"/>
      <c r="K24" s="541"/>
      <c r="L24" s="66" t="s">
        <v>134</v>
      </c>
      <c r="M24" s="21" t="s">
        <v>42</v>
      </c>
      <c r="N24" s="67">
        <f>IF(M24="SE INVESTIGAN Y SE RESUELVEN OPORTUNAMENTE",15,IF(M24="NO SE INVESTIGAN Y SE RESUELVEN OPORTUNAMENTE",0,""))</f>
        <v>15</v>
      </c>
      <c r="O24" s="876"/>
      <c r="P24" s="879"/>
      <c r="Q24" s="877"/>
      <c r="R24" s="879"/>
      <c r="S24" s="881"/>
      <c r="T24" s="883"/>
      <c r="U24" s="887"/>
      <c r="V24" s="346"/>
      <c r="W24" s="523"/>
      <c r="X24" s="531"/>
      <c r="Y24" s="536"/>
      <c r="Z24" s="328" t="s">
        <v>304</v>
      </c>
      <c r="AA24" s="885"/>
      <c r="AB24" s="531"/>
      <c r="AC24" s="531"/>
      <c r="AD24" s="525"/>
      <c r="AE24" s="327"/>
      <c r="AF24" s="521"/>
      <c r="AG24" s="517"/>
      <c r="AH24" s="39" t="s">
        <v>114</v>
      </c>
      <c r="AO24" s="39" t="s">
        <v>136</v>
      </c>
    </row>
    <row r="25" spans="1:41" ht="80.25" customHeight="1" x14ac:dyDescent="0.25">
      <c r="A25" s="532"/>
      <c r="B25" s="545"/>
      <c r="C25" s="532"/>
      <c r="D25" s="884"/>
      <c r="E25" s="822"/>
      <c r="F25" s="532"/>
      <c r="G25" s="374"/>
      <c r="H25" s="374"/>
      <c r="I25" s="16"/>
      <c r="J25" s="889"/>
      <c r="K25" s="542"/>
      <c r="L25" s="71" t="s">
        <v>137</v>
      </c>
      <c r="M25" s="28" t="s">
        <v>53</v>
      </c>
      <c r="N25" s="72">
        <f>IF(M25="COMPLETA",10,IF(M25="INCOMPLETA",5,IF(M25="NO EXISTE",0,"")))</f>
        <v>10</v>
      </c>
      <c r="O25" s="876"/>
      <c r="P25" s="880"/>
      <c r="Q25" s="878"/>
      <c r="R25" s="880"/>
      <c r="S25" s="882"/>
      <c r="T25" s="883"/>
      <c r="U25" s="884"/>
      <c r="V25" s="346"/>
      <c r="W25" s="432"/>
      <c r="X25" s="532"/>
      <c r="Y25" s="822"/>
      <c r="Z25" s="314"/>
      <c r="AA25" s="886"/>
      <c r="AB25" s="532"/>
      <c r="AC25" s="532"/>
      <c r="AD25" s="526"/>
      <c r="AE25" s="543"/>
      <c r="AF25" s="522"/>
      <c r="AG25" s="518"/>
      <c r="AO25" s="39" t="s">
        <v>97</v>
      </c>
    </row>
    <row r="26" spans="1:41" ht="27.75" customHeight="1" x14ac:dyDescent="0.25">
      <c r="A26" s="315"/>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O26" s="39" t="s">
        <v>167</v>
      </c>
    </row>
    <row r="27" spans="1:41" ht="21.75" customHeight="1" x14ac:dyDescent="0.25">
      <c r="A27" s="308" t="s">
        <v>168</v>
      </c>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O27" s="39" t="s">
        <v>169</v>
      </c>
    </row>
    <row r="28" spans="1:41" ht="27.75" customHeight="1" x14ac:dyDescent="0.25">
      <c r="A28" s="309" t="s">
        <v>170</v>
      </c>
      <c r="B28" s="309"/>
      <c r="C28" s="309" t="s">
        <v>171</v>
      </c>
      <c r="D28" s="309"/>
      <c r="E28" s="309"/>
      <c r="F28" s="309"/>
      <c r="G28" s="309"/>
      <c r="H28" s="309"/>
      <c r="I28" s="309"/>
      <c r="J28" s="309"/>
      <c r="K28" s="309"/>
      <c r="L28" s="309"/>
      <c r="M28" s="309"/>
      <c r="N28" s="309"/>
      <c r="O28" s="309"/>
      <c r="P28" s="309"/>
      <c r="Q28" s="309"/>
      <c r="R28" s="309"/>
      <c r="S28" s="309"/>
      <c r="T28" s="309"/>
      <c r="U28" s="309"/>
      <c r="V28" s="309"/>
      <c r="W28" s="309"/>
      <c r="X28" s="309"/>
      <c r="Y28" s="309"/>
      <c r="Z28" s="310" t="s">
        <v>172</v>
      </c>
      <c r="AA28" s="310"/>
      <c r="AB28" s="310"/>
      <c r="AC28" s="310"/>
      <c r="AD28" s="311" t="s">
        <v>173</v>
      </c>
      <c r="AE28" s="311"/>
      <c r="AF28" s="311"/>
      <c r="AG28" s="311"/>
      <c r="AO28" s="39" t="s">
        <v>174</v>
      </c>
    </row>
    <row r="29" spans="1:41" s="73" customFormat="1" ht="45.75" customHeight="1" x14ac:dyDescent="0.25">
      <c r="A29" s="506">
        <v>1</v>
      </c>
      <c r="B29" s="507"/>
      <c r="C29" s="833" t="s">
        <v>222</v>
      </c>
      <c r="D29" s="833"/>
      <c r="E29" s="833"/>
      <c r="F29" s="833"/>
      <c r="G29" s="833"/>
      <c r="H29" s="833"/>
      <c r="I29" s="833"/>
      <c r="J29" s="833"/>
      <c r="K29" s="833"/>
      <c r="L29" s="833"/>
      <c r="M29" s="833"/>
      <c r="N29" s="833"/>
      <c r="O29" s="833"/>
      <c r="P29" s="833"/>
      <c r="Q29" s="833"/>
      <c r="R29" s="833"/>
      <c r="S29" s="833"/>
      <c r="T29" s="833"/>
      <c r="U29" s="833"/>
      <c r="V29" s="833"/>
      <c r="W29" s="833"/>
      <c r="X29" s="833"/>
      <c r="Y29" s="833"/>
      <c r="Z29" s="872">
        <v>43488</v>
      </c>
      <c r="AA29" s="866"/>
      <c r="AB29" s="866"/>
      <c r="AC29" s="867"/>
      <c r="AD29" s="873" t="s">
        <v>305</v>
      </c>
      <c r="AE29" s="874"/>
      <c r="AF29" s="874"/>
      <c r="AG29" s="874"/>
      <c r="AO29" s="74" t="s">
        <v>156</v>
      </c>
    </row>
    <row r="30" spans="1:41" s="73" customFormat="1" ht="45" customHeight="1" x14ac:dyDescent="0.25">
      <c r="A30" s="506">
        <v>2</v>
      </c>
      <c r="B30" s="507"/>
      <c r="C30" s="833" t="s">
        <v>306</v>
      </c>
      <c r="D30" s="833"/>
      <c r="E30" s="833"/>
      <c r="F30" s="833"/>
      <c r="G30" s="833"/>
      <c r="H30" s="833"/>
      <c r="I30" s="833"/>
      <c r="J30" s="833"/>
      <c r="K30" s="833"/>
      <c r="L30" s="833"/>
      <c r="M30" s="833"/>
      <c r="N30" s="833"/>
      <c r="O30" s="833"/>
      <c r="P30" s="833"/>
      <c r="Q30" s="833"/>
      <c r="R30" s="833"/>
      <c r="S30" s="833"/>
      <c r="T30" s="833"/>
      <c r="U30" s="833"/>
      <c r="V30" s="833"/>
      <c r="W30" s="833"/>
      <c r="X30" s="833"/>
      <c r="Y30" s="833"/>
      <c r="Z30" s="872">
        <v>43851</v>
      </c>
      <c r="AA30" s="866"/>
      <c r="AB30" s="866"/>
      <c r="AC30" s="867"/>
      <c r="AD30" s="377" t="s">
        <v>307</v>
      </c>
      <c r="AE30" s="377"/>
      <c r="AF30" s="377"/>
      <c r="AG30" s="377"/>
      <c r="AO30" s="74" t="s">
        <v>178</v>
      </c>
    </row>
    <row r="31" spans="1:41" s="73" customFormat="1" ht="27.75" customHeight="1" x14ac:dyDescent="0.25">
      <c r="A31" s="506">
        <v>3</v>
      </c>
      <c r="B31" s="507"/>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865"/>
      <c r="AA31" s="866"/>
      <c r="AB31" s="866"/>
      <c r="AC31" s="867"/>
      <c r="AD31" s="377"/>
      <c r="AE31" s="377"/>
      <c r="AF31" s="377"/>
      <c r="AG31" s="377"/>
      <c r="AO31" s="74" t="s">
        <v>179</v>
      </c>
    </row>
    <row r="32" spans="1:41" ht="15" customHeight="1" x14ac:dyDescent="0.25">
      <c r="A32" s="831" t="s">
        <v>180</v>
      </c>
      <c r="B32" s="831"/>
      <c r="C32" s="831"/>
      <c r="D32" s="831"/>
      <c r="E32" s="831"/>
      <c r="F32" s="831"/>
      <c r="G32" s="831"/>
      <c r="H32" s="831"/>
      <c r="I32" s="831"/>
      <c r="J32" s="831"/>
      <c r="K32" s="831"/>
      <c r="L32" s="831"/>
      <c r="M32" s="831"/>
      <c r="N32" s="831"/>
      <c r="O32" s="831"/>
      <c r="P32" s="831"/>
      <c r="Q32" s="831"/>
      <c r="R32" s="831"/>
      <c r="S32" s="831"/>
      <c r="T32" s="831"/>
      <c r="U32" s="831"/>
      <c r="V32" s="831"/>
      <c r="W32" s="831"/>
      <c r="X32" s="831"/>
      <c r="Y32" s="831"/>
      <c r="Z32" s="831"/>
      <c r="AA32" s="831"/>
      <c r="AB32" s="831"/>
      <c r="AC32" s="831"/>
      <c r="AD32" s="831"/>
      <c r="AE32" s="831"/>
      <c r="AF32" s="831"/>
      <c r="AG32" s="831"/>
      <c r="AO32" s="39" t="s">
        <v>181</v>
      </c>
    </row>
    <row r="33" spans="1:41" s="53" customFormat="1" ht="30.75" customHeight="1" x14ac:dyDescent="0.25">
      <c r="A33" s="868" t="s">
        <v>173</v>
      </c>
      <c r="B33" s="868"/>
      <c r="C33" s="868"/>
      <c r="D33" s="868"/>
      <c r="E33" s="868"/>
      <c r="F33" s="868"/>
      <c r="G33" s="868" t="s">
        <v>182</v>
      </c>
      <c r="H33" s="868"/>
      <c r="I33" s="868"/>
      <c r="J33" s="868"/>
      <c r="K33" s="868"/>
      <c r="L33" s="868"/>
      <c r="M33" s="869" t="s">
        <v>183</v>
      </c>
      <c r="N33" s="870"/>
      <c r="O33" s="870"/>
      <c r="P33" s="870"/>
      <c r="Q33" s="870"/>
      <c r="R33" s="870"/>
      <c r="S33" s="870"/>
      <c r="T33" s="870"/>
      <c r="U33" s="870"/>
      <c r="V33" s="871"/>
      <c r="W33" s="869" t="s">
        <v>184</v>
      </c>
      <c r="X33" s="870"/>
      <c r="Y33" s="870"/>
      <c r="Z33" s="870"/>
      <c r="AA33" s="871"/>
      <c r="AB33" s="296" t="s">
        <v>184</v>
      </c>
      <c r="AC33" s="296"/>
      <c r="AD33" s="296"/>
      <c r="AE33" s="296"/>
      <c r="AF33" s="296"/>
      <c r="AG33" s="296"/>
      <c r="AH33" s="32"/>
      <c r="AO33" s="39" t="s">
        <v>185</v>
      </c>
    </row>
    <row r="34" spans="1:41" s="75" customFormat="1" ht="33.75" customHeight="1" x14ac:dyDescent="0.25">
      <c r="A34" s="54" t="s">
        <v>186</v>
      </c>
      <c r="B34" s="859" t="s">
        <v>308</v>
      </c>
      <c r="C34" s="860"/>
      <c r="D34" s="860"/>
      <c r="E34" s="860"/>
      <c r="F34" s="861"/>
      <c r="G34" s="55" t="s">
        <v>186</v>
      </c>
      <c r="H34" s="859"/>
      <c r="I34" s="860"/>
      <c r="J34" s="860"/>
      <c r="K34" s="860"/>
      <c r="L34" s="861"/>
      <c r="M34" s="55" t="s">
        <v>186</v>
      </c>
      <c r="N34" s="56"/>
      <c r="O34" s="862" t="s">
        <v>232</v>
      </c>
      <c r="P34" s="862"/>
      <c r="Q34" s="862"/>
      <c r="R34" s="862"/>
      <c r="S34" s="862"/>
      <c r="T34" s="862"/>
      <c r="U34" s="862"/>
      <c r="V34" s="863"/>
      <c r="W34" s="57" t="s">
        <v>186</v>
      </c>
      <c r="X34" s="859" t="s">
        <v>309</v>
      </c>
      <c r="Y34" s="860"/>
      <c r="Z34" s="860"/>
      <c r="AA34" s="861"/>
      <c r="AB34" s="57" t="s">
        <v>186</v>
      </c>
      <c r="AC34" s="533" t="s">
        <v>310</v>
      </c>
      <c r="AD34" s="533"/>
      <c r="AE34" s="533"/>
      <c r="AF34" s="533"/>
      <c r="AG34" s="533"/>
      <c r="AO34" s="74" t="s">
        <v>191</v>
      </c>
    </row>
    <row r="35" spans="1:41" s="75" customFormat="1" ht="32.25" customHeight="1" x14ac:dyDescent="0.25">
      <c r="A35" s="54" t="s">
        <v>192</v>
      </c>
      <c r="B35" s="859" t="s">
        <v>311</v>
      </c>
      <c r="C35" s="860"/>
      <c r="D35" s="860"/>
      <c r="E35" s="860"/>
      <c r="F35" s="861"/>
      <c r="G35" s="54" t="s">
        <v>192</v>
      </c>
      <c r="H35" s="864"/>
      <c r="I35" s="864"/>
      <c r="J35" s="864"/>
      <c r="K35" s="864"/>
      <c r="L35" s="864"/>
      <c r="M35" s="55" t="s">
        <v>192</v>
      </c>
      <c r="N35" s="59"/>
      <c r="O35" s="864" t="s">
        <v>312</v>
      </c>
      <c r="P35" s="864"/>
      <c r="Q35" s="864"/>
      <c r="R35" s="864"/>
      <c r="S35" s="864"/>
      <c r="T35" s="864"/>
      <c r="U35" s="864"/>
      <c r="V35" s="864"/>
      <c r="W35" s="54" t="s">
        <v>192</v>
      </c>
      <c r="X35" s="859" t="s">
        <v>239</v>
      </c>
      <c r="Y35" s="860"/>
      <c r="Z35" s="860"/>
      <c r="AA35" s="861"/>
      <c r="AB35" s="54" t="s">
        <v>192</v>
      </c>
      <c r="AC35" s="533" t="s">
        <v>239</v>
      </c>
      <c r="AD35" s="533"/>
      <c r="AE35" s="533"/>
      <c r="AF35" s="533"/>
      <c r="AG35" s="533"/>
      <c r="AO35" s="74" t="s">
        <v>198</v>
      </c>
    </row>
    <row r="36" spans="1:41" s="52" customFormat="1" x14ac:dyDescent="0.25">
      <c r="D36" s="39"/>
      <c r="AD36" s="76"/>
      <c r="AO36" s="39" t="s">
        <v>199</v>
      </c>
    </row>
    <row r="37" spans="1:41" x14ac:dyDescent="0.25">
      <c r="AO37" s="39" t="s">
        <v>200</v>
      </c>
    </row>
    <row r="38" spans="1:41" x14ac:dyDescent="0.25">
      <c r="AO38" s="39" t="s">
        <v>201</v>
      </c>
    </row>
    <row r="39" spans="1:41" x14ac:dyDescent="0.25">
      <c r="AO39" s="39" t="s">
        <v>202</v>
      </c>
    </row>
    <row r="40" spans="1:41" x14ac:dyDescent="0.25">
      <c r="AO40" s="39" t="s">
        <v>203</v>
      </c>
    </row>
    <row r="41" spans="1:41" x14ac:dyDescent="0.25">
      <c r="AO41" s="39" t="s">
        <v>204</v>
      </c>
    </row>
  </sheetData>
  <sheetProtection selectLockedCells="1"/>
  <dataConsolidate/>
  <mergeCells count="143">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J19:J25"/>
    <mergeCell ref="K19:K25"/>
    <mergeCell ref="O19:O21"/>
    <mergeCell ref="P19:P25"/>
    <mergeCell ref="Q19:Q21"/>
    <mergeCell ref="R19:R21"/>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E19:AE25"/>
    <mergeCell ref="AF19:AF21"/>
    <mergeCell ref="AG19:AG25"/>
    <mergeCell ref="O22:O25"/>
    <mergeCell ref="Q22:Q25"/>
    <mergeCell ref="R22:R25"/>
    <mergeCell ref="S22:S25"/>
    <mergeCell ref="T22:T25"/>
    <mergeCell ref="A31:B31"/>
    <mergeCell ref="C31:Y31"/>
    <mergeCell ref="Z31:AC31"/>
    <mergeCell ref="AD31:AG31"/>
    <mergeCell ref="A32:AG32"/>
    <mergeCell ref="A33:F33"/>
    <mergeCell ref="G33:L33"/>
    <mergeCell ref="M33:V33"/>
    <mergeCell ref="W33:AA33"/>
    <mergeCell ref="AB33:AG33"/>
    <mergeCell ref="B34:F34"/>
    <mergeCell ref="H34:L34"/>
    <mergeCell ref="O34:V34"/>
    <mergeCell ref="X34:AA34"/>
    <mergeCell ref="AC34:AG34"/>
    <mergeCell ref="B35:F35"/>
    <mergeCell ref="H35:L35"/>
    <mergeCell ref="O35:V35"/>
    <mergeCell ref="X35:AA35"/>
    <mergeCell ref="AC35:AG35"/>
  </mergeCells>
  <conditionalFormatting sqref="J19:J25">
    <cfRule type="containsText" dxfId="63" priority="13" operator="containsText" text="EXTREMO">
      <formula>NOT(ISERROR(SEARCH("EXTREMO",J19)))</formula>
    </cfRule>
    <cfRule type="containsText" dxfId="62" priority="14" operator="containsText" text="ALTO">
      <formula>NOT(ISERROR(SEARCH("ALTO",J19)))</formula>
    </cfRule>
    <cfRule type="containsText" dxfId="61" priority="15" operator="containsText" text="MODERADO">
      <formula>NOT(ISERROR(SEARCH("MODERADO",J19)))</formula>
    </cfRule>
    <cfRule type="containsText" dxfId="60" priority="16" operator="containsText" text="BAJO">
      <formula>NOT(ISERROR(SEARCH("BAJO",J19)))</formula>
    </cfRule>
  </conditionalFormatting>
  <conditionalFormatting sqref="U19:U25">
    <cfRule type="containsText" dxfId="59" priority="9" operator="containsText" text="EXTREMO">
      <formula>NOT(ISERROR(SEARCH("EXTREMO",U19)))</formula>
    </cfRule>
    <cfRule type="containsText" dxfId="58" priority="10" operator="containsText" text="MODERADO">
      <formula>NOT(ISERROR(SEARCH("MODERADO",U19)))</formula>
    </cfRule>
    <cfRule type="containsText" dxfId="57" priority="11" operator="containsText" text="ALTO">
      <formula>NOT(ISERROR(SEARCH("ALTO",U19)))</formula>
    </cfRule>
    <cfRule type="containsText" dxfId="56" priority="12" operator="containsText" text="BAJO">
      <formula>NOT(ISERROR(SEARCH("BAJO",U19)))</formula>
    </cfRule>
  </conditionalFormatting>
  <conditionalFormatting sqref="J12:J18">
    <cfRule type="containsText" dxfId="55" priority="5" operator="containsText" text="EXTREMO">
      <formula>NOT(ISERROR(SEARCH("EXTREMO",J12)))</formula>
    </cfRule>
    <cfRule type="containsText" dxfId="54" priority="6" operator="containsText" text="ALTO">
      <formula>NOT(ISERROR(SEARCH("ALTO",J12)))</formula>
    </cfRule>
    <cfRule type="containsText" dxfId="53" priority="7" operator="containsText" text="MODERADO">
      <formula>NOT(ISERROR(SEARCH("MODERADO",J12)))</formula>
    </cfRule>
    <cfRule type="containsText" dxfId="52" priority="8" operator="containsText" text="BAJO">
      <formula>NOT(ISERROR(SEARCH("BAJO",J12)))</formula>
    </cfRule>
  </conditionalFormatting>
  <conditionalFormatting sqref="U12:U18">
    <cfRule type="containsText" dxfId="51" priority="1" operator="containsText" text="EXTREMO">
      <formula>NOT(ISERROR(SEARCH("EXTREMO",U12)))</formula>
    </cfRule>
    <cfRule type="containsText" dxfId="50" priority="2" operator="containsText" text="MODERADO">
      <formula>NOT(ISERROR(SEARCH("MODERADO",U12)))</formula>
    </cfRule>
    <cfRule type="containsText" dxfId="49" priority="3" operator="containsText" text="ALTO">
      <formula>NOT(ISERROR(SEARCH("ALTO",U12)))</formula>
    </cfRule>
    <cfRule type="containsText" dxfId="48" priority="4" operator="containsText" text="BAJO">
      <formula>NOT(ISERROR(SEARCH("BAJO",U12)))</formula>
    </cfRule>
  </conditionalFormatting>
  <dataValidations count="21">
    <dataValidation type="list" allowBlank="1" showInputMessage="1" showErrorMessage="1" sqref="H12:H18" xr:uid="{5F7EC3F5-21CC-44E6-9AFE-A6797B26C923}">
      <formula1>$AL$10:$AL$14</formula1>
    </dataValidation>
    <dataValidation type="list" allowBlank="1" showInputMessage="1" showErrorMessage="1" sqref="V12:V18" xr:uid="{5BFAD729-03A3-4C7F-8FE7-59E6FD0D88A4}">
      <formula1>$AH$14:$AK$14</formula1>
    </dataValidation>
    <dataValidation type="list" allowBlank="1" showInputMessage="1" showErrorMessage="1" sqref="T12 S12:S13" xr:uid="{A92A37FF-6E6E-4A52-9FFE-3BC1E425B0F2}">
      <formula1>$AH$15:$AH$17</formula1>
    </dataValidation>
    <dataValidation type="list" allowBlank="1" showInputMessage="1" showErrorMessage="1" sqref="AA12:AA18" xr:uid="{E82FC297-1B0A-494A-8EFF-266C7CA7D398}">
      <formula1>$AN$12:$AN$13</formula1>
    </dataValidation>
    <dataValidation type="list" allowBlank="1" showInputMessage="1" showErrorMessage="1" sqref="M15" xr:uid="{14E0F7B4-0710-43AC-B0C9-63561CD8936C}">
      <formula1>$AJ$16:$AL$16</formula1>
    </dataValidation>
    <dataValidation type="list" allowBlank="1" showInputMessage="1" showErrorMessage="1" sqref="U12:U18" xr:uid="{7B0A79C0-F98B-4DAF-BEC3-ED296C8024BB}">
      <formula1>$AO$10:$AO$55</formula1>
    </dataValidation>
    <dataValidation type="list" allowBlank="1" showInputMessage="1" showErrorMessage="1" sqref="M22" xr:uid="{6B1EF8BD-DB4F-4ADD-9F25-A11CBD791D3E}">
      <formula1>$AJ$23:$AL$23</formula1>
    </dataValidation>
    <dataValidation type="list" allowBlank="1" showInputMessage="1" showErrorMessage="1" sqref="AA19:AA25" xr:uid="{473DCAEC-18D7-45B9-8D16-5CA61595A702}">
      <formula1>$AN$19:$AN$20</formula1>
    </dataValidation>
    <dataValidation type="list" allowBlank="1" showInputMessage="1" showErrorMessage="1" sqref="T19 S19:S20" xr:uid="{6655E8AE-144E-4FE7-85DB-37A3D9D25810}">
      <formula1>$AH$22:$AH$24</formula1>
    </dataValidation>
    <dataValidation type="list" allowBlank="1" showInputMessage="1" showErrorMessage="1" sqref="D12:D25" xr:uid="{4C5F659B-C32C-4583-97B7-B910DD360859}">
      <formula1>$AN$2:$AN$8</formula1>
    </dataValidation>
    <dataValidation type="list" allowBlank="1" showInputMessage="1" showErrorMessage="1" sqref="V19:V25" xr:uid="{93E82F9C-D91E-4E30-A4AC-E03C962EB701}">
      <formula1>$AH$21:$AK$21</formula1>
    </dataValidation>
    <dataValidation type="list" allowBlank="1" showInputMessage="1" showErrorMessage="1" sqref="P19 P12" xr:uid="{FC144C27-7D82-4F4A-A7E3-2EC3B046D2A1}">
      <formula1>$AH$10:$AJ$10</formula1>
    </dataValidation>
    <dataValidation type="list" allowBlank="1" showInputMessage="1" showErrorMessage="1" sqref="M24 M17" xr:uid="{76AD3824-EAE2-4E99-865B-D54A26CF9425}">
      <formula1>$AH$8:$AI$8</formula1>
    </dataValidation>
    <dataValidation type="list" allowBlank="1" showInputMessage="1" showErrorMessage="1" sqref="M23 M16" xr:uid="{3C0FD7A6-7712-4E79-9B91-ADFFFE9FDD0F}">
      <formula1>$AH$7:$AI$7</formula1>
    </dataValidation>
    <dataValidation type="list" allowBlank="1" showInputMessage="1" showErrorMessage="1" sqref="M21 M14" xr:uid="{D405B17D-8E57-44C0-87E2-75CB9D354A0D}">
      <formula1>$AH$5:$AI$5</formula1>
    </dataValidation>
    <dataValidation type="list" allowBlank="1" showInputMessage="1" showErrorMessage="1" sqref="M20 M13" xr:uid="{D08D2DE7-2C92-448C-8EE8-B01F9A721595}">
      <formula1>$AH$4:$AI$4</formula1>
    </dataValidation>
    <dataValidation type="list" allowBlank="1" showInputMessage="1" showErrorMessage="1" sqref="M19 M12" xr:uid="{C4C8AC75-7B6E-4C01-8D19-FB15EA9613DA}">
      <formula1>$AH$2:$AH$3</formula1>
    </dataValidation>
    <dataValidation type="list" allowBlank="1" showInputMessage="1" showErrorMessage="1" sqref="U19:U25" xr:uid="{24BCC372-93AF-448C-9618-187BDFFF14B7}">
      <formula1>$AO$10:$AO$41</formula1>
    </dataValidation>
    <dataValidation type="list" allowBlank="1" showInputMessage="1" showErrorMessage="1" sqref="G12:G25" xr:uid="{6C241137-708E-458B-B7C3-5F9120CCC2AD}">
      <formula1>$AL$2:$AL$6</formula1>
    </dataValidation>
    <dataValidation type="list" allowBlank="1" showInputMessage="1" showErrorMessage="1" sqref="M25 M18" xr:uid="{CE9A9D39-7BCB-474F-8B75-9762A6202F6B}">
      <formula1>$AH$9:$AJ$9</formula1>
    </dataValidation>
    <dataValidation type="list" allowBlank="1" showInputMessage="1" showErrorMessage="1" sqref="H19:H25" xr:uid="{67ED5E77-00C4-492A-A815-DA84CB822D3A}">
      <formula1>$AL$10:$AL$21</formula1>
    </dataValidation>
  </dataValidations>
  <printOptions horizontalCentered="1"/>
  <pageMargins left="0" right="0" top="0.39370078740157483" bottom="0.51181102362204722" header="0.31496062992125984" footer="0.31496062992125984"/>
  <pageSetup scale="1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GESTION JURIDICA</vt:lpstr>
      <vt:lpstr>DESARROLLO HUMANO</vt:lpstr>
      <vt:lpstr>GESTION LOGISTICA</vt:lpstr>
      <vt:lpstr>GESTION CONTRACTUAL</vt:lpstr>
      <vt:lpstr>SERVICIO ADMINISTRATIVOS</vt:lpstr>
      <vt:lpstr>GESTION AMBIENTAL</vt:lpstr>
      <vt:lpstr>GESTION TECNOLOGICA</vt:lpstr>
      <vt:lpstr>ATENCION CIUDADANIA</vt:lpstr>
      <vt:lpstr>MANTENIMIENTO DE BIENES</vt:lpstr>
      <vt:lpstr>PRESUPUESTO</vt:lpstr>
      <vt:lpstr>TESORERIA</vt:lpstr>
      <vt:lpstr>CONTABILIDAD</vt:lpstr>
      <vt:lpstr>GESTION DOCUMENTAL</vt:lpstr>
      <vt:lpstr>Hoja1</vt:lpstr>
      <vt:lpstr>'ATENCION CIUDADANIA'!Área_de_impresión</vt:lpstr>
      <vt:lpstr>CONTABILIDAD!Área_de_impresión</vt:lpstr>
      <vt:lpstr>'DESARROLLO HUMANO'!Área_de_impresión</vt:lpstr>
      <vt:lpstr>'GESTION AMBIENTAL'!Área_de_impresión</vt:lpstr>
      <vt:lpstr>'GESTION CONTRACTUAL'!Área_de_impresión</vt:lpstr>
      <vt:lpstr>'GESTION DOCUMENTAL'!Área_de_impresión</vt:lpstr>
      <vt:lpstr>'GESTION LOGISTICA'!Área_de_impresión</vt:lpstr>
      <vt:lpstr>'GESTION TECNOLOGICA'!Área_de_impresión</vt:lpstr>
      <vt:lpstr>'MANTENIMIENTO DE BIENES'!Área_de_impresión</vt:lpstr>
      <vt:lpstr>PRESUPUESTO!Área_de_impresión</vt:lpstr>
      <vt:lpstr>TESORERIA!Área_de_impresión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CAPISAJU</cp:lastModifiedBy>
  <dcterms:created xsi:type="dcterms:W3CDTF">2020-09-28T16:12:56Z</dcterms:created>
  <dcterms:modified xsi:type="dcterms:W3CDTF">2020-09-28T22:01:17Z</dcterms:modified>
</cp:coreProperties>
</file>