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Catalina\Downloads\"/>
    </mc:Choice>
  </mc:AlternateContent>
  <xr:revisionPtr revIDLastSave="0" documentId="8_{6AED092A-DE69-C941-B9CE-B840A82199CF}" xr6:coauthVersionLast="47" xr6:coauthVersionMax="47" xr10:uidLastSave="{00000000-0000-0000-0000-000000000000}"/>
  <bookViews>
    <workbookView xWindow="-120" yWindow="-120" windowWidth="29040" windowHeight="15720" tabRatio="835" activeTab="3" xr2:uid="{2C89C17F-8FED-46DE-B45C-9FC9067D1940}"/>
  </bookViews>
  <sheets>
    <sheet name="SEGUIMIENTO" sheetId="7" r:id="rId1"/>
    <sheet name="1.Gestión de riesgos" sheetId="2" r:id="rId2"/>
    <sheet name="2.Redes y articulación" sheetId="5" r:id="rId3"/>
    <sheet name="3. Modelo de Estado Abierto" sheetId="6" r:id="rId4"/>
    <sheet name="4.Iniciativas Adicionales" sheetId="3" r:id="rId5"/>
    <sheet name="AJUSTES PTEP" sheetId="8" r:id="rId6"/>
    <sheet name="listas" sheetId="9" state="hidden" r:id="rId7"/>
  </sheets>
  <definedNames>
    <definedName name="_xlnm._FilterDatabase" localSheetId="1" hidden="1">'1.Gestión de riesgos'!$A$7:$W$14</definedName>
    <definedName name="_xlnm._FilterDatabase" localSheetId="2" hidden="1">'2.Redes y articulación'!$A$7:$H$18</definedName>
    <definedName name="_xlnm._FilterDatabase" localSheetId="3" hidden="1">'3. Modelo de Estado Abierto'!$A$7:$H$58</definedName>
    <definedName name="_xlnm._FilterDatabase" localSheetId="4" hidden="1">'4.Iniciativas Adicionales'!$F$7:$G$9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7" i="6" l="1"/>
  <c r="Q54" i="6"/>
  <c r="Q51" i="6"/>
  <c r="Q50" i="6"/>
  <c r="Q49" i="6"/>
  <c r="Q48" i="6"/>
  <c r="Q47" i="6"/>
  <c r="Q45" i="6"/>
  <c r="Q44" i="6"/>
  <c r="Q41" i="6"/>
  <c r="Q39" i="6"/>
  <c r="Q38" i="6"/>
  <c r="Q37" i="6"/>
  <c r="Q36" i="6"/>
  <c r="Q35" i="6"/>
  <c r="Q32" i="6"/>
  <c r="Q30" i="6"/>
  <c r="Q27" i="6"/>
  <c r="Q22" i="6"/>
  <c r="Q23" i="6"/>
  <c r="Q24" i="6"/>
  <c r="Q25" i="6"/>
  <c r="Q26" i="6"/>
  <c r="Q21" i="6"/>
  <c r="Q19" i="6"/>
  <c r="Q18" i="6"/>
  <c r="Q17" i="6"/>
  <c r="Q16" i="6"/>
  <c r="Q15" i="6"/>
  <c r="Q14" i="6"/>
  <c r="Q13" i="6"/>
  <c r="Q12" i="6"/>
  <c r="Q11" i="6"/>
  <c r="Q10" i="6"/>
  <c r="Q9" i="6"/>
  <c r="Q8" i="6"/>
  <c r="Q17" i="5"/>
  <c r="Q16" i="5"/>
  <c r="Q15" i="5"/>
  <c r="Q14" i="5"/>
  <c r="Q13" i="5"/>
  <c r="Q12" i="5"/>
  <c r="Q11" i="5"/>
  <c r="Q10" i="5"/>
  <c r="Q9" i="5"/>
  <c r="Q13" i="2"/>
  <c r="Q12" i="2"/>
  <c r="Q11" i="2"/>
  <c r="Q10" i="2"/>
  <c r="E14" i="7"/>
  <c r="C12" i="7"/>
  <c r="D12" i="7"/>
  <c r="E12" i="7"/>
  <c r="B12" i="7"/>
  <c r="F10" i="7"/>
  <c r="F11" i="7"/>
  <c r="F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Catalina Martinez</author>
  </authors>
  <commentList>
    <comment ref="A6" authorId="0" shapeId="0" xr:uid="{F9F15AD2-B35B-4C30-813E-081FFFED9CA3}">
      <text>
        <r>
          <rPr>
            <b/>
            <sz val="9"/>
            <color indexed="81"/>
            <rFont val="Tahoma"/>
            <family val="2"/>
          </rPr>
          <t>Marque el cuatrimestre al cual se le esta haciendo el seguimiento</t>
        </r>
      </text>
    </comment>
  </commentList>
</comments>
</file>

<file path=xl/sharedStrings.xml><?xml version="1.0" encoding="utf-8"?>
<sst xmlns="http://schemas.openxmlformats.org/spreadsheetml/2006/main" count="985" uniqueCount="526">
  <si>
    <t>SEGUIMIENTO Y MEJORAMIENTO A LA GESTIÓN</t>
  </si>
  <si>
    <t>CÓDIGO</t>
  </si>
  <si>
    <t>S-SMG-FT-007</t>
  </si>
  <si>
    <t>VERSIÓN</t>
  </si>
  <si>
    <t>PROGRAMA DE TRANSPARENCIA Y ETICA PÚBLICA</t>
  </si>
  <si>
    <t>PÁGINA</t>
  </si>
  <si>
    <t>VIGENTE DESDE</t>
  </si>
  <si>
    <t>GESTIÓN DE RIESGOS DE CORRUPCIÓN - MAPAS DE RIESGO</t>
  </si>
  <si>
    <t>Primer Seguimiento</t>
  </si>
  <si>
    <t>Segundo Seguimiento</t>
  </si>
  <si>
    <t>Tercer Seguimiento</t>
  </si>
  <si>
    <t>Actividad</t>
  </si>
  <si>
    <t>Meta</t>
  </si>
  <si>
    <t>Producto</t>
  </si>
  <si>
    <t>Fecha Inicio</t>
  </si>
  <si>
    <t>Fecha Final</t>
  </si>
  <si>
    <t>Responsable</t>
  </si>
  <si>
    <t>Descripción de las acciones desarrolladas</t>
  </si>
  <si>
    <t>Soportes</t>
  </si>
  <si>
    <t>Actividades Pendientes</t>
  </si>
  <si>
    <t>% Ejecutado</t>
  </si>
  <si>
    <t>Observaciones</t>
  </si>
  <si>
    <t>Seguimiento y Mejoramiento a la Gestión</t>
  </si>
  <si>
    <t>1.Gestión de riesgos para la integridad pública</t>
  </si>
  <si>
    <t>2. Gestión de riesgos de LA/FT/FP</t>
  </si>
  <si>
    <t>Gestión Documental</t>
  </si>
  <si>
    <t>REDES Y ARTICULACIÓN</t>
  </si>
  <si>
    <t>1.Redes internas</t>
  </si>
  <si>
    <t>2. Redes Externas</t>
  </si>
  <si>
    <t>MODELO DE ESTADO ABIERTO</t>
  </si>
  <si>
    <t>1. Acceso a la información pública y transparencia</t>
  </si>
  <si>
    <t>2.Integridad pública y cultura de la legalidad</t>
  </si>
  <si>
    <t>3. Dialogo y corresponsabilidad</t>
  </si>
  <si>
    <t>INICIATIVAS ADICIONALES</t>
  </si>
  <si>
    <t>1.Generalidades 
Plan de Transparencia</t>
  </si>
  <si>
    <t>TEMATICA</t>
  </si>
  <si>
    <t>TEMÁTICA</t>
  </si>
  <si>
    <t>2.1.1</t>
  </si>
  <si>
    <t>2.1.2</t>
  </si>
  <si>
    <t>1.1.1</t>
  </si>
  <si>
    <t>1.1.2</t>
  </si>
  <si>
    <t>1.1.3</t>
  </si>
  <si>
    <t>1.2.1</t>
  </si>
  <si>
    <t>1.2.2</t>
  </si>
  <si>
    <t>1.3.1</t>
  </si>
  <si>
    <t>2.2.1</t>
  </si>
  <si>
    <t>2.2.2</t>
  </si>
  <si>
    <t>2.2.3</t>
  </si>
  <si>
    <t>Direccionamiento estratégico</t>
  </si>
  <si>
    <t>Servicio a la Ciudadania</t>
  </si>
  <si>
    <t>Comunicación estratégica</t>
  </si>
  <si>
    <t>Gestión Contractual</t>
  </si>
  <si>
    <t>Gestión de Desarrollo Humano</t>
  </si>
  <si>
    <t>Gestión Financiera</t>
  </si>
  <si>
    <t>Gestión TICs</t>
  </si>
  <si>
    <t>3.1.1</t>
  </si>
  <si>
    <t>3.1.2</t>
  </si>
  <si>
    <t>3.1.3</t>
  </si>
  <si>
    <t>3.2.1</t>
  </si>
  <si>
    <t>3.2.2</t>
  </si>
  <si>
    <t>3.2.3</t>
  </si>
  <si>
    <t>3.3.1</t>
  </si>
  <si>
    <t>3.3.2</t>
  </si>
  <si>
    <t>3.3.3</t>
  </si>
  <si>
    <t>4.1.1</t>
  </si>
  <si>
    <t>4.1.2</t>
  </si>
  <si>
    <t>COMPONENTE</t>
  </si>
  <si>
    <t>ACTVIDADES CUMPLIDAS</t>
  </si>
  <si>
    <t>ACTIVIDADES VENCIDAS</t>
  </si>
  <si>
    <t>Avance por componente</t>
  </si>
  <si>
    <t>TOTAL</t>
  </si>
  <si>
    <t>1. Gestión de riesgos</t>
  </si>
  <si>
    <t>2. Redes y articulación</t>
  </si>
  <si>
    <t>3. Modelo de Estado Abierto</t>
  </si>
  <si>
    <t>4. Iniciativas Adicionales</t>
  </si>
  <si>
    <t>CAMBIOS</t>
  </si>
  <si>
    <t>JUSTIFICACIÓN</t>
  </si>
  <si>
    <t>PROCESO</t>
  </si>
  <si>
    <t>Diseño y Lineamientos</t>
  </si>
  <si>
    <t>Evaluación a la Gestión</t>
  </si>
  <si>
    <t>Gestión Ambiental</t>
  </si>
  <si>
    <t>Gestión de Adecuación y Mantenimiento de bienes</t>
  </si>
  <si>
    <t>Gestión de Inventarios, Almacén y Economato</t>
  </si>
  <si>
    <t>Gestión de Servicios Administrativos</t>
  </si>
  <si>
    <t>Gestión del Conocimiento y la Innovación </t>
  </si>
  <si>
    <t>Gestión Jurídica</t>
  </si>
  <si>
    <t>Instrucción y Juzgamiento de Porocesos Disciplinarios</t>
  </si>
  <si>
    <t>Prestación de los servicios sociales</t>
  </si>
  <si>
    <t>Mejoramiento de los servicios sociales</t>
  </si>
  <si>
    <t>Observaciones Oficina Asesora de Planeación</t>
  </si>
  <si>
    <t>Observaciones Oficina Control Interno</t>
  </si>
  <si>
    <t>ACTIVIDADES PROGRAMADAS EN EL CUATRIMESTRE</t>
  </si>
  <si>
    <t>SUBCOMPONENTE</t>
  </si>
  <si>
    <t>ITEM</t>
  </si>
  <si>
    <t>Vr.02 ; 13/03/2024</t>
  </si>
  <si>
    <t>08</t>
  </si>
  <si>
    <t>1 de 6</t>
  </si>
  <si>
    <t>2 de 6</t>
  </si>
  <si>
    <t>3 de 6</t>
  </si>
  <si>
    <t>5 de 6</t>
  </si>
  <si>
    <t>4 de 6</t>
  </si>
  <si>
    <t>6 de 6</t>
  </si>
  <si>
    <t>Realizar 2 Seguimientos a los mapas de riesgos de corrupción y gestión.</t>
  </si>
  <si>
    <t>2 seguimientos realizados</t>
  </si>
  <si>
    <t>Mapas de riesgo de corrupción y gestión con el seguimiento realizado</t>
  </si>
  <si>
    <t>Realizar una capacitación sobre la Política de riesgos a funcionarios y contratistas de la entidad.</t>
  </si>
  <si>
    <t>Capacitación realizada</t>
  </si>
  <si>
    <t>Listado de asistencia y Acta de Reunión</t>
  </si>
  <si>
    <t>Realizar la identificación y  formulación de riesgos fiscales</t>
  </si>
  <si>
    <t>Un riesgo fiscal identificado</t>
  </si>
  <si>
    <t>Mapa de riesgos con   fiscales identificados</t>
  </si>
  <si>
    <t>Realizar el seguimiento al riesgo identificado en el proceso Gestión Contractual asociado a LA-FT</t>
  </si>
  <si>
    <t>Dos seguimientos</t>
  </si>
  <si>
    <t>Mapa de riesgo de LA-FT con seguimiento realizado</t>
  </si>
  <si>
    <t>Realizar el análisis al informe de evaluación independiente elaborado por Oficina de Control Interno y ajustar los mapas de riesgos a los que haya lugar (1 y 2 seguimiento 2025)</t>
  </si>
  <si>
    <t>3 Informes y acta de reunión</t>
  </si>
  <si>
    <t>Informe y acta de reunión</t>
  </si>
  <si>
    <t>Presentar los resultados de las herramientas de gestión en el Comité institucional de Gestión y Desempeño (Riesgos de Gestión y Corrupción)</t>
  </si>
  <si>
    <t>2 presentaciones realizadas</t>
  </si>
  <si>
    <t>Actas de reunión
Presentación Realizada</t>
  </si>
  <si>
    <t>Realizar una mesa de trabajo entre la Oficina Asesora de Planeación y el área de Servicio a la Ciudadanía para revisar e identificar los roles en la implementación en el IDIPRON del Modelo Distrital de Relacionamiento con la Ciudadanía</t>
  </si>
  <si>
    <t>1 mesa de trabajo</t>
  </si>
  <si>
    <t>Acta de reunión, formato de asistencia</t>
  </si>
  <si>
    <t>Presentar los resultados de las herramientas de gestión en el Comité institucional de Gestión y Desempeño</t>
  </si>
  <si>
    <t>2.2.4</t>
  </si>
  <si>
    <t>2.2.5</t>
  </si>
  <si>
    <t>2.2.6</t>
  </si>
  <si>
    <t>2.2.7</t>
  </si>
  <si>
    <t>2.2.8</t>
  </si>
  <si>
    <t>Participar en las capacitaciones, charlas y/o eventos que contribuyan al fortalecimiento de las habilidades y mejora en la atención al usuario, del personal asignado al proceso Servicio a la Ciudadanía</t>
  </si>
  <si>
    <t xml:space="preserve">Participar en por lo menos diez (10) capacitaciones, charlas y/o eventos. </t>
  </si>
  <si>
    <t xml:space="preserve">Acta de reunión o listado de asistencia </t>
  </si>
  <si>
    <t>Socializar los canales de atención dispuestos por la entidad y su uso adecuado</t>
  </si>
  <si>
    <t>Una (1) socialización de los canales de atención dispuestos por la entidad y su uso adecuado</t>
  </si>
  <si>
    <t>Pieza informativa sobre los canales de atención dispuestos por la entidad y su uso adecuado
Pantallazo socialización página web y correo electrónico</t>
  </si>
  <si>
    <t>Participar en eventos realizados para la ciudadania</t>
  </si>
  <si>
    <t>Participación en por lo menos 6 eventos realizados para la ciudadanía</t>
  </si>
  <si>
    <t>Listados de asistencia de los eventos y registro fotografico</t>
  </si>
  <si>
    <t>Realizar mesas de trabajo con los procesos que reciben y gestionan peticiones ciudadanas, con el fin de dar a conocer las implicaciones de no dar respuesta de forma oportuna</t>
  </si>
  <si>
    <t>Dos (2) mesas de trabajo</t>
  </si>
  <si>
    <t>Actas de reunión o listados de asistencia</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</si>
  <si>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</si>
  <si>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</si>
  <si>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las atenciones realizadas</t>
  </si>
  <si>
    <t>Solicitar a la Oficina de Comunicaciones la publicación de la información de la cual es responsable el proceso Servicio a la Ciudadanía y hacer seguimiento a su correcta publicación de acuerdo con la circular 042 de 2023</t>
  </si>
  <si>
    <t>Publicar la información actualizada en la página web de la entidad</t>
  </si>
  <si>
    <t xml:space="preserve">Correos de solicitud con el Formato de publicación de información enviados a la Oficina de Comunicaciones </t>
  </si>
  <si>
    <t>Revisar y analizar el impacto de visitantes de la web institucional.</t>
  </si>
  <si>
    <t>Estadisticas trimestrales</t>
  </si>
  <si>
    <t>1 informe trimestral de estadistica de visitantes en la web institucional</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</si>
  <si>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</si>
  <si>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</si>
  <si>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4 informes trimestrales y 12 informes mensuales de la gestión de peticiones.</t>
  </si>
  <si>
    <t>3.1.4</t>
  </si>
  <si>
    <t>3.1.5</t>
  </si>
  <si>
    <t>3.1.6</t>
  </si>
  <si>
    <t>3.1.7</t>
  </si>
  <si>
    <t>3.1.8</t>
  </si>
  <si>
    <t>3.1.9</t>
  </si>
  <si>
    <t>3.1.10</t>
  </si>
  <si>
    <t>3.1.11</t>
  </si>
  <si>
    <t>3.1.12</t>
  </si>
  <si>
    <t>3.1.13</t>
  </si>
  <si>
    <t>3.1.14</t>
  </si>
  <si>
    <t>Realizar la publicación de la información de la cual es responsable y hacer seguimiento a su correcta publicación  de acuerdo a la circular 042 de 2023</t>
  </si>
  <si>
    <t>Publicar la información actualizada remitida por las diferentes áreas y/o procesos de la entidad en el Botón de Transparencia</t>
  </si>
  <si>
    <t>Realizar la actualización del link de transparencia y esquema de publicacion publicar el proceso en la página web del IDIPRON en la sección de transparencia.  de acuerdo con lo establecido en la Circular 031 de 2021 y acuerdo 009 de 2022</t>
  </si>
  <si>
    <t xml:space="preserve">Link de transparencia actualizado y Esquema de publicaciones 100% actualizado </t>
  </si>
  <si>
    <t>Link de transparencia portal web Idipron actualizado y Link de publicación excel en la web</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</si>
  <si>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</si>
  <si>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</si>
  <si>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</si>
  <si>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 xml:space="preserve">Realizar seguimiento anual para que el 100% de los gerentes públicos activos al 31/10/2025 cuenten con el curso de integridad, transparencia o lucha contra la corrupción. </t>
  </si>
  <si>
    <t xml:space="preserve">Base de datos de gerentes públicos activos a 31/10/2025
Certificados del curso  de integridad, transparencia o lucha contra la corrupción. </t>
  </si>
  <si>
    <t xml:space="preserve">Realizar seguimiento anual para que el 90% de los servidores activos al 31/10/2025 cuenten con el curso de integridad, transparencia o lucha contra la corrupción. </t>
  </si>
  <si>
    <t>Solicitar a la Oficina de Comunicaciones la publicación de la información de la cual es responsable y hacer seguimiento a su correcta publicación  de acuerdo a la circular 042 de 2023</t>
  </si>
  <si>
    <t>Actualizar la circular 042 de 2023</t>
  </si>
  <si>
    <t>Circular actualizada</t>
  </si>
  <si>
    <t>Realizar la publicación en la página web de los informes o presentaciones de los resultados de seguimiento de las herramientas de gestión  (Tablero de indicadores)</t>
  </si>
  <si>
    <t>2 informes o presentaciones publicados</t>
  </si>
  <si>
    <t>Informes o presentaciones publicados</t>
  </si>
  <si>
    <t>Realizar la publicación en la página web de los informes o presentaciones de los resultados de seguimiento de las herramientas de gestión  ( Planes de acción)</t>
  </si>
  <si>
    <t>Realizar la publicación en la página web de los informes o presentaciones de los resultados de seguimiento de las herramientas de gestión  ( Riesgos de gestión y corrupción)</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</si>
  <si>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</si>
  <si>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</si>
  <si>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</si>
  <si>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Actualizar el Indice de informacion clasificada y reservada</t>
  </si>
  <si>
    <t>Indice de informacion clasificada y reservada actualizado</t>
  </si>
  <si>
    <t xml:space="preserve"> Indice de informacion clasificada y reservada actualizado
solicitud de publicación 
pantallazo publicación en pagina web</t>
  </si>
  <si>
    <t>3.2.4</t>
  </si>
  <si>
    <t>3.2.5</t>
  </si>
  <si>
    <t>3.2.6</t>
  </si>
  <si>
    <t>3.2.7</t>
  </si>
  <si>
    <t>3.2.8</t>
  </si>
  <si>
    <t>3.2.9</t>
  </si>
  <si>
    <t>3.2.10</t>
  </si>
  <si>
    <t>3.2.11</t>
  </si>
  <si>
    <t>3.2.12</t>
  </si>
  <si>
    <t>3.2.13</t>
  </si>
  <si>
    <t>3.2.14</t>
  </si>
  <si>
    <t>3.2.15</t>
  </si>
  <si>
    <t>Publicar un informe en el sitio web del Instituto sobre el proceso de Rendición de Cuentas que se desarrollen en el año</t>
  </si>
  <si>
    <t>1 informe</t>
  </si>
  <si>
    <t>Solicitud publicación, informe Rendición de Cuentas, capturas de pantalla enlace publicación sitio web</t>
  </si>
  <si>
    <t>Evaluar las acciones del proceso de Rendición de Cuentas</t>
  </si>
  <si>
    <t>1 documento</t>
  </si>
  <si>
    <t>Capítulo de evaluación informe  procesos Rendición de Cuentas 2025</t>
  </si>
  <si>
    <t>Hacer seguimiento a la publicacion de la declaracion de renta y conflictos de intereses por parte de todos contratistas de la entidad</t>
  </si>
  <si>
    <t>Un (1) informe anual</t>
  </si>
  <si>
    <t xml:space="preserve">Informe anual </t>
  </si>
  <si>
    <t xml:space="preserve">Verificar semestralmente que el 70% de los contratistas vinculados de orden administrativo de la entidad, tengan el curso de integridad </t>
  </si>
  <si>
    <t>Un (1) informe semestral</t>
  </si>
  <si>
    <t>informe semestral</t>
  </si>
  <si>
    <t>Elaborar informe de ejecución del plan de trabajo de integridad y buenas prácticas, incluyendo informes o estudios externos disponibles para vigencia por ejemplo: DANE, OCDE, Naciones Unidas, u otros entes gubernamentales.</t>
  </si>
  <si>
    <t xml:space="preserve">Un (1) Informe de gestión </t>
  </si>
  <si>
    <t>Un (1) PDF informe de gestión</t>
  </si>
  <si>
    <t>Actualizar y socializar el documento interno A-GDH-DI-021 LINEAMIENTO PARA LA PREVENCIÓN Y RESOLUCIÓN DE CONFLICTO DE INTERESES documentando como se efectúan los análisis de las declaraciones de conflictos de intereses, impedimentos y recusaciones.</t>
  </si>
  <si>
    <t>Un documento interno actualizado, oficializado y socializado</t>
  </si>
  <si>
    <t>A-GDH-DI-021 LINEAMIENTO PARA LA PREVENCIÓN Y RESOLUCIÓN DE CONFLICTO DE INTERESES
Correo oficialización
Listado de asistencia socialización</t>
  </si>
  <si>
    <t>Realizar aplicación semestral del Test de percepción de Integridad</t>
  </si>
  <si>
    <t xml:space="preserve">Dos (2) Aplicaciones del  Test de Percepción de Integridad </t>
  </si>
  <si>
    <t xml:space="preserve">Dos (2) Informes de resultados de la aplicaciones del  Test de Percepción de Integridad </t>
  </si>
  <si>
    <t>Elaborar y realizar envío de boletines semestrales  de Integridad</t>
  </si>
  <si>
    <t>Dos (2) Boletines de Integridad</t>
  </si>
  <si>
    <t>Realizar jornadas de inducción en integridad y conflicto de intereses dirigida al personal de planta que se vincule, y realizar jornadas de reinducción dirigida al personal de planta y contratistas sobre integridad y conflicto de intereses.</t>
  </si>
  <si>
    <t xml:space="preserve">Realizar inducción y reinducción a los servidores públicos. </t>
  </si>
  <si>
    <t>Listados de asistencia,  presentaciones en power point</t>
  </si>
  <si>
    <t>Realizar invitaciones a los funcionarios y contratistas a participar de las actividades de Integridad.</t>
  </si>
  <si>
    <t>Tres (3) invitaciones a particiar en las actividades de bienestar</t>
  </si>
  <si>
    <t>Correo electronico con evidencia de la invitación</t>
  </si>
  <si>
    <t>Realizar una actividad  que se encuentre en la caja de herramientas en cuatro sedes del Instituto, construir y aplicar  una encuesta de recolección de información sobre la actividad de la caja de herramientas  y hacer seguimiento a las observaciones de los servidores públicos.</t>
  </si>
  <si>
    <t>Cuatro (4) jornadas realizadas</t>
  </si>
  <si>
    <t xml:space="preserve"> Listados de asistencia, Fotografia con evidencia de la gestión, encuesta diseñada y acta de observaciones yseguimiento a las mismas</t>
  </si>
  <si>
    <t>Hacer la valoración de las estrategias de comunicación empleadas para promover el Código de Integridad a través de la aplicación de una encuesta diagnóstica y elaboración de informe.</t>
  </si>
  <si>
    <t>Una (1) encuesta diagnostica y un (1) informe</t>
  </si>
  <si>
    <t>Encuesta diagnostica e Informe</t>
  </si>
  <si>
    <t>Enviar trimestralmente el reporte de seguimiento a la implementación de la estrategia de gestión de conflicto de intereses al Comité Institucional de Gestión y Desempeño</t>
  </si>
  <si>
    <t>Cuatro (4) reportes</t>
  </si>
  <si>
    <t xml:space="preserve">Presentación de seguimiento a conflicto de intereses
Acta del Comité </t>
  </si>
  <si>
    <t>Hacer seguimiento a la publicacion de la declaracion de renta y conflictos de intereses por parte de todos los servidores(as) y colaboradores de la entidad</t>
  </si>
  <si>
    <t>3.3.4</t>
  </si>
  <si>
    <t>3.3.5</t>
  </si>
  <si>
    <t>3.3.6</t>
  </si>
  <si>
    <t>3.3.7</t>
  </si>
  <si>
    <t>3.3.8</t>
  </si>
  <si>
    <t>3.3.9</t>
  </si>
  <si>
    <t>3.3.10</t>
  </si>
  <si>
    <t>3.3.11</t>
  </si>
  <si>
    <t>3.3.12</t>
  </si>
  <si>
    <t>3.3.13</t>
  </si>
  <si>
    <t>3.3.14</t>
  </si>
  <si>
    <t>3.3.15</t>
  </si>
  <si>
    <t>Realizar campañas de difusion Dia Nacional e Internacional de la Lucha contra la Corrupcion</t>
  </si>
  <si>
    <t>Difundir en el link de transparencia campañas de difusion.</t>
  </si>
  <si>
    <t>Realizar 2 campañas de difusión a grupos de valor de la entidad.</t>
  </si>
  <si>
    <t>Responder y Elaborar piezas comunicacionales a traves del formato solicitudes allegadas al correo institucional de la dependencia.</t>
  </si>
  <si>
    <t>Elaboración de piezas comunicacionales</t>
  </si>
  <si>
    <t xml:space="preserve">Correos requerimiento con el Formato de solicitudes de elaboracion de piezas enviados a la Oficina de Comunicaciones </t>
  </si>
  <si>
    <t xml:space="preserve">Transmitir, divulgar y cubrir las audiencias públicas de rendición de cuentas. </t>
  </si>
  <si>
    <t>2 transmisiones</t>
  </si>
  <si>
    <t>Transmisión del evento y su publicación en los canales institucionales</t>
  </si>
  <si>
    <t xml:space="preserve">Elaborar y publicar la Estrategia de Rendición de Cuentas para la vigencia 2025, teniendo en cuenta los lineamientos del M.U.R.C. de Función Pública en su apartado  "Diseño de la Estrategia de Rendición de Cuentas" </t>
  </si>
  <si>
    <t>Documento estrategia, solicitud publicación, flyer, capturas de pantalla publicación</t>
  </si>
  <si>
    <t>Realizar Audiencias Públicas Participativas de Rendición de Cuentas</t>
  </si>
  <si>
    <t xml:space="preserve">2 Audiencias Públicas Participativas de Rendición de Cuentas  </t>
  </si>
  <si>
    <t>Flyer, video transmisión, formulario web, formatos físicos de sistematización</t>
  </si>
  <si>
    <t>Realizar jornadas de diálogo presencial con grupos de valor del Instituto</t>
  </si>
  <si>
    <t>4 diálogos</t>
  </si>
  <si>
    <t>Formato o formulario de asistencia, material utilizado, acta de reunión, registro fotográfico</t>
  </si>
  <si>
    <t>Realizar jornadas de diálogo virtual con grupos de valor del Instituto</t>
  </si>
  <si>
    <t>2 foros virtuales</t>
  </si>
  <si>
    <t xml:space="preserve">Flyer, video transmisión, formulario web. </t>
  </si>
  <si>
    <t>Realizar acciones de retroalimentación, evaluación y publicación de inquietudes de los asistentes a la Audiencia Pública Participativa de Rendición de Cuentas del IDIPRON vigencia 2024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</si>
  <si>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</si>
  <si>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</si>
  <si>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</si>
  <si>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</si>
  <si>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</si>
  <si>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Analizar los informes de control interno para identificar alertas sobre conductas que deben ser orientadas a partir de la implementacion del código de integridad</t>
  </si>
  <si>
    <t>Un (1) Informe elaborado</t>
  </si>
  <si>
    <t xml:space="preserve">Un (1) informe con identificación de alertas </t>
  </si>
  <si>
    <t>Promover que la Alta Dirección participe en las actividades de socialización del código de integridad y principios del servicio público</t>
  </si>
  <si>
    <t>Un (1) Video</t>
  </si>
  <si>
    <t xml:space="preserve">Video explicativo  Código de Integridad </t>
  </si>
  <si>
    <t>Realizar semestralmente un muestreo del 70% de las PQRSD que llegan a Talento Humano e identificar cual de ellas está asocida a situciones que puedan ser indicativo de incumplimiento al codigo de integridad o que hay una posible indicacion de conflicto de interes, elaborar un informe con análisis estadístico.</t>
  </si>
  <si>
    <t>Un (1) informe semestral con análisis estadístico</t>
  </si>
  <si>
    <t>Informe semestral</t>
  </si>
  <si>
    <t>A partir del  ejercicio de benchmarking adelantado en la vigencia 2024 para identificar buenas prácticas en entidades del Distrito, implementar una actividad de Integridad de las relacionadas en el informe.</t>
  </si>
  <si>
    <t xml:space="preserve">Una actividad </t>
  </si>
  <si>
    <t>Registro fotográfico</t>
  </si>
  <si>
    <t>Analizar la información recibida a través de la encuestas de clima laboral, para evaluar el cumplimiento de la política de integridad, e incorporar una actividad para su intervención.</t>
  </si>
  <si>
    <t>Un informe
Plan de trabajo de intervención de clima laboral</t>
  </si>
  <si>
    <t>Un PDF del informe
Evidencia de las actividad de intervención realizada</t>
  </si>
  <si>
    <t>Diseñar y diligenciar encuesta en la que se identificará a los servidores públicos como Personas Expuestas Políticamente para la gestión preventiva de conflicto de interés, dentro de lo establecido en el Decreto 830 de 2021</t>
  </si>
  <si>
    <t>Una encuesta</t>
  </si>
  <si>
    <t>Encuesta Diseñada
Acta con el consolidado de resultados de la aplicación de la encuesta</t>
  </si>
  <si>
    <t>Inicar la Formulación del Programa de Transparencia y Etica Publica 2026</t>
  </si>
  <si>
    <t>Borrador Programa 2026 formulado</t>
  </si>
  <si>
    <t>Seguimiento y mejoramiento a la gestión</t>
  </si>
  <si>
    <t xml:space="preserve">Actualizar el Programa de Gestión Documental </t>
  </si>
  <si>
    <t>PINAR y PGD actualizado, oficilizado y socializado</t>
  </si>
  <si>
    <t xml:space="preserve">Oficialización, socialización del Plan Institucional de Archivos
Programa de Gestión Documental
Resolución </t>
  </si>
  <si>
    <t xml:space="preserve">Gestión de riesgos </t>
  </si>
  <si>
    <t>Se realiza el ajuste de acuerdo a solicitud de los procesos</t>
  </si>
  <si>
    <t>Redes y Articulación</t>
  </si>
  <si>
    <r>
      <rPr>
        <b/>
        <sz val="11"/>
        <rFont val="Aptos Narrow"/>
        <family val="2"/>
        <scheme val="minor"/>
      </rPr>
      <t>JUNIO 2025</t>
    </r>
    <r>
      <rPr>
        <sz val="11"/>
        <rFont val="Aptos Narrow"/>
        <family val="2"/>
        <scheme val="minor"/>
      </rPr>
      <t xml:space="preserve">
Se elimina la acción 1.3.1
Se ajusta la descripción de la acción, meta, producto o fecha de las siguientes acciónes: 1.1.1., 1.1.3., 1.2.1., 1.2.2., 1.3.2.</t>
    </r>
  </si>
  <si>
    <r>
      <rPr>
        <b/>
        <sz val="11"/>
        <color theme="1"/>
        <rFont val="Aptos Narrow"/>
        <family val="2"/>
        <scheme val="minor"/>
      </rPr>
      <t>JUNIO 2025</t>
    </r>
    <r>
      <rPr>
        <sz val="11"/>
        <color theme="1"/>
        <rFont val="Aptos Narrow"/>
        <family val="2"/>
        <scheme val="minor"/>
      </rPr>
      <t xml:space="preserve">
Se ajusta la descripción de la acción, meta, producto o fecha de las siguientes acciónes: 2.1.2., </t>
    </r>
  </si>
  <si>
    <t>Modelo de Estado Abierto</t>
  </si>
  <si>
    <r>
      <rPr>
        <b/>
        <sz val="11"/>
        <rFont val="Aptos Narrow"/>
        <family val="2"/>
        <scheme val="minor"/>
      </rPr>
      <t>JUNIO 2025</t>
    </r>
    <r>
      <rPr>
        <sz val="11"/>
        <rFont val="Aptos Narrow"/>
        <family val="2"/>
        <scheme val="minor"/>
      </rPr>
      <t xml:space="preserve">
Se elimina la acción 3.1.10
Se ajusta la descripción de la acción, meta, producto o fecha de las siguientes acciónes: 3.1.8., 3.1.9., 3.1.11., 3.1.12., 3.3.5., 3.3.8</t>
    </r>
  </si>
  <si>
    <t>Seguimiento y Mejoramiento a la Gestión
Direccionamiento Estratégico</t>
  </si>
  <si>
    <t>Iniciativas Adicionales</t>
  </si>
  <si>
    <r>
      <rPr>
        <b/>
        <sz val="11"/>
        <rFont val="Aptos Narrow"/>
        <family val="2"/>
        <scheme val="minor"/>
      </rPr>
      <t>JUNIO 2025</t>
    </r>
    <r>
      <rPr>
        <sz val="11"/>
        <rFont val="Aptos Narrow"/>
        <family val="2"/>
        <scheme val="minor"/>
      </rPr>
      <t xml:space="preserve">
Se ajusta la descripción de la acción, meta, producto o fecha de las siguientes acciónes: 4.1.1., 4.1.2</t>
    </r>
  </si>
  <si>
    <t>Seguimiento y Mejoramiento a la Gestión
Gestión Documental</t>
  </si>
  <si>
    <t>3.1.15</t>
  </si>
  <si>
    <t>3.1.16</t>
  </si>
  <si>
    <t>3.1.17</t>
  </si>
  <si>
    <t>3.1.18</t>
  </si>
  <si>
    <t>3.1.19</t>
  </si>
  <si>
    <t>3.1.20</t>
  </si>
  <si>
    <t>Elaborar lineamientos internos sobre la elaboración de datos abiertos</t>
  </si>
  <si>
    <t xml:space="preserve">Número de documentos que contienen los lineamientos sobre la elaboración de datos abiertos </t>
  </si>
  <si>
    <t xml:space="preserve">1 documento con lineamientos para la elaboración de datos abiertos </t>
  </si>
  <si>
    <t>Publicar en los sitios web definidos, la información de Datos Abiertos e Inventario de Activos en cumplimiento de la Ley de Transparencia y el Derecho de Acceso a la Información Pública.</t>
  </si>
  <si>
    <t>Número de conjunto de datos abiertos publicados</t>
  </si>
  <si>
    <t>1 conjunto de datos abiertos publicado</t>
  </si>
  <si>
    <t>Definir conjunto de datos para ser publicados como gestión del instituto</t>
  </si>
  <si>
    <t>Número de conjunto de datos de gestión del instituto</t>
  </si>
  <si>
    <t>1 conjunto de datos de gestión del instituto</t>
  </si>
  <si>
    <t>Definición y priorización de conjuntos de datos generados por la entidad estandarizados para intercambio de información</t>
  </si>
  <si>
    <t>Definir conjunto de datos generados por la entidad</t>
  </si>
  <si>
    <t>1 listado de conjuntos de datos objeto de estandarización</t>
  </si>
  <si>
    <t>Diseñar con las dependencias una estratégia para la recolección de datos, como insumo para realizar estudios o investigaciones que promuevan la gestión de conocimiento de la entidad</t>
  </si>
  <si>
    <t>2 mesas de trabajo con las dependencias</t>
  </si>
  <si>
    <t>Actas de las mesas de trabajo y estratégia para la recolección de datos</t>
  </si>
  <si>
    <t>Realizar mesas de trabajo de innovacion y gestion del conocimiento con la Secretaría de Integración Social.</t>
  </si>
  <si>
    <t>2 mesas de trabajo</t>
  </si>
  <si>
    <t>Actas de reunión y listas de asistencia</t>
  </si>
  <si>
    <t xml:space="preserve">  Base de datos de servidores públicos activos a 31/10/2025
Certificados del curso  de integridad, transparencia o lucha contra la corrupción.</t>
  </si>
  <si>
    <t xml:space="preserve">Esta acción se realizará en el siguiente seguimiento </t>
  </si>
  <si>
    <t>No aplica</t>
  </si>
  <si>
    <t>El día 10 de marzo se realizó capacitación virtual sobre la Política de Administración de Riesgos</t>
  </si>
  <si>
    <t>Presentación Política de Administración de Riesgos
Acta Socialización Política Administración de Riesgos
Listado de asistencia</t>
  </si>
  <si>
    <t>3 presentaciones realizadas</t>
  </si>
  <si>
    <t>Se realizó mesa de trabajo entre la Oficina Asesora de Planeación y el área de Servicio a la Ciudadanía, en articulación con la Secretaría General de la Alcaldía Mayor, con el fin de revisar el Modelo Distrital de Relacionamiento con la Ciudadanía y los roles del mismo en el IDIPRON
El avance en el cumplimiento de la meta es del 100%</t>
  </si>
  <si>
    <t>Acta de reunión, formato de asistencia a reunión</t>
  </si>
  <si>
    <t>Ninguna actividad se encuentra pendiente para finalizar esta acción</t>
  </si>
  <si>
    <t>Esta acción se realizara en el seguiente seguimiento</t>
  </si>
  <si>
    <t xml:space="preserve">Durante el primer trimestre se participó en las siguientes capacitaciones, charlas y/o eventos:
1.	Capacitación HITO 1 de la Política de Servicio al Ciudadano (20 de febrero 2025).
2.	Desde el 26 al 31 de marzo 2025, el equipo de trabajo del proceso realizó capacitaciones en formato de presentaciones, con el objetivo de socializar el Manual de Atención a la Ciudadanía de la Alcaldía Mayor de Bogotá versión No. 2. El propósito de estas sesiones fue promover una atención inclusiva, garantizando el conocimiento y la adecuada aplicación de los lineamientos establecidos en el manual. 
Se reporta un avance en la meta del 25% </t>
  </si>
  <si>
    <t>1. Acta de reunión - capacitación HITO 1
2. Acta de reunión - capacitación Manual</t>
  </si>
  <si>
    <t>8 capacitaciones</t>
  </si>
  <si>
    <t>En el primer trimestre se participó en una feria de servicios, de la siguiente manera: 
1. Feria de Servicios realizada en la Plazoleta del Porvenir (sector El Bicho), en la localidad de Bosa el dia 14 de febrero de 2025,  La actividad fue convocada por la Secretaría General de la Alcaldía Mayor de Bogotá y durante la jornada, se realizaron un total de 15 atenciones ciudadanas.
Se reporta un avance en la meta del 25%</t>
  </si>
  <si>
    <t>Listado de asistencia de la feria de servicios
Reporte de la feria con registro fotográfico</t>
  </si>
  <si>
    <t>Participación en 5 eventos realizados para la ciudadanía</t>
  </si>
  <si>
    <t>El dia 14 de febrero de 2025, se llevó a cabo una mesa de trabajo en la que se dieron a conocer las implicaciones ante los diferentes entes de control por la falta de respuesta oportuna a los requerimientos registrados y recibidos a través de la plataforma "Bogotá Te Escucha".
Se reporta un avance en la meta del 25%</t>
  </si>
  <si>
    <t>Acta de reunión</t>
  </si>
  <si>
    <t>Se realizaron las atenciones a la ciudadanía a través de las redes sociales (Facebook y WhatsApp), durante el pimer trimestre 2025 conforme a lo programado. Los ciudadanos solicitaron información respecto a la oferta de servicios del IDIPRON, certificados laborales y los talleres de formación. 
Las atenciones a la ciudadanía por las redes sociales fueron las siguientes: 
Facebook: 
Enero: 10
Febrero: 9
Marzo: 18
WhatsApp: 
Enero: 21
Febrero: 36
Marzo: 19
Se reporta un avance en la meta del 25%</t>
  </si>
  <si>
    <t>Capturas de pantalla atenciones Facebook enero, febrero, marzo 2025
Capturas de pantalla atenciones WhatsApp enero, febrero, marzo 2025</t>
  </si>
  <si>
    <t>Atención a la ciudadanía a tráves de las redes sociales Facebook y WhatsApp</t>
  </si>
  <si>
    <t>1. Se solicitó el día 03/02/2025 a la Oficina de Comunicaciones la publicación de las respuestas anónimas del mes de enero 2025.
2. Se solicitó el día 03/03/2025 a la Oficina de Comunicaciones la publicación en la página web de la entidad del informe de gestión de peticiones de enero e informes de solicitudes de acceso a la información pública. 
3. Se solicitó el día 28/03/2025 a la Oficina de Comunicaciones la actualización de la página web y del Link de transparencia de acuerdo con el contenido a cargo del proceso Servicio a la Ciudadanía. 
Se reporta un avance en la meta del 25%</t>
  </si>
  <si>
    <t xml:space="preserve">1.  Pantallazo solicitud publicación respuestas anónimas 03/02/2025 y formato solicitud
2. Pantallazo solicitud publicación informes 03/03/2025 y formato solicitud
3. Pantallazo solicitud actualización información y formato de solicitud. </t>
  </si>
  <si>
    <t>Se verificaron las estadísticas de visitantes en la web institucional del IDIPRON, analizando el tráfico, las páginas más visitadas y las fuentes de acceso. Se identificaron tendencias clave y patrones de comportamiento en los usuarios.  
El avance en el cumplimiento de la meta es del 25%.</t>
  </si>
  <si>
    <t>1. PDF estadisticas visualizaciones pagina web institucional enero, febrero, marzo.</t>
  </si>
  <si>
    <t>Se encuentra pendiente realizar los seguimientos restantes durante la vigencia 2025, en cada trimestre</t>
  </si>
  <si>
    <t>Se realizaron dos (2) informes mensuales de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mes de marzo y el informe del primer trimestre, se reportarán el próximo trimestre, en el entendido que los mismos están en construcción y se reportan a la Alcaldía Mayor de Bogotá, Veeduría Distrital y Ciudadanía en General mes vencido según los tiempos de ley. 
Se reporta un avance en la meta del 17%</t>
  </si>
  <si>
    <t>Un (1) informe mensual de gestión de peticiones - enero 2025
Un (1) informe mensual de gestión de peticiones - febrero 2025</t>
  </si>
  <si>
    <t xml:space="preserve">Diez (10) informes mensuales de gestión de peticiones 
Cuatro (4) informes trimestrales de gestión de peticiones </t>
  </si>
  <si>
    <t>Durante el primer trimestre de 2025, se realizó la publicación de la información correspondiente, siguiendo las directrices de la circular 042 de 2023, y posterior publicación en el link de Transparencia. Se publica información remitida por las diferentes dependencias de la entidad, mediante la recepción de solicitudes de publicación a través del formato E-COE-FT-007 al correo de la Oficina de Comunicaciones.  
El avance en el cumplimiento de la meta es del 25%.</t>
  </si>
  <si>
    <t xml:space="preserve">1. Formatos de solicitud de publicación de enero, febrero y marzo Formato PDF
</t>
  </si>
  <si>
    <t>Se realiza la actualización del esquema de publicación y link de transparencia en el marco de la circular 042 y el Acuerdo 009 de 2022 de conformidad con las solicitudes allegadas por las dependencias de la entidad a la Oficina Asesora de Comunicaciones. 
El avance en el cumplimiento de la meta es del 25%.</t>
  </si>
  <si>
    <t>1. Esquema de Publicación.
2. Link de Transparencia Actualizado.</t>
  </si>
  <si>
    <t>Se realizaron análisis y actualizaciones en la identificación de posibles falencias para la accesibilidad en la página web, conforme a las directrices de la Resolución 1519 de 2020. Posteriormente, se implementaron los ajustes necesarios para garantizar que el sitio cumpla con los estándares establecidos, incluyendo la optimización de contenido, navegación y diseño para usuarios con discapacidad.  
El avance en el cumplimiento de la meta es del 25%.</t>
  </si>
  <si>
    <t>1. PDF con directrices accrcibilidad pagina web institucional.</t>
  </si>
  <si>
    <t>Esta acción se realizara en el tercer seguimiento</t>
  </si>
  <si>
    <t xml:space="preserve">
  Base de datos de servidores públicos activos a 31/10/2025
Certificados del curso  de integridad, transparencia o lucha contra la corrupción.
</t>
  </si>
  <si>
    <t>Se realizó la publicación de la información actualizada por la Gestión financiera de la entidad en el Botón de Transparencia
Se reporta un avance en la meta del 25%</t>
  </si>
  <si>
    <t>1. Correo y formato de publicacion de ejecución presupuestal diciembre 2024
2. Correo y formato de publicacion de ejecución presupuestal enero 2025
3. Correo y formato de publicacion de ejecución presupuestal febrero 2025
4. Correo y formato de publicación de los estados financieros a diciembre del 2024
5. Correo y formato de publicación de las notas a los estados financieros a diciembre del 2024</t>
  </si>
  <si>
    <t>Se realizó la solicitud de publicación en el link de transparencia del IDIPRON
POLÍTICA DE SEGURIDAD Y PRIVACIDAD DE LA INFORMACIÓN - SEGURIDAD DIGITAL - POLITICA - CIBERSEGURIDAD Y
CIBERDEFENSA; E-GTIC-MA-001VR:09
PLAN DE CONTINGENCIA POR LA NO DISPONIBILIDAD DE LA PÁGINA WEB DEL IDIPRON E-GTIC-DI-003 VR:01
PLAN ESTRATÉGICO DE TECNOLOGÍAS DE LA INFORMACIÓN Y LAS COMUNICACIONES - PETI E-GTIC-DI-001 VR 07
POLÍTICA DE TRATAMIENTO DE DATOS PERSONALES E-GTIC-MA-002 VR 05
PLAN DE SEGURIDAD Y PRIVACIDAD DE LA INFORMACIÓN DE EL IDIPRON E-GTIC-MA-008 VR:01
PLAN DE TRATAMIENTO DE RIESGOS DE SEGURIDAD Y PRIVACIDAD DE LA INFORMACION E-GTIC-MA-007 VR 02</t>
  </si>
  <si>
    <t>"1. Solicitud de publicacion comunicaciones - correo electronico.
2. link de Transparencia evidencia publicaciónes TIC 
3. Formato de publicacion E-COE-FT-007
4.  FORMATO DE SOLICITUDES E-COE-FT-001</t>
  </si>
  <si>
    <t xml:space="preserve">Dar continuidad al proceso de publicacion de la información relacionada con la gestion de la oficina de TIC </t>
  </si>
  <si>
    <t>Se reliazo la revisión por parte del Equipo MIPG y por parte de la oficina de comunicaciones. En este momento la circular se encuentra en revisión por parte del jefe de la OAP para su posterior aprobación</t>
  </si>
  <si>
    <t>Correos y circular</t>
  </si>
  <si>
    <t>Aprobación y socialización</t>
  </si>
  <si>
    <t>Esta acción se realizara en el segundo seguimiento</t>
  </si>
  <si>
    <t>No aplica, se agrega al tablero en mayo del 2025</t>
  </si>
  <si>
    <t>Se incluye en el Programa de Transparencia en Junio 2025</t>
  </si>
  <si>
    <t>Se adelantó la solicitud de publicación en la página ante la Oficina Asesora de Comunicaciones de la Primer Version del PAA asi como los acuerdos de corresponsabilidad de organizaciones de recicladores y recolección de residuos.
Se reporta un avance en la meta del 25%</t>
  </si>
  <si>
    <t>Correo electrónico con las respectivas solicitudes, formato de solicitud y anexo</t>
  </si>
  <si>
    <t>Actualización del link correspondiente al 2do, 3er y 4to trimrestre.</t>
  </si>
  <si>
    <t xml:space="preserve">Se realizó actualización del documento interno A-GDH-DI-021 LINEAMIENTO PARA LA PREVENCIÓN Y RESOLUCIÓN DE CONFLICTO DE INTERESES documentando como se efectúan los análisis de las declaraciones de conflictos de intereses, impedimentos y recusaciones (Paginas 16 y17), con fecha de inicio de vigencia a partir del 28 de marzo de 2025. Así mismo, se realizó desde el correo electrónico de MIPG oficialización del documento el 28 de marzo de 2025. Finalmente se realizó socialización del documento a los (as) funcionarios (as) y contratistas de la Gerencia de Talento Humano – Carrera Administrativa informando los cambios producto de la actualización del documento el 31 de marzo de 2025. 
Análisis del indicador: Frente a la meta propuesta, se reporta una ejecución del 100% con (1) un documento actualizado, frente a una (1) actualización de documento programada.
</t>
  </si>
  <si>
    <t xml:space="preserve">1. PDF de actualización del documento A-GDH-DI-021 LINEAMIENTO PARA LA PREVENCIÓN Y RESOLUCIÓN DE CONFLICTO DE INTERESES 
2. Correo de oficialización del documento A-GDH-DI-021 LINEAMIENTO PARA LA PREVENCIÓN Y RESOLUCIÓN DE CONFLICTO DE INTERESES
3. Acta y listado de asistencia de socialización del documento A-GDH-DI-021 LINEAMIENTO PARA LA PREVENCIÓN Y RESOLUCIÓN DE CONFLICTO DE INTERESES
</t>
  </si>
  <si>
    <t xml:space="preserve">Para primer trimestre se realizó presentación virtual al Comité Institucional de Gestión y Desempeño en sesión virtual del 31 de marzo de 2025 del reporte de seguimiento a la implementación de la estrategia de gestión de conflicto de intereses, producto del resultado del análisis a los casos presentados por los servidores y servidoras que declararon conflicto de interés en los aplicativos SIGEP Y SIDEAP.
Análisis del indicador: Frente a la meta propuesta, se reporta una ejecución del 25% con (1) un reporte de seguimiento, frente a los (4) cuatro programados.
</t>
  </si>
  <si>
    <t>1. PTT Reporte trimestral Conflicto de Interes Septiembre 2024
2. Correo Convocatoria Comité
3. Correo Comité de Gestión y Desempeño 31032025
4. Acta</t>
  </si>
  <si>
    <t xml:space="preserve">Tres (3) reportes </t>
  </si>
  <si>
    <t>Durante el primer trimestre de 2025, se realizó el diseño de piezas graficas - comunicativas, requeridas por por las diferentes dependencias de la entidad, a través del formato E-COE-FT-001 al correo de la Oficina de Comunicaciones.  
El avance en el cumplimiento de la meta es del 25%.</t>
  </si>
  <si>
    <t xml:space="preserve">1. Formatos de solicitud de piezas gráficas de enero, febrero y marzo Formato PDF
</t>
  </si>
  <si>
    <t>Se elaboró y publicó en el sitio web del Instituto, el documento de la Estrategia de Rendición de Cuentas IDIPRON 2025, previa consulta con la ciudadanía del documento borrador
El avance en el cumplimiento de la meta es del 100%</t>
  </si>
  <si>
    <t>Pieza comunicacional, capturas de pantalla publicación web, redes y correo masivo (mailing), documento final, enlace de publicación
https://www.idipron.gov.co/sites/default/files/docs/transparencia/desarrollo-humano/encargos/2025/Estrategia%20de%20Rendici%C3%B3n%20de%20Cuentas%20IDIPRON%202025.pdf</t>
  </si>
  <si>
    <t>Se realizaron dos jornadas de diálogo así:
Jornada 1: diálogo en la UPI Oasis el 3 de febrero, en el marco de la socialización de la Plataforma Estratégica
Jornada 2: diálogo en el Conservatorio Javier de Nicoló el 18 de marzo, en el marco de la estrategia de participación en articulación con Gestión del Conocimiento de la OAP</t>
  </si>
  <si>
    <t>Relatorías jornadas de diálogo, formatos de asistencia</t>
  </si>
  <si>
    <t xml:space="preserve">Se seguirán realizando, durante la vigencia 2025, jornadas de diálogo con grupos de valor institucional
</t>
  </si>
  <si>
    <t>Programa actualizado</t>
  </si>
  <si>
    <t>AVANCE DE EJECUCIÓN PTEP 2025 -  SEGUIMIENTO (II)</t>
  </si>
  <si>
    <t>Se realizaron los seguimientos a los riesgos de corrupción y de gestión a los procesos de la entidad, en el primer cuatrimestre de la vigencia</t>
  </si>
  <si>
    <t>20 Matrices de riesgos de corrupción 18 matrices de riesgos de gestión con seguimiento</t>
  </si>
  <si>
    <t>Segundo monitoreo a los riesgos de gestión y riesgos de corrupción</t>
  </si>
  <si>
    <t>No aplica, acción finalizada</t>
  </si>
  <si>
    <t>N/A</t>
  </si>
  <si>
    <t>Se realizó seguimiento a la matriz de riesgos SARLAFT, correspondiente al primer cuatrimestre de la vigencia</t>
  </si>
  <si>
    <t>Matriz de riesgo SARLAFT con monitoreo</t>
  </si>
  <si>
    <t>Segundo monitoreo a los riesgos SARLAFT</t>
  </si>
  <si>
    <t>2 Informes y acta de reunión</t>
  </si>
  <si>
    <t xml:space="preserve">Se realiza presentación de las herramientas de gestión al Comité Institucional de Gestión y Desempeño , el día </t>
  </si>
  <si>
    <t>Presentación realizada en el CIGD</t>
  </si>
  <si>
    <t>Una (1) presentación de las herramientas</t>
  </si>
  <si>
    <t>"Presentación realizada en el CIGD
Acta de CIGD con la presentación de los resultados de las herramientas"</t>
  </si>
  <si>
    <t>Se realizo la publicación del primer y segundo seguimiento de los planes de acción</t>
  </si>
  <si>
    <t>Pagina web: https://www.idipron.gov.co/transparencia-432-planes-de-accion</t>
  </si>
  <si>
    <t>Publicar el tercer seguimiento de plan de acción en la pagina web</t>
  </si>
  <si>
    <t>Se realizo la publicación del primer y segundo seguimiento riesgos de gestión y corrupción</t>
  </si>
  <si>
    <t>Pagina web:</t>
  </si>
  <si>
    <t>No Aplica</t>
  </si>
  <si>
    <t>Elaborar el informe final del proceso de rendición de cuentas 2025, en el cuarto trimestre</t>
  </si>
  <si>
    <t>Esta acción se realizara en el ultimo cuatrimestre</t>
  </si>
  <si>
    <t>Elaborar el capítulo de evaluación en el informe final del proceso de rendición de cuentas 2025,  en el cuarto trimestre</t>
  </si>
  <si>
    <t>Se encuentra pendiente la realización de la audiencia pública de rendición de cuentas del sector Integración Social en este vigencia</t>
  </si>
  <si>
    <t>"Se realizó ejercicio de diálogo sincrónico mixto (presencial y virtual), de audiencia pública de rendición de cuentas IDIPRON vigencia 2024 el 29 de abril en la universidad La Gran Colombia y transmitido en el canal institucional de YouTube
El avance de cumplimiento de la meta es del 50%"</t>
  </si>
  <si>
    <t>"Convocatorias por canales institucionales (corre masivo, sitio web y redes sociales)
Piezas comunicacionales de convocatoria
Link de Transmisión
https://www.youtube.com/watch?v=nuFAw33qGSE&amp;t=5s
Presentación socializada
Sistematización ejercicio formato Veeduría Distrital
Asistencias presencial y virtual"</t>
  </si>
  <si>
    <t>Se encuentra pendiente la realización del segundo ejercicio de diálogo virtual, para el cuarto trimestre</t>
  </si>
  <si>
    <t>"Se realizó primer ejercicio de diálogo virtual el 28 de agosto sobre Cultura Ciudadana, a través del canal institucional de YouTube
https://www.youtube.com/watch?v=wm4u0tDCXig
El avance de cumplimiento de la meta es del 50%"</t>
  </si>
  <si>
    <t>"Convocatorias
Enlace transmisión
Video transmisión
Formatos asistencia y evaluación
Flyer"</t>
  </si>
  <si>
    <t>"Relatoría jornada de diálogo
Formato de asistencia"</t>
  </si>
  <si>
    <t>"Se realizó jornada de diálogo presencial en la UPI La 27 el 5 de junio, en el marco de la estrategia de participación articulada con el proceso de Gestión del Conocimiento de la Oficina Asesora de Planeación
"Se realizó jornada de diálogo presencial en la UPI La Florida el 14 de agosto, en el marco de la estrategia de participación articulada con el proceso de Gestión del Conocimiento de la Oficina Asesora de Planeación</t>
  </si>
  <si>
    <t>"Se recopilaron inquietudes ciudadanas durante la audiencia pública de rendición de cuentas IDIPRON vigencia 2024 del 29 de abril, realizada de manera sincrónica mixta (presencial y virtual), mediante instrumentos físicos y virtuales
El avance de cumplimiento de la meta es del 100%"</t>
  </si>
  <si>
    <t>"Se dio respuesta a las inquietudes ciudadanas surgidas en la audiencia pública de rendición de cuentas IDIPRON vigencia 2024 del 29 de abril, y se recoílaron en un documento único publicado para el conocimiento de la ciudadanía 
El avance de cumplimiento de la meta es del 100%
"</t>
  </si>
  <si>
    <t>"Formato ""FORMULACIÓN DE PREGUNTAS EJERCICIIOS DE DIÁLOGO E-DES-FT-018""
Formulario de asistencia, preguntas y sugerencias audiencia Rendición de Cuentas IDIPRON vigencia 2024"</t>
  </si>
  <si>
    <t>"Preguntas ciudadanía
Documento respuestas
Piezas comunicacionales
Publicaciones respuestas canales institucionales (correo masivo, redes sociales, sitio web)
Enlace publicación
https://www.idipron.gov.co/sites/default/files/Respuestas%20a%20preguntas%20audiencia%20rendici%C3%B3n%20de%20cuentas%20vigencia%202024.pdf"</t>
  </si>
  <si>
    <t>Se realizó la actualización de la circular la cual ahora es la cricular 021 del 2025</t>
  </si>
  <si>
    <t>Se realiza el informe del primer semesre de la Política de Transparencia</t>
  </si>
  <si>
    <t>Informe</t>
  </si>
  <si>
    <t>Se realizo la publicación del primer y segundo seguimiento a los indicadores en la pagina web</t>
  </si>
  <si>
    <t>publicar el tercer seguimiento a los indicadores</t>
  </si>
  <si>
    <t>"Se verficaron las estadísticas de visitantes en la web institucional del IDIPRON, analizando el tráfico, las páginas más visitadas y las fuentes de acceso. Se identificaron tendencias clave y patrones de comportamiento entre los usuarios.
El avance en el cumplimiento de la meta es del 50%"</t>
  </si>
  <si>
    <t>1. PDF con estadísticas visuales de la página web institucional para los meses de abril, mayo y junio de 2025</t>
  </si>
  <si>
    <t>"Durante el segundo trimestre de 2025 se realizó la publicación de la información correspondiente, siguiendo las directrices de la circular 042 de 2023 y posterior publicación en el link de Transparencia. Se publica información remitida por las diferentes dependencias de la entidad, mediante la recepción de solicitudes de publicación a través del formato E-COE-FT_007 al correo de la Oficina Asesora de Comunicaciones.
El avance en el cumplimiento de la meta es del 50%"</t>
  </si>
  <si>
    <t>1. Formatos de solicitud de publicación de abril, mayo y junio de 2025, en archivos PDF</t>
  </si>
  <si>
    <t>"Para el segundo seguimiento y teniendo en cuenta la nueva Circular 021 del 27/06/2025, se actualiza el esquema de publicación y link de transparencia, de conformidad con el Acuerdo 009 de 2022 de conformidad con las solicitudes allegadas por las dependencias de la entidad a la Oficina Asesora de Comunicaciones. 
El avance en el cumplimiento de la meta es del 50%."</t>
  </si>
  <si>
    <t>"1. Esquema de Publicación.
2. Link de Transparencia Actualizado.
3. Circula 021 - 2025."</t>
  </si>
  <si>
    <t>"Para el segundo seguimiento, teniendo en cuenta los parámetros de accesibilidad para la página web institucional, se realizaron análisis y actualizaciones en la identificación de posibles falencias para la accesibilidad de la página web, conforme a las directrices de la Resolución 1520 de 2019. Posteriormente se implementaron los ajustes necesarios para garantizar que el sitio cumpla con los estándares establecidos, incluyendo la optimización de contenido, navegación y diseño para usuarios con discapacidad.
El avance en el cumplimiento de la meta es del 50%"</t>
  </si>
  <si>
    <t>1. PDF con directrices de accesibilidad web institucional.</t>
  </si>
  <si>
    <t>"Durante el segundo trimestre de 2025, se realizó el diseño de piezas gráficas - comunicativas, requeridas por las diferentes dependencias de la entidad a través del formato E-COE-FT-001 al correo de la Oficina Asesora de Comunicaciones.
El avance en el cumplimiento de la meta es del 50%"</t>
  </si>
  <si>
    <t>1. Formatos de solicitud de piezas gráficas de abril, mayo y junio en archivos PDF</t>
  </si>
  <si>
    <t>"Se transmitió la audiencia de Rendición de Cuentas - Vigencia 2024 a través de los canales digitales institucionales. También se registró la divulgación de las piezas de convocatoria y de acciones concernientes, a través del correo masivo institucional (mailing) y redes sociales del IDIPRON.
El avance en el cumplimiento de la meta es del 50%"</t>
  </si>
  <si>
    <t>"1- Video de audiencia de Rendición de Cuentas - vigencia 2024 realizada en abril de 2025.
2- Divulgación de piezas de Rendición de Cuentas en correo masivo institucional (mailing)
3- Divulgación de piezas de Rendición de Cuentas en redes sociales del IDIPRON.
4- Enlace transmisión
https://www.youtube.com/watch?v=nuFAw33qGSE&amp;t=2164s"</t>
  </si>
  <si>
    <t>Las demás actividades del proceso de Rendición de Cuentas serán gestionadas en los siguientes trimestres de 2025.</t>
  </si>
  <si>
    <t>No se presenta avance para esta acción</t>
  </si>
  <si>
    <t xml:space="preserve">Participar en por menos 4 capacitaciones, charlas y/o eventos. </t>
  </si>
  <si>
    <t>"Durante el segundo trimestre se participó en las siguientes capacitaciones, charlas y/o eventos:
1.  Del 2 al 9 de abril de 2025, el equipo de trabajo del área de Servicio a la Ciudadanía realizó presentaciones con el objetivo de socializar la versión  #2 del Manual de Atención a la Ciudadanía de la Alcaldía Mayor de Bogotá. Estas sesiones tuvieron como propósito promover una atención inclusiva, garantizando el conocimiento y la adecuada aplicación de los lineamientos establecidos en el manual, en cumplimiento de los protocolos de atención definidos y en concordancia con los principios de accesibilidad, equidad y respeto por la diversidad.
2.  Capacitación Hito 3 - Evaluación del Servicio y Medición de la Experiencia Ciudadana (10 de abril 2025).
3.  Capacitación Primera Plenaria Red Distrital de Quejas y Reclamos. (06 de mayo 2025).
4.Capacitación en Enfoques Diferenciales DAFP.  (12 de junio 2025).
Se reporta un avance en la meta del 60%"</t>
  </si>
  <si>
    <t>"1. Acta de reunión
2.Acta de reunión
2.1. Presentación Evaluación del Servicio y Medición de la Experiencia Ciudadana
3. Listado de asistencia
3.1. Presentación Capacitación Primera Plenaria Red Distrital de Quejas y Reclamos
4. Listado de asistencia
4.1. Presentación Capacitación en Enfoques Diferenciale"</t>
  </si>
  <si>
    <t>"Listado de asistencia de la feria de servicios
Reporte de las ferias con registro fotográfico"</t>
  </si>
  <si>
    <t>Participación en eventos realizados para la ciudadanía</t>
  </si>
  <si>
    <t>En el segundo trimestre se participó en seis (6) ferias de servicio convocadas por la Alcaldía Mayor de Bogotá y la Alcaldía de la Candelaria: 
1. 4 de abril - Parque La Aurora, en la localidad de Usme - 11 atenciones
2. 25 de abril - Plazoleta del Colegio Argentina, en localidad de Ciudad Bolívar - 25 atenciones
3. 16 de mayo - Parque Dindalito Bellavista, en la localidad de Kennedy - 26 atenciones
4. 6 de junio - Plaza España, en la localidad de Los Mártires - 20 atenciones
5. 26 de junio - Plaza de Talentos de la localidad la Candelaria, convocada por la Alcaldía de la Candelaria - 5 atenciones
6. 27 de junio - Parque Marruecos, en la localidad de Rafael Uribe Uribe - 20 atenciones
Se reporta un avance en la meta del 25% para el segundo trimestre, con una ejecución total de la actividad del 50%."</t>
  </si>
  <si>
    <t>"Durante el segundo trimestre de 2025 se llevaron a cabo dos mesas de trabajo, los días 25 de abril y 21 de mayo, en las cuales se socializaron las implicaciones ante los diferentes entes de control por la falta de respuesta oportuna a los requerimientos registrados y recibidos a través de la plataforma ""Bogotá Te Escucha"".
Se reporta un cumplimiento del 100% de la actividad con tres (3) mesas de trabajo realizadas (1 el primer trimestre y 2 el segundo trimestre) de dos (2) programadas "</t>
  </si>
  <si>
    <t>Actas de reunión</t>
  </si>
  <si>
    <t>"Se realizaron las atenciones a la ciudadanía a través de las redes sociales (Facebook y WhatsApp), durante el segundo trimestre 2025 conforme a lo programado. Los ciudadanos solicitaron información respecto a la oferta de servicios del IDIPRON, certificados laborales y los talleres de formación. 
Las atenciones a la ciudadanía por las redes sociales fueron las siguientes: 
Facebook: 
Abril: 20
Mayo: 31
Junio: 46
WhatsApp: 
Abril: 29
Mayo: 32
Junio: 33
Se reporta un avance en la meta del 50%"</t>
  </si>
  <si>
    <t>"Capturas de pantalla atenciones Facebook abril, mayo y junio 2025
Capturas de pantalla atenciones WhatsApp abril, mayo y junio 2025"</t>
  </si>
  <si>
    <t>"1. Se solicitó el día 21/04/2025 a la Oficina de Comunicaciones la publicación en la página web de la entidad del informe de gestión de peticiones de febrero e informes de solicitudes de acceso a la información pública.
2. Se solicitó el día 23/04/2025 a la Oficina de Comunicaciones la publicación en la página web de la encuesta de percepción ciudadana. 
3. Se solicitó el día 05/05/2025 a la Oficina de Comunicaciones la publicación de las respuestas anónimas del mes de abril 2025.
Se reporta un avance en la meta del 50%"</t>
  </si>
  <si>
    <t>"1. Pantallazo solicitud publicación informes 21/04/2025 y formato solicitud
2. Pantallazo solicitud publicación encuesta 23/04/2025 y formato solicitud
3. Pantallazo solicitud publicación respuestas anónimas 05/05/2025 y formato solicitud</t>
  </si>
  <si>
    <t>"Se realizaron cuatro (4) informes mensuales y un (1) informe trimestral de la gestión de las peticiones presentadas por la ciudadanía en el Sistema Distrital para la Gestión de Peticiones Ciudadanas - Bogotá te Escucha, en los cuales se incluyeron las recomendaciones de la ciudadanía y los respectivos análisis de acuerdo con las atenciones reportadas por los diferentes canales de atención con los que cuenta la entidad.
Nota: El informe del segundo trimestre, se reportará en el próximo trimestre, en el entendido que el mismo está en construcción y se reporta a la Alcaldía Mayor de Bogotá, Veeduría Distrital y Ciudadanía en General mes vencido según los tiempos de Ley. 
Se reporta un avance en la meta del 42%"</t>
  </si>
  <si>
    <t>"Un (1) informe mensual de gestión de peticiones ciudadanas- marzo 2025
Un (1) informe mensual de gestión de peticiones ciudadanas - abril 2025
Un (1) informe mensual de gestión de peticiones ciudadanas- mayo 2025
Un (1) informe mensual de gestión de peticiones ciudadanas- junio 2025
Un (1) informe primer trimestre gestión de peticiones ciudadanas"</t>
  </si>
  <si>
    <t>"Seis (6) informes mensuales de gestión de peticiones 
Tres (3) informes trimestrales de gestión de peticiones "</t>
  </si>
  <si>
    <t>"Se adelantó solicitud de actualización del boton de transparencia frente a la información de la ejecución contractual el 11/04/2025 a la Oficina Asesora de Comunicaciones.
Se reporta un avance en la meta del 25%"</t>
  </si>
  <si>
    <t>"Formato con solicitud de publicación boton de transparencia
Correo electrónico solicitud"</t>
  </si>
  <si>
    <t>seguimiento tercer y cuatro trimestre</t>
  </si>
  <si>
    <t>"Se adelantó el seguimiento del cumplimiento del curso de integridad de función pública identificando al corte de 30 de junio 334 contratistas con objetos administrativos de los cuales 245 adelantaron el curso de integridad lo que permite el cumplimiento de la meta
Se reporta un avance en la meta del 50%"</t>
  </si>
  <si>
    <t>Informe Excel curso de integridad</t>
  </si>
  <si>
    <t>Seguimiento segundo semestre</t>
  </si>
  <si>
    <t>Se realiza la primera aplicación semestral del Test de Percepcion de Integridad 2025 -1, divulgado desde el 28 de Mayo hasta el 20 de junio de 2025.
Se reporta un avance en la meta del 50%</t>
  </si>
  <si>
    <t>Un (1) Informe de resultados aplicacion del Test de Percepción de Integridad 2025 - 1</t>
  </si>
  <si>
    <t>Un (1)Informe de resultados aplicacion del Test de Percepción de Integridad 2025 - 2</t>
  </si>
  <si>
    <t>La actividad se desarrolló el 14 de Julio de la vigencia 2025 en una difusión por correo electronico del Boletín de Integridad a los servidores de la entidad.</t>
  </si>
  <si>
    <t>1. Correo electrónico con evidencias de la gestion de difusión del boletín de interidad 2025 - 1
2. Boletin de Integridad en Pdf</t>
  </si>
  <si>
    <t>Un (1) Boletin de Integridad</t>
  </si>
  <si>
    <t>Se realizaron  jornadas de induccion en los meses de Febrero, marzo, abril y mayo y jornadas de reinduccion en los meses de marzo y junio. Se reporta un avance en la meta del 50% de ejecución con las jornadas de inducción y reinduccion efectuadas durante el primer semestre del año</t>
  </si>
  <si>
    <t>1. Carpetas con jornadas de inducción en los meses de Febrero, marzo, abril y mayo
2. Carpeta de jornadas de reinducción en los meses de marzo y junio</t>
  </si>
  <si>
    <t>Quedan pendientes por realizar 2 jornadas reinduccion y depende de el ingreso de nuevos funcionarios para concretar inducciones a lo largo tercer y cuarto seguimiento de la vigencia 2025</t>
  </si>
  <si>
    <t>Se realizó el 10/04/2025 envío por correo electronico a los funcionarios y contratistas de la entidad de una invitación trimestral de las actividades a realizar en los meses de abril, mayo y junio de 2025.
Se reporta un avance en la meta del 33%</t>
  </si>
  <si>
    <t>Correo electrónico con evidencia de la primera invitación a participar en las actividades de bienestar</t>
  </si>
  <si>
    <t>Dos (2) invitaciones a participar en las actividades de bienestar</t>
  </si>
  <si>
    <t>Se realizaron cuatro (4) actividades lúdicas en las sedes de la Calle 15, Calle 61, Calle 63 y la UPI de San Blas/Economato entre los meses de Mayo y Junio de 2025.
No se requirió la creación de un formato de encuesta debido a que el proceso cuenta con el formato A-GDH-FT-008 "Evaluación de la actividad de bienestar" y este se empleó para recolectar la calificación y observaciones de la actividad.
Se tomó el registro fotográfico y se diligenciaron las correspondientes actas
 ejecutando así el 100% de la actividad programada</t>
  </si>
  <si>
    <t xml:space="preserve"> Listados de asistencia, Fotografia con evidencia de la gestión, Evaluación de la actividad de bienestar y acta de observaciones y seguimiento a las mismas</t>
  </si>
  <si>
    <t>Se realizó muestreo del 70% de las PQRSD que llegaron a Talento Humano y se identificaron cuáles de ellas están asocidas a situaciones que puedan ser indicativo de incumplimiento al código de integridad o que haya una posible indicacion de conflicto de interés y se elaboró un informe con análisis estadístico correspondiente al primer semestre.
Se reporta un avance en la meta del 50%</t>
  </si>
  <si>
    <t xml:space="preserve">Un (1) informe semestral </t>
  </si>
  <si>
    <t>Una actividad de Integridad de las relacionadas en el informe.</t>
  </si>
  <si>
    <t>Para el segundo trimestre se diseño la encuesta en la que se identificará a los servidores públicos como Personas Expuestas Políticamente para la gestión preventiva de conflicto de interés, dentro de lo establecido en el Decreto 830 de 2021 la cual se aplicarà en el tercer trimestre, conforme con lo programado.
Se reporta un avance en la meta del 50%</t>
  </si>
  <si>
    <t>Encuesta Personas Expuestas Políticamente (PEP)</t>
  </si>
  <si>
    <t xml:space="preserve">
Acta con el consolidado de resultados de la aplicación de la encuesta</t>
  </si>
  <si>
    <t>A corte 30/06/2025 se realizó la recopilación de los certificados de 16 de 21 de los gerentes vinculados al Instituto, logrando un 76,19% de total de directivos</t>
  </si>
  <si>
    <t>Carpeta en One drive con consolidado de los certificados de los Gerentes publicos activos al 30/06/2025 que cuentan con el curso de integridad, transparencia o lucha contra la corrupción.</t>
  </si>
  <si>
    <t>Certificados pendientes de los gerentes que aún no han enviado el certificado del curso</t>
  </si>
  <si>
    <t>A corte 30/06/2025 se realizó la recopilación de los certificados de 177 de 204 funcionarios públicos vincuados al Instituto, logrando un 86.7% de funcionarios. Se reporta el avance de la actividad con un 86,7% de ejecucion.</t>
  </si>
  <si>
    <t>Carpeta en One drive con consolidado de los 177 certificados de los funcionarios públicos activos al 30/06/2025 que cuenten con el curso de integridad, transparencia o lucha contra la corrupción.</t>
  </si>
  <si>
    <t>Certificados pendientes de los funcionarios que aún no han enviado el certificado del curso</t>
  </si>
  <si>
    <t>Se solicita la publicación en pagina web del documento de Plataforma Estratégica 2024 - 2027 cumpliendo con los requerimientos normativos. Se solicita la publicación de la Encuesta de satisfacción 2023 y la de vigencia 2024, así como la investigación de carreteros y las lecturas territoriales generadas por el proceso de Gestión del conocimiento. También se solicita una pieza de difución de la estrategia "Chocolatada de la Innovación" Se reporta un avance en la meta del 100% con 3 pantallazos de los correos solicitando las acciones que se refieren.</t>
  </si>
  <si>
    <t>Tres (3) pantallazos de solicitudes</t>
  </si>
  <si>
    <t>Se crea el manual de uso y aprovechamiento de datos abiertos el cual contiene los lineamientos  parasu elaboración. Se reporta un avance en la meta del 100% con 1 documento manual con lineamientos de elaboración de datos abiertos socializado.</t>
  </si>
  <si>
    <t>Un (1) documento manual</t>
  </si>
  <si>
    <t>Se verifica, y se actualiza en la plataforma de Datos abiertos Bogotá el documento de cargue "UPI 2024". Se verifica y procesa la información de la plataforma IDECA de Catastro Distrital con datos abiertos sobre geocodificación SITI. Se reporta un avance en la meta del 100% con 2 documentos que referencian la revisión y gestión para la divulgación de datos abiertos.</t>
  </si>
  <si>
    <t>Un (1) pantallazo de publicación Datos abiertos Bogotá
Un (1) listado de datos de coordenadas de geocodificación para IDECA de Catastro Distrital</t>
  </si>
  <si>
    <t>Se valida y se presenta un conjunto de datos para ser publicados por parte de la Entidad en la plataforma "Datos abiertos Bogotá" Se reporta un avance en la meta del 100% con 1 documento conjunto de datos abiertos para ser publicados por la Entidad.</t>
  </si>
  <si>
    <t>Un (1) conjunto de datos susceptibles de publicación para Datos abiertos Bogotá</t>
  </si>
  <si>
    <t>Revisión del conjunto de datos objeto de estandarización de la plataforma SIMI de la vigencia 2024, donde está consolidada la información de las actividades o servicios prestados en todas las UPI del IDIPRON, como soporte para Datos Abiertos Espaciales del IDIPRON para IDECA.</t>
  </si>
  <si>
    <t>Un (1) conjunto de datos objeto de estandarización</t>
  </si>
  <si>
    <t xml:space="preserve">En el transcurso del primer semestre 2025 se desarrollaron mesas de trabajo de construcción del documento de resultados de la Geo Niñez y Adolescencia que hace parte de la estrategia con que la Entidad realiza la captura de información. Adicional a esto se realizaron cuatro mesas de trabajo en la vigencia 2024 para la construcción de lineamientos de recolección de información mediante la estrategia definida como lecturas en territorio. Se reporta un avance en la meta del 100% con 13 actas y listados de asistencia que representan los avances para la construcción de recolección de información.  </t>
  </si>
  <si>
    <t>Seis (6) listados de asistencia Geo Niñez y Adolescencia presencial
Tres (3) listados de asistencia Geo Niñez y Adolescencia virtual
Cuatro (4) actas de trabajo territorial mediante la estrategia de lecturas en territorio del proceso de Gestión del Conocimiento y la Innovación.</t>
  </si>
  <si>
    <t>Se realizaron mesas de tarabajo con la Secretaría Distrital de Integración Social  para trabajo articulado y fortalecimiento del conocimiento para su presentación, difusión y uso estratégico.</t>
  </si>
  <si>
    <t>Cuatro (4) actas de articulación con SDIS</t>
  </si>
  <si>
    <t>"Se realizó la publicación de la información actualizada por la Gerencia financiera de la entidad en el Botón de Transparencia de los meses de marzo, abril, mayo y junio de 2025.
Se reporta un avance en la meta del 25%"</t>
  </si>
  <si>
    <t>"1.  Correo y formato de publicacion  estados financieros a marzo 2025
2.  Correo y formato  de publicacion de  ejecución presupuestal abril 2025
3.  Correo y formato  de publicacion de  ejecución presupuestal mayo 2025
4.  Correo y formato  de publicacion de  ejecución presupuestal junio 2025"</t>
  </si>
  <si>
    <t>"Se realizaron los envíos de los correos de solicitud a la Oficina de Comunicaciones, adjuntando el Formato de Publicación de Información debidamente diligenciado, con el fin de gestionar la divulgación de los contenidos requeridos en los medios institucional.
MANTENIMIENTO PREVENTIVO Y CORRECTIVO DE
SOFTWARE Y HARDWARE E-GTIC-PR-004"</t>
  </si>
  <si>
    <t>"
1. FORMATO DE PUBLICACIÓN E-COE-FT-007
1.1. Pieza publicitaria procesos OTIC 
1.2. Pieza comunicacional procesos de cvapacitacion OTIC 
2. Publicacion y socializacion procedimiento MANTENIMIENTO PREVENTIVO Y CORRECTIVO DE
SOFTWARE Y HARDWARE E-GTIC-PR-004"</t>
  </si>
  <si>
    <t>Segui actualizando la información en la pagina web</t>
  </si>
  <si>
    <t>Se identificaron y se formularon los riesgos fircales de los procesos de Gestión Contractual, Mentenimiento de bienes, Servicios administrativos, Gestión Financiera, Gestión TICs y Prestación de los servicios sociales</t>
  </si>
  <si>
    <t>Mapas de riesgos</t>
  </si>
  <si>
    <t>Se realizo una jornada llamada "Café MIPG" en donde se realizo el analisis de los informes de control interno del primer y segundo seguimiento de los mapas de riesgos del IDIPRON}</t>
  </si>
  <si>
    <t>20 actas de reuión</t>
  </si>
  <si>
    <t>SEGUIMIENTO                                               I CUATRIMESTRE                                    II CUATRIMESTRE                                           III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</si>
</sst>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Aptos Narrow"/>
      <family val="2"/>
      <scheme val="minor"/>
    </font>
    <font>
      <sz val="9"/>
      <color theme="1"/>
      <name val="Times New Roman"/>
      <family val="1"/>
    </font>
    <font>
      <sz val="12"/>
      <color rgb="FF000000"/>
      <name val="Arial"/>
      <family val="2"/>
    </font>
    <font>
      <sz val="12"/>
      <color theme="1"/>
      <name val="Arial"/>
      <family val="2"/>
    </font>
    <font>
      <sz val="8"/>
      <name val="Aptos Narrow"/>
      <family val="2"/>
      <scheme val="minor"/>
    </font>
    <font>
      <sz val="11"/>
      <name val="Calibri"/>
      <family val="2"/>
    </font>
    <font>
      <b/>
      <sz val="10"/>
      <name val="Calibri"/>
      <family val="2"/>
    </font>
    <font>
      <b/>
      <sz val="9"/>
      <name val="Calibri"/>
      <family val="2"/>
    </font>
    <font>
      <b/>
      <sz val="11"/>
      <color theme="0"/>
      <name val="Aptos Narrow"/>
      <family val="2"/>
      <scheme val="minor"/>
    </font>
    <font>
      <b/>
      <sz val="11"/>
      <color theme="0" tint="-0.34998626667073579"/>
      <name val="Aptos Narrow"/>
      <family val="2"/>
      <scheme val="minor"/>
    </font>
    <font>
      <b/>
      <sz val="9"/>
      <color indexed="81"/>
      <name val="Tahoma"/>
      <family val="2"/>
    </font>
    <font>
      <b/>
      <sz val="12"/>
      <name val="Aptos Narrow"/>
      <family val="2"/>
      <scheme val="minor"/>
    </font>
    <font>
      <sz val="9"/>
      <color theme="0" tint="-0.34998626667073579"/>
      <name val="Aptos Narrow"/>
      <family val="2"/>
      <scheme val="minor"/>
    </font>
    <font>
      <b/>
      <sz val="10"/>
      <color theme="1"/>
      <name val="Times New Roman"/>
      <family val="1"/>
    </font>
    <font>
      <sz val="11"/>
      <name val="Aptos Narrow"/>
      <family val="2"/>
      <scheme val="minor"/>
    </font>
    <font>
      <b/>
      <sz val="11"/>
      <name val="Aptos Narrow"/>
      <family val="2"/>
      <scheme val="minor"/>
    </font>
    <font>
      <sz val="10"/>
      <name val="Aptos Narrow"/>
      <family val="2"/>
      <scheme val="minor"/>
    </font>
    <font>
      <sz val="10"/>
      <color theme="1"/>
      <name val="Aptos Narrow"/>
      <family val="2"/>
      <scheme val="minor"/>
    </font>
    <font>
      <b/>
      <sz val="11"/>
      <color rgb="FF000000"/>
      <name val="Aptos Narrow"/>
      <family val="2"/>
      <scheme val="minor"/>
    </font>
    <font>
      <b/>
      <sz val="11"/>
      <color rgb="FFFF0000"/>
      <name val="Aptos Narrow"/>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rgb="FFFBE4D5"/>
        <bgColor rgb="FFFBE4D5"/>
      </patternFill>
    </fill>
    <fill>
      <patternFill patternType="solid">
        <fgColor rgb="FFFFFF99"/>
        <bgColor indexed="64"/>
      </patternFill>
    </fill>
    <fill>
      <patternFill patternType="solid">
        <fgColor theme="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8" fillId="0" borderId="0"/>
  </cellStyleXfs>
  <cellXfs count="284">
    <xf numFmtId="0" fontId="0" fillId="0" borderId="0" xfId="0"/>
    <xf numFmtId="0" fontId="0" fillId="0" borderId="1" xfId="0" applyBorder="1" applyAlignment="1">
      <alignment horizontal="center"/>
    </xf>
    <xf numFmtId="0" fontId="0" fillId="2" borderId="2" xfId="0" applyFill="1" applyBorder="1" applyAlignment="1">
      <alignment horizontal="center"/>
    </xf>
    <xf numFmtId="0" fontId="0" fillId="2" borderId="3" xfId="0" applyFill="1" applyBorder="1"/>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3" fillId="0" borderId="3"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9" fontId="0" fillId="0" borderId="3" xfId="0" applyNumberFormat="1" applyBorder="1" applyAlignment="1">
      <alignment horizontal="center" vertical="center"/>
    </xf>
    <xf numFmtId="0" fontId="2" fillId="0" borderId="8" xfId="0" applyFont="1" applyBorder="1" applyAlignment="1">
      <alignment horizontal="center" vertical="center" wrapText="1"/>
    </xf>
    <xf numFmtId="0" fontId="0" fillId="0" borderId="2" xfId="0" applyBorder="1"/>
    <xf numFmtId="0" fontId="0" fillId="0" borderId="3" xfId="0" applyBorder="1"/>
    <xf numFmtId="0" fontId="0" fillId="0" borderId="4" xfId="0"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9" xfId="0" applyBorder="1"/>
    <xf numFmtId="0" fontId="0" fillId="0" borderId="1" xfId="0" applyBorder="1"/>
    <xf numFmtId="0" fontId="0" fillId="0" borderId="8" xfId="0" applyBorder="1"/>
    <xf numFmtId="0" fontId="0" fillId="0" borderId="9" xfId="0" applyBorder="1" applyAlignment="1">
      <alignment horizontal="center" vertical="center" wrapText="1"/>
    </xf>
    <xf numFmtId="9" fontId="0" fillId="0" borderId="1" xfId="0" applyNumberFormat="1" applyBorder="1" applyAlignment="1">
      <alignment horizontal="center" vertical="center"/>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4" fillId="0" borderId="0" xfId="0" applyFont="1" applyAlignment="1">
      <alignment vertical="center"/>
    </xf>
    <xf numFmtId="0" fontId="0" fillId="2" borderId="15" xfId="0" applyFill="1" applyBorder="1" applyAlignment="1">
      <alignment horizontal="center"/>
    </xf>
    <xf numFmtId="0" fontId="2" fillId="2" borderId="16" xfId="0" applyFont="1" applyFill="1" applyBorder="1" applyAlignment="1">
      <alignment horizontal="center" vertical="center"/>
    </xf>
    <xf numFmtId="0" fontId="0" fillId="0" borderId="13" xfId="0" applyBorder="1" applyAlignment="1">
      <alignment horizontal="center" vertical="center" wrapText="1"/>
    </xf>
    <xf numFmtId="14" fontId="0" fillId="0" borderId="13" xfId="0" applyNumberFormat="1" applyBorder="1" applyAlignment="1">
      <alignment horizontal="center" vertical="center"/>
    </xf>
    <xf numFmtId="0" fontId="0" fillId="0" borderId="2" xfId="0" applyBorder="1" applyAlignment="1">
      <alignment horizontal="center" vertical="center" wrapText="1"/>
    </xf>
    <xf numFmtId="9" fontId="0" fillId="0" borderId="1" xfId="0" applyNumberFormat="1" applyBorder="1" applyAlignment="1">
      <alignment horizontal="center" vertical="center" wrapText="1"/>
    </xf>
    <xf numFmtId="14" fontId="0" fillId="0" borderId="13" xfId="0" applyNumberFormat="1"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0" fillId="0" borderId="13" xfId="0" applyBorder="1"/>
    <xf numFmtId="0" fontId="0" fillId="0" borderId="10" xfId="0" applyBorder="1"/>
    <xf numFmtId="0" fontId="0" fillId="0" borderId="3" xfId="0" applyBorder="1" applyAlignment="1">
      <alignment horizontal="left" vertical="center" wrapText="1"/>
    </xf>
    <xf numFmtId="9" fontId="0" fillId="0" borderId="13" xfId="0" applyNumberFormat="1" applyBorder="1" applyAlignment="1">
      <alignment horizontal="center" vertical="center"/>
    </xf>
    <xf numFmtId="9" fontId="0" fillId="0" borderId="3" xfId="0" applyNumberFormat="1" applyBorder="1" applyAlignment="1">
      <alignment horizontal="center" vertical="center" wrapText="1"/>
    </xf>
    <xf numFmtId="9" fontId="0" fillId="0" borderId="3" xfId="0" applyNumberFormat="1" applyBorder="1"/>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xf numFmtId="14" fontId="0" fillId="4" borderId="1" xfId="0" applyNumberFormat="1" applyFill="1" applyBorder="1" applyAlignment="1">
      <alignment horizontal="center" vertical="center" wrapText="1"/>
    </xf>
    <xf numFmtId="0" fontId="0" fillId="0" borderId="5" xfId="0" applyBorder="1" applyAlignment="1">
      <alignment horizontal="center" vertical="center" wrapText="1"/>
    </xf>
    <xf numFmtId="9" fontId="0" fillId="0" borderId="6" xfId="0" applyNumberForma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22" xfId="0" applyBorder="1" applyAlignment="1">
      <alignment horizontal="center" vertical="center" wrapText="1"/>
    </xf>
    <xf numFmtId="0" fontId="2" fillId="0" borderId="4" xfId="0" applyFont="1" applyBorder="1" applyAlignment="1">
      <alignment horizontal="center" vertical="center" wrapText="1"/>
    </xf>
    <xf numFmtId="0" fontId="0" fillId="0" borderId="13" xfId="0" applyBorder="1" applyAlignment="1">
      <alignment horizontal="center" vertical="center"/>
    </xf>
    <xf numFmtId="14" fontId="0" fillId="4" borderId="3" xfId="0" applyNumberFormat="1" applyFill="1" applyBorder="1" applyAlignment="1">
      <alignment horizontal="center" vertical="center" wrapText="1"/>
    </xf>
    <xf numFmtId="0" fontId="5"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4" xfId="0" applyBorder="1" applyAlignment="1">
      <alignment horizontal="center" vertical="center" wrapText="1"/>
    </xf>
    <xf numFmtId="0" fontId="2" fillId="0" borderId="22" xfId="0" applyFont="1" applyBorder="1" applyAlignment="1">
      <alignment horizontal="center" vertical="center" wrapText="1"/>
    </xf>
    <xf numFmtId="14" fontId="0" fillId="0" borderId="3" xfId="0" applyNumberForma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2" fillId="0" borderId="10" xfId="0" applyFont="1" applyBorder="1" applyAlignment="1">
      <alignment horizontal="center" vertical="center" wrapText="1"/>
    </xf>
    <xf numFmtId="0" fontId="3" fillId="0" borderId="2" xfId="0" applyFont="1" applyBorder="1" applyAlignment="1">
      <alignment horizontal="left" vertical="center" wrapText="1"/>
    </xf>
    <xf numFmtId="9" fontId="0" fillId="0" borderId="13" xfId="0" applyNumberFormat="1" applyBorder="1" applyAlignment="1">
      <alignment horizontal="center" vertical="center" wrapText="1"/>
    </xf>
    <xf numFmtId="0" fontId="0" fillId="0" borderId="30" xfId="0" applyBorder="1" applyAlignment="1">
      <alignment horizontal="center" vertical="center" wrapText="1"/>
    </xf>
    <xf numFmtId="0" fontId="0" fillId="0" borderId="14" xfId="0" applyBorder="1"/>
    <xf numFmtId="0" fontId="0" fillId="0" borderId="29" xfId="0" applyBorder="1"/>
    <xf numFmtId="0" fontId="0" fillId="0" borderId="30" xfId="0" applyBorder="1"/>
    <xf numFmtId="0" fontId="0" fillId="4" borderId="3"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 xfId="0" applyFill="1" applyBorder="1" applyAlignment="1">
      <alignment vertical="center" wrapText="1"/>
    </xf>
    <xf numFmtId="0" fontId="0" fillId="4" borderId="1" xfId="0" applyFill="1" applyBorder="1" applyAlignment="1">
      <alignment vertical="center" wrapText="1"/>
    </xf>
    <xf numFmtId="0" fontId="0" fillId="4" borderId="6" xfId="0" applyFill="1" applyBorder="1" applyAlignment="1">
      <alignment horizontal="center" vertical="center" wrapText="1"/>
    </xf>
    <xf numFmtId="0" fontId="0" fillId="4" borderId="1" xfId="0" applyFill="1" applyBorder="1" applyAlignment="1">
      <alignment horizontal="center" wrapText="1"/>
    </xf>
    <xf numFmtId="0" fontId="0" fillId="4" borderId="13" xfId="0" applyFill="1" applyBorder="1" applyAlignment="1">
      <alignment vertical="center" wrapText="1"/>
    </xf>
    <xf numFmtId="9" fontId="0" fillId="0" borderId="13" xfId="1" applyFont="1" applyBorder="1" applyAlignment="1">
      <alignment horizontal="center" vertical="center"/>
    </xf>
    <xf numFmtId="0" fontId="2" fillId="3" borderId="6"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3" xfId="0"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xf>
    <xf numFmtId="0" fontId="2" fillId="3" borderId="5" xfId="0" applyFont="1" applyFill="1" applyBorder="1" applyAlignment="1">
      <alignment horizontal="center" vertical="center" wrapText="1"/>
    </xf>
    <xf numFmtId="9" fontId="0" fillId="0" borderId="6" xfId="0" applyNumberFormat="1" applyBorder="1" applyAlignment="1">
      <alignment horizontal="center" vertical="center"/>
    </xf>
    <xf numFmtId="0" fontId="2" fillId="0" borderId="7" xfId="0" applyFont="1" applyBorder="1" applyAlignment="1">
      <alignment horizontal="center" vertical="center" wrapText="1"/>
    </xf>
    <xf numFmtId="0" fontId="0" fillId="0" borderId="6" xfId="0" applyBorder="1" applyAlignment="1">
      <alignment horizontal="left" vertical="center" wrapText="1"/>
    </xf>
    <xf numFmtId="9" fontId="0" fillId="0" borderId="6" xfId="0" applyNumberFormat="1" applyBorder="1"/>
    <xf numFmtId="0" fontId="0" fillId="0" borderId="15" xfId="0" applyBorder="1" applyAlignment="1">
      <alignment horizontal="center" vertical="center" wrapText="1"/>
    </xf>
    <xf numFmtId="0" fontId="0" fillId="0" borderId="16" xfId="0" applyBorder="1" applyAlignment="1">
      <alignment horizontal="center" vertical="center" wrapText="1"/>
    </xf>
    <xf numFmtId="9" fontId="1" fillId="0" borderId="1" xfId="1" applyFont="1" applyBorder="1" applyAlignment="1">
      <alignment horizontal="center" vertical="center" wrapText="1"/>
    </xf>
    <xf numFmtId="0" fontId="0" fillId="0" borderId="35" xfId="0" applyBorder="1" applyAlignment="1">
      <alignment horizontal="center" vertical="center" wrapText="1"/>
    </xf>
    <xf numFmtId="9" fontId="1" fillId="0" borderId="3" xfId="1" applyFont="1" applyBorder="1" applyAlignment="1">
      <alignment horizontal="center" vertical="center" wrapText="1"/>
    </xf>
    <xf numFmtId="0" fontId="9" fillId="5" borderId="1" xfId="2" applyFont="1" applyFill="1" applyBorder="1" applyAlignment="1">
      <alignment horizontal="center" vertical="center" wrapText="1"/>
    </xf>
    <xf numFmtId="0" fontId="10" fillId="5" borderId="1" xfId="2" applyFont="1" applyFill="1" applyBorder="1" applyAlignment="1">
      <alignment horizontal="center" vertical="center" wrapText="1"/>
    </xf>
    <xf numFmtId="0" fontId="9" fillId="0" borderId="1" xfId="2" applyFont="1" applyBorder="1" applyAlignment="1">
      <alignment horizontal="center" vertical="center" wrapText="1"/>
    </xf>
    <xf numFmtId="0" fontId="9" fillId="6" borderId="1" xfId="2" applyFont="1" applyFill="1" applyBorder="1" applyAlignment="1">
      <alignment horizontal="center" vertical="center" wrapText="1"/>
    </xf>
    <xf numFmtId="0" fontId="11" fillId="7" borderId="1" xfId="0" applyFont="1" applyFill="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4" borderId="3" xfId="0" applyFont="1" applyFill="1" applyBorder="1" applyAlignment="1">
      <alignment horizontal="center" vertical="center"/>
    </xf>
    <xf numFmtId="0" fontId="2" fillId="4" borderId="13" xfId="0" applyFont="1" applyFill="1" applyBorder="1" applyAlignment="1">
      <alignment horizontal="center" vertical="center"/>
    </xf>
    <xf numFmtId="0" fontId="12" fillId="0" borderId="1" xfId="0" applyFont="1" applyBorder="1" applyAlignment="1">
      <alignment horizontal="center" vertical="center" wrapText="1"/>
    </xf>
    <xf numFmtId="0" fontId="15" fillId="0" borderId="0" xfId="0" applyFont="1" applyAlignment="1">
      <alignment horizontal="right"/>
    </xf>
    <xf numFmtId="0" fontId="2" fillId="2" borderId="26" xfId="0" applyFont="1" applyFill="1" applyBorder="1" applyAlignment="1">
      <alignment horizontal="center" vertical="center" wrapText="1"/>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49" fontId="16" fillId="0" borderId="1" xfId="0" applyNumberFormat="1" applyFont="1" applyBorder="1" applyAlignment="1">
      <alignment horizontal="center" vertical="center"/>
    </xf>
    <xf numFmtId="14" fontId="0" fillId="0" borderId="3" xfId="0" applyNumberFormat="1" applyBorder="1" applyAlignment="1">
      <alignment horizontal="center" vertical="center"/>
    </xf>
    <xf numFmtId="0" fontId="0" fillId="0" borderId="10" xfId="0" applyBorder="1" applyAlignment="1">
      <alignment horizontal="center" vertical="center" wrapText="1"/>
    </xf>
    <xf numFmtId="0" fontId="0" fillId="4" borderId="50" xfId="0" applyFill="1" applyBorder="1" applyAlignment="1">
      <alignment vertical="center" wrapText="1"/>
    </xf>
    <xf numFmtId="14" fontId="0" fillId="0" borderId="50" xfId="0" applyNumberFormat="1" applyBorder="1" applyAlignment="1">
      <alignment horizontal="center" vertical="center" wrapText="1"/>
    </xf>
    <xf numFmtId="0" fontId="0" fillId="0" borderId="41" xfId="0" applyBorder="1" applyAlignment="1">
      <alignment horizontal="center" vertical="center" wrapText="1"/>
    </xf>
    <xf numFmtId="0" fontId="0" fillId="0" borderId="50" xfId="0" applyBorder="1" applyAlignment="1">
      <alignment horizontal="center" vertical="center" wrapText="1"/>
    </xf>
    <xf numFmtId="9" fontId="0" fillId="0" borderId="50" xfId="0" applyNumberFormat="1" applyBorder="1" applyAlignment="1">
      <alignment horizontal="center" vertical="center"/>
    </xf>
    <xf numFmtId="0" fontId="0" fillId="0" borderId="52" xfId="0" applyBorder="1"/>
    <xf numFmtId="0" fontId="0" fillId="0" borderId="51" xfId="0" applyBorder="1"/>
    <xf numFmtId="0" fontId="0" fillId="0" borderId="50" xfId="0" applyBorder="1"/>
    <xf numFmtId="0" fontId="2" fillId="0" borderId="53" xfId="0" applyFont="1" applyBorder="1" applyAlignment="1">
      <alignment horizontal="center" vertical="center"/>
    </xf>
    <xf numFmtId="0" fontId="2" fillId="0" borderId="32" xfId="0" applyFont="1" applyBorder="1" applyAlignment="1">
      <alignment horizontal="center" vertical="center"/>
    </xf>
    <xf numFmtId="0" fontId="0" fillId="0" borderId="7" xfId="0" applyBorder="1" applyAlignment="1">
      <alignment horizontal="center" vertical="center" wrapText="1"/>
    </xf>
    <xf numFmtId="0" fontId="0" fillId="4" borderId="6" xfId="0" applyFill="1" applyBorder="1" applyAlignment="1">
      <alignment vertical="center" wrapText="1"/>
    </xf>
    <xf numFmtId="14" fontId="0" fillId="0" borderId="6" xfId="0" applyNumberFormat="1" applyBorder="1" applyAlignment="1">
      <alignment horizontal="center" vertical="center" wrapText="1"/>
    </xf>
    <xf numFmtId="0" fontId="0" fillId="4" borderId="2" xfId="0" applyFill="1" applyBorder="1" applyAlignment="1">
      <alignment vertical="center" wrapText="1"/>
    </xf>
    <xf numFmtId="0" fontId="0" fillId="4" borderId="51" xfId="0" applyFill="1" applyBorder="1" applyAlignment="1">
      <alignment vertical="center" wrapText="1"/>
    </xf>
    <xf numFmtId="0" fontId="0" fillId="4" borderId="9" xfId="0" applyFill="1" applyBorder="1" applyAlignment="1">
      <alignment vertical="center" wrapText="1"/>
    </xf>
    <xf numFmtId="0" fontId="0" fillId="4" borderId="12" xfId="0" applyFill="1" applyBorder="1" applyAlignment="1">
      <alignment vertical="center" wrapText="1"/>
    </xf>
    <xf numFmtId="9" fontId="0" fillId="0" borderId="50" xfId="0" applyNumberFormat="1" applyBorder="1" applyAlignment="1">
      <alignment horizontal="center" vertical="center" wrapText="1"/>
    </xf>
    <xf numFmtId="0" fontId="2" fillId="0" borderId="36" xfId="0" applyFont="1" applyBorder="1" applyAlignment="1">
      <alignment horizontal="center" vertical="center" wrapText="1"/>
    </xf>
    <xf numFmtId="0" fontId="2" fillId="0" borderId="54" xfId="0" applyFont="1" applyBorder="1" applyAlignment="1">
      <alignment horizontal="center" vertical="center"/>
    </xf>
    <xf numFmtId="14" fontId="0" fillId="4" borderId="3" xfId="0" applyNumberFormat="1" applyFill="1" applyBorder="1" applyAlignment="1">
      <alignment horizontal="center" vertical="center"/>
    </xf>
    <xf numFmtId="0" fontId="0" fillId="4" borderId="8" xfId="0" applyFill="1" applyBorder="1" applyAlignment="1">
      <alignment horizontal="center" vertical="center" wrapText="1"/>
    </xf>
    <xf numFmtId="9" fontId="0" fillId="4" borderId="1" xfId="0" applyNumberFormat="1" applyFill="1" applyBorder="1" applyAlignment="1">
      <alignment horizontal="center" vertical="center" wrapText="1"/>
    </xf>
    <xf numFmtId="14" fontId="0" fillId="0" borderId="1" xfId="0" applyNumberFormat="1" applyBorder="1" applyAlignment="1">
      <alignment horizontal="center" vertical="center"/>
    </xf>
    <xf numFmtId="14" fontId="0" fillId="4" borderId="6" xfId="0" applyNumberFormat="1" applyFill="1" applyBorder="1" applyAlignment="1">
      <alignment horizontal="center" vertical="center" wrapText="1"/>
    </xf>
    <xf numFmtId="9" fontId="0" fillId="4" borderId="6" xfId="0" applyNumberFormat="1" applyFill="1" applyBorder="1" applyAlignment="1">
      <alignment horizontal="center" vertical="center" wrapText="1"/>
    </xf>
    <xf numFmtId="0" fontId="0" fillId="4" borderId="4" xfId="0" applyFill="1" applyBorder="1" applyAlignment="1">
      <alignment horizontal="center" vertical="center" wrapText="1"/>
    </xf>
    <xf numFmtId="0" fontId="0" fillId="0" borderId="9" xfId="0" applyBorder="1" applyAlignment="1">
      <alignment vertical="center" wrapText="1"/>
    </xf>
    <xf numFmtId="0" fontId="0" fillId="4" borderId="9" xfId="0" applyFill="1" applyBorder="1" applyAlignment="1">
      <alignment horizontal="left" vertical="center" wrapText="1"/>
    </xf>
    <xf numFmtId="0" fontId="0" fillId="4" borderId="5" xfId="0" applyFill="1" applyBorder="1" applyAlignment="1">
      <alignment vertical="center" wrapText="1"/>
    </xf>
    <xf numFmtId="0" fontId="0" fillId="4" borderId="7"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50" xfId="0" applyFill="1" applyBorder="1" applyAlignment="1">
      <alignment horizontal="center" vertical="center" wrapText="1"/>
    </xf>
    <xf numFmtId="14" fontId="0" fillId="4" borderId="50" xfId="0" applyNumberFormat="1" applyFill="1" applyBorder="1" applyAlignment="1">
      <alignment horizontal="center" vertical="center" wrapText="1"/>
    </xf>
    <xf numFmtId="0" fontId="2" fillId="0" borderId="52" xfId="0" applyFont="1" applyBorder="1" applyAlignment="1">
      <alignment horizontal="center" vertical="center" wrapText="1"/>
    </xf>
    <xf numFmtId="0" fontId="0" fillId="4" borderId="14" xfId="0" applyFill="1" applyBorder="1" applyAlignment="1">
      <alignment vertical="center" wrapText="1"/>
    </xf>
    <xf numFmtId="0" fontId="0" fillId="4" borderId="29" xfId="0" applyFill="1" applyBorder="1" applyAlignment="1">
      <alignment horizontal="center" vertical="center" wrapText="1"/>
    </xf>
    <xf numFmtId="14" fontId="0" fillId="4" borderId="29" xfId="0" applyNumberFormat="1" applyFill="1" applyBorder="1" applyAlignment="1">
      <alignment horizontal="center" vertical="center" wrapText="1"/>
    </xf>
    <xf numFmtId="0" fontId="0" fillId="0" borderId="51" xfId="0" applyBorder="1" applyAlignment="1">
      <alignment horizontal="center" vertical="center" wrapText="1"/>
    </xf>
    <xf numFmtId="0" fontId="0" fillId="4" borderId="1" xfId="0" applyFill="1" applyBorder="1" applyAlignment="1">
      <alignment horizontal="center" vertical="center"/>
    </xf>
    <xf numFmtId="0" fontId="0" fillId="0" borderId="41" xfId="0" applyBorder="1" applyAlignment="1">
      <alignment horizontal="left" vertical="center" wrapText="1"/>
    </xf>
    <xf numFmtId="9" fontId="1" fillId="0" borderId="6" xfId="1" applyFont="1" applyBorder="1" applyAlignment="1">
      <alignment horizontal="center" vertical="center" wrapText="1"/>
    </xf>
    <xf numFmtId="0" fontId="19" fillId="0" borderId="3" xfId="0" applyFont="1" applyBorder="1" applyAlignment="1">
      <alignment horizontal="center" vertical="center" wrapText="1"/>
    </xf>
    <xf numFmtId="14" fontId="19" fillId="0" borderId="3"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9" fillId="4" borderId="13" xfId="0" applyFont="1" applyFill="1" applyBorder="1" applyAlignment="1">
      <alignment vertical="center" wrapText="1"/>
    </xf>
    <xf numFmtId="0" fontId="19" fillId="4" borderId="13" xfId="0" applyFont="1" applyFill="1" applyBorder="1" applyAlignment="1">
      <alignment horizontal="center" vertical="center" wrapText="1"/>
    </xf>
    <xf numFmtId="14" fontId="19" fillId="0" borderId="13" xfId="0" applyNumberFormat="1" applyFont="1" applyBorder="1" applyAlignment="1">
      <alignment horizontal="center" vertical="center"/>
    </xf>
    <xf numFmtId="0" fontId="19" fillId="0" borderId="10"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3" xfId="0" applyFont="1" applyBorder="1" applyAlignment="1">
      <alignment horizontal="center" vertical="center" wrapText="1"/>
    </xf>
    <xf numFmtId="0" fontId="20" fillId="4" borderId="3" xfId="0" applyFont="1" applyFill="1" applyBorder="1" applyAlignment="1">
      <alignment horizontal="center" vertical="center" wrapText="1"/>
    </xf>
    <xf numFmtId="9" fontId="20" fillId="0" borderId="3" xfId="0" applyNumberFormat="1" applyFont="1" applyBorder="1" applyAlignment="1">
      <alignment horizontal="center" vertical="center" wrapText="1"/>
    </xf>
    <xf numFmtId="0" fontId="20" fillId="0" borderId="46" xfId="0" applyFont="1" applyBorder="1" applyAlignment="1">
      <alignment horizontal="center" vertical="center" wrapText="1"/>
    </xf>
    <xf numFmtId="0" fontId="20" fillId="0" borderId="29" xfId="0" applyFont="1" applyBorder="1" applyAlignment="1">
      <alignment horizontal="center" vertical="center" wrapText="1"/>
    </xf>
    <xf numFmtId="9" fontId="20" fillId="0" borderId="29"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wrapText="1"/>
    </xf>
    <xf numFmtId="0" fontId="5" fillId="0" borderId="2" xfId="0" applyFont="1" applyBorder="1" applyAlignment="1">
      <alignment horizontal="left" vertical="center" wrapText="1"/>
    </xf>
    <xf numFmtId="14"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left"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center" vertical="center" wrapText="1"/>
    </xf>
    <xf numFmtId="14" fontId="6" fillId="0" borderId="13"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center" vertical="center" wrapText="1"/>
    </xf>
    <xf numFmtId="14" fontId="5" fillId="0" borderId="13" xfId="0" applyNumberFormat="1" applyFont="1" applyBorder="1" applyAlignment="1">
      <alignment horizontal="center" vertical="center" wrapText="1"/>
    </xf>
    <xf numFmtId="0" fontId="2" fillId="0" borderId="25" xfId="0" applyFont="1" applyBorder="1" applyAlignment="1">
      <alignment horizontal="center" vertical="center"/>
    </xf>
    <xf numFmtId="0" fontId="0" fillId="0" borderId="5" xfId="0" applyBorder="1" applyAlignment="1">
      <alignment vertical="center" wrapText="1"/>
    </xf>
    <xf numFmtId="0" fontId="0" fillId="0" borderId="52" xfId="0" applyBorder="1" applyAlignment="1">
      <alignment horizontal="center" vertical="center" wrapText="1"/>
    </xf>
    <xf numFmtId="0" fontId="0" fillId="4" borderId="9" xfId="0" applyFill="1" applyBorder="1" applyAlignment="1">
      <alignment horizontal="center" vertical="center" wrapText="1"/>
    </xf>
    <xf numFmtId="0" fontId="0" fillId="4" borderId="9" xfId="0" applyFill="1" applyBorder="1" applyAlignment="1">
      <alignment horizontal="left" wrapText="1"/>
    </xf>
    <xf numFmtId="0" fontId="0" fillId="4" borderId="12" xfId="0" applyFill="1" applyBorder="1" applyAlignment="1">
      <alignment horizontal="left" vertical="center" wrapText="1"/>
    </xf>
    <xf numFmtId="0" fontId="19" fillId="4" borderId="3" xfId="0" applyFont="1" applyFill="1" applyBorder="1" applyAlignment="1">
      <alignment horizontal="left" vertical="center" wrapText="1"/>
    </xf>
    <xf numFmtId="0" fontId="0" fillId="4" borderId="55" xfId="0" applyFill="1" applyBorder="1" applyAlignment="1">
      <alignment vertical="center" wrapText="1"/>
    </xf>
    <xf numFmtId="9" fontId="0" fillId="4" borderId="49" xfId="0" applyNumberFormat="1" applyFill="1" applyBorder="1" applyAlignment="1">
      <alignment horizontal="center" vertical="center" wrapText="1"/>
    </xf>
    <xf numFmtId="0" fontId="0" fillId="4" borderId="49" xfId="0" applyFill="1" applyBorder="1" applyAlignment="1">
      <alignment horizontal="center" vertical="center" wrapText="1"/>
    </xf>
    <xf numFmtId="14" fontId="0" fillId="4" borderId="49" xfId="0" applyNumberFormat="1" applyFill="1" applyBorder="1" applyAlignment="1">
      <alignment horizontal="center" vertical="center" wrapText="1"/>
    </xf>
    <xf numFmtId="0" fontId="0" fillId="4" borderId="56" xfId="0" applyFill="1" applyBorder="1" applyAlignment="1">
      <alignment horizontal="center" vertical="center" wrapText="1"/>
    </xf>
    <xf numFmtId="0" fontId="2" fillId="0" borderId="26" xfId="0" applyFont="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9" fontId="2" fillId="0" borderId="1" xfId="1" applyFont="1" applyBorder="1" applyAlignment="1">
      <alignment horizontal="center" vertical="center" wrapText="1"/>
    </xf>
    <xf numFmtId="0" fontId="21" fillId="0" borderId="9" xfId="0" applyFont="1" applyBorder="1" applyAlignment="1">
      <alignment horizontal="left" vertical="center" wrapText="1"/>
    </xf>
    <xf numFmtId="0" fontId="21"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wrapText="1"/>
    </xf>
    <xf numFmtId="0" fontId="2" fillId="0" borderId="16"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0" xfId="0" applyFont="1" applyBorder="1" applyAlignment="1">
      <alignment horizontal="center" vertical="center" wrapText="1"/>
    </xf>
    <xf numFmtId="9" fontId="2" fillId="0" borderId="50" xfId="0" applyNumberFormat="1" applyFont="1" applyBorder="1" applyAlignment="1">
      <alignment horizontal="center" vertical="center" wrapText="1"/>
    </xf>
    <xf numFmtId="0" fontId="0" fillId="0" borderId="50" xfId="0" applyBorder="1" applyAlignment="1">
      <alignment horizontal="center" vertical="center"/>
    </xf>
    <xf numFmtId="9" fontId="2" fillId="0" borderId="50" xfId="0" applyNumberFormat="1" applyFont="1" applyBorder="1" applyAlignment="1">
      <alignment horizontal="center" vertical="center"/>
    </xf>
    <xf numFmtId="9" fontId="0" fillId="0" borderId="16" xfId="1" applyFont="1" applyBorder="1" applyAlignment="1">
      <alignment horizontal="center" vertical="center" wrapText="1"/>
    </xf>
    <xf numFmtId="9" fontId="0" fillId="0" borderId="50" xfId="1" applyFont="1" applyBorder="1" applyAlignment="1">
      <alignment horizontal="center" vertical="center" wrapText="1"/>
    </xf>
    <xf numFmtId="9" fontId="0" fillId="0" borderId="3" xfId="1" applyFont="1" applyBorder="1"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9" fontId="0" fillId="0" borderId="29" xfId="1" applyFont="1" applyBorder="1" applyAlignment="1">
      <alignment horizontal="center" vertical="center" wrapText="1"/>
    </xf>
    <xf numFmtId="9" fontId="2" fillId="0" borderId="50" xfId="1" applyFont="1" applyBorder="1" applyAlignment="1">
      <alignment horizontal="center" vertical="center" wrapText="1"/>
    </xf>
    <xf numFmtId="9" fontId="0" fillId="0" borderId="52" xfId="0" applyNumberFormat="1" applyBorder="1" applyAlignment="1">
      <alignment horizontal="center" vertical="center" wrapText="1"/>
    </xf>
    <xf numFmtId="0" fontId="0" fillId="0" borderId="29" xfId="0" applyBorder="1" applyAlignment="1">
      <alignment horizontal="center" vertical="center"/>
    </xf>
    <xf numFmtId="9" fontId="2" fillId="0" borderId="13" xfId="0" applyNumberFormat="1" applyFont="1" applyBorder="1" applyAlignment="1">
      <alignment horizontal="center" vertical="center"/>
    </xf>
    <xf numFmtId="9" fontId="2" fillId="0" borderId="29" xfId="0" applyNumberFormat="1" applyFont="1" applyBorder="1" applyAlignment="1">
      <alignment horizontal="center" vertical="center"/>
    </xf>
    <xf numFmtId="9" fontId="0" fillId="6" borderId="1" xfId="1" applyFont="1" applyFill="1" applyBorder="1" applyAlignment="1">
      <alignment horizontal="center" vertical="center"/>
    </xf>
    <xf numFmtId="9" fontId="2" fillId="0" borderId="3"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0" fontId="0" fillId="0" borderId="1" xfId="0"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42" xfId="0" applyFont="1" applyBorder="1" applyAlignment="1">
      <alignment horizontal="center"/>
    </xf>
    <xf numFmtId="9" fontId="22" fillId="0" borderId="43" xfId="1" applyFont="1" applyBorder="1" applyAlignment="1">
      <alignment horizontal="center"/>
    </xf>
    <xf numFmtId="9" fontId="22" fillId="0" borderId="44" xfId="1" applyFont="1" applyBorder="1" applyAlignment="1">
      <alignment horizontal="center"/>
    </xf>
    <xf numFmtId="0" fontId="10" fillId="5" borderId="1" xfId="2" applyFont="1" applyFill="1" applyBorder="1" applyAlignment="1">
      <alignment horizontal="center" vertical="center" wrapText="1"/>
    </xf>
    <xf numFmtId="0" fontId="12" fillId="0" borderId="1" xfId="0" applyFont="1" applyBorder="1" applyAlignment="1">
      <alignment horizontal="center" vertical="center" wrapText="1"/>
    </xf>
    <xf numFmtId="0" fontId="14" fillId="0" borderId="43" xfId="0" applyFont="1" applyBorder="1" applyAlignment="1">
      <alignment horizontal="center" vertical="center"/>
    </xf>
    <xf numFmtId="0" fontId="14" fillId="0" borderId="45" xfId="0" applyFont="1" applyBorder="1" applyAlignment="1">
      <alignment horizontal="center" vertical="center"/>
    </xf>
    <xf numFmtId="0" fontId="14" fillId="0" borderId="44" xfId="0" applyFont="1" applyBorder="1" applyAlignment="1">
      <alignment horizontal="center" vertical="center"/>
    </xf>
    <xf numFmtId="0" fontId="2" fillId="0" borderId="6"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16" fillId="0" borderId="23" xfId="0" applyFont="1" applyBorder="1" applyAlignment="1">
      <alignment horizontal="center" vertical="center"/>
    </xf>
    <xf numFmtId="0" fontId="16" fillId="0" borderId="47" xfId="0" applyFont="1" applyBorder="1" applyAlignment="1">
      <alignment horizontal="center" vertical="center"/>
    </xf>
    <xf numFmtId="0" fontId="16" fillId="0" borderId="16" xfId="0" applyFont="1" applyBorder="1" applyAlignment="1">
      <alignment horizontal="center" vertical="center"/>
    </xf>
    <xf numFmtId="0" fontId="16" fillId="0" borderId="36" xfId="0" applyFont="1" applyBorder="1" applyAlignment="1">
      <alignment horizontal="center" vertical="center"/>
    </xf>
    <xf numFmtId="0" fontId="16" fillId="0" borderId="48" xfId="0" applyFont="1" applyBorder="1" applyAlignment="1">
      <alignment horizontal="center" vertical="center"/>
    </xf>
    <xf numFmtId="0" fontId="16" fillId="0" borderId="41" xfId="0" applyFont="1" applyBorder="1" applyAlignment="1">
      <alignment horizontal="center" vertical="center"/>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0" fillId="0" borderId="23" xfId="0" applyBorder="1" applyAlignment="1">
      <alignment horizontal="center"/>
    </xf>
    <xf numFmtId="0" fontId="0" fillId="0" borderId="16"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36" xfId="0" applyBorder="1" applyAlignment="1">
      <alignment horizontal="center"/>
    </xf>
    <xf numFmtId="0" fontId="0" fillId="0" borderId="41" xfId="0" applyBorder="1" applyAlignment="1">
      <alignment horizontal="center"/>
    </xf>
    <xf numFmtId="0" fontId="16" fillId="0" borderId="22" xfId="0" applyFont="1" applyBorder="1" applyAlignment="1">
      <alignment horizontal="center" vertical="center"/>
    </xf>
    <xf numFmtId="0" fontId="16" fillId="0" borderId="34" xfId="0" applyFont="1" applyBorder="1" applyAlignment="1">
      <alignment horizontal="center" vertical="center"/>
    </xf>
    <xf numFmtId="0" fontId="16" fillId="0" borderId="22" xfId="0" applyFont="1" applyBorder="1" applyAlignment="1">
      <alignment horizontal="center" vertical="center" wrapText="1"/>
    </xf>
    <xf numFmtId="0" fontId="16" fillId="0" borderId="34" xfId="0" applyFont="1" applyBorder="1" applyAlignment="1">
      <alignment horizontal="center" vertical="center" wrapText="1"/>
    </xf>
    <xf numFmtId="0" fontId="2" fillId="2" borderId="19" xfId="0" applyFont="1" applyFill="1" applyBorder="1" applyAlignment="1">
      <alignment horizontal="center" vertical="center" wrapText="1"/>
    </xf>
    <xf numFmtId="0" fontId="16" fillId="0" borderId="1" xfId="0" applyFont="1" applyBorder="1" applyAlignment="1">
      <alignment horizontal="center" vertical="center"/>
    </xf>
    <xf numFmtId="0" fontId="2" fillId="2" borderId="27"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11" fillId="7" borderId="1" xfId="0" applyFont="1" applyFill="1" applyBorder="1" applyAlignment="1">
      <alignment horizontal="center" vertical="center"/>
    </xf>
    <xf numFmtId="0" fontId="17" fillId="0" borderId="1" xfId="0" applyFont="1" applyBorder="1" applyAlignment="1">
      <alignment horizontal="center" vertical="center" wrapText="1"/>
    </xf>
    <xf numFmtId="0" fontId="0" fillId="0" borderId="1" xfId="0" applyBorder="1" applyAlignment="1">
      <alignment horizontal="center" vertical="center"/>
    </xf>
  </cellXfs>
  <cellStyles count="3">
    <cellStyle name="Normal" xfId="0" builtinId="0"/>
    <cellStyle name="Normal 5" xfId="2" xr:uid="{24EC6FC9-7747-4892-BAC8-BB1CB61A7B05}"/>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 /><Relationship Id="rId13" Type="http://schemas.openxmlformats.org/officeDocument/2006/relationships/customXml" Target="../customXml/item2.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 Id="rId14" Type="http://schemas.openxmlformats.org/officeDocument/2006/relationships/customXml" Target="../customXml/item3.xml" /></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 /></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 /></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 /></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dr:twoCellAnchor editAs="oneCell">
    <xdr:from>
      <xdr:col>0</xdr:col>
      <xdr:colOff>1024891</xdr:colOff>
      <xdr:row>0</xdr:row>
      <xdr:rowOff>45721</xdr:rowOff>
    </xdr:from>
    <xdr:to>
      <xdr:col>0</xdr:col>
      <xdr:colOff>1834430</xdr:colOff>
      <xdr:row>3</xdr:row>
      <xdr:rowOff>205741</xdr:rowOff>
    </xdr:to>
    <xdr:pic>
      <xdr:nvPicPr>
        <xdr:cNvPr id="3" name="Imagen 2">
          <a:extLst>
            <a:ext uri="{FF2B5EF4-FFF2-40B4-BE49-F238E27FC236}">
              <a16:creationId xmlns:a16="http://schemas.microsoft.com/office/drawing/2014/main" id="{0C730F3C-4F3E-411B-ABED-1FBAC0930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891" y="45721"/>
          <a:ext cx="809539" cy="9829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209550</xdr:colOff>
          <xdr:row>5</xdr:row>
          <xdr:rowOff>0</xdr:rowOff>
        </xdr:from>
        <xdr:to>
          <xdr:col>3</xdr:col>
          <xdr:colOff>457200</xdr:colOff>
          <xdr:row>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xdr:row>
          <xdr:rowOff>0</xdr:rowOff>
        </xdr:from>
        <xdr:to>
          <xdr:col>5</xdr:col>
          <xdr:colOff>542925</xdr:colOff>
          <xdr:row>6</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1200150</xdr:colOff>
          <xdr:row>4</xdr:row>
          <xdr:rowOff>171450</xdr:rowOff>
        </xdr:from>
        <xdr:to>
          <xdr:col>6</xdr:col>
          <xdr:colOff>1438275</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946151</xdr:colOff>
      <xdr:row>0</xdr:row>
      <xdr:rowOff>82551</xdr:rowOff>
    </xdr:from>
    <xdr:to>
      <xdr:col>1</xdr:col>
      <xdr:colOff>5839</xdr:colOff>
      <xdr:row>3</xdr:row>
      <xdr:rowOff>195815</xdr:rowOff>
    </xdr:to>
    <xdr:pic>
      <xdr:nvPicPr>
        <xdr:cNvPr id="2" name="Imagen 1">
          <a:extLst>
            <a:ext uri="{FF2B5EF4-FFF2-40B4-BE49-F238E27FC236}">
              <a16:creationId xmlns:a16="http://schemas.microsoft.com/office/drawing/2014/main" id="{BF37FC45-F8D9-492C-845D-07F9AE06A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151" y="82551"/>
          <a:ext cx="996950" cy="951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990602</xdr:colOff>
      <xdr:row>0</xdr:row>
      <xdr:rowOff>50801</xdr:rowOff>
    </xdr:from>
    <xdr:to>
      <xdr:col>0</xdr:col>
      <xdr:colOff>1743076</xdr:colOff>
      <xdr:row>3</xdr:row>
      <xdr:rowOff>193591</xdr:rowOff>
    </xdr:to>
    <xdr:pic>
      <xdr:nvPicPr>
        <xdr:cNvPr id="2" name="Imagen 1">
          <a:extLst>
            <a:ext uri="{FF2B5EF4-FFF2-40B4-BE49-F238E27FC236}">
              <a16:creationId xmlns:a16="http://schemas.microsoft.com/office/drawing/2014/main" id="{353A8190-8BC2-4A1D-80D0-EB0F72C2F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2" y="50801"/>
          <a:ext cx="752474" cy="971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1091294</xdr:colOff>
      <xdr:row>0</xdr:row>
      <xdr:rowOff>86181</xdr:rowOff>
    </xdr:from>
    <xdr:to>
      <xdr:col>0</xdr:col>
      <xdr:colOff>1811863</xdr:colOff>
      <xdr:row>3</xdr:row>
      <xdr:rowOff>187780</xdr:rowOff>
    </xdr:to>
    <xdr:pic>
      <xdr:nvPicPr>
        <xdr:cNvPr id="2" name="Imagen 1">
          <a:extLst>
            <a:ext uri="{FF2B5EF4-FFF2-40B4-BE49-F238E27FC236}">
              <a16:creationId xmlns:a16="http://schemas.microsoft.com/office/drawing/2014/main" id="{2E003345-0DD5-4FCB-B95C-96689F568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1294" y="86181"/>
          <a:ext cx="720569" cy="9180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982436</xdr:colOff>
      <xdr:row>0</xdr:row>
      <xdr:rowOff>64408</xdr:rowOff>
    </xdr:from>
    <xdr:to>
      <xdr:col>1</xdr:col>
      <xdr:colOff>34018</xdr:colOff>
      <xdr:row>3</xdr:row>
      <xdr:rowOff>174497</xdr:rowOff>
    </xdr:to>
    <xdr:pic>
      <xdr:nvPicPr>
        <xdr:cNvPr id="2" name="Imagen 1">
          <a:extLst>
            <a:ext uri="{FF2B5EF4-FFF2-40B4-BE49-F238E27FC236}">
              <a16:creationId xmlns:a16="http://schemas.microsoft.com/office/drawing/2014/main" id="{7DAC6BC1-ACF6-4088-85F6-41441759A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436" y="64408"/>
          <a:ext cx="1000125" cy="9265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765811</xdr:colOff>
      <xdr:row>0</xdr:row>
      <xdr:rowOff>68580</xdr:rowOff>
    </xdr:from>
    <xdr:to>
      <xdr:col>1</xdr:col>
      <xdr:colOff>327660</xdr:colOff>
      <xdr:row>3</xdr:row>
      <xdr:rowOff>193186</xdr:rowOff>
    </xdr:to>
    <xdr:pic>
      <xdr:nvPicPr>
        <xdr:cNvPr id="2" name="Imagen 1">
          <a:extLst>
            <a:ext uri="{FF2B5EF4-FFF2-40B4-BE49-F238E27FC236}">
              <a16:creationId xmlns:a16="http://schemas.microsoft.com/office/drawing/2014/main" id="{C780520D-DD44-4D86-934E-AE2C69F36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811" y="68580"/>
          <a:ext cx="1040129" cy="11533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omments" Target="../comments1.xml" /><Relationship Id="rId2" Type="http://schemas.openxmlformats.org/officeDocument/2006/relationships/drawing" Target="../drawings/drawing1.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 /><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 /><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2930C-C7FB-4EC7-B62F-9EDCD66E3628}">
  <sheetPr>
    <tabColor rgb="FFFFFF00"/>
    <pageSetUpPr fitToPage="1"/>
  </sheetPr>
  <dimension ref="A1:I17"/>
  <sheetViews>
    <sheetView view="pageBreakPreview" zoomScaleNormal="100" zoomScaleSheetLayoutView="100" workbookViewId="0">
      <selection activeCell="G13" sqref="G13"/>
    </sheetView>
  </sheetViews>
  <sheetFormatPr defaultColWidth="11.43359375" defaultRowHeight="15" x14ac:dyDescent="0.2"/>
  <cols>
    <col min="1" max="1" width="41.8359375" customWidth="1"/>
    <col min="2" max="2" width="21.65625" customWidth="1"/>
    <col min="3" max="3" width="22.8671875" customWidth="1"/>
    <col min="4" max="5" width="14.52734375" customWidth="1"/>
    <col min="6" max="6" width="21.65625" customWidth="1"/>
    <col min="7" max="7" width="57.44140625" customWidth="1"/>
    <col min="8" max="8" width="17.08203125" customWidth="1"/>
    <col min="9" max="9" width="29.86328125" customWidth="1"/>
  </cols>
  <sheetData>
    <row r="1" spans="1:9" ht="21.95" customHeight="1" x14ac:dyDescent="0.2">
      <c r="A1" s="243"/>
      <c r="B1" s="246" t="s">
        <v>0</v>
      </c>
      <c r="C1" s="247"/>
      <c r="D1" s="247"/>
      <c r="E1" s="247"/>
      <c r="F1" s="247"/>
      <c r="G1" s="248"/>
      <c r="H1" s="113" t="s">
        <v>1</v>
      </c>
      <c r="I1" s="113" t="s">
        <v>2</v>
      </c>
    </row>
    <row r="2" spans="1:9" ht="21.95" customHeight="1" x14ac:dyDescent="0.2">
      <c r="A2" s="244"/>
      <c r="B2" s="249"/>
      <c r="C2" s="250"/>
      <c r="D2" s="250"/>
      <c r="E2" s="250"/>
      <c r="F2" s="250"/>
      <c r="G2" s="251"/>
      <c r="H2" s="113" t="s">
        <v>3</v>
      </c>
      <c r="I2" s="115" t="s">
        <v>95</v>
      </c>
    </row>
    <row r="3" spans="1:9" ht="21.95" customHeight="1" x14ac:dyDescent="0.2">
      <c r="A3" s="244"/>
      <c r="B3" s="246" t="s">
        <v>4</v>
      </c>
      <c r="C3" s="247"/>
      <c r="D3" s="247"/>
      <c r="E3" s="247"/>
      <c r="F3" s="247"/>
      <c r="G3" s="248"/>
      <c r="H3" s="113" t="s">
        <v>5</v>
      </c>
      <c r="I3" s="113" t="s">
        <v>96</v>
      </c>
    </row>
    <row r="4" spans="1:9" ht="21.95" customHeight="1" x14ac:dyDescent="0.2">
      <c r="A4" s="245"/>
      <c r="B4" s="249"/>
      <c r="C4" s="250"/>
      <c r="D4" s="250"/>
      <c r="E4" s="250"/>
      <c r="F4" s="250"/>
      <c r="G4" s="251"/>
      <c r="H4" s="113" t="s">
        <v>6</v>
      </c>
      <c r="I4" s="114">
        <v>45812</v>
      </c>
    </row>
    <row r="5" spans="1:9" ht="15.75" thickBot="1" x14ac:dyDescent="0.25"/>
    <row r="6" spans="1:9" ht="17.25" thickBot="1" x14ac:dyDescent="0.25">
      <c r="A6" s="240" t="s">
        <v>525</v>
      </c>
      <c r="B6" s="241"/>
      <c r="C6" s="241"/>
      <c r="D6" s="241"/>
      <c r="E6" s="241"/>
      <c r="F6" s="241"/>
      <c r="G6" s="241"/>
      <c r="H6" s="241"/>
      <c r="I6" s="242"/>
    </row>
    <row r="8" spans="1:9" ht="23.25" x14ac:dyDescent="0.2">
      <c r="A8" s="100" t="s">
        <v>66</v>
      </c>
      <c r="B8" s="101" t="s">
        <v>71</v>
      </c>
      <c r="C8" s="101" t="s">
        <v>72</v>
      </c>
      <c r="D8" s="101" t="s">
        <v>73</v>
      </c>
      <c r="E8" s="101" t="s">
        <v>74</v>
      </c>
      <c r="F8" s="101" t="s">
        <v>70</v>
      </c>
      <c r="G8" s="101" t="s">
        <v>89</v>
      </c>
      <c r="H8" s="238" t="s">
        <v>90</v>
      </c>
      <c r="I8" s="238"/>
    </row>
    <row r="9" spans="1:9" ht="64.900000000000006" customHeight="1" x14ac:dyDescent="0.2">
      <c r="A9" s="102" t="s">
        <v>91</v>
      </c>
      <c r="B9" s="22">
        <v>6</v>
      </c>
      <c r="C9" s="22">
        <v>10</v>
      </c>
      <c r="D9" s="22">
        <v>50</v>
      </c>
      <c r="E9" s="22">
        <v>2</v>
      </c>
      <c r="F9" s="22">
        <f>SUM(B9:E9)</f>
        <v>68</v>
      </c>
      <c r="G9" s="110"/>
      <c r="H9" s="239"/>
      <c r="I9" s="239"/>
    </row>
    <row r="10" spans="1:9" ht="52.15" customHeight="1" x14ac:dyDescent="0.2">
      <c r="A10" s="102" t="s">
        <v>67</v>
      </c>
      <c r="B10" s="22">
        <v>2</v>
      </c>
      <c r="C10" s="22">
        <v>2</v>
      </c>
      <c r="D10" s="22">
        <v>15</v>
      </c>
      <c r="E10" s="22">
        <v>0</v>
      </c>
      <c r="F10" s="22">
        <f t="shared" ref="F10:F11" si="0">SUM(B10:E10)</f>
        <v>19</v>
      </c>
      <c r="G10" s="1"/>
      <c r="H10" s="232"/>
      <c r="I10" s="232"/>
    </row>
    <row r="11" spans="1:9" ht="69" customHeight="1" x14ac:dyDescent="0.2">
      <c r="A11" s="102" t="s">
        <v>68</v>
      </c>
      <c r="B11" s="22">
        <v>0</v>
      </c>
      <c r="C11" s="22">
        <v>0</v>
      </c>
      <c r="D11" s="22">
        <v>1</v>
      </c>
      <c r="E11" s="22">
        <v>0</v>
      </c>
      <c r="F11" s="22">
        <f t="shared" si="0"/>
        <v>1</v>
      </c>
      <c r="G11" s="1"/>
      <c r="H11" s="232"/>
      <c r="I11" s="232"/>
    </row>
    <row r="12" spans="1:9" x14ac:dyDescent="0.2">
      <c r="A12" s="103" t="s">
        <v>69</v>
      </c>
      <c r="B12" s="229">
        <f>B10/B9</f>
        <v>0.33333333333333331</v>
      </c>
      <c r="C12" s="229">
        <f t="shared" ref="C12:E12" si="1">C10/C9</f>
        <v>0.2</v>
      </c>
      <c r="D12" s="229">
        <f t="shared" si="1"/>
        <v>0.3</v>
      </c>
      <c r="E12" s="229">
        <f t="shared" si="1"/>
        <v>0</v>
      </c>
    </row>
    <row r="13" spans="1:9" ht="15.75" thickBot="1" x14ac:dyDescent="0.25"/>
    <row r="14" spans="1:9" ht="15.75" thickBot="1" x14ac:dyDescent="0.25">
      <c r="A14" s="233" t="s">
        <v>401</v>
      </c>
      <c r="B14" s="234"/>
      <c r="C14" s="234"/>
      <c r="D14" s="235"/>
      <c r="E14" s="236">
        <f>F10/F9</f>
        <v>0.27941176470588236</v>
      </c>
      <c r="F14" s="237"/>
    </row>
    <row r="17" spans="9:9" x14ac:dyDescent="0.2">
      <c r="I17" s="111" t="s">
        <v>94</v>
      </c>
    </row>
  </sheetData>
  <mergeCells count="10">
    <mergeCell ref="A6:I6"/>
    <mergeCell ref="A1:A4"/>
    <mergeCell ref="B1:G2"/>
    <mergeCell ref="B3:G4"/>
    <mergeCell ref="H10:I10"/>
    <mergeCell ref="H11:I11"/>
    <mergeCell ref="A14:D14"/>
    <mergeCell ref="E14:F14"/>
    <mergeCell ref="H8:I8"/>
    <mergeCell ref="H9:I9"/>
  </mergeCells>
  <pageMargins left="0.7" right="0.7" top="0.75" bottom="0.75" header="0.3" footer="0.3"/>
  <pageSetup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209550</xdr:colOff>
                    <xdr:row>5</xdr:row>
                    <xdr:rowOff>0</xdr:rowOff>
                  </from>
                  <to>
                    <xdr:col>3</xdr:col>
                    <xdr:colOff>457200</xdr:colOff>
                    <xdr:row>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295275</xdr:colOff>
                    <xdr:row>5</xdr:row>
                    <xdr:rowOff>0</xdr:rowOff>
                  </from>
                  <to>
                    <xdr:col>5</xdr:col>
                    <xdr:colOff>542925</xdr:colOff>
                    <xdr:row>6</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1200150</xdr:colOff>
                    <xdr:row>4</xdr:row>
                    <xdr:rowOff>171450</xdr:rowOff>
                  </from>
                  <to>
                    <xdr:col>6</xdr:col>
                    <xdr:colOff>1438275</xdr:colOff>
                    <xdr:row>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56F1-CF00-4D42-87DE-1F0AF396A586}">
  <sheetPr>
    <tabColor theme="7" tint="0.59999389629810485"/>
    <pageSetUpPr fitToPage="1"/>
  </sheetPr>
  <dimension ref="A1:W15"/>
  <sheetViews>
    <sheetView view="pageBreakPreview" topLeftCell="B1" zoomScale="62" zoomScaleNormal="60" workbookViewId="0">
      <pane xSplit="4" ySplit="7" topLeftCell="J9" activePane="bottomRight" state="frozen"/>
      <selection activeCell="B1" sqref="B1"/>
      <selection pane="bottomLeft" activeCell="B8" sqref="B8"/>
      <selection pane="topRight" activeCell="F1" sqref="F1"/>
      <selection pane="bottomRight" activeCell="Q12" sqref="Q12"/>
    </sheetView>
  </sheetViews>
  <sheetFormatPr defaultColWidth="11.43359375" defaultRowHeight="15" x14ac:dyDescent="0.2"/>
  <cols>
    <col min="1" max="1" width="28.3828125" customWidth="1"/>
    <col min="2" max="2" width="15.19921875" customWidth="1"/>
    <col min="3" max="3" width="67.6640625" customWidth="1"/>
    <col min="4" max="4" width="21.65625" customWidth="1"/>
    <col min="5" max="5" width="22.8671875" customWidth="1"/>
    <col min="6" max="6" width="18.5625" customWidth="1"/>
    <col min="7" max="7" width="24.88671875" customWidth="1"/>
    <col min="8" max="8" width="21.65625" customWidth="1"/>
    <col min="9" max="9" width="57.44140625" customWidth="1"/>
    <col min="10" max="10" width="26.09765625" customWidth="1"/>
    <col min="11" max="11" width="22.8671875" customWidth="1"/>
    <col min="12" max="12" width="17.62109375" customWidth="1"/>
    <col min="13" max="13" width="54.61328125" customWidth="1"/>
    <col min="14" max="14" width="42.5078125" customWidth="1"/>
    <col min="15" max="15" width="26.09765625" customWidth="1"/>
    <col min="16" max="16" width="25.15234375" customWidth="1"/>
    <col min="17" max="17" width="15.87109375" customWidth="1"/>
    <col min="18" max="18" width="28.3828125" customWidth="1"/>
    <col min="19" max="19" width="42.5078125" customWidth="1"/>
    <col min="20" max="20" width="26.09765625" customWidth="1"/>
    <col min="21" max="21" width="25.15234375" customWidth="1"/>
    <col min="22" max="22" width="17.08203125" customWidth="1"/>
    <col min="23" max="23" width="29.86328125" customWidth="1"/>
  </cols>
  <sheetData>
    <row r="1" spans="1:23" ht="21.95" customHeight="1" x14ac:dyDescent="0.2">
      <c r="A1" s="262"/>
      <c r="B1" s="263"/>
      <c r="C1" s="246" t="s">
        <v>0</v>
      </c>
      <c r="D1" s="247"/>
      <c r="E1" s="247"/>
      <c r="F1" s="247"/>
      <c r="G1" s="247"/>
      <c r="H1" s="247"/>
      <c r="I1" s="247"/>
      <c r="J1" s="247"/>
      <c r="K1" s="247"/>
      <c r="L1" s="247"/>
      <c r="M1" s="247"/>
      <c r="N1" s="247"/>
      <c r="O1" s="247"/>
      <c r="P1" s="247"/>
      <c r="Q1" s="247"/>
      <c r="R1" s="247"/>
      <c r="S1" s="247"/>
      <c r="T1" s="248"/>
      <c r="U1" s="268" t="s">
        <v>1</v>
      </c>
      <c r="V1" s="269"/>
      <c r="W1" s="113" t="s">
        <v>2</v>
      </c>
    </row>
    <row r="2" spans="1:23" ht="21.95" customHeight="1" x14ac:dyDescent="0.2">
      <c r="A2" s="264"/>
      <c r="B2" s="265"/>
      <c r="C2" s="249"/>
      <c r="D2" s="250"/>
      <c r="E2" s="250"/>
      <c r="F2" s="250"/>
      <c r="G2" s="250"/>
      <c r="H2" s="250"/>
      <c r="I2" s="250"/>
      <c r="J2" s="250"/>
      <c r="K2" s="250"/>
      <c r="L2" s="250"/>
      <c r="M2" s="250"/>
      <c r="N2" s="250"/>
      <c r="O2" s="250"/>
      <c r="P2" s="250"/>
      <c r="Q2" s="250"/>
      <c r="R2" s="250"/>
      <c r="S2" s="250"/>
      <c r="T2" s="251"/>
      <c r="U2" s="268" t="s">
        <v>3</v>
      </c>
      <c r="V2" s="269"/>
      <c r="W2" s="115" t="s">
        <v>95</v>
      </c>
    </row>
    <row r="3" spans="1:23" ht="21.95" customHeight="1" x14ac:dyDescent="0.2">
      <c r="A3" s="264"/>
      <c r="B3" s="265"/>
      <c r="C3" s="246" t="s">
        <v>4</v>
      </c>
      <c r="D3" s="247"/>
      <c r="E3" s="247"/>
      <c r="F3" s="247"/>
      <c r="G3" s="247"/>
      <c r="H3" s="247"/>
      <c r="I3" s="247"/>
      <c r="J3" s="247"/>
      <c r="K3" s="247"/>
      <c r="L3" s="247"/>
      <c r="M3" s="247"/>
      <c r="N3" s="247"/>
      <c r="O3" s="247"/>
      <c r="P3" s="247"/>
      <c r="Q3" s="247"/>
      <c r="R3" s="247"/>
      <c r="S3" s="247"/>
      <c r="T3" s="248"/>
      <c r="U3" s="268" t="s">
        <v>5</v>
      </c>
      <c r="V3" s="269"/>
      <c r="W3" s="113" t="s">
        <v>97</v>
      </c>
    </row>
    <row r="4" spans="1:23" ht="21.95" customHeight="1" x14ac:dyDescent="0.2">
      <c r="A4" s="266"/>
      <c r="B4" s="267"/>
      <c r="C4" s="249"/>
      <c r="D4" s="250"/>
      <c r="E4" s="250"/>
      <c r="F4" s="250"/>
      <c r="G4" s="250"/>
      <c r="H4" s="250"/>
      <c r="I4" s="250"/>
      <c r="J4" s="250"/>
      <c r="K4" s="250"/>
      <c r="L4" s="250"/>
      <c r="M4" s="250"/>
      <c r="N4" s="250"/>
      <c r="O4" s="250"/>
      <c r="P4" s="250"/>
      <c r="Q4" s="250"/>
      <c r="R4" s="250"/>
      <c r="S4" s="250"/>
      <c r="T4" s="251"/>
      <c r="U4" s="270" t="s">
        <v>6</v>
      </c>
      <c r="V4" s="271"/>
      <c r="W4" s="114">
        <v>45812</v>
      </c>
    </row>
    <row r="5" spans="1:23" ht="15.75" thickBot="1" x14ac:dyDescent="0.25"/>
    <row r="6" spans="1:23" ht="39" customHeight="1" x14ac:dyDescent="0.2">
      <c r="A6" s="2"/>
      <c r="B6" s="31"/>
      <c r="C6" s="4" t="s">
        <v>35</v>
      </c>
      <c r="D6" s="257" t="s">
        <v>7</v>
      </c>
      <c r="E6" s="257"/>
      <c r="F6" s="257"/>
      <c r="G6" s="257"/>
      <c r="H6" s="258"/>
      <c r="I6" s="259" t="s">
        <v>8</v>
      </c>
      <c r="J6" s="260"/>
      <c r="K6" s="260"/>
      <c r="L6" s="260"/>
      <c r="M6" s="261"/>
      <c r="N6" s="259" t="s">
        <v>9</v>
      </c>
      <c r="O6" s="260"/>
      <c r="P6" s="260"/>
      <c r="Q6" s="260"/>
      <c r="R6" s="261"/>
      <c r="S6" s="259" t="s">
        <v>10</v>
      </c>
      <c r="T6" s="260"/>
      <c r="U6" s="260"/>
      <c r="V6" s="260"/>
      <c r="W6" s="261"/>
    </row>
    <row r="7" spans="1:23" ht="15.75" thickBot="1" x14ac:dyDescent="0.25">
      <c r="A7" s="5" t="s">
        <v>92</v>
      </c>
      <c r="B7" s="32" t="s">
        <v>93</v>
      </c>
      <c r="C7" s="6" t="s">
        <v>11</v>
      </c>
      <c r="D7" s="6" t="s">
        <v>12</v>
      </c>
      <c r="E7" s="6" t="s">
        <v>13</v>
      </c>
      <c r="F7" s="6" t="s">
        <v>14</v>
      </c>
      <c r="G7" s="6" t="s">
        <v>15</v>
      </c>
      <c r="H7" s="7" t="s">
        <v>16</v>
      </c>
      <c r="I7" s="8" t="s">
        <v>17</v>
      </c>
      <c r="J7" s="9" t="s">
        <v>18</v>
      </c>
      <c r="K7" s="9" t="s">
        <v>19</v>
      </c>
      <c r="L7" s="9" t="s">
        <v>20</v>
      </c>
      <c r="M7" s="10" t="s">
        <v>21</v>
      </c>
      <c r="N7" s="8" t="s">
        <v>17</v>
      </c>
      <c r="O7" s="9" t="s">
        <v>18</v>
      </c>
      <c r="P7" s="9" t="s">
        <v>19</v>
      </c>
      <c r="Q7" s="9" t="s">
        <v>20</v>
      </c>
      <c r="R7" s="10" t="s">
        <v>21</v>
      </c>
      <c r="S7" s="8" t="s">
        <v>17</v>
      </c>
      <c r="T7" s="9" t="s">
        <v>18</v>
      </c>
      <c r="U7" s="9" t="s">
        <v>19</v>
      </c>
      <c r="V7" s="9" t="s">
        <v>20</v>
      </c>
      <c r="W7" s="10" t="s">
        <v>21</v>
      </c>
    </row>
    <row r="8" spans="1:23" ht="79.150000000000006" customHeight="1" x14ac:dyDescent="0.2">
      <c r="A8" s="254" t="s">
        <v>23</v>
      </c>
      <c r="B8" s="84" t="s">
        <v>39</v>
      </c>
      <c r="C8" s="176" t="s">
        <v>102</v>
      </c>
      <c r="D8" s="58" t="s">
        <v>103</v>
      </c>
      <c r="E8" s="58" t="s">
        <v>104</v>
      </c>
      <c r="F8" s="177">
        <v>45659</v>
      </c>
      <c r="G8" s="177">
        <v>45960</v>
      </c>
      <c r="H8" s="178" t="s">
        <v>22</v>
      </c>
      <c r="I8" s="87" t="s">
        <v>338</v>
      </c>
      <c r="J8" s="12" t="s">
        <v>339</v>
      </c>
      <c r="K8" s="58" t="s">
        <v>103</v>
      </c>
      <c r="L8" s="15">
        <v>0</v>
      </c>
      <c r="M8" s="13"/>
      <c r="N8" s="69" t="s">
        <v>402</v>
      </c>
      <c r="O8" s="11" t="s">
        <v>403</v>
      </c>
      <c r="P8" s="14" t="s">
        <v>404</v>
      </c>
      <c r="Q8" s="15">
        <v>0.5</v>
      </c>
      <c r="R8" s="55"/>
      <c r="S8" s="17"/>
      <c r="T8" s="18"/>
      <c r="U8" s="18"/>
      <c r="V8" s="18"/>
      <c r="W8" s="19"/>
    </row>
    <row r="9" spans="1:23" ht="79.150000000000006" customHeight="1" x14ac:dyDescent="0.2">
      <c r="A9" s="255"/>
      <c r="B9" s="85" t="s">
        <v>40</v>
      </c>
      <c r="C9" s="179" t="s">
        <v>105</v>
      </c>
      <c r="D9" s="180" t="s">
        <v>106</v>
      </c>
      <c r="E9" s="180" t="s">
        <v>107</v>
      </c>
      <c r="F9" s="181">
        <v>45659</v>
      </c>
      <c r="G9" s="181">
        <v>45746</v>
      </c>
      <c r="H9" s="182" t="s">
        <v>22</v>
      </c>
      <c r="I9" s="88" t="s">
        <v>340</v>
      </c>
      <c r="J9" s="20" t="s">
        <v>341</v>
      </c>
      <c r="K9" s="22" t="s">
        <v>339</v>
      </c>
      <c r="L9" s="209">
        <v>1</v>
      </c>
      <c r="M9" s="66"/>
      <c r="N9" s="207" t="s">
        <v>405</v>
      </c>
      <c r="O9" s="208" t="s">
        <v>339</v>
      </c>
      <c r="P9" s="204" t="s">
        <v>339</v>
      </c>
      <c r="Q9" s="209" t="s">
        <v>406</v>
      </c>
      <c r="R9" s="16"/>
      <c r="S9" s="23"/>
      <c r="T9" s="24"/>
      <c r="U9" s="24"/>
      <c r="V9" s="24"/>
      <c r="W9" s="25"/>
    </row>
    <row r="10" spans="1:23" ht="79.150000000000006" customHeight="1" thickBot="1" x14ac:dyDescent="0.25">
      <c r="A10" s="256"/>
      <c r="B10" s="86" t="s">
        <v>41</v>
      </c>
      <c r="C10" s="183" t="s">
        <v>108</v>
      </c>
      <c r="D10" s="184" t="s">
        <v>109</v>
      </c>
      <c r="E10" s="184" t="s">
        <v>110</v>
      </c>
      <c r="F10" s="185">
        <v>45748</v>
      </c>
      <c r="G10" s="185">
        <v>45945</v>
      </c>
      <c r="H10" s="186" t="s">
        <v>22</v>
      </c>
      <c r="I10" s="89" t="s">
        <v>338</v>
      </c>
      <c r="J10" s="56" t="s">
        <v>339</v>
      </c>
      <c r="K10" s="33" t="s">
        <v>109</v>
      </c>
      <c r="L10" s="82">
        <v>0</v>
      </c>
      <c r="M10" s="67"/>
      <c r="N10" s="38" t="s">
        <v>521</v>
      </c>
      <c r="O10" s="56" t="s">
        <v>522</v>
      </c>
      <c r="P10" s="56" t="s">
        <v>339</v>
      </c>
      <c r="Q10" s="227">
        <f>L10+100%</f>
        <v>1</v>
      </c>
      <c r="R10" s="41"/>
      <c r="S10" s="39"/>
      <c r="T10" s="40"/>
      <c r="U10" s="40"/>
      <c r="V10" s="40"/>
      <c r="W10" s="41"/>
    </row>
    <row r="11" spans="1:23" ht="79.150000000000006" customHeight="1" x14ac:dyDescent="0.2">
      <c r="A11" s="252" t="s">
        <v>24</v>
      </c>
      <c r="B11" s="60" t="s">
        <v>42</v>
      </c>
      <c r="C11" s="176" t="s">
        <v>111</v>
      </c>
      <c r="D11" s="58" t="s">
        <v>112</v>
      </c>
      <c r="E11" s="58" t="s">
        <v>113</v>
      </c>
      <c r="F11" s="177">
        <v>45748</v>
      </c>
      <c r="G11" s="177">
        <v>46021</v>
      </c>
      <c r="H11" s="178" t="s">
        <v>22</v>
      </c>
      <c r="I11" s="87" t="s">
        <v>338</v>
      </c>
      <c r="J11" s="12" t="s">
        <v>339</v>
      </c>
      <c r="K11" s="14" t="s">
        <v>112</v>
      </c>
      <c r="L11" s="15">
        <v>0</v>
      </c>
      <c r="M11" s="55"/>
      <c r="N11" s="210" t="s">
        <v>407</v>
      </c>
      <c r="O11" s="211" t="s">
        <v>408</v>
      </c>
      <c r="P11" s="211" t="s">
        <v>409</v>
      </c>
      <c r="Q11" s="15">
        <f>L11+50%</f>
        <v>0.5</v>
      </c>
      <c r="R11" s="19"/>
      <c r="S11" s="17"/>
      <c r="T11" s="18"/>
      <c r="U11" s="18"/>
      <c r="V11" s="18"/>
      <c r="W11" s="19"/>
    </row>
    <row r="12" spans="1:23" ht="79.150000000000006" customHeight="1" thickBot="1" x14ac:dyDescent="0.25">
      <c r="A12" s="253"/>
      <c r="B12" s="61" t="s">
        <v>43</v>
      </c>
      <c r="C12" s="187" t="s">
        <v>114</v>
      </c>
      <c r="D12" s="188" t="s">
        <v>410</v>
      </c>
      <c r="E12" s="188" t="s">
        <v>116</v>
      </c>
      <c r="F12" s="189">
        <v>45778</v>
      </c>
      <c r="G12" s="189">
        <v>45991</v>
      </c>
      <c r="H12" s="186" t="s">
        <v>22</v>
      </c>
      <c r="I12" s="89" t="s">
        <v>338</v>
      </c>
      <c r="J12" s="56" t="s">
        <v>339</v>
      </c>
      <c r="K12" s="33" t="s">
        <v>115</v>
      </c>
      <c r="L12" s="43">
        <v>0</v>
      </c>
      <c r="M12" s="68"/>
      <c r="N12" s="38" t="s">
        <v>523</v>
      </c>
      <c r="O12" s="56" t="s">
        <v>524</v>
      </c>
      <c r="P12" s="56" t="s">
        <v>339</v>
      </c>
      <c r="Q12" s="227">
        <f>L12+100%</f>
        <v>1</v>
      </c>
      <c r="R12" s="41"/>
      <c r="S12" s="39"/>
      <c r="T12" s="40"/>
      <c r="U12" s="40"/>
      <c r="V12" s="40"/>
      <c r="W12" s="41"/>
    </row>
    <row r="13" spans="1:23" ht="142.9" customHeight="1" thickBot="1" x14ac:dyDescent="0.25">
      <c r="A13" s="112"/>
      <c r="B13" s="62" t="s">
        <v>44</v>
      </c>
      <c r="C13" s="187" t="s">
        <v>117</v>
      </c>
      <c r="D13" s="188" t="s">
        <v>118</v>
      </c>
      <c r="E13" s="188" t="s">
        <v>119</v>
      </c>
      <c r="F13" s="189">
        <v>45778</v>
      </c>
      <c r="G13" s="189">
        <v>46022</v>
      </c>
      <c r="H13" s="186" t="s">
        <v>22</v>
      </c>
      <c r="I13" s="98" t="s">
        <v>338</v>
      </c>
      <c r="J13" s="33" t="s">
        <v>339</v>
      </c>
      <c r="K13" s="33" t="s">
        <v>342</v>
      </c>
      <c r="L13" s="43">
        <v>0</v>
      </c>
      <c r="M13" s="68"/>
      <c r="N13" s="38" t="s">
        <v>411</v>
      </c>
      <c r="O13" s="33" t="s">
        <v>414</v>
      </c>
      <c r="P13" s="188" t="s">
        <v>413</v>
      </c>
      <c r="Q13" s="43">
        <f>L13+50%</f>
        <v>0.5</v>
      </c>
      <c r="R13" s="41"/>
      <c r="S13" s="39"/>
      <c r="T13" s="40"/>
      <c r="U13" s="40"/>
      <c r="V13" s="40"/>
      <c r="W13" s="41"/>
    </row>
    <row r="14" spans="1:23" ht="16.149999999999999" customHeight="1" x14ac:dyDescent="0.2">
      <c r="W14" s="111" t="s">
        <v>94</v>
      </c>
    </row>
    <row r="15" spans="1:23" ht="21" customHeight="1" x14ac:dyDescent="0.2">
      <c r="A15" s="30"/>
      <c r="B15" s="30"/>
    </row>
  </sheetData>
  <autoFilter ref="A7:W14" xr:uid="{00000000-0001-0000-0800-000000000000}"/>
  <mergeCells count="13">
    <mergeCell ref="S6:W6"/>
    <mergeCell ref="A1:B4"/>
    <mergeCell ref="C1:T2"/>
    <mergeCell ref="C3:T4"/>
    <mergeCell ref="U1:V1"/>
    <mergeCell ref="U2:V2"/>
    <mergeCell ref="U3:V3"/>
    <mergeCell ref="U4:V4"/>
    <mergeCell ref="A11:A12"/>
    <mergeCell ref="A8:A10"/>
    <mergeCell ref="D6:H6"/>
    <mergeCell ref="I6:M6"/>
    <mergeCell ref="N6:R6"/>
  </mergeCells>
  <pageMargins left="0.7" right="0.7" top="0.75" bottom="0.75" header="0.3" footer="0.3"/>
  <pageSetup paperSize="9" scale="1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8B36D9-BF71-49F2-BCB1-CF2C381B5D57}">
          <x14:formula1>
            <xm:f>listas!$A$2:$A$21</xm:f>
          </x14:formula1>
          <xm:sqref>H8:H13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E76B-F8EA-4A53-983B-468A6610D0B1}">
  <sheetPr>
    <tabColor theme="7"/>
  </sheetPr>
  <dimension ref="A1:W18"/>
  <sheetViews>
    <sheetView view="pageBreakPreview" topLeftCell="B6" zoomScale="60" zoomScaleNormal="80" workbookViewId="0">
      <pane xSplit="2" ySplit="2" topLeftCell="I8" activePane="bottomRight" state="frozen"/>
      <selection activeCell="B6" sqref="B6"/>
      <selection pane="bottomLeft" activeCell="B8" sqref="B8"/>
      <selection pane="topRight" activeCell="D6" sqref="D6"/>
      <selection pane="bottomRight" activeCell="P17" sqref="P17"/>
    </sheetView>
  </sheetViews>
  <sheetFormatPr defaultColWidth="11.43359375" defaultRowHeight="15" x14ac:dyDescent="0.2"/>
  <cols>
    <col min="1" max="1" width="28.3828125" customWidth="1"/>
    <col min="2" max="2" width="15.19921875" customWidth="1"/>
    <col min="3" max="3" width="41.296875" customWidth="1"/>
    <col min="4" max="4" width="29.45703125" customWidth="1"/>
    <col min="5" max="5" width="28.515625" customWidth="1"/>
    <col min="6" max="6" width="16.6796875" customWidth="1"/>
    <col min="7" max="7" width="18.0234375" customWidth="1"/>
    <col min="8" max="8" width="21.65625" customWidth="1"/>
    <col min="9" max="9" width="84.07421875" customWidth="1"/>
    <col min="10" max="10" width="26.09765625" customWidth="1"/>
    <col min="11" max="11" width="22.8671875" customWidth="1"/>
    <col min="12" max="12" width="17.62109375" customWidth="1"/>
    <col min="13" max="13" width="54.75" customWidth="1"/>
    <col min="14" max="14" width="42.5078125" customWidth="1"/>
    <col min="15" max="15" width="26.09765625" customWidth="1"/>
    <col min="16" max="16" width="25.15234375" customWidth="1"/>
    <col min="17" max="17" width="15.87109375" customWidth="1"/>
    <col min="18" max="18" width="28.3828125" customWidth="1"/>
    <col min="19" max="19" width="42.5078125" customWidth="1"/>
    <col min="20" max="20" width="26.09765625" customWidth="1"/>
    <col min="21" max="21" width="25.15234375" customWidth="1"/>
    <col min="22" max="22" width="17.08203125" customWidth="1"/>
    <col min="23" max="23" width="29.86328125" customWidth="1"/>
  </cols>
  <sheetData>
    <row r="1" spans="1:23" ht="21.95" customHeight="1" x14ac:dyDescent="0.2">
      <c r="A1" s="232"/>
      <c r="B1" s="232"/>
      <c r="C1" s="273" t="s">
        <v>0</v>
      </c>
      <c r="D1" s="273"/>
      <c r="E1" s="273"/>
      <c r="F1" s="273"/>
      <c r="G1" s="273"/>
      <c r="H1" s="273"/>
      <c r="I1" s="273"/>
      <c r="J1" s="273"/>
      <c r="K1" s="273"/>
      <c r="L1" s="273"/>
      <c r="M1" s="273"/>
      <c r="N1" s="273"/>
      <c r="O1" s="273"/>
      <c r="P1" s="273"/>
      <c r="Q1" s="273"/>
      <c r="R1" s="273"/>
      <c r="S1" s="273"/>
      <c r="T1" s="273"/>
      <c r="U1" s="273"/>
      <c r="V1" s="113" t="s">
        <v>1</v>
      </c>
      <c r="W1" s="113" t="s">
        <v>2</v>
      </c>
    </row>
    <row r="2" spans="1:23" ht="21.95" customHeight="1" x14ac:dyDescent="0.2">
      <c r="A2" s="232"/>
      <c r="B2" s="232"/>
      <c r="C2" s="273"/>
      <c r="D2" s="273"/>
      <c r="E2" s="273"/>
      <c r="F2" s="273"/>
      <c r="G2" s="273"/>
      <c r="H2" s="273"/>
      <c r="I2" s="273"/>
      <c r="J2" s="273"/>
      <c r="K2" s="273"/>
      <c r="L2" s="273"/>
      <c r="M2" s="273"/>
      <c r="N2" s="273"/>
      <c r="O2" s="273"/>
      <c r="P2" s="273"/>
      <c r="Q2" s="273"/>
      <c r="R2" s="273"/>
      <c r="S2" s="273"/>
      <c r="T2" s="273"/>
      <c r="U2" s="273"/>
      <c r="V2" s="113" t="s">
        <v>3</v>
      </c>
      <c r="W2" s="115" t="s">
        <v>95</v>
      </c>
    </row>
    <row r="3" spans="1:23" ht="21.95" customHeight="1" x14ac:dyDescent="0.2">
      <c r="A3" s="232"/>
      <c r="B3" s="232"/>
      <c r="C3" s="273" t="s">
        <v>4</v>
      </c>
      <c r="D3" s="273"/>
      <c r="E3" s="273"/>
      <c r="F3" s="273"/>
      <c r="G3" s="273"/>
      <c r="H3" s="273"/>
      <c r="I3" s="273"/>
      <c r="J3" s="273"/>
      <c r="K3" s="273"/>
      <c r="L3" s="273"/>
      <c r="M3" s="273"/>
      <c r="N3" s="273"/>
      <c r="O3" s="273"/>
      <c r="P3" s="273"/>
      <c r="Q3" s="273"/>
      <c r="R3" s="273"/>
      <c r="S3" s="273"/>
      <c r="T3" s="273"/>
      <c r="U3" s="273"/>
      <c r="V3" s="113" t="s">
        <v>5</v>
      </c>
      <c r="W3" s="113" t="s">
        <v>98</v>
      </c>
    </row>
    <row r="4" spans="1:23" ht="21.95" customHeight="1" x14ac:dyDescent="0.2">
      <c r="A4" s="232"/>
      <c r="B4" s="232"/>
      <c r="C4" s="273"/>
      <c r="D4" s="273"/>
      <c r="E4" s="273"/>
      <c r="F4" s="273"/>
      <c r="G4" s="273"/>
      <c r="H4" s="273"/>
      <c r="I4" s="273"/>
      <c r="J4" s="273"/>
      <c r="K4" s="273"/>
      <c r="L4" s="273"/>
      <c r="M4" s="273"/>
      <c r="N4" s="273"/>
      <c r="O4" s="273"/>
      <c r="P4" s="273"/>
      <c r="Q4" s="273"/>
      <c r="R4" s="273"/>
      <c r="S4" s="273"/>
      <c r="T4" s="273"/>
      <c r="U4" s="273"/>
      <c r="V4" s="113" t="s">
        <v>6</v>
      </c>
      <c r="W4" s="114">
        <v>45812</v>
      </c>
    </row>
    <row r="5" spans="1:23" ht="15.75" thickBot="1" x14ac:dyDescent="0.25"/>
    <row r="6" spans="1:23" ht="39" customHeight="1" x14ac:dyDescent="0.2">
      <c r="A6" s="2"/>
      <c r="B6" s="3"/>
      <c r="C6" s="4" t="s">
        <v>35</v>
      </c>
      <c r="D6" s="257" t="s">
        <v>26</v>
      </c>
      <c r="E6" s="257"/>
      <c r="F6" s="257"/>
      <c r="G6" s="257"/>
      <c r="H6" s="258"/>
      <c r="I6" s="259" t="s">
        <v>8</v>
      </c>
      <c r="J6" s="260"/>
      <c r="K6" s="260"/>
      <c r="L6" s="260"/>
      <c r="M6" s="261"/>
      <c r="N6" s="259" t="s">
        <v>9</v>
      </c>
      <c r="O6" s="260"/>
      <c r="P6" s="260"/>
      <c r="Q6" s="260"/>
      <c r="R6" s="261"/>
      <c r="S6" s="259" t="s">
        <v>10</v>
      </c>
      <c r="T6" s="260"/>
      <c r="U6" s="260"/>
      <c r="V6" s="260"/>
      <c r="W6" s="261"/>
    </row>
    <row r="7" spans="1:23" ht="69" customHeight="1" thickBot="1" x14ac:dyDescent="0.25">
      <c r="A7" s="5" t="s">
        <v>92</v>
      </c>
      <c r="B7" s="32" t="s">
        <v>93</v>
      </c>
      <c r="C7" s="6" t="s">
        <v>11</v>
      </c>
      <c r="D7" s="6" t="s">
        <v>12</v>
      </c>
      <c r="E7" s="6" t="s">
        <v>13</v>
      </c>
      <c r="F7" s="6" t="s">
        <v>14</v>
      </c>
      <c r="G7" s="6" t="s">
        <v>15</v>
      </c>
      <c r="H7" s="7" t="s">
        <v>16</v>
      </c>
      <c r="I7" s="90" t="s">
        <v>17</v>
      </c>
      <c r="J7" s="83" t="s">
        <v>18</v>
      </c>
      <c r="K7" s="83" t="s">
        <v>19</v>
      </c>
      <c r="L7" s="9" t="s">
        <v>20</v>
      </c>
      <c r="M7" s="10" t="s">
        <v>21</v>
      </c>
      <c r="N7" s="90" t="s">
        <v>17</v>
      </c>
      <c r="O7" s="83" t="s">
        <v>18</v>
      </c>
      <c r="P7" s="83" t="s">
        <v>19</v>
      </c>
      <c r="Q7" s="9" t="s">
        <v>20</v>
      </c>
      <c r="R7" s="10" t="s">
        <v>21</v>
      </c>
      <c r="S7" s="90" t="s">
        <v>17</v>
      </c>
      <c r="T7" s="83" t="s">
        <v>18</v>
      </c>
      <c r="U7" s="83" t="s">
        <v>19</v>
      </c>
      <c r="V7" s="9" t="s">
        <v>20</v>
      </c>
      <c r="W7" s="10" t="s">
        <v>21</v>
      </c>
    </row>
    <row r="8" spans="1:23" ht="79.150000000000006" customHeight="1" x14ac:dyDescent="0.2">
      <c r="A8" s="252" t="s">
        <v>27</v>
      </c>
      <c r="B8" s="106" t="s">
        <v>37</v>
      </c>
      <c r="C8" s="77" t="s">
        <v>120</v>
      </c>
      <c r="D8" s="75" t="s">
        <v>121</v>
      </c>
      <c r="E8" s="75" t="s">
        <v>122</v>
      </c>
      <c r="F8" s="116">
        <v>45689</v>
      </c>
      <c r="G8" s="116">
        <v>45747</v>
      </c>
      <c r="H8" s="63" t="s">
        <v>48</v>
      </c>
      <c r="I8" s="95" t="s">
        <v>343</v>
      </c>
      <c r="J8" s="14" t="s">
        <v>344</v>
      </c>
      <c r="K8" s="14" t="s">
        <v>345</v>
      </c>
      <c r="L8" s="230">
        <v>1</v>
      </c>
      <c r="M8" s="19"/>
      <c r="N8" s="212" t="s">
        <v>405</v>
      </c>
      <c r="O8" s="212" t="s">
        <v>339</v>
      </c>
      <c r="P8" s="212" t="s">
        <v>339</v>
      </c>
      <c r="Q8" s="212" t="s">
        <v>406</v>
      </c>
      <c r="R8" s="55"/>
      <c r="S8" s="17"/>
      <c r="T8" s="18"/>
      <c r="U8" s="42"/>
      <c r="V8" s="45"/>
      <c r="W8" s="19"/>
    </row>
    <row r="9" spans="1:23" ht="79.150000000000006" customHeight="1" thickBot="1" x14ac:dyDescent="0.25">
      <c r="A9" s="253"/>
      <c r="B9" s="107" t="s">
        <v>38</v>
      </c>
      <c r="C9" s="129" t="s">
        <v>123</v>
      </c>
      <c r="D9" s="29" t="s">
        <v>118</v>
      </c>
      <c r="E9" s="79" t="s">
        <v>119</v>
      </c>
      <c r="F9" s="130">
        <v>45659</v>
      </c>
      <c r="G9" s="130">
        <v>46022</v>
      </c>
      <c r="H9" s="128" t="s">
        <v>22</v>
      </c>
      <c r="I9" s="96" t="s">
        <v>346</v>
      </c>
      <c r="J9" s="79" t="s">
        <v>339</v>
      </c>
      <c r="K9" s="79" t="s">
        <v>118</v>
      </c>
      <c r="L9" s="91">
        <v>0</v>
      </c>
      <c r="M9" s="53"/>
      <c r="N9" s="49" t="s">
        <v>411</v>
      </c>
      <c r="O9" s="96" t="s">
        <v>412</v>
      </c>
      <c r="P9" s="96" t="s">
        <v>413</v>
      </c>
      <c r="Q9" s="218">
        <f>L9+50%</f>
        <v>0.5</v>
      </c>
      <c r="R9" s="92"/>
      <c r="S9" s="51"/>
      <c r="T9" s="52"/>
      <c r="U9" s="93"/>
      <c r="V9" s="94"/>
      <c r="W9" s="53"/>
    </row>
    <row r="10" spans="1:23" ht="79.150000000000006" customHeight="1" x14ac:dyDescent="0.2">
      <c r="A10" s="252" t="s">
        <v>28</v>
      </c>
      <c r="B10" s="106" t="s">
        <v>45</v>
      </c>
      <c r="C10" s="131" t="s">
        <v>129</v>
      </c>
      <c r="D10" s="77" t="s">
        <v>130</v>
      </c>
      <c r="E10" s="77" t="s">
        <v>131</v>
      </c>
      <c r="F10" s="65">
        <v>45677</v>
      </c>
      <c r="G10" s="65">
        <v>46021</v>
      </c>
      <c r="H10" s="63" t="s">
        <v>49</v>
      </c>
      <c r="I10" s="95" t="s">
        <v>347</v>
      </c>
      <c r="J10" s="14" t="s">
        <v>348</v>
      </c>
      <c r="K10" s="14" t="s">
        <v>349</v>
      </c>
      <c r="L10" s="15">
        <v>0.25</v>
      </c>
      <c r="M10" s="19"/>
      <c r="N10" s="35" t="s">
        <v>456</v>
      </c>
      <c r="O10" s="14" t="s">
        <v>457</v>
      </c>
      <c r="P10" s="14" t="s">
        <v>455</v>
      </c>
      <c r="Q10" s="220">
        <f>L10+35%</f>
        <v>0.6</v>
      </c>
      <c r="R10" s="19"/>
      <c r="S10" s="17"/>
      <c r="T10" s="18"/>
      <c r="U10" s="18"/>
      <c r="V10" s="18"/>
      <c r="W10" s="19"/>
    </row>
    <row r="11" spans="1:23" ht="92.45" customHeight="1" x14ac:dyDescent="0.2">
      <c r="A11" s="272"/>
      <c r="B11" s="127" t="s">
        <v>46</v>
      </c>
      <c r="C11" s="132" t="s">
        <v>132</v>
      </c>
      <c r="D11" s="118" t="s">
        <v>133</v>
      </c>
      <c r="E11" s="118" t="s">
        <v>134</v>
      </c>
      <c r="F11" s="119">
        <v>45677</v>
      </c>
      <c r="G11" s="119">
        <v>46021</v>
      </c>
      <c r="H11" s="28" t="s">
        <v>49</v>
      </c>
      <c r="I11" s="120" t="s">
        <v>346</v>
      </c>
      <c r="J11" s="121" t="s">
        <v>339</v>
      </c>
      <c r="K11" s="121" t="s">
        <v>133</v>
      </c>
      <c r="L11" s="122">
        <v>0</v>
      </c>
      <c r="M11" s="123"/>
      <c r="N11" s="156" t="s">
        <v>422</v>
      </c>
      <c r="O11" s="121" t="s">
        <v>339</v>
      </c>
      <c r="P11" s="121" t="s">
        <v>133</v>
      </c>
      <c r="Q11" s="219">
        <f>L11+0%</f>
        <v>0</v>
      </c>
      <c r="R11" s="123"/>
      <c r="S11" s="124"/>
      <c r="T11" s="125"/>
      <c r="U11" s="125"/>
      <c r="V11" s="125"/>
      <c r="W11" s="123"/>
    </row>
    <row r="12" spans="1:23" ht="183" customHeight="1" x14ac:dyDescent="0.2">
      <c r="A12" s="272"/>
      <c r="B12" s="127" t="s">
        <v>47</v>
      </c>
      <c r="C12" s="132" t="s">
        <v>135</v>
      </c>
      <c r="D12" s="118" t="s">
        <v>136</v>
      </c>
      <c r="E12" s="118" t="s">
        <v>137</v>
      </c>
      <c r="F12" s="119">
        <v>45839</v>
      </c>
      <c r="G12" s="119">
        <v>45930</v>
      </c>
      <c r="H12" s="28" t="s">
        <v>49</v>
      </c>
      <c r="I12" s="120" t="s">
        <v>350</v>
      </c>
      <c r="J12" s="121" t="s">
        <v>351</v>
      </c>
      <c r="K12" s="121" t="s">
        <v>352</v>
      </c>
      <c r="L12" s="122">
        <v>0.25</v>
      </c>
      <c r="M12" s="123"/>
      <c r="N12" s="156" t="s">
        <v>460</v>
      </c>
      <c r="O12" s="121" t="s">
        <v>458</v>
      </c>
      <c r="P12" s="121" t="s">
        <v>459</v>
      </c>
      <c r="Q12" s="219">
        <f>L12+25%</f>
        <v>0.5</v>
      </c>
      <c r="R12" s="192"/>
      <c r="S12" s="124"/>
      <c r="T12" s="125"/>
      <c r="U12" s="125"/>
      <c r="V12" s="125"/>
      <c r="W12" s="123"/>
    </row>
    <row r="13" spans="1:23" ht="72" customHeight="1" x14ac:dyDescent="0.2">
      <c r="A13" s="272"/>
      <c r="B13" s="127" t="s">
        <v>124</v>
      </c>
      <c r="C13" s="132" t="s">
        <v>138</v>
      </c>
      <c r="D13" s="118" t="s">
        <v>139</v>
      </c>
      <c r="E13" s="118" t="s">
        <v>140</v>
      </c>
      <c r="F13" s="119">
        <v>45677</v>
      </c>
      <c r="G13" s="119">
        <v>46021</v>
      </c>
      <c r="H13" s="28" t="s">
        <v>49</v>
      </c>
      <c r="I13" s="120" t="s">
        <v>353</v>
      </c>
      <c r="J13" s="121" t="s">
        <v>354</v>
      </c>
      <c r="K13" s="121" t="s">
        <v>121</v>
      </c>
      <c r="L13" s="122">
        <v>0.25</v>
      </c>
      <c r="M13" s="123"/>
      <c r="N13" s="156" t="s">
        <v>461</v>
      </c>
      <c r="O13" s="121" t="s">
        <v>462</v>
      </c>
      <c r="P13" s="121" t="s">
        <v>339</v>
      </c>
      <c r="Q13" s="224">
        <f>L13+75%</f>
        <v>1</v>
      </c>
      <c r="R13" s="192"/>
      <c r="S13" s="124"/>
      <c r="T13" s="125"/>
      <c r="U13" s="125"/>
      <c r="V13" s="125"/>
      <c r="W13" s="123"/>
    </row>
    <row r="14" spans="1:23" ht="141" customHeight="1" x14ac:dyDescent="0.2">
      <c r="A14" s="272"/>
      <c r="B14" s="127" t="s">
        <v>125</v>
      </c>
      <c r="C14" s="132" t="s">
        <v>141</v>
      </c>
      <c r="D14" s="118" t="s">
        <v>142</v>
      </c>
      <c r="E14" s="118" t="s">
        <v>143</v>
      </c>
      <c r="F14" s="119">
        <v>45677</v>
      </c>
      <c r="G14" s="119">
        <v>46021</v>
      </c>
      <c r="H14" s="28" t="s">
        <v>49</v>
      </c>
      <c r="I14" s="158" t="s">
        <v>355</v>
      </c>
      <c r="J14" s="121" t="s">
        <v>356</v>
      </c>
      <c r="K14" s="121" t="s">
        <v>357</v>
      </c>
      <c r="L14" s="122">
        <v>0.25</v>
      </c>
      <c r="M14" s="123"/>
      <c r="N14" s="156" t="s">
        <v>463</v>
      </c>
      <c r="O14" s="121" t="s">
        <v>464</v>
      </c>
      <c r="P14" s="121" t="s">
        <v>357</v>
      </c>
      <c r="Q14" s="219">
        <f>L14+25%</f>
        <v>0.5</v>
      </c>
      <c r="R14" s="192"/>
      <c r="S14" s="124"/>
      <c r="T14" s="125"/>
      <c r="U14" s="125"/>
      <c r="V14" s="125"/>
      <c r="W14" s="123"/>
    </row>
    <row r="15" spans="1:23" ht="84" customHeight="1" x14ac:dyDescent="0.2">
      <c r="A15" s="272"/>
      <c r="B15" s="127" t="s">
        <v>126</v>
      </c>
      <c r="C15" s="132" t="s">
        <v>144</v>
      </c>
      <c r="D15" s="118" t="s">
        <v>145</v>
      </c>
      <c r="E15" s="118" t="s">
        <v>146</v>
      </c>
      <c r="F15" s="119">
        <v>45677</v>
      </c>
      <c r="G15" s="119">
        <v>46021</v>
      </c>
      <c r="H15" s="28" t="s">
        <v>49</v>
      </c>
      <c r="I15" s="120" t="s">
        <v>358</v>
      </c>
      <c r="J15" s="121" t="s">
        <v>359</v>
      </c>
      <c r="K15" s="121" t="s">
        <v>145</v>
      </c>
      <c r="L15" s="122">
        <v>0.25</v>
      </c>
      <c r="M15" s="123"/>
      <c r="N15" s="156" t="s">
        <v>465</v>
      </c>
      <c r="O15" s="121" t="s">
        <v>466</v>
      </c>
      <c r="P15" s="121" t="s">
        <v>145</v>
      </c>
      <c r="Q15" s="219">
        <f>L15+25%</f>
        <v>0.5</v>
      </c>
      <c r="R15" s="192"/>
      <c r="S15" s="124"/>
      <c r="T15" s="125"/>
      <c r="U15" s="125"/>
      <c r="V15" s="125"/>
      <c r="W15" s="123"/>
    </row>
    <row r="16" spans="1:23" ht="62.45" customHeight="1" x14ac:dyDescent="0.2">
      <c r="A16" s="272"/>
      <c r="B16" s="127" t="s">
        <v>127</v>
      </c>
      <c r="C16" s="133" t="s">
        <v>147</v>
      </c>
      <c r="D16" s="78" t="s">
        <v>148</v>
      </c>
      <c r="E16" s="78" t="s">
        <v>149</v>
      </c>
      <c r="F16" s="21">
        <v>45658</v>
      </c>
      <c r="G16" s="21">
        <v>46022</v>
      </c>
      <c r="H16" s="28" t="s">
        <v>50</v>
      </c>
      <c r="I16" s="88" t="s">
        <v>360</v>
      </c>
      <c r="J16" s="22" t="s">
        <v>361</v>
      </c>
      <c r="K16" s="46" t="s">
        <v>362</v>
      </c>
      <c r="L16" s="27">
        <v>0.25</v>
      </c>
      <c r="M16" s="25"/>
      <c r="N16" s="156" t="s">
        <v>441</v>
      </c>
      <c r="O16" s="121" t="s">
        <v>442</v>
      </c>
      <c r="P16" s="121" t="s">
        <v>362</v>
      </c>
      <c r="Q16" s="219">
        <f>L16+25%</f>
        <v>0.5</v>
      </c>
      <c r="R16" s="28"/>
      <c r="S16" s="23"/>
      <c r="T16" s="24"/>
      <c r="U16" s="24"/>
      <c r="V16" s="24"/>
      <c r="W16" s="25"/>
    </row>
    <row r="17" spans="1:23" ht="137.44999999999999" customHeight="1" thickBot="1" x14ac:dyDescent="0.25">
      <c r="A17" s="253"/>
      <c r="B17" s="107" t="s">
        <v>128</v>
      </c>
      <c r="C17" s="134" t="s">
        <v>150</v>
      </c>
      <c r="D17" s="81" t="s">
        <v>151</v>
      </c>
      <c r="E17" s="81" t="s">
        <v>152</v>
      </c>
      <c r="F17" s="37">
        <v>45677</v>
      </c>
      <c r="G17" s="37">
        <v>46021</v>
      </c>
      <c r="H17" s="117" t="s">
        <v>49</v>
      </c>
      <c r="I17" s="98" t="s">
        <v>363</v>
      </c>
      <c r="J17" s="33" t="s">
        <v>364</v>
      </c>
      <c r="K17" s="33" t="s">
        <v>365</v>
      </c>
      <c r="L17" s="43">
        <v>0.17</v>
      </c>
      <c r="M17" s="41"/>
      <c r="N17" s="221" t="s">
        <v>467</v>
      </c>
      <c r="O17" s="222" t="s">
        <v>468</v>
      </c>
      <c r="P17" s="222" t="s">
        <v>469</v>
      </c>
      <c r="Q17" s="223">
        <f>L17+25%</f>
        <v>0.42000000000000004</v>
      </c>
      <c r="R17" s="117"/>
      <c r="S17" s="39"/>
      <c r="T17" s="40"/>
      <c r="U17" s="40"/>
      <c r="V17" s="40"/>
      <c r="W17" s="41"/>
    </row>
    <row r="18" spans="1:23" ht="14.45" customHeight="1" x14ac:dyDescent="0.2">
      <c r="W18" s="111" t="s">
        <v>94</v>
      </c>
    </row>
  </sheetData>
  <autoFilter ref="A7:H18" xr:uid="{5FE7E76B-F8EA-4A53-983B-468A6610D0B1}"/>
  <mergeCells count="9">
    <mergeCell ref="A10:A17"/>
    <mergeCell ref="A1:B4"/>
    <mergeCell ref="C1:U2"/>
    <mergeCell ref="C3:U4"/>
    <mergeCell ref="D6:H6"/>
    <mergeCell ref="I6:M6"/>
    <mergeCell ref="N6:R6"/>
    <mergeCell ref="S6:W6"/>
    <mergeCell ref="A8:A9"/>
  </mergeCells>
  <phoneticPr fontId="7" type="noConversion"/>
  <pageMargins left="0.7" right="0.7" top="0.75" bottom="0.75" header="0.3" footer="0.3"/>
  <pageSetup scale="10" orientation="portrait" r:id="rId1"/>
  <colBreaks count="1" manualBreakCount="1">
    <brk id="23"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9C2006C-D6BE-4E99-BAEF-90AA106F2942}">
          <x14:formula1>
            <xm:f>listas!$A$2:$A$21</xm:f>
          </x14:formula1>
          <xm:sqref>H8:H17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E3DAA-B769-4301-8486-0C59933CFF2E}">
  <sheetPr>
    <tabColor theme="7"/>
    <pageSetUpPr fitToPage="1"/>
  </sheetPr>
  <dimension ref="A1:W58"/>
  <sheetViews>
    <sheetView tabSelected="1" view="pageBreakPreview" topLeftCell="B6" zoomScale="60" zoomScaleNormal="70" workbookViewId="0">
      <pane xSplit="2" ySplit="2" topLeftCell="J8" activePane="bottomRight" state="frozen"/>
      <selection activeCell="B6" sqref="B6"/>
      <selection pane="bottomLeft" activeCell="B8" sqref="B8"/>
      <selection pane="topRight" activeCell="D6" sqref="D6"/>
      <selection pane="bottomRight" activeCell="Q58" sqref="Q58"/>
    </sheetView>
  </sheetViews>
  <sheetFormatPr defaultColWidth="11.43359375" defaultRowHeight="15" x14ac:dyDescent="0.2"/>
  <cols>
    <col min="1" max="1" width="28.3828125" customWidth="1"/>
    <col min="2" max="2" width="15.19921875" customWidth="1"/>
    <col min="3" max="3" width="75.0625" customWidth="1"/>
    <col min="4" max="4" width="30.8046875" customWidth="1"/>
    <col min="5" max="5" width="39.27734375" customWidth="1"/>
    <col min="6" max="6" width="20.3125" customWidth="1"/>
    <col min="7" max="7" width="19.7734375" customWidth="1"/>
    <col min="8" max="8" width="21.65625" customWidth="1"/>
    <col min="9" max="9" width="67.796875" customWidth="1"/>
    <col min="10" max="10" width="66.18359375" customWidth="1"/>
    <col min="11" max="11" width="43.1796875" customWidth="1"/>
    <col min="12" max="12" width="17.62109375" customWidth="1"/>
    <col min="13" max="13" width="82.4609375" customWidth="1"/>
    <col min="14" max="14" width="42.5078125" customWidth="1"/>
    <col min="15" max="15" width="45.33203125" customWidth="1"/>
    <col min="16" max="16" width="25.15234375" customWidth="1"/>
    <col min="17" max="17" width="15.87109375" customWidth="1"/>
    <col min="18" max="18" width="59.86328125" customWidth="1"/>
    <col min="19" max="19" width="42.5078125" customWidth="1"/>
    <col min="20" max="20" width="26.09765625" customWidth="1"/>
    <col min="21" max="21" width="25.15234375" customWidth="1"/>
    <col min="22" max="22" width="17.08203125" customWidth="1"/>
    <col min="23" max="23" width="29.86328125" customWidth="1"/>
  </cols>
  <sheetData>
    <row r="1" spans="1:23" ht="21.95" customHeight="1" x14ac:dyDescent="0.2">
      <c r="A1" s="232">
        <v>9</v>
      </c>
      <c r="B1" s="232"/>
      <c r="C1" s="273" t="s">
        <v>0</v>
      </c>
      <c r="D1" s="273"/>
      <c r="E1" s="273"/>
      <c r="F1" s="273"/>
      <c r="G1" s="273"/>
      <c r="H1" s="273"/>
      <c r="I1" s="273"/>
      <c r="J1" s="273"/>
      <c r="K1" s="273"/>
      <c r="L1" s="273"/>
      <c r="M1" s="273"/>
      <c r="N1" s="273"/>
      <c r="O1" s="273"/>
      <c r="P1" s="273"/>
      <c r="Q1" s="273"/>
      <c r="R1" s="273"/>
      <c r="S1" s="273"/>
      <c r="T1" s="273"/>
      <c r="U1" s="273"/>
      <c r="V1" s="113" t="s">
        <v>1</v>
      </c>
      <c r="W1" s="113" t="s">
        <v>2</v>
      </c>
    </row>
    <row r="2" spans="1:23" ht="21.95" customHeight="1" x14ac:dyDescent="0.2">
      <c r="A2" s="232"/>
      <c r="B2" s="232"/>
      <c r="C2" s="273"/>
      <c r="D2" s="273"/>
      <c r="E2" s="273"/>
      <c r="F2" s="273"/>
      <c r="G2" s="273"/>
      <c r="H2" s="273"/>
      <c r="I2" s="273"/>
      <c r="J2" s="273"/>
      <c r="K2" s="273"/>
      <c r="L2" s="273"/>
      <c r="M2" s="273"/>
      <c r="N2" s="273"/>
      <c r="O2" s="273"/>
      <c r="P2" s="273"/>
      <c r="Q2" s="273"/>
      <c r="R2" s="273"/>
      <c r="S2" s="273"/>
      <c r="T2" s="273"/>
      <c r="U2" s="273"/>
      <c r="V2" s="113" t="s">
        <v>3</v>
      </c>
      <c r="W2" s="115" t="s">
        <v>95</v>
      </c>
    </row>
    <row r="3" spans="1:23" ht="21.95" customHeight="1" x14ac:dyDescent="0.2">
      <c r="A3" s="232"/>
      <c r="B3" s="232"/>
      <c r="C3" s="273" t="s">
        <v>4</v>
      </c>
      <c r="D3" s="273"/>
      <c r="E3" s="273"/>
      <c r="F3" s="273"/>
      <c r="G3" s="273"/>
      <c r="H3" s="273"/>
      <c r="I3" s="273"/>
      <c r="J3" s="273"/>
      <c r="K3" s="273"/>
      <c r="L3" s="273"/>
      <c r="M3" s="273"/>
      <c r="N3" s="273"/>
      <c r="O3" s="273"/>
      <c r="P3" s="273"/>
      <c r="Q3" s="273"/>
      <c r="R3" s="273"/>
      <c r="S3" s="273"/>
      <c r="T3" s="273"/>
      <c r="U3" s="273"/>
      <c r="V3" s="113" t="s">
        <v>5</v>
      </c>
      <c r="W3" s="113" t="s">
        <v>100</v>
      </c>
    </row>
    <row r="4" spans="1:23" ht="21.95" customHeight="1" x14ac:dyDescent="0.2">
      <c r="A4" s="232"/>
      <c r="B4" s="232"/>
      <c r="C4" s="273"/>
      <c r="D4" s="273"/>
      <c r="E4" s="273"/>
      <c r="F4" s="273"/>
      <c r="G4" s="273"/>
      <c r="H4" s="273"/>
      <c r="I4" s="273"/>
      <c r="J4" s="273"/>
      <c r="K4" s="273"/>
      <c r="L4" s="273"/>
      <c r="M4" s="273"/>
      <c r="N4" s="273"/>
      <c r="O4" s="273"/>
      <c r="P4" s="273"/>
      <c r="Q4" s="273"/>
      <c r="R4" s="273"/>
      <c r="S4" s="273"/>
      <c r="T4" s="273"/>
      <c r="U4" s="273"/>
      <c r="V4" s="113" t="s">
        <v>6</v>
      </c>
      <c r="W4" s="114">
        <v>45812</v>
      </c>
    </row>
    <row r="5" spans="1:23" ht="15.75" thickBot="1" x14ac:dyDescent="0.25"/>
    <row r="6" spans="1:23" ht="39" customHeight="1" x14ac:dyDescent="0.2">
      <c r="A6" s="2"/>
      <c r="B6" s="3"/>
      <c r="C6" s="4" t="s">
        <v>35</v>
      </c>
      <c r="D6" s="257" t="s">
        <v>29</v>
      </c>
      <c r="E6" s="257"/>
      <c r="F6" s="257"/>
      <c r="G6" s="257"/>
      <c r="H6" s="258"/>
      <c r="I6" s="259" t="s">
        <v>8</v>
      </c>
      <c r="J6" s="260"/>
      <c r="K6" s="260"/>
      <c r="L6" s="260"/>
      <c r="M6" s="261"/>
      <c r="N6" s="259" t="s">
        <v>9</v>
      </c>
      <c r="O6" s="260"/>
      <c r="P6" s="260"/>
      <c r="Q6" s="260"/>
      <c r="R6" s="261"/>
      <c r="S6" s="259" t="s">
        <v>10</v>
      </c>
      <c r="T6" s="260"/>
      <c r="U6" s="260"/>
      <c r="V6" s="260"/>
      <c r="W6" s="261"/>
    </row>
    <row r="7" spans="1:23" ht="15.75" thickBot="1" x14ac:dyDescent="0.25">
      <c r="A7" s="5" t="s">
        <v>92</v>
      </c>
      <c r="B7" s="32" t="s">
        <v>93</v>
      </c>
      <c r="C7" s="6" t="s">
        <v>11</v>
      </c>
      <c r="D7" s="6" t="s">
        <v>12</v>
      </c>
      <c r="E7" s="6" t="s">
        <v>13</v>
      </c>
      <c r="F7" s="6" t="s">
        <v>14</v>
      </c>
      <c r="G7" s="6" t="s">
        <v>15</v>
      </c>
      <c r="H7" s="7" t="s">
        <v>16</v>
      </c>
      <c r="I7" s="8" t="s">
        <v>17</v>
      </c>
      <c r="J7" s="9" t="s">
        <v>18</v>
      </c>
      <c r="K7" s="9" t="s">
        <v>19</v>
      </c>
      <c r="L7" s="9" t="s">
        <v>20</v>
      </c>
      <c r="M7" s="10" t="s">
        <v>21</v>
      </c>
      <c r="N7" s="8" t="s">
        <v>17</v>
      </c>
      <c r="O7" s="9" t="s">
        <v>18</v>
      </c>
      <c r="P7" s="9" t="s">
        <v>19</v>
      </c>
      <c r="Q7" s="9" t="s">
        <v>20</v>
      </c>
      <c r="R7" s="10" t="s">
        <v>21</v>
      </c>
      <c r="S7" s="8" t="s">
        <v>17</v>
      </c>
      <c r="T7" s="9" t="s">
        <v>18</v>
      </c>
      <c r="U7" s="9" t="s">
        <v>19</v>
      </c>
      <c r="V7" s="9" t="s">
        <v>20</v>
      </c>
      <c r="W7" s="10" t="s">
        <v>21</v>
      </c>
    </row>
    <row r="8" spans="1:23" ht="84" customHeight="1" x14ac:dyDescent="0.2">
      <c r="A8" s="254" t="s">
        <v>30</v>
      </c>
      <c r="B8" s="106" t="s">
        <v>55</v>
      </c>
      <c r="C8" s="131" t="s">
        <v>164</v>
      </c>
      <c r="D8" s="75" t="s">
        <v>165</v>
      </c>
      <c r="E8" s="75" t="s">
        <v>146</v>
      </c>
      <c r="F8" s="138">
        <v>45658</v>
      </c>
      <c r="G8" s="138">
        <v>46022</v>
      </c>
      <c r="H8" s="144" t="s">
        <v>50</v>
      </c>
      <c r="I8" s="35" t="s">
        <v>366</v>
      </c>
      <c r="J8" s="14" t="s">
        <v>367</v>
      </c>
      <c r="K8" s="14" t="s">
        <v>362</v>
      </c>
      <c r="L8" s="44">
        <v>0.25</v>
      </c>
      <c r="M8" s="59"/>
      <c r="N8" s="35" t="s">
        <v>443</v>
      </c>
      <c r="O8" s="14" t="s">
        <v>444</v>
      </c>
      <c r="P8" s="14" t="s">
        <v>362</v>
      </c>
      <c r="Q8" s="15">
        <f>L8+25%</f>
        <v>0.5</v>
      </c>
      <c r="R8" s="19"/>
      <c r="S8" s="17"/>
      <c r="T8" s="18"/>
      <c r="U8" s="18"/>
      <c r="V8" s="18"/>
      <c r="W8" s="19"/>
    </row>
    <row r="9" spans="1:23" ht="75" customHeight="1" x14ac:dyDescent="0.2">
      <c r="A9" s="255"/>
      <c r="B9" s="127" t="s">
        <v>56</v>
      </c>
      <c r="C9" s="133" t="s">
        <v>166</v>
      </c>
      <c r="D9" s="46" t="s">
        <v>167</v>
      </c>
      <c r="E9" s="46" t="s">
        <v>168</v>
      </c>
      <c r="F9" s="47">
        <v>45658</v>
      </c>
      <c r="G9" s="47">
        <v>46022</v>
      </c>
      <c r="H9" s="139" t="s">
        <v>50</v>
      </c>
      <c r="I9" s="26" t="s">
        <v>368</v>
      </c>
      <c r="J9" s="20" t="s">
        <v>369</v>
      </c>
      <c r="K9" s="20" t="s">
        <v>362</v>
      </c>
      <c r="L9" s="36">
        <v>0.25</v>
      </c>
      <c r="M9" s="136"/>
      <c r="N9" s="156" t="s">
        <v>445</v>
      </c>
      <c r="O9" s="121" t="s">
        <v>446</v>
      </c>
      <c r="P9" s="121" t="s">
        <v>362</v>
      </c>
      <c r="Q9" s="122">
        <f>L9+25%</f>
        <v>0.5</v>
      </c>
      <c r="R9" s="123"/>
      <c r="S9" s="124"/>
      <c r="T9" s="125"/>
      <c r="U9" s="125"/>
      <c r="V9" s="125"/>
      <c r="W9" s="123"/>
    </row>
    <row r="10" spans="1:23" ht="63" customHeight="1" x14ac:dyDescent="0.2">
      <c r="A10" s="255"/>
      <c r="B10" s="127" t="s">
        <v>57</v>
      </c>
      <c r="C10" s="145" t="s">
        <v>169</v>
      </c>
      <c r="D10" s="46" t="s">
        <v>170</v>
      </c>
      <c r="E10" s="46" t="s">
        <v>171</v>
      </c>
      <c r="F10" s="47">
        <v>45658</v>
      </c>
      <c r="G10" s="47">
        <v>46022</v>
      </c>
      <c r="H10" s="139" t="s">
        <v>50</v>
      </c>
      <c r="I10" s="26" t="s">
        <v>370</v>
      </c>
      <c r="J10" s="20" t="s">
        <v>371</v>
      </c>
      <c r="K10" s="20" t="s">
        <v>362</v>
      </c>
      <c r="L10" s="36">
        <v>0.25</v>
      </c>
      <c r="M10" s="136"/>
      <c r="N10" s="156" t="s">
        <v>447</v>
      </c>
      <c r="O10" s="121" t="s">
        <v>448</v>
      </c>
      <c r="P10" s="121" t="s">
        <v>362</v>
      </c>
      <c r="Q10" s="122">
        <f>L10+25%</f>
        <v>0.5</v>
      </c>
      <c r="R10" s="123"/>
      <c r="S10" s="124"/>
      <c r="T10" s="125"/>
      <c r="U10" s="125"/>
      <c r="V10" s="125"/>
      <c r="W10" s="123"/>
    </row>
    <row r="11" spans="1:23" ht="88.9" customHeight="1" x14ac:dyDescent="0.2">
      <c r="A11" s="255"/>
      <c r="B11" s="127" t="s">
        <v>153</v>
      </c>
      <c r="C11" s="146" t="s">
        <v>172</v>
      </c>
      <c r="D11" s="140">
        <v>1</v>
      </c>
      <c r="E11" s="46" t="s">
        <v>173</v>
      </c>
      <c r="F11" s="141">
        <v>45962</v>
      </c>
      <c r="G11" s="141">
        <v>45991</v>
      </c>
      <c r="H11" s="28" t="s">
        <v>52</v>
      </c>
      <c r="I11" s="26" t="s">
        <v>372</v>
      </c>
      <c r="J11" s="20" t="s">
        <v>339</v>
      </c>
      <c r="K11" s="46" t="s">
        <v>173</v>
      </c>
      <c r="L11" s="36">
        <v>0</v>
      </c>
      <c r="M11" s="136"/>
      <c r="N11" s="156" t="s">
        <v>496</v>
      </c>
      <c r="O11" s="121" t="s">
        <v>497</v>
      </c>
      <c r="P11" s="121" t="s">
        <v>498</v>
      </c>
      <c r="Q11" s="135">
        <f>L11+76%</f>
        <v>0.76</v>
      </c>
      <c r="R11" s="192"/>
      <c r="S11" s="124"/>
      <c r="T11" s="125"/>
      <c r="U11" s="125"/>
      <c r="V11" s="125"/>
      <c r="W11" s="123"/>
    </row>
    <row r="12" spans="1:23" ht="94.15" customHeight="1" x14ac:dyDescent="0.2">
      <c r="A12" s="255"/>
      <c r="B12" s="127" t="s">
        <v>154</v>
      </c>
      <c r="C12" s="133" t="s">
        <v>174</v>
      </c>
      <c r="D12" s="140">
        <v>0.9</v>
      </c>
      <c r="E12" s="46" t="s">
        <v>337</v>
      </c>
      <c r="F12" s="48">
        <v>45962</v>
      </c>
      <c r="G12" s="48">
        <v>45991</v>
      </c>
      <c r="H12" s="139" t="s">
        <v>52</v>
      </c>
      <c r="I12" s="26" t="s">
        <v>372</v>
      </c>
      <c r="J12" s="20" t="s">
        <v>339</v>
      </c>
      <c r="K12" s="46" t="s">
        <v>373</v>
      </c>
      <c r="L12" s="97">
        <v>0</v>
      </c>
      <c r="M12" s="136"/>
      <c r="N12" s="156" t="s">
        <v>499</v>
      </c>
      <c r="O12" s="121" t="s">
        <v>500</v>
      </c>
      <c r="P12" s="121" t="s">
        <v>501</v>
      </c>
      <c r="Q12" s="135">
        <f>L12+87%</f>
        <v>0.87</v>
      </c>
      <c r="R12" s="192"/>
      <c r="S12" s="124"/>
      <c r="T12" s="125"/>
      <c r="U12" s="125"/>
      <c r="V12" s="125"/>
      <c r="W12" s="123"/>
    </row>
    <row r="13" spans="1:23" ht="147.6" customHeight="1" x14ac:dyDescent="0.2">
      <c r="A13" s="255"/>
      <c r="B13" s="127" t="s">
        <v>155</v>
      </c>
      <c r="C13" s="133" t="s">
        <v>175</v>
      </c>
      <c r="D13" s="140" t="s">
        <v>165</v>
      </c>
      <c r="E13" s="46" t="s">
        <v>146</v>
      </c>
      <c r="F13" s="48">
        <v>45658</v>
      </c>
      <c r="G13" s="48">
        <v>46022</v>
      </c>
      <c r="H13" s="139" t="s">
        <v>53</v>
      </c>
      <c r="I13" s="26" t="s">
        <v>374</v>
      </c>
      <c r="J13" s="20" t="s">
        <v>375</v>
      </c>
      <c r="K13" s="20" t="s">
        <v>175</v>
      </c>
      <c r="L13" s="97">
        <v>0.25</v>
      </c>
      <c r="M13" s="136"/>
      <c r="N13" s="156" t="s">
        <v>516</v>
      </c>
      <c r="O13" s="121" t="s">
        <v>517</v>
      </c>
      <c r="P13" s="121" t="s">
        <v>165</v>
      </c>
      <c r="Q13" s="122">
        <f>L13+25%</f>
        <v>0.5</v>
      </c>
      <c r="R13" s="123"/>
      <c r="S13" s="124"/>
      <c r="T13" s="125"/>
      <c r="U13" s="125"/>
      <c r="V13" s="125"/>
      <c r="W13" s="123"/>
    </row>
    <row r="14" spans="1:23" ht="82.9" customHeight="1" x14ac:dyDescent="0.2">
      <c r="A14" s="255"/>
      <c r="B14" s="127" t="s">
        <v>156</v>
      </c>
      <c r="C14" s="145" t="s">
        <v>175</v>
      </c>
      <c r="D14" s="36" t="s">
        <v>165</v>
      </c>
      <c r="E14" s="20" t="s">
        <v>146</v>
      </c>
      <c r="F14" s="21">
        <v>45658</v>
      </c>
      <c r="G14" s="21">
        <v>46006</v>
      </c>
      <c r="H14" s="28" t="s">
        <v>54</v>
      </c>
      <c r="I14" s="26" t="s">
        <v>376</v>
      </c>
      <c r="J14" s="20" t="s">
        <v>377</v>
      </c>
      <c r="K14" s="20" t="s">
        <v>378</v>
      </c>
      <c r="L14" s="97">
        <v>0.25</v>
      </c>
      <c r="M14" s="136"/>
      <c r="N14" s="156" t="s">
        <v>518</v>
      </c>
      <c r="O14" s="121" t="s">
        <v>519</v>
      </c>
      <c r="P14" s="216" t="s">
        <v>520</v>
      </c>
      <c r="Q14" s="122">
        <f>L14+25%</f>
        <v>0.5</v>
      </c>
      <c r="R14" s="123"/>
      <c r="S14" s="124"/>
      <c r="T14" s="125"/>
      <c r="U14" s="125"/>
      <c r="V14" s="125"/>
      <c r="W14" s="123"/>
    </row>
    <row r="15" spans="1:23" ht="55.9" customHeight="1" x14ac:dyDescent="0.2">
      <c r="A15" s="255"/>
      <c r="B15" s="127" t="s">
        <v>157</v>
      </c>
      <c r="C15" s="145" t="s">
        <v>176</v>
      </c>
      <c r="D15" s="36" t="s">
        <v>177</v>
      </c>
      <c r="E15" s="20" t="s">
        <v>177</v>
      </c>
      <c r="F15" s="21">
        <v>45659</v>
      </c>
      <c r="G15" s="21">
        <v>45838</v>
      </c>
      <c r="H15" s="28" t="s">
        <v>22</v>
      </c>
      <c r="I15" s="26" t="s">
        <v>379</v>
      </c>
      <c r="J15" s="20" t="s">
        <v>380</v>
      </c>
      <c r="K15" s="20" t="s">
        <v>381</v>
      </c>
      <c r="L15" s="97">
        <v>0.2</v>
      </c>
      <c r="M15" s="136"/>
      <c r="N15" s="156" t="s">
        <v>436</v>
      </c>
      <c r="O15" s="121" t="s">
        <v>177</v>
      </c>
      <c r="P15" s="121" t="s">
        <v>339</v>
      </c>
      <c r="Q15" s="217">
        <f>L15+80%</f>
        <v>1</v>
      </c>
      <c r="R15" s="123"/>
      <c r="S15" s="124"/>
      <c r="T15" s="125"/>
      <c r="U15" s="125"/>
      <c r="V15" s="125"/>
      <c r="W15" s="123"/>
    </row>
    <row r="16" spans="1:23" ht="58.9" customHeight="1" x14ac:dyDescent="0.2">
      <c r="A16" s="255"/>
      <c r="B16" s="127" t="s">
        <v>158</v>
      </c>
      <c r="C16" s="145" t="s">
        <v>178</v>
      </c>
      <c r="D16" s="36" t="s">
        <v>179</v>
      </c>
      <c r="E16" s="20" t="s">
        <v>180</v>
      </c>
      <c r="F16" s="21">
        <v>45659</v>
      </c>
      <c r="G16" s="21">
        <v>46022</v>
      </c>
      <c r="H16" s="28" t="s">
        <v>22</v>
      </c>
      <c r="I16" s="26" t="s">
        <v>382</v>
      </c>
      <c r="J16" s="46" t="s">
        <v>339</v>
      </c>
      <c r="K16" s="46" t="s">
        <v>180</v>
      </c>
      <c r="L16" s="97">
        <v>0</v>
      </c>
      <c r="M16" s="136"/>
      <c r="N16" s="156" t="s">
        <v>439</v>
      </c>
      <c r="O16" s="121" t="s">
        <v>416</v>
      </c>
      <c r="P16" s="121" t="s">
        <v>440</v>
      </c>
      <c r="Q16" s="122">
        <f>L16+67%</f>
        <v>0.67</v>
      </c>
      <c r="R16" s="123"/>
      <c r="S16" s="124"/>
      <c r="T16" s="125"/>
      <c r="U16" s="125"/>
      <c r="V16" s="125"/>
      <c r="W16" s="123"/>
    </row>
    <row r="17" spans="1:23" ht="64.900000000000006" customHeight="1" x14ac:dyDescent="0.2">
      <c r="A17" s="255"/>
      <c r="B17" s="127" t="s">
        <v>159</v>
      </c>
      <c r="C17" s="145" t="s">
        <v>181</v>
      </c>
      <c r="D17" s="36" t="s">
        <v>179</v>
      </c>
      <c r="E17" s="20" t="s">
        <v>180</v>
      </c>
      <c r="F17" s="21">
        <v>45659</v>
      </c>
      <c r="G17" s="21">
        <v>46022</v>
      </c>
      <c r="H17" s="28" t="s">
        <v>48</v>
      </c>
      <c r="I17" s="26" t="s">
        <v>382</v>
      </c>
      <c r="J17" s="46" t="s">
        <v>339</v>
      </c>
      <c r="K17" s="46" t="s">
        <v>180</v>
      </c>
      <c r="L17" s="97">
        <v>0</v>
      </c>
      <c r="M17" s="136"/>
      <c r="N17" s="156" t="s">
        <v>415</v>
      </c>
      <c r="O17" s="121" t="s">
        <v>416</v>
      </c>
      <c r="P17" s="121" t="s">
        <v>417</v>
      </c>
      <c r="Q17" s="135">
        <f>L17+67%</f>
        <v>0.67</v>
      </c>
      <c r="R17" s="123"/>
      <c r="S17" s="124"/>
      <c r="T17" s="125"/>
      <c r="U17" s="125"/>
      <c r="V17" s="125"/>
      <c r="W17" s="123"/>
    </row>
    <row r="18" spans="1:23" ht="66" customHeight="1" x14ac:dyDescent="0.2">
      <c r="A18" s="255"/>
      <c r="B18" s="127" t="s">
        <v>160</v>
      </c>
      <c r="C18" s="191" t="s">
        <v>182</v>
      </c>
      <c r="D18" s="50" t="s">
        <v>179</v>
      </c>
      <c r="E18" s="29" t="s">
        <v>180</v>
      </c>
      <c r="F18" s="130">
        <v>45748</v>
      </c>
      <c r="G18" s="130">
        <v>46022</v>
      </c>
      <c r="H18" s="192" t="s">
        <v>48</v>
      </c>
      <c r="I18" s="26" t="s">
        <v>382</v>
      </c>
      <c r="J18" s="46" t="s">
        <v>339</v>
      </c>
      <c r="K18" s="79" t="s">
        <v>180</v>
      </c>
      <c r="L18" s="97">
        <v>0</v>
      </c>
      <c r="M18" s="136"/>
      <c r="N18" s="156" t="s">
        <v>418</v>
      </c>
      <c r="O18" s="121" t="s">
        <v>419</v>
      </c>
      <c r="P18" s="121" t="s">
        <v>420</v>
      </c>
      <c r="Q18" s="215">
        <f>L18+100%</f>
        <v>1</v>
      </c>
      <c r="R18" s="123"/>
      <c r="S18" s="124"/>
      <c r="T18" s="125"/>
      <c r="U18" s="125"/>
      <c r="V18" s="125"/>
      <c r="W18" s="123"/>
    </row>
    <row r="19" spans="1:23" ht="43.9" customHeight="1" x14ac:dyDescent="0.2">
      <c r="A19" s="255"/>
      <c r="B19" s="127" t="s">
        <v>161</v>
      </c>
      <c r="C19" s="147" t="s">
        <v>183</v>
      </c>
      <c r="D19" s="143" t="s">
        <v>184</v>
      </c>
      <c r="E19" s="79" t="s">
        <v>185</v>
      </c>
      <c r="F19" s="142">
        <v>45659</v>
      </c>
      <c r="G19" s="142">
        <v>46022</v>
      </c>
      <c r="H19" s="148" t="s">
        <v>22</v>
      </c>
      <c r="I19" s="49" t="s">
        <v>382</v>
      </c>
      <c r="J19" s="29" t="s">
        <v>339</v>
      </c>
      <c r="K19" s="79" t="s">
        <v>185</v>
      </c>
      <c r="L19" s="159">
        <v>0</v>
      </c>
      <c r="M19" s="54"/>
      <c r="N19" s="26" t="s">
        <v>437</v>
      </c>
      <c r="O19" s="20" t="s">
        <v>438</v>
      </c>
      <c r="P19" s="20" t="s">
        <v>202</v>
      </c>
      <c r="Q19" s="36">
        <f>L19+50%</f>
        <v>0.5</v>
      </c>
      <c r="R19" s="25"/>
      <c r="S19" s="23"/>
      <c r="T19" s="24"/>
      <c r="U19" s="24"/>
      <c r="V19" s="24"/>
      <c r="W19" s="25"/>
    </row>
    <row r="20" spans="1:23" ht="183" customHeight="1" x14ac:dyDescent="0.2">
      <c r="A20" s="255"/>
      <c r="B20" s="126" t="s">
        <v>162</v>
      </c>
      <c r="C20" s="147" t="s">
        <v>186</v>
      </c>
      <c r="D20" s="143" t="s">
        <v>187</v>
      </c>
      <c r="E20" s="79" t="s">
        <v>188</v>
      </c>
      <c r="F20" s="142">
        <v>45931</v>
      </c>
      <c r="G20" s="142">
        <v>46021</v>
      </c>
      <c r="H20" s="148" t="s">
        <v>25</v>
      </c>
      <c r="I20" s="49" t="s">
        <v>383</v>
      </c>
      <c r="J20" s="29" t="s">
        <v>339</v>
      </c>
      <c r="K20" s="79" t="s">
        <v>339</v>
      </c>
      <c r="L20" s="159">
        <v>0</v>
      </c>
      <c r="M20" s="64"/>
      <c r="N20" s="26" t="s">
        <v>422</v>
      </c>
      <c r="O20" s="20" t="s">
        <v>420</v>
      </c>
      <c r="P20" s="46" t="s">
        <v>188</v>
      </c>
      <c r="Q20" s="36">
        <v>0</v>
      </c>
      <c r="R20" s="25"/>
      <c r="S20" s="23"/>
      <c r="T20" s="24"/>
      <c r="U20" s="24"/>
      <c r="V20" s="24"/>
      <c r="W20" s="25"/>
    </row>
    <row r="21" spans="1:23" ht="78" customHeight="1" x14ac:dyDescent="0.2">
      <c r="A21" s="255"/>
      <c r="B21" s="127" t="s">
        <v>163</v>
      </c>
      <c r="C21" s="147" t="s">
        <v>175</v>
      </c>
      <c r="D21" s="143" t="s">
        <v>165</v>
      </c>
      <c r="E21" s="79" t="s">
        <v>146</v>
      </c>
      <c r="F21" s="142">
        <v>45658</v>
      </c>
      <c r="G21" s="142">
        <v>45838</v>
      </c>
      <c r="H21" s="148" t="s">
        <v>84</v>
      </c>
      <c r="I21" s="203" t="s">
        <v>384</v>
      </c>
      <c r="J21" s="204" t="s">
        <v>339</v>
      </c>
      <c r="K21" s="205" t="s">
        <v>339</v>
      </c>
      <c r="L21" s="206">
        <v>0</v>
      </c>
      <c r="M21" s="136"/>
      <c r="N21" s="156" t="s">
        <v>502</v>
      </c>
      <c r="O21" s="121" t="s">
        <v>503</v>
      </c>
      <c r="P21" s="216" t="s">
        <v>420</v>
      </c>
      <c r="Q21" s="217">
        <f>L21+100%</f>
        <v>1</v>
      </c>
      <c r="R21" s="123"/>
      <c r="S21" s="124"/>
      <c r="T21" s="125"/>
      <c r="U21" s="125"/>
      <c r="V21" s="125"/>
      <c r="W21" s="123"/>
    </row>
    <row r="22" spans="1:23" ht="60.6" customHeight="1" x14ac:dyDescent="0.2">
      <c r="A22" s="255"/>
      <c r="B22" s="127" t="s">
        <v>313</v>
      </c>
      <c r="C22" s="147" t="s">
        <v>319</v>
      </c>
      <c r="D22" s="143" t="s">
        <v>320</v>
      </c>
      <c r="E22" s="79" t="s">
        <v>321</v>
      </c>
      <c r="F22" s="142">
        <v>45658</v>
      </c>
      <c r="G22" s="142">
        <v>45838</v>
      </c>
      <c r="H22" s="148" t="s">
        <v>84</v>
      </c>
      <c r="I22" s="203" t="s">
        <v>384</v>
      </c>
      <c r="J22" s="204" t="s">
        <v>339</v>
      </c>
      <c r="K22" s="205" t="s">
        <v>339</v>
      </c>
      <c r="L22" s="206">
        <v>0</v>
      </c>
      <c r="M22" s="136"/>
      <c r="N22" s="156" t="s">
        <v>504</v>
      </c>
      <c r="O22" s="121" t="s">
        <v>505</v>
      </c>
      <c r="P22" s="216" t="s">
        <v>420</v>
      </c>
      <c r="Q22" s="217">
        <f t="shared" ref="Q22:Q26" si="0">L22+100%</f>
        <v>1</v>
      </c>
      <c r="R22" s="123"/>
      <c r="S22" s="124"/>
      <c r="T22" s="125"/>
      <c r="U22" s="125"/>
      <c r="V22" s="125"/>
      <c r="W22" s="123"/>
    </row>
    <row r="23" spans="1:23" ht="108" x14ac:dyDescent="0.2">
      <c r="A23" s="255"/>
      <c r="B23" s="127" t="s">
        <v>314</v>
      </c>
      <c r="C23" s="147" t="s">
        <v>322</v>
      </c>
      <c r="D23" s="143" t="s">
        <v>323</v>
      </c>
      <c r="E23" s="79" t="s">
        <v>324</v>
      </c>
      <c r="F23" s="142">
        <v>45658</v>
      </c>
      <c r="G23" s="142">
        <v>45838</v>
      </c>
      <c r="H23" s="148" t="s">
        <v>84</v>
      </c>
      <c r="I23" s="203" t="s">
        <v>384</v>
      </c>
      <c r="J23" s="204" t="s">
        <v>339</v>
      </c>
      <c r="K23" s="205" t="s">
        <v>339</v>
      </c>
      <c r="L23" s="206">
        <v>0</v>
      </c>
      <c r="M23" s="136"/>
      <c r="N23" s="156" t="s">
        <v>506</v>
      </c>
      <c r="O23" s="121" t="s">
        <v>507</v>
      </c>
      <c r="P23" s="216" t="s">
        <v>420</v>
      </c>
      <c r="Q23" s="217">
        <f t="shared" si="0"/>
        <v>1</v>
      </c>
      <c r="R23" s="123"/>
      <c r="S23" s="124"/>
      <c r="T23" s="125"/>
      <c r="U23" s="125"/>
      <c r="V23" s="125"/>
      <c r="W23" s="123"/>
    </row>
    <row r="24" spans="1:23" ht="68.25" x14ac:dyDescent="0.2">
      <c r="A24" s="255"/>
      <c r="B24" s="127" t="s">
        <v>315</v>
      </c>
      <c r="C24" s="147" t="s">
        <v>325</v>
      </c>
      <c r="D24" s="143" t="s">
        <v>326</v>
      </c>
      <c r="E24" s="79" t="s">
        <v>327</v>
      </c>
      <c r="F24" s="142">
        <v>45658</v>
      </c>
      <c r="G24" s="142">
        <v>45838</v>
      </c>
      <c r="H24" s="148" t="s">
        <v>84</v>
      </c>
      <c r="I24" s="203" t="s">
        <v>384</v>
      </c>
      <c r="J24" s="204" t="s">
        <v>339</v>
      </c>
      <c r="K24" s="205" t="s">
        <v>339</v>
      </c>
      <c r="L24" s="206">
        <v>0</v>
      </c>
      <c r="M24" s="136"/>
      <c r="N24" s="156" t="s">
        <v>508</v>
      </c>
      <c r="O24" s="121" t="s">
        <v>509</v>
      </c>
      <c r="P24" s="216" t="s">
        <v>420</v>
      </c>
      <c r="Q24" s="217">
        <f t="shared" si="0"/>
        <v>1</v>
      </c>
      <c r="R24" s="123"/>
      <c r="S24" s="124"/>
      <c r="T24" s="125"/>
      <c r="U24" s="125"/>
      <c r="V24" s="125"/>
      <c r="W24" s="123"/>
    </row>
    <row r="25" spans="1:23" ht="81" x14ac:dyDescent="0.2">
      <c r="A25" s="255"/>
      <c r="B25" s="127" t="s">
        <v>316</v>
      </c>
      <c r="C25" s="147" t="s">
        <v>328</v>
      </c>
      <c r="D25" s="143" t="s">
        <v>329</v>
      </c>
      <c r="E25" s="79" t="s">
        <v>330</v>
      </c>
      <c r="F25" s="142">
        <v>45658</v>
      </c>
      <c r="G25" s="142">
        <v>45838</v>
      </c>
      <c r="H25" s="148" t="s">
        <v>84</v>
      </c>
      <c r="I25" s="203" t="s">
        <v>384</v>
      </c>
      <c r="J25" s="204" t="s">
        <v>339</v>
      </c>
      <c r="K25" s="205" t="s">
        <v>339</v>
      </c>
      <c r="L25" s="206">
        <v>0</v>
      </c>
      <c r="M25" s="136"/>
      <c r="N25" s="156" t="s">
        <v>510</v>
      </c>
      <c r="O25" s="121" t="s">
        <v>511</v>
      </c>
      <c r="P25" s="216" t="s">
        <v>420</v>
      </c>
      <c r="Q25" s="217">
        <f t="shared" si="0"/>
        <v>1</v>
      </c>
      <c r="R25" s="123"/>
      <c r="S25" s="124"/>
      <c r="T25" s="125"/>
      <c r="U25" s="125"/>
      <c r="V25" s="125"/>
      <c r="W25" s="123"/>
    </row>
    <row r="26" spans="1:23" ht="175.5" x14ac:dyDescent="0.2">
      <c r="A26" s="255"/>
      <c r="B26" s="127" t="s">
        <v>317</v>
      </c>
      <c r="C26" s="133" t="s">
        <v>331</v>
      </c>
      <c r="D26" s="140" t="s">
        <v>332</v>
      </c>
      <c r="E26" s="46" t="s">
        <v>333</v>
      </c>
      <c r="F26" s="48">
        <v>45658</v>
      </c>
      <c r="G26" s="48">
        <v>45838</v>
      </c>
      <c r="H26" s="139" t="s">
        <v>84</v>
      </c>
      <c r="I26" s="203" t="s">
        <v>384</v>
      </c>
      <c r="J26" s="204" t="s">
        <v>339</v>
      </c>
      <c r="K26" s="205" t="s">
        <v>339</v>
      </c>
      <c r="L26" s="206">
        <v>0</v>
      </c>
      <c r="M26" s="136"/>
      <c r="N26" s="156" t="s">
        <v>512</v>
      </c>
      <c r="O26" s="121" t="s">
        <v>513</v>
      </c>
      <c r="P26" s="216" t="s">
        <v>420</v>
      </c>
      <c r="Q26" s="217">
        <f t="shared" si="0"/>
        <v>1</v>
      </c>
      <c r="R26" s="123"/>
      <c r="S26" s="124"/>
      <c r="T26" s="125"/>
      <c r="U26" s="125"/>
      <c r="V26" s="125"/>
      <c r="W26" s="123"/>
    </row>
    <row r="27" spans="1:23" ht="55.5" thickBot="1" x14ac:dyDescent="0.25">
      <c r="A27" s="256"/>
      <c r="B27" s="202" t="s">
        <v>318</v>
      </c>
      <c r="C27" s="197" t="s">
        <v>334</v>
      </c>
      <c r="D27" s="198" t="s">
        <v>335</v>
      </c>
      <c r="E27" s="199" t="s">
        <v>336</v>
      </c>
      <c r="F27" s="200">
        <v>45658</v>
      </c>
      <c r="G27" s="200">
        <v>45838</v>
      </c>
      <c r="H27" s="201" t="s">
        <v>84</v>
      </c>
      <c r="I27" s="203" t="s">
        <v>384</v>
      </c>
      <c r="J27" s="204" t="s">
        <v>339</v>
      </c>
      <c r="K27" s="205" t="s">
        <v>339</v>
      </c>
      <c r="L27" s="206">
        <v>0</v>
      </c>
      <c r="M27" s="136"/>
      <c r="N27" s="221" t="s">
        <v>514</v>
      </c>
      <c r="O27" s="222" t="s">
        <v>515</v>
      </c>
      <c r="P27" s="226" t="s">
        <v>420</v>
      </c>
      <c r="Q27" s="228">
        <f>L27+100%</f>
        <v>1</v>
      </c>
      <c r="R27" s="74"/>
      <c r="S27" s="124"/>
      <c r="T27" s="125"/>
      <c r="U27" s="125"/>
      <c r="V27" s="125"/>
      <c r="W27" s="123"/>
    </row>
    <row r="28" spans="1:23" ht="54.75" x14ac:dyDescent="0.2">
      <c r="A28" s="274" t="s">
        <v>31</v>
      </c>
      <c r="B28" s="137" t="s">
        <v>58</v>
      </c>
      <c r="C28" s="131" t="s">
        <v>201</v>
      </c>
      <c r="D28" s="75" t="s">
        <v>202</v>
      </c>
      <c r="E28" s="75" t="s">
        <v>203</v>
      </c>
      <c r="F28" s="57">
        <v>45962</v>
      </c>
      <c r="G28" s="57">
        <v>46022</v>
      </c>
      <c r="H28" s="144" t="s">
        <v>48</v>
      </c>
      <c r="I28" s="35" t="s">
        <v>372</v>
      </c>
      <c r="J28" s="75" t="s">
        <v>339</v>
      </c>
      <c r="K28" s="75" t="s">
        <v>203</v>
      </c>
      <c r="L28" s="99">
        <v>0</v>
      </c>
      <c r="M28" s="55"/>
      <c r="N28" s="35" t="s">
        <v>422</v>
      </c>
      <c r="O28" s="14" t="s">
        <v>420</v>
      </c>
      <c r="P28" s="14" t="s">
        <v>421</v>
      </c>
      <c r="Q28" s="44">
        <v>0</v>
      </c>
      <c r="R28" s="19"/>
      <c r="S28" s="17"/>
      <c r="T28" s="18"/>
      <c r="U28" s="18"/>
      <c r="V28" s="18"/>
      <c r="W28" s="19"/>
    </row>
    <row r="29" spans="1:23" ht="68.25" x14ac:dyDescent="0.2">
      <c r="A29" s="275"/>
      <c r="B29" s="137" t="s">
        <v>59</v>
      </c>
      <c r="C29" s="132" t="s">
        <v>204</v>
      </c>
      <c r="D29" s="150" t="s">
        <v>205</v>
      </c>
      <c r="E29" s="150" t="s">
        <v>206</v>
      </c>
      <c r="F29" s="151">
        <v>45962</v>
      </c>
      <c r="G29" s="151">
        <v>46022</v>
      </c>
      <c r="H29" s="139" t="s">
        <v>48</v>
      </c>
      <c r="I29" s="26" t="s">
        <v>372</v>
      </c>
      <c r="J29" s="46" t="s">
        <v>339</v>
      </c>
      <c r="K29" s="46" t="s">
        <v>206</v>
      </c>
      <c r="L29" s="97">
        <v>0</v>
      </c>
      <c r="M29" s="152"/>
      <c r="N29" s="120" t="s">
        <v>422</v>
      </c>
      <c r="O29" s="121" t="s">
        <v>420</v>
      </c>
      <c r="P29" s="121" t="s">
        <v>423</v>
      </c>
      <c r="Q29" s="135">
        <v>0</v>
      </c>
      <c r="R29" s="123"/>
      <c r="S29" s="124"/>
      <c r="T29" s="125"/>
      <c r="U29" s="125"/>
      <c r="V29" s="125"/>
      <c r="W29" s="123"/>
    </row>
    <row r="30" spans="1:23" ht="175.15" customHeight="1" x14ac:dyDescent="0.2">
      <c r="A30" s="275"/>
      <c r="B30" s="137" t="s">
        <v>60</v>
      </c>
      <c r="C30" s="132" t="s">
        <v>175</v>
      </c>
      <c r="D30" s="150" t="s">
        <v>165</v>
      </c>
      <c r="E30" s="150" t="s">
        <v>146</v>
      </c>
      <c r="F30" s="151">
        <v>45717</v>
      </c>
      <c r="G30" s="151">
        <v>45991</v>
      </c>
      <c r="H30" s="139" t="s">
        <v>51</v>
      </c>
      <c r="I30" s="26" t="s">
        <v>385</v>
      </c>
      <c r="J30" s="20" t="s">
        <v>386</v>
      </c>
      <c r="K30" s="20" t="s">
        <v>387</v>
      </c>
      <c r="L30" s="36">
        <v>0.25</v>
      </c>
      <c r="M30" s="152"/>
      <c r="N30" s="120" t="s">
        <v>470</v>
      </c>
      <c r="O30" s="121" t="s">
        <v>471</v>
      </c>
      <c r="P30" s="121" t="s">
        <v>472</v>
      </c>
      <c r="Q30" s="122">
        <f>L30+25%</f>
        <v>0.5</v>
      </c>
      <c r="R30" s="123"/>
      <c r="S30" s="124"/>
      <c r="T30" s="125"/>
      <c r="U30" s="125"/>
      <c r="V30" s="125"/>
      <c r="W30" s="123"/>
    </row>
    <row r="31" spans="1:23" ht="27.75" x14ac:dyDescent="0.2">
      <c r="A31" s="275"/>
      <c r="B31" s="137" t="s">
        <v>189</v>
      </c>
      <c r="C31" s="132" t="s">
        <v>207</v>
      </c>
      <c r="D31" s="150" t="s">
        <v>208</v>
      </c>
      <c r="E31" s="150" t="s">
        <v>209</v>
      </c>
      <c r="F31" s="151">
        <v>45992</v>
      </c>
      <c r="G31" s="151">
        <v>46021</v>
      </c>
      <c r="H31" s="139" t="s">
        <v>51</v>
      </c>
      <c r="I31" s="26" t="s">
        <v>372</v>
      </c>
      <c r="J31" s="20" t="s">
        <v>339</v>
      </c>
      <c r="K31" s="46" t="s">
        <v>209</v>
      </c>
      <c r="L31" s="36">
        <v>0</v>
      </c>
      <c r="M31" s="152"/>
      <c r="N31" s="120" t="s">
        <v>422</v>
      </c>
      <c r="O31" s="121" t="s">
        <v>339</v>
      </c>
      <c r="P31" s="46" t="s">
        <v>209</v>
      </c>
      <c r="Q31" s="122">
        <v>0</v>
      </c>
      <c r="R31" s="123"/>
      <c r="S31" s="124"/>
      <c r="T31" s="125"/>
      <c r="U31" s="125"/>
      <c r="V31" s="125"/>
      <c r="W31" s="123"/>
    </row>
    <row r="32" spans="1:23" ht="175.15" customHeight="1" x14ac:dyDescent="0.2">
      <c r="A32" s="275"/>
      <c r="B32" s="137" t="s">
        <v>190</v>
      </c>
      <c r="C32" s="132" t="s">
        <v>210</v>
      </c>
      <c r="D32" s="150" t="s">
        <v>211</v>
      </c>
      <c r="E32" s="150" t="s">
        <v>212</v>
      </c>
      <c r="F32" s="151">
        <v>45748</v>
      </c>
      <c r="G32" s="151">
        <v>46006</v>
      </c>
      <c r="H32" s="139" t="s">
        <v>51</v>
      </c>
      <c r="I32" s="26" t="s">
        <v>382</v>
      </c>
      <c r="J32" s="20" t="s">
        <v>339</v>
      </c>
      <c r="K32" s="46" t="s">
        <v>212</v>
      </c>
      <c r="L32" s="36">
        <v>0</v>
      </c>
      <c r="M32" s="152"/>
      <c r="N32" s="120" t="s">
        <v>473</v>
      </c>
      <c r="O32" s="121" t="s">
        <v>474</v>
      </c>
      <c r="P32" s="121" t="s">
        <v>475</v>
      </c>
      <c r="Q32" s="122">
        <f>L32+50%</f>
        <v>0.5</v>
      </c>
      <c r="R32" s="123"/>
      <c r="S32" s="124"/>
      <c r="T32" s="125"/>
      <c r="U32" s="125"/>
      <c r="V32" s="125"/>
      <c r="W32" s="123"/>
    </row>
    <row r="33" spans="1:23" ht="112.15" customHeight="1" x14ac:dyDescent="0.2">
      <c r="A33" s="275"/>
      <c r="B33" s="137" t="s">
        <v>191</v>
      </c>
      <c r="C33" s="132" t="s">
        <v>213</v>
      </c>
      <c r="D33" s="150" t="s">
        <v>214</v>
      </c>
      <c r="E33" s="150" t="s">
        <v>215</v>
      </c>
      <c r="F33" s="151">
        <v>45962</v>
      </c>
      <c r="G33" s="151">
        <v>46022</v>
      </c>
      <c r="H33" s="139" t="s">
        <v>52</v>
      </c>
      <c r="I33" s="26" t="s">
        <v>372</v>
      </c>
      <c r="J33" s="20" t="s">
        <v>339</v>
      </c>
      <c r="K33" s="46" t="s">
        <v>215</v>
      </c>
      <c r="L33" s="36">
        <v>0</v>
      </c>
      <c r="M33" s="152"/>
      <c r="N33" s="120" t="s">
        <v>422</v>
      </c>
      <c r="O33" s="121" t="s">
        <v>420</v>
      </c>
      <c r="P33" s="121" t="s">
        <v>213</v>
      </c>
      <c r="Q33" s="135">
        <v>0</v>
      </c>
      <c r="R33" s="192"/>
      <c r="S33" s="124"/>
      <c r="T33" s="125"/>
      <c r="U33" s="125"/>
      <c r="V33" s="125"/>
      <c r="W33" s="123"/>
    </row>
    <row r="34" spans="1:23" ht="189" x14ac:dyDescent="0.2">
      <c r="A34" s="275"/>
      <c r="B34" s="137" t="s">
        <v>192</v>
      </c>
      <c r="C34" s="132" t="s">
        <v>216</v>
      </c>
      <c r="D34" s="150" t="s">
        <v>217</v>
      </c>
      <c r="E34" s="150" t="s">
        <v>218</v>
      </c>
      <c r="F34" s="151">
        <v>45663</v>
      </c>
      <c r="G34" s="151">
        <v>45746</v>
      </c>
      <c r="H34" s="139" t="s">
        <v>52</v>
      </c>
      <c r="I34" s="26" t="s">
        <v>388</v>
      </c>
      <c r="J34" s="20" t="s">
        <v>389</v>
      </c>
      <c r="K34" s="20" t="s">
        <v>339</v>
      </c>
      <c r="L34" s="231">
        <v>1</v>
      </c>
      <c r="M34" s="152"/>
      <c r="N34" s="207" t="s">
        <v>405</v>
      </c>
      <c r="O34" s="208" t="s">
        <v>339</v>
      </c>
      <c r="P34" s="204" t="s">
        <v>339</v>
      </c>
      <c r="Q34" s="209" t="s">
        <v>406</v>
      </c>
      <c r="R34" s="192"/>
      <c r="S34" s="124"/>
      <c r="T34" s="125"/>
      <c r="U34" s="125"/>
      <c r="V34" s="125"/>
      <c r="W34" s="123"/>
    </row>
    <row r="35" spans="1:23" ht="68.25" x14ac:dyDescent="0.2">
      <c r="A35" s="275"/>
      <c r="B35" s="137" t="s">
        <v>193</v>
      </c>
      <c r="C35" s="132" t="s">
        <v>219</v>
      </c>
      <c r="D35" s="150" t="s">
        <v>220</v>
      </c>
      <c r="E35" s="150" t="s">
        <v>221</v>
      </c>
      <c r="F35" s="151">
        <v>45809</v>
      </c>
      <c r="G35" s="151">
        <v>46021</v>
      </c>
      <c r="H35" s="139" t="s">
        <v>52</v>
      </c>
      <c r="I35" s="26" t="s">
        <v>382</v>
      </c>
      <c r="J35" s="20" t="s">
        <v>339</v>
      </c>
      <c r="K35" s="20" t="s">
        <v>221</v>
      </c>
      <c r="L35" s="36">
        <v>0</v>
      </c>
      <c r="M35" s="152"/>
      <c r="N35" s="120" t="s">
        <v>476</v>
      </c>
      <c r="O35" s="121" t="s">
        <v>477</v>
      </c>
      <c r="P35" s="121" t="s">
        <v>478</v>
      </c>
      <c r="Q35" s="36">
        <f t="shared" ref="Q35:Q37" si="1">L35+50%</f>
        <v>0.5</v>
      </c>
      <c r="R35" s="192"/>
      <c r="S35" s="124"/>
      <c r="T35" s="125"/>
      <c r="U35" s="125"/>
      <c r="V35" s="125"/>
      <c r="W35" s="123"/>
    </row>
    <row r="36" spans="1:23" ht="41.25" x14ac:dyDescent="0.2">
      <c r="A36" s="275"/>
      <c r="B36" s="137" t="s">
        <v>194</v>
      </c>
      <c r="C36" s="132" t="s">
        <v>222</v>
      </c>
      <c r="D36" s="150" t="s">
        <v>223</v>
      </c>
      <c r="E36" s="150" t="s">
        <v>223</v>
      </c>
      <c r="F36" s="151">
        <v>45868</v>
      </c>
      <c r="G36" s="151">
        <v>46021</v>
      </c>
      <c r="H36" s="139" t="s">
        <v>52</v>
      </c>
      <c r="I36" s="26" t="s">
        <v>382</v>
      </c>
      <c r="J36" s="20" t="s">
        <v>339</v>
      </c>
      <c r="K36" s="20" t="s">
        <v>223</v>
      </c>
      <c r="L36" s="36">
        <v>0</v>
      </c>
      <c r="M36" s="152"/>
      <c r="N36" s="120" t="s">
        <v>479</v>
      </c>
      <c r="O36" s="121" t="s">
        <v>480</v>
      </c>
      <c r="P36" s="121" t="s">
        <v>481</v>
      </c>
      <c r="Q36" s="36">
        <f t="shared" si="1"/>
        <v>0.5</v>
      </c>
      <c r="R36" s="192"/>
      <c r="S36" s="124"/>
      <c r="T36" s="125"/>
      <c r="U36" s="125"/>
      <c r="V36" s="125"/>
      <c r="W36" s="123"/>
    </row>
    <row r="37" spans="1:23" ht="89.45" customHeight="1" x14ac:dyDescent="0.2">
      <c r="A37" s="275"/>
      <c r="B37" s="137" t="s">
        <v>195</v>
      </c>
      <c r="C37" s="132" t="s">
        <v>224</v>
      </c>
      <c r="D37" s="150" t="s">
        <v>225</v>
      </c>
      <c r="E37" s="150" t="s">
        <v>226</v>
      </c>
      <c r="F37" s="151">
        <v>45689</v>
      </c>
      <c r="G37" s="151">
        <v>46021</v>
      </c>
      <c r="H37" s="139" t="s">
        <v>52</v>
      </c>
      <c r="I37" s="26" t="s">
        <v>372</v>
      </c>
      <c r="J37" s="20" t="s">
        <v>339</v>
      </c>
      <c r="K37" s="20" t="s">
        <v>226</v>
      </c>
      <c r="L37" s="36">
        <v>0</v>
      </c>
      <c r="M37" s="152"/>
      <c r="N37" s="120" t="s">
        <v>482</v>
      </c>
      <c r="O37" s="121" t="s">
        <v>483</v>
      </c>
      <c r="P37" s="121" t="s">
        <v>484</v>
      </c>
      <c r="Q37" s="36">
        <f t="shared" si="1"/>
        <v>0.5</v>
      </c>
      <c r="R37" s="192"/>
      <c r="S37" s="124"/>
      <c r="T37" s="125"/>
      <c r="U37" s="125"/>
      <c r="V37" s="125"/>
      <c r="W37" s="123"/>
    </row>
    <row r="38" spans="1:23" ht="81" x14ac:dyDescent="0.2">
      <c r="A38" s="275"/>
      <c r="B38" s="137" t="s">
        <v>196</v>
      </c>
      <c r="C38" s="132" t="s">
        <v>227</v>
      </c>
      <c r="D38" s="150" t="s">
        <v>228</v>
      </c>
      <c r="E38" s="150" t="s">
        <v>229</v>
      </c>
      <c r="F38" s="151">
        <v>45748</v>
      </c>
      <c r="G38" s="151">
        <v>45991</v>
      </c>
      <c r="H38" s="139" t="s">
        <v>52</v>
      </c>
      <c r="I38" s="26" t="s">
        <v>382</v>
      </c>
      <c r="J38" s="20" t="s">
        <v>339</v>
      </c>
      <c r="K38" s="46" t="s">
        <v>228</v>
      </c>
      <c r="L38" s="36">
        <v>0</v>
      </c>
      <c r="M38" s="152"/>
      <c r="N38" s="120" t="s">
        <v>485</v>
      </c>
      <c r="O38" s="121" t="s">
        <v>486</v>
      </c>
      <c r="P38" s="121" t="s">
        <v>487</v>
      </c>
      <c r="Q38" s="135">
        <f>L38+33%</f>
        <v>0.33</v>
      </c>
      <c r="R38" s="192"/>
      <c r="S38" s="124"/>
      <c r="T38" s="125"/>
      <c r="U38" s="125"/>
      <c r="V38" s="125"/>
      <c r="W38" s="123"/>
    </row>
    <row r="39" spans="1:23" ht="162" x14ac:dyDescent="0.2">
      <c r="A39" s="275"/>
      <c r="B39" s="137" t="s">
        <v>197</v>
      </c>
      <c r="C39" s="132" t="s">
        <v>230</v>
      </c>
      <c r="D39" s="150" t="s">
        <v>231</v>
      </c>
      <c r="E39" s="150" t="s">
        <v>232</v>
      </c>
      <c r="F39" s="151">
        <v>45748</v>
      </c>
      <c r="G39" s="151">
        <v>45838</v>
      </c>
      <c r="H39" s="139" t="s">
        <v>52</v>
      </c>
      <c r="I39" s="26" t="s">
        <v>382</v>
      </c>
      <c r="J39" s="20" t="s">
        <v>339</v>
      </c>
      <c r="K39" s="46" t="s">
        <v>231</v>
      </c>
      <c r="L39" s="36">
        <v>0</v>
      </c>
      <c r="M39" s="152"/>
      <c r="N39" s="120" t="s">
        <v>488</v>
      </c>
      <c r="O39" s="121" t="s">
        <v>489</v>
      </c>
      <c r="P39" s="121" t="s">
        <v>339</v>
      </c>
      <c r="Q39" s="215">
        <f>L39+100%</f>
        <v>1</v>
      </c>
      <c r="R39" s="192"/>
      <c r="S39" s="124"/>
      <c r="T39" s="125"/>
      <c r="U39" s="125"/>
      <c r="V39" s="125"/>
      <c r="W39" s="123"/>
    </row>
    <row r="40" spans="1:23" ht="27.75" x14ac:dyDescent="0.2">
      <c r="A40" s="275"/>
      <c r="B40" s="137" t="s">
        <v>198</v>
      </c>
      <c r="C40" s="132" t="s">
        <v>233</v>
      </c>
      <c r="D40" s="150" t="s">
        <v>234</v>
      </c>
      <c r="E40" s="150" t="s">
        <v>235</v>
      </c>
      <c r="F40" s="151">
        <v>45931</v>
      </c>
      <c r="G40" s="151">
        <v>45991</v>
      </c>
      <c r="H40" s="139" t="s">
        <v>52</v>
      </c>
      <c r="I40" s="26" t="s">
        <v>372</v>
      </c>
      <c r="J40" s="20" t="s">
        <v>339</v>
      </c>
      <c r="K40" s="46" t="s">
        <v>234</v>
      </c>
      <c r="L40" s="36">
        <v>0</v>
      </c>
      <c r="M40" s="152"/>
      <c r="N40" s="120" t="s">
        <v>422</v>
      </c>
      <c r="O40" s="121" t="s">
        <v>420</v>
      </c>
      <c r="P40" s="46" t="s">
        <v>234</v>
      </c>
      <c r="Q40" s="135">
        <v>0</v>
      </c>
      <c r="R40" s="192"/>
      <c r="S40" s="124"/>
      <c r="T40" s="125"/>
      <c r="U40" s="125"/>
      <c r="V40" s="125"/>
      <c r="W40" s="123"/>
    </row>
    <row r="41" spans="1:23" ht="175.5" x14ac:dyDescent="0.2">
      <c r="A41" s="275"/>
      <c r="B41" s="137" t="s">
        <v>199</v>
      </c>
      <c r="C41" s="132" t="s">
        <v>236</v>
      </c>
      <c r="D41" s="150" t="s">
        <v>237</v>
      </c>
      <c r="E41" s="150" t="s">
        <v>238</v>
      </c>
      <c r="F41" s="151">
        <v>45718</v>
      </c>
      <c r="G41" s="151">
        <v>46021</v>
      </c>
      <c r="H41" s="139" t="s">
        <v>52</v>
      </c>
      <c r="I41" s="26" t="s">
        <v>390</v>
      </c>
      <c r="J41" s="20" t="s">
        <v>391</v>
      </c>
      <c r="K41" s="20" t="s">
        <v>392</v>
      </c>
      <c r="L41" s="36">
        <v>0.25</v>
      </c>
      <c r="M41" s="152"/>
      <c r="N41" s="120" t="s">
        <v>390</v>
      </c>
      <c r="O41" s="121" t="s">
        <v>391</v>
      </c>
      <c r="P41" s="121" t="s">
        <v>392</v>
      </c>
      <c r="Q41" s="135">
        <f>L41+25%</f>
        <v>0.5</v>
      </c>
      <c r="R41" s="192"/>
      <c r="S41" s="124"/>
      <c r="T41" s="125"/>
      <c r="U41" s="125"/>
      <c r="V41" s="125"/>
      <c r="W41" s="123"/>
    </row>
    <row r="42" spans="1:23" ht="71.45" customHeight="1" thickBot="1" x14ac:dyDescent="0.25">
      <c r="A42" s="275"/>
      <c r="B42" s="190" t="s">
        <v>200</v>
      </c>
      <c r="C42" s="153" t="s">
        <v>239</v>
      </c>
      <c r="D42" s="154" t="s">
        <v>208</v>
      </c>
      <c r="E42" s="154" t="s">
        <v>209</v>
      </c>
      <c r="F42" s="155">
        <v>45962</v>
      </c>
      <c r="G42" s="155">
        <v>46022</v>
      </c>
      <c r="H42" s="149" t="s">
        <v>52</v>
      </c>
      <c r="I42" s="38" t="s">
        <v>372</v>
      </c>
      <c r="J42" s="33" t="s">
        <v>339</v>
      </c>
      <c r="K42" s="33" t="s">
        <v>209</v>
      </c>
      <c r="L42" s="70">
        <v>0</v>
      </c>
      <c r="M42" s="152"/>
      <c r="N42" s="120" t="s">
        <v>422</v>
      </c>
      <c r="O42" s="121" t="s">
        <v>420</v>
      </c>
      <c r="P42" s="33" t="s">
        <v>209</v>
      </c>
      <c r="Q42" s="135">
        <v>0</v>
      </c>
      <c r="R42" s="225"/>
      <c r="S42" s="124"/>
      <c r="T42" s="125"/>
      <c r="U42" s="125"/>
      <c r="V42" s="125"/>
      <c r="W42" s="123"/>
    </row>
    <row r="43" spans="1:23" ht="27.75" x14ac:dyDescent="0.2">
      <c r="A43" s="252" t="s">
        <v>32</v>
      </c>
      <c r="B43" s="106" t="s">
        <v>61</v>
      </c>
      <c r="C43" s="131" t="s">
        <v>252</v>
      </c>
      <c r="D43" s="75" t="s">
        <v>253</v>
      </c>
      <c r="E43" s="75" t="s">
        <v>254</v>
      </c>
      <c r="F43" s="57">
        <v>45658</v>
      </c>
      <c r="G43" s="57">
        <v>46022</v>
      </c>
      <c r="H43" s="144" t="s">
        <v>50</v>
      </c>
      <c r="I43" s="35" t="s">
        <v>382</v>
      </c>
      <c r="J43" s="14" t="s">
        <v>339</v>
      </c>
      <c r="K43" s="14" t="s">
        <v>254</v>
      </c>
      <c r="L43" s="44">
        <v>0</v>
      </c>
      <c r="M43" s="55"/>
      <c r="N43" s="35" t="s">
        <v>454</v>
      </c>
      <c r="O43" s="14" t="s">
        <v>339</v>
      </c>
      <c r="P43" s="14" t="s">
        <v>339</v>
      </c>
      <c r="Q43" s="44">
        <v>0</v>
      </c>
      <c r="R43" s="55"/>
      <c r="S43" s="17"/>
      <c r="T43" s="18"/>
      <c r="U43" s="18"/>
      <c r="V43" s="18"/>
      <c r="W43" s="19"/>
    </row>
    <row r="44" spans="1:23" ht="94.5" x14ac:dyDescent="0.2">
      <c r="A44" s="272"/>
      <c r="B44" s="127" t="s">
        <v>62</v>
      </c>
      <c r="C44" s="133" t="s">
        <v>255</v>
      </c>
      <c r="D44" s="46" t="s">
        <v>256</v>
      </c>
      <c r="E44" s="80" t="s">
        <v>257</v>
      </c>
      <c r="F44" s="48">
        <v>45658</v>
      </c>
      <c r="G44" s="48">
        <v>46022</v>
      </c>
      <c r="H44" s="139" t="s">
        <v>50</v>
      </c>
      <c r="I44" s="26" t="s">
        <v>393</v>
      </c>
      <c r="J44" s="20" t="s">
        <v>394</v>
      </c>
      <c r="K44" s="20" t="s">
        <v>362</v>
      </c>
      <c r="L44" s="36">
        <v>0.25</v>
      </c>
      <c r="M44" s="152"/>
      <c r="N44" s="156" t="s">
        <v>449</v>
      </c>
      <c r="O44" s="121" t="s">
        <v>450</v>
      </c>
      <c r="P44" s="121" t="s">
        <v>362</v>
      </c>
      <c r="Q44" s="135">
        <f>L44+25%</f>
        <v>0.5</v>
      </c>
      <c r="R44" s="152"/>
      <c r="S44" s="124"/>
      <c r="T44" s="125"/>
      <c r="U44" s="125"/>
      <c r="V44" s="125"/>
      <c r="W44" s="123"/>
    </row>
    <row r="45" spans="1:23" ht="135" x14ac:dyDescent="0.2">
      <c r="A45" s="272"/>
      <c r="B45" s="127" t="s">
        <v>63</v>
      </c>
      <c r="C45" s="146" t="s">
        <v>258</v>
      </c>
      <c r="D45" s="46" t="s">
        <v>259</v>
      </c>
      <c r="E45" s="46" t="s">
        <v>260</v>
      </c>
      <c r="F45" s="141">
        <v>45658</v>
      </c>
      <c r="G45" s="141">
        <v>46022</v>
      </c>
      <c r="H45" s="28" t="s">
        <v>50</v>
      </c>
      <c r="I45" s="26" t="s">
        <v>382</v>
      </c>
      <c r="J45" s="20" t="s">
        <v>339</v>
      </c>
      <c r="K45" s="46" t="s">
        <v>260</v>
      </c>
      <c r="L45" s="36">
        <v>0</v>
      </c>
      <c r="M45" s="152"/>
      <c r="N45" s="156" t="s">
        <v>451</v>
      </c>
      <c r="O45" s="121" t="s">
        <v>452</v>
      </c>
      <c r="P45" s="121" t="s">
        <v>453</v>
      </c>
      <c r="Q45" s="135">
        <f>L45+50%</f>
        <v>0.5</v>
      </c>
      <c r="R45" s="152"/>
      <c r="S45" s="124"/>
      <c r="T45" s="125"/>
      <c r="U45" s="125"/>
      <c r="V45" s="125"/>
      <c r="W45" s="123"/>
    </row>
    <row r="46" spans="1:23" ht="81" x14ac:dyDescent="0.2">
      <c r="A46" s="272"/>
      <c r="B46" s="127" t="s">
        <v>240</v>
      </c>
      <c r="C46" s="146" t="s">
        <v>261</v>
      </c>
      <c r="D46" s="46" t="s">
        <v>205</v>
      </c>
      <c r="E46" s="20" t="s">
        <v>262</v>
      </c>
      <c r="F46" s="21">
        <v>45658</v>
      </c>
      <c r="G46" s="21">
        <v>45688</v>
      </c>
      <c r="H46" s="28" t="s">
        <v>48</v>
      </c>
      <c r="I46" s="26" t="s">
        <v>395</v>
      </c>
      <c r="J46" s="20" t="s">
        <v>396</v>
      </c>
      <c r="K46" s="20" t="s">
        <v>345</v>
      </c>
      <c r="L46" s="231">
        <v>1</v>
      </c>
      <c r="M46" s="152"/>
      <c r="N46" s="213" t="s">
        <v>405</v>
      </c>
      <c r="O46" s="214" t="s">
        <v>339</v>
      </c>
      <c r="P46" s="214" t="s">
        <v>339</v>
      </c>
      <c r="Q46" s="215" t="s">
        <v>406</v>
      </c>
      <c r="R46" s="152"/>
      <c r="S46" s="124"/>
      <c r="T46" s="125"/>
      <c r="U46" s="125"/>
      <c r="V46" s="125"/>
      <c r="W46" s="123"/>
    </row>
    <row r="47" spans="1:23" ht="223.15" customHeight="1" x14ac:dyDescent="0.2">
      <c r="A47" s="272"/>
      <c r="B47" s="127" t="s">
        <v>241</v>
      </c>
      <c r="C47" s="133" t="s">
        <v>263</v>
      </c>
      <c r="D47" s="46" t="s">
        <v>264</v>
      </c>
      <c r="E47" s="20" t="s">
        <v>265</v>
      </c>
      <c r="F47" s="141">
        <v>45748</v>
      </c>
      <c r="G47" s="141">
        <v>46022</v>
      </c>
      <c r="H47" s="28" t="s">
        <v>48</v>
      </c>
      <c r="I47" s="26" t="s">
        <v>382</v>
      </c>
      <c r="J47" s="20" t="s">
        <v>339</v>
      </c>
      <c r="K47" s="46" t="s">
        <v>264</v>
      </c>
      <c r="L47" s="36">
        <v>0</v>
      </c>
      <c r="M47" s="152"/>
      <c r="N47" s="156" t="s">
        <v>425</v>
      </c>
      <c r="O47" s="121" t="s">
        <v>426</v>
      </c>
      <c r="P47" s="121" t="s">
        <v>424</v>
      </c>
      <c r="Q47" s="135">
        <f>L47+50%</f>
        <v>0.5</v>
      </c>
      <c r="R47" s="152"/>
      <c r="S47" s="124"/>
      <c r="T47" s="125"/>
      <c r="U47" s="125"/>
      <c r="V47" s="125"/>
      <c r="W47" s="123"/>
    </row>
    <row r="48" spans="1:23" ht="171.6" customHeight="1" x14ac:dyDescent="0.2">
      <c r="A48" s="272"/>
      <c r="B48" s="127" t="s">
        <v>242</v>
      </c>
      <c r="C48" s="146" t="s">
        <v>266</v>
      </c>
      <c r="D48" s="46" t="s">
        <v>267</v>
      </c>
      <c r="E48" s="20" t="s">
        <v>268</v>
      </c>
      <c r="F48" s="21">
        <v>45717</v>
      </c>
      <c r="G48" s="21">
        <v>45930</v>
      </c>
      <c r="H48" s="28" t="s">
        <v>48</v>
      </c>
      <c r="I48" s="26" t="s">
        <v>397</v>
      </c>
      <c r="J48" s="20" t="s">
        <v>398</v>
      </c>
      <c r="K48" s="20" t="s">
        <v>399</v>
      </c>
      <c r="L48" s="36">
        <v>0.5</v>
      </c>
      <c r="M48" s="152"/>
      <c r="N48" s="156" t="s">
        <v>431</v>
      </c>
      <c r="O48" s="121" t="s">
        <v>430</v>
      </c>
      <c r="P48" s="121" t="s">
        <v>339</v>
      </c>
      <c r="Q48" s="215">
        <f>L48+50%</f>
        <v>1</v>
      </c>
      <c r="R48" s="152"/>
      <c r="S48" s="124"/>
      <c r="T48" s="125"/>
      <c r="U48" s="125"/>
      <c r="V48" s="125"/>
      <c r="W48" s="123"/>
    </row>
    <row r="49" spans="1:23" ht="121.5" x14ac:dyDescent="0.2">
      <c r="A49" s="272"/>
      <c r="B49" s="127" t="s">
        <v>243</v>
      </c>
      <c r="C49" s="133" t="s">
        <v>269</v>
      </c>
      <c r="D49" s="46" t="s">
        <v>270</v>
      </c>
      <c r="E49" s="20" t="s">
        <v>271</v>
      </c>
      <c r="F49" s="141">
        <v>45839</v>
      </c>
      <c r="G49" s="141">
        <v>45961</v>
      </c>
      <c r="H49" s="28" t="s">
        <v>48</v>
      </c>
      <c r="I49" s="26" t="s">
        <v>382</v>
      </c>
      <c r="J49" s="20" t="s">
        <v>339</v>
      </c>
      <c r="K49" s="46" t="s">
        <v>270</v>
      </c>
      <c r="L49" s="36">
        <v>0</v>
      </c>
      <c r="M49" s="152"/>
      <c r="N49" s="156" t="s">
        <v>428</v>
      </c>
      <c r="O49" s="121" t="s">
        <v>429</v>
      </c>
      <c r="P49" s="121" t="s">
        <v>427</v>
      </c>
      <c r="Q49" s="135">
        <f>L49+50%</f>
        <v>0.5</v>
      </c>
      <c r="R49" s="152"/>
      <c r="S49" s="124"/>
      <c r="T49" s="125"/>
      <c r="U49" s="125"/>
      <c r="V49" s="125"/>
      <c r="W49" s="123"/>
    </row>
    <row r="50" spans="1:23" ht="180" customHeight="1" x14ac:dyDescent="0.2">
      <c r="A50" s="272"/>
      <c r="B50" s="127" t="s">
        <v>244</v>
      </c>
      <c r="C50" s="133" t="s">
        <v>272</v>
      </c>
      <c r="D50" s="46" t="s">
        <v>273</v>
      </c>
      <c r="E50" s="20" t="s">
        <v>274</v>
      </c>
      <c r="F50" s="141">
        <v>45717</v>
      </c>
      <c r="G50" s="141">
        <v>45838</v>
      </c>
      <c r="H50" s="28" t="s">
        <v>48</v>
      </c>
      <c r="I50" s="26" t="s">
        <v>382</v>
      </c>
      <c r="J50" s="20" t="s">
        <v>339</v>
      </c>
      <c r="K50" s="20" t="s">
        <v>273</v>
      </c>
      <c r="L50" s="36">
        <v>0</v>
      </c>
      <c r="M50" s="152"/>
      <c r="N50" s="156" t="s">
        <v>432</v>
      </c>
      <c r="O50" s="121" t="s">
        <v>434</v>
      </c>
      <c r="P50" s="121" t="s">
        <v>339</v>
      </c>
      <c r="Q50" s="215">
        <f>L50+100%</f>
        <v>1</v>
      </c>
      <c r="R50" s="152"/>
      <c r="S50" s="124"/>
      <c r="T50" s="125"/>
      <c r="U50" s="125"/>
      <c r="V50" s="125"/>
      <c r="W50" s="123"/>
    </row>
    <row r="51" spans="1:23" ht="262.89999999999998" customHeight="1" x14ac:dyDescent="0.2">
      <c r="A51" s="272"/>
      <c r="B51" s="127" t="s">
        <v>245</v>
      </c>
      <c r="C51" s="146" t="s">
        <v>275</v>
      </c>
      <c r="D51" s="46" t="s">
        <v>276</v>
      </c>
      <c r="E51" s="20" t="s">
        <v>277</v>
      </c>
      <c r="F51" s="141">
        <v>45748</v>
      </c>
      <c r="G51" s="141">
        <v>45808</v>
      </c>
      <c r="H51" s="28" t="s">
        <v>48</v>
      </c>
      <c r="I51" s="26" t="s">
        <v>382</v>
      </c>
      <c r="J51" s="20" t="s">
        <v>339</v>
      </c>
      <c r="K51" s="20" t="s">
        <v>276</v>
      </c>
      <c r="L51" s="36">
        <v>0</v>
      </c>
      <c r="M51" s="152"/>
      <c r="N51" s="156" t="s">
        <v>433</v>
      </c>
      <c r="O51" s="121" t="s">
        <v>435</v>
      </c>
      <c r="P51" s="121" t="s">
        <v>339</v>
      </c>
      <c r="Q51" s="215">
        <f>L51+100%</f>
        <v>1</v>
      </c>
      <c r="R51" s="152"/>
      <c r="S51" s="124"/>
      <c r="T51" s="125"/>
      <c r="U51" s="125"/>
      <c r="V51" s="125"/>
      <c r="W51" s="123"/>
    </row>
    <row r="52" spans="1:23" ht="76.900000000000006" customHeight="1" x14ac:dyDescent="0.2">
      <c r="A52" s="272"/>
      <c r="B52" s="127" t="s">
        <v>246</v>
      </c>
      <c r="C52" s="193" t="s">
        <v>278</v>
      </c>
      <c r="D52" s="46" t="s">
        <v>279</v>
      </c>
      <c r="E52" s="20" t="s">
        <v>280</v>
      </c>
      <c r="F52" s="141">
        <v>45931</v>
      </c>
      <c r="G52" s="141">
        <v>46022</v>
      </c>
      <c r="H52" s="28" t="s">
        <v>52</v>
      </c>
      <c r="I52" s="26" t="s">
        <v>372</v>
      </c>
      <c r="J52" s="20" t="s">
        <v>339</v>
      </c>
      <c r="K52" s="20" t="s">
        <v>280</v>
      </c>
      <c r="L52" s="36">
        <v>0</v>
      </c>
      <c r="M52" s="152"/>
      <c r="N52" s="120" t="s">
        <v>422</v>
      </c>
      <c r="O52" s="121" t="s">
        <v>420</v>
      </c>
      <c r="P52" s="121" t="s">
        <v>280</v>
      </c>
      <c r="Q52" s="135">
        <v>0</v>
      </c>
      <c r="R52" s="152"/>
      <c r="S52" s="124"/>
      <c r="T52" s="125"/>
      <c r="U52" s="125"/>
      <c r="V52" s="125"/>
      <c r="W52" s="123"/>
    </row>
    <row r="53" spans="1:23" ht="28.9" customHeight="1" x14ac:dyDescent="0.2">
      <c r="A53" s="272"/>
      <c r="B53" s="127" t="s">
        <v>247</v>
      </c>
      <c r="C53" s="194" t="s">
        <v>281</v>
      </c>
      <c r="D53" s="46" t="s">
        <v>282</v>
      </c>
      <c r="E53" s="46" t="s">
        <v>283</v>
      </c>
      <c r="F53" s="21">
        <v>45839</v>
      </c>
      <c r="G53" s="21">
        <v>45930</v>
      </c>
      <c r="H53" s="28" t="s">
        <v>52</v>
      </c>
      <c r="I53" s="156" t="s">
        <v>382</v>
      </c>
      <c r="J53" s="20" t="s">
        <v>339</v>
      </c>
      <c r="K53" s="20" t="s">
        <v>283</v>
      </c>
      <c r="L53" s="36">
        <v>0</v>
      </c>
      <c r="M53" s="152"/>
      <c r="N53" s="120" t="s">
        <v>422</v>
      </c>
      <c r="O53" s="121" t="s">
        <v>420</v>
      </c>
      <c r="P53" s="121" t="s">
        <v>283</v>
      </c>
      <c r="Q53" s="135">
        <v>0</v>
      </c>
      <c r="R53" s="152"/>
      <c r="S53" s="124"/>
      <c r="T53" s="125"/>
      <c r="U53" s="125"/>
      <c r="V53" s="125"/>
      <c r="W53" s="123"/>
    </row>
    <row r="54" spans="1:23" ht="109.9" customHeight="1" x14ac:dyDescent="0.2">
      <c r="A54" s="272"/>
      <c r="B54" s="127" t="s">
        <v>248</v>
      </c>
      <c r="C54" s="146" t="s">
        <v>284</v>
      </c>
      <c r="D54" s="46" t="s">
        <v>285</v>
      </c>
      <c r="E54" s="46" t="s">
        <v>286</v>
      </c>
      <c r="F54" s="21">
        <v>45809</v>
      </c>
      <c r="G54" s="21">
        <v>45991</v>
      </c>
      <c r="H54" s="28" t="s">
        <v>52</v>
      </c>
      <c r="I54" s="26" t="s">
        <v>382</v>
      </c>
      <c r="J54" s="20" t="s">
        <v>339</v>
      </c>
      <c r="K54" s="46" t="s">
        <v>286</v>
      </c>
      <c r="L54" s="36">
        <v>0</v>
      </c>
      <c r="M54" s="152"/>
      <c r="N54" s="156" t="s">
        <v>490</v>
      </c>
      <c r="O54" s="121" t="s">
        <v>491</v>
      </c>
      <c r="P54" s="121" t="s">
        <v>285</v>
      </c>
      <c r="Q54" s="135">
        <f>L54+50%</f>
        <v>0.5</v>
      </c>
      <c r="R54" s="152"/>
      <c r="S54" s="124"/>
      <c r="T54" s="125"/>
      <c r="U54" s="125"/>
      <c r="V54" s="125"/>
      <c r="W54" s="123"/>
    </row>
    <row r="55" spans="1:23" ht="66" customHeight="1" x14ac:dyDescent="0.2">
      <c r="A55" s="272"/>
      <c r="B55" s="127" t="s">
        <v>249</v>
      </c>
      <c r="C55" s="146" t="s">
        <v>287</v>
      </c>
      <c r="D55" s="46" t="s">
        <v>288</v>
      </c>
      <c r="E55" s="46" t="s">
        <v>289</v>
      </c>
      <c r="F55" s="21">
        <v>45839</v>
      </c>
      <c r="G55" s="21">
        <v>45930</v>
      </c>
      <c r="H55" s="28" t="s">
        <v>52</v>
      </c>
      <c r="I55" s="26" t="s">
        <v>382</v>
      </c>
      <c r="J55" s="20" t="s">
        <v>339</v>
      </c>
      <c r="K55" s="46" t="s">
        <v>289</v>
      </c>
      <c r="L55" s="36">
        <v>0</v>
      </c>
      <c r="M55" s="152"/>
      <c r="N55" s="120" t="s">
        <v>422</v>
      </c>
      <c r="O55" s="121" t="s">
        <v>420</v>
      </c>
      <c r="P55" s="121" t="s">
        <v>492</v>
      </c>
      <c r="Q55" s="135">
        <v>0</v>
      </c>
      <c r="R55" s="152"/>
      <c r="S55" s="124"/>
      <c r="T55" s="125"/>
      <c r="U55" s="125"/>
      <c r="V55" s="125"/>
      <c r="W55" s="123"/>
    </row>
    <row r="56" spans="1:23" ht="57.6" customHeight="1" x14ac:dyDescent="0.2">
      <c r="A56" s="272"/>
      <c r="B56" s="127" t="s">
        <v>250</v>
      </c>
      <c r="C56" s="146" t="s">
        <v>290</v>
      </c>
      <c r="D56" s="157" t="s">
        <v>291</v>
      </c>
      <c r="E56" s="46" t="s">
        <v>292</v>
      </c>
      <c r="F56" s="141">
        <v>45901</v>
      </c>
      <c r="G56" s="141">
        <v>45990</v>
      </c>
      <c r="H56" s="28" t="s">
        <v>52</v>
      </c>
      <c r="I56" s="26" t="s">
        <v>372</v>
      </c>
      <c r="J56" s="20" t="s">
        <v>339</v>
      </c>
      <c r="K56" s="46" t="s">
        <v>291</v>
      </c>
      <c r="L56" s="36">
        <v>0</v>
      </c>
      <c r="M56" s="16"/>
      <c r="N56" s="120" t="s">
        <v>422</v>
      </c>
      <c r="O56" s="121" t="s">
        <v>420</v>
      </c>
      <c r="P56" s="20" t="s">
        <v>291</v>
      </c>
      <c r="Q56" s="36">
        <v>0</v>
      </c>
      <c r="R56" s="16"/>
      <c r="S56" s="23"/>
      <c r="T56" s="24"/>
      <c r="U56" s="24"/>
      <c r="V56" s="24"/>
      <c r="W56" s="25"/>
    </row>
    <row r="57" spans="1:23" ht="77.45" customHeight="1" thickBot="1" x14ac:dyDescent="0.25">
      <c r="A57" s="253"/>
      <c r="B57" s="107" t="s">
        <v>251</v>
      </c>
      <c r="C57" s="195" t="s">
        <v>293</v>
      </c>
      <c r="D57" s="76" t="s">
        <v>294</v>
      </c>
      <c r="E57" s="76" t="s">
        <v>295</v>
      </c>
      <c r="F57" s="34">
        <v>45809</v>
      </c>
      <c r="G57" s="34">
        <v>45869</v>
      </c>
      <c r="H57" s="117" t="s">
        <v>52</v>
      </c>
      <c r="I57" s="38" t="s">
        <v>382</v>
      </c>
      <c r="J57" s="33" t="s">
        <v>339</v>
      </c>
      <c r="K57" s="76" t="s">
        <v>294</v>
      </c>
      <c r="L57" s="70">
        <v>0</v>
      </c>
      <c r="M57" s="68"/>
      <c r="N57" s="38" t="s">
        <v>493</v>
      </c>
      <c r="O57" s="33" t="s">
        <v>494</v>
      </c>
      <c r="P57" s="33" t="s">
        <v>495</v>
      </c>
      <c r="Q57" s="70">
        <f>L57+50%</f>
        <v>0.5</v>
      </c>
      <c r="R57" s="68"/>
      <c r="S57" s="39"/>
      <c r="T57" s="40"/>
      <c r="U57" s="40"/>
      <c r="V57" s="40"/>
      <c r="W57" s="41"/>
    </row>
    <row r="58" spans="1:23" ht="14.45" customHeight="1" x14ac:dyDescent="0.2">
      <c r="W58" s="111" t="s">
        <v>94</v>
      </c>
    </row>
  </sheetData>
  <autoFilter ref="A7:H58" xr:uid="{0E2E3DAA-B769-4301-8486-0C59933CFF2E}"/>
  <mergeCells count="10">
    <mergeCell ref="A28:A42"/>
    <mergeCell ref="A43:A57"/>
    <mergeCell ref="A1:B4"/>
    <mergeCell ref="C1:U2"/>
    <mergeCell ref="C3:U4"/>
    <mergeCell ref="D6:H6"/>
    <mergeCell ref="I6:M6"/>
    <mergeCell ref="N6:R6"/>
    <mergeCell ref="S6:W6"/>
    <mergeCell ref="A8:A27"/>
  </mergeCells>
  <phoneticPr fontId="7" type="noConversion"/>
  <pageMargins left="0.7" right="0.7" top="0.75" bottom="0.75" header="0.3" footer="0.3"/>
  <pageSetup scale="1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C9E099-B132-4822-96C5-DECFC16D79E6}">
          <x14:formula1>
            <xm:f>listas!$A$2:$A$21</xm:f>
          </x14:formula1>
          <xm:sqref>H8:H57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9CED4-DDBB-4F5E-929F-07FD950885D3}">
  <sheetPr>
    <tabColor theme="7"/>
    <pageSetUpPr fitToPage="1"/>
  </sheetPr>
  <dimension ref="A1:W10"/>
  <sheetViews>
    <sheetView view="pageBreakPreview" topLeftCell="I1" zoomScale="58" zoomScaleNormal="70" zoomScaleSheetLayoutView="80" workbookViewId="0">
      <selection activeCell="O8" sqref="O8"/>
    </sheetView>
  </sheetViews>
  <sheetFormatPr defaultColWidth="11.43359375" defaultRowHeight="15" x14ac:dyDescent="0.2"/>
  <cols>
    <col min="1" max="1" width="28.3828125" customWidth="1"/>
    <col min="2" max="2" width="15.19921875" customWidth="1"/>
    <col min="3" max="3" width="65.51171875" customWidth="1"/>
    <col min="4" max="4" width="25.69140625" customWidth="1"/>
    <col min="5" max="5" width="22.8671875" customWidth="1"/>
    <col min="6" max="6" width="23.26953125" customWidth="1"/>
    <col min="7" max="7" width="25.2890625" customWidth="1"/>
    <col min="8" max="8" width="21.65625" customWidth="1"/>
    <col min="9" max="9" width="50.4453125" customWidth="1"/>
    <col min="10" max="10" width="36.3203125" customWidth="1"/>
    <col min="11" max="11" width="37.93359375" customWidth="1"/>
    <col min="12" max="12" width="17.62109375" customWidth="1"/>
    <col min="13" max="13" width="42.375" customWidth="1"/>
    <col min="14" max="14" width="42.5078125" customWidth="1"/>
    <col min="15" max="15" width="26.09765625" customWidth="1"/>
    <col min="16" max="16" width="25.15234375" customWidth="1"/>
    <col min="17" max="17" width="15.87109375" customWidth="1"/>
    <col min="18" max="18" width="45.6015625" customWidth="1"/>
    <col min="19" max="19" width="42.5078125" customWidth="1"/>
    <col min="20" max="20" width="26.09765625" customWidth="1"/>
    <col min="21" max="21" width="25.15234375" customWidth="1"/>
    <col min="22" max="22" width="17.08203125" customWidth="1"/>
    <col min="23" max="23" width="29.86328125" customWidth="1"/>
  </cols>
  <sheetData>
    <row r="1" spans="1:23" ht="21.95" customHeight="1" x14ac:dyDescent="0.2">
      <c r="A1" s="232"/>
      <c r="B1" s="232"/>
      <c r="C1" s="273" t="s">
        <v>0</v>
      </c>
      <c r="D1" s="273"/>
      <c r="E1" s="273"/>
      <c r="F1" s="273"/>
      <c r="G1" s="273"/>
      <c r="H1" s="273"/>
      <c r="I1" s="273"/>
      <c r="J1" s="273"/>
      <c r="K1" s="273"/>
      <c r="L1" s="273"/>
      <c r="M1" s="273"/>
      <c r="N1" s="273"/>
      <c r="O1" s="273"/>
      <c r="P1" s="273"/>
      <c r="Q1" s="273"/>
      <c r="R1" s="273"/>
      <c r="S1" s="273"/>
      <c r="T1" s="273"/>
      <c r="U1" s="273"/>
      <c r="V1" s="113" t="s">
        <v>1</v>
      </c>
      <c r="W1" s="113" t="s">
        <v>2</v>
      </c>
    </row>
    <row r="2" spans="1:23" ht="21.95" customHeight="1" x14ac:dyDescent="0.2">
      <c r="A2" s="232"/>
      <c r="B2" s="232"/>
      <c r="C2" s="273"/>
      <c r="D2" s="273"/>
      <c r="E2" s="273"/>
      <c r="F2" s="273"/>
      <c r="G2" s="273"/>
      <c r="H2" s="273"/>
      <c r="I2" s="273"/>
      <c r="J2" s="273"/>
      <c r="K2" s="273"/>
      <c r="L2" s="273"/>
      <c r="M2" s="273"/>
      <c r="N2" s="273"/>
      <c r="O2" s="273"/>
      <c r="P2" s="273"/>
      <c r="Q2" s="273"/>
      <c r="R2" s="273"/>
      <c r="S2" s="273"/>
      <c r="T2" s="273"/>
      <c r="U2" s="273"/>
      <c r="V2" s="113" t="s">
        <v>3</v>
      </c>
      <c r="W2" s="115" t="s">
        <v>95</v>
      </c>
    </row>
    <row r="3" spans="1:23" ht="21.95" customHeight="1" x14ac:dyDescent="0.2">
      <c r="A3" s="232"/>
      <c r="B3" s="232"/>
      <c r="C3" s="273" t="s">
        <v>4</v>
      </c>
      <c r="D3" s="273"/>
      <c r="E3" s="273"/>
      <c r="F3" s="273"/>
      <c r="G3" s="273"/>
      <c r="H3" s="273"/>
      <c r="I3" s="273"/>
      <c r="J3" s="273"/>
      <c r="K3" s="273"/>
      <c r="L3" s="273"/>
      <c r="M3" s="273"/>
      <c r="N3" s="273"/>
      <c r="O3" s="273"/>
      <c r="P3" s="273"/>
      <c r="Q3" s="273"/>
      <c r="R3" s="273"/>
      <c r="S3" s="273"/>
      <c r="T3" s="273"/>
      <c r="U3" s="273"/>
      <c r="V3" s="113" t="s">
        <v>5</v>
      </c>
      <c r="W3" s="113" t="s">
        <v>99</v>
      </c>
    </row>
    <row r="4" spans="1:23" ht="21.95" customHeight="1" x14ac:dyDescent="0.2">
      <c r="A4" s="232"/>
      <c r="B4" s="232"/>
      <c r="C4" s="273"/>
      <c r="D4" s="273"/>
      <c r="E4" s="273"/>
      <c r="F4" s="273"/>
      <c r="G4" s="273"/>
      <c r="H4" s="273"/>
      <c r="I4" s="273"/>
      <c r="J4" s="273"/>
      <c r="K4" s="273"/>
      <c r="L4" s="273"/>
      <c r="M4" s="273"/>
      <c r="N4" s="273"/>
      <c r="O4" s="273"/>
      <c r="P4" s="273"/>
      <c r="Q4" s="273"/>
      <c r="R4" s="273"/>
      <c r="S4" s="273"/>
      <c r="T4" s="273"/>
      <c r="U4" s="273"/>
      <c r="V4" s="113" t="s">
        <v>6</v>
      </c>
      <c r="W4" s="114">
        <v>45812</v>
      </c>
    </row>
    <row r="5" spans="1:23" ht="15.75" thickBot="1" x14ac:dyDescent="0.25"/>
    <row r="6" spans="1:23" ht="39" customHeight="1" x14ac:dyDescent="0.2">
      <c r="A6" s="2"/>
      <c r="B6" s="3"/>
      <c r="C6" s="4" t="s">
        <v>36</v>
      </c>
      <c r="D6" s="278" t="s">
        <v>33</v>
      </c>
      <c r="E6" s="279"/>
      <c r="F6" s="279"/>
      <c r="G6" s="279"/>
      <c r="H6" s="280"/>
      <c r="I6" s="259" t="s">
        <v>8</v>
      </c>
      <c r="J6" s="260"/>
      <c r="K6" s="260"/>
      <c r="L6" s="260"/>
      <c r="M6" s="261"/>
      <c r="N6" s="259" t="s">
        <v>9</v>
      </c>
      <c r="O6" s="260"/>
      <c r="P6" s="260"/>
      <c r="Q6" s="260"/>
      <c r="R6" s="261"/>
      <c r="S6" s="259" t="s">
        <v>10</v>
      </c>
      <c r="T6" s="260"/>
      <c r="U6" s="260"/>
      <c r="V6" s="260"/>
      <c r="W6" s="261"/>
    </row>
    <row r="7" spans="1:23" ht="15.75" thickBot="1" x14ac:dyDescent="0.25">
      <c r="A7" s="5" t="s">
        <v>92</v>
      </c>
      <c r="B7" s="32" t="s">
        <v>93</v>
      </c>
      <c r="C7" s="6" t="s">
        <v>11</v>
      </c>
      <c r="D7" s="6" t="s">
        <v>12</v>
      </c>
      <c r="E7" s="6" t="s">
        <v>13</v>
      </c>
      <c r="F7" s="6" t="s">
        <v>14</v>
      </c>
      <c r="G7" s="6" t="s">
        <v>15</v>
      </c>
      <c r="H7" s="7" t="s">
        <v>16</v>
      </c>
      <c r="I7" s="8" t="s">
        <v>17</v>
      </c>
      <c r="J7" s="9" t="s">
        <v>18</v>
      </c>
      <c r="K7" s="9" t="s">
        <v>19</v>
      </c>
      <c r="L7" s="9" t="s">
        <v>20</v>
      </c>
      <c r="M7" s="10" t="s">
        <v>21</v>
      </c>
      <c r="N7" s="8" t="s">
        <v>17</v>
      </c>
      <c r="O7" s="9" t="s">
        <v>18</v>
      </c>
      <c r="P7" s="9" t="s">
        <v>19</v>
      </c>
      <c r="Q7" s="9" t="s">
        <v>20</v>
      </c>
      <c r="R7" s="10" t="s">
        <v>21</v>
      </c>
      <c r="S7" s="8" t="s">
        <v>17</v>
      </c>
      <c r="T7" s="9" t="s">
        <v>18</v>
      </c>
      <c r="U7" s="9" t="s">
        <v>19</v>
      </c>
      <c r="V7" s="9" t="s">
        <v>20</v>
      </c>
      <c r="W7" s="10" t="s">
        <v>21</v>
      </c>
    </row>
    <row r="8" spans="1:23" ht="72" customHeight="1" x14ac:dyDescent="0.2">
      <c r="A8" s="276" t="s">
        <v>34</v>
      </c>
      <c r="B8" s="108" t="s">
        <v>64</v>
      </c>
      <c r="C8" s="196" t="s">
        <v>296</v>
      </c>
      <c r="D8" s="160" t="s">
        <v>297</v>
      </c>
      <c r="E8" s="160" t="s">
        <v>205</v>
      </c>
      <c r="F8" s="161">
        <v>45444</v>
      </c>
      <c r="G8" s="161">
        <v>45657</v>
      </c>
      <c r="H8" s="162" t="s">
        <v>298</v>
      </c>
      <c r="I8" s="167" t="s">
        <v>372</v>
      </c>
      <c r="J8" s="168" t="s">
        <v>339</v>
      </c>
      <c r="K8" s="169" t="s">
        <v>297</v>
      </c>
      <c r="L8" s="170">
        <v>0</v>
      </c>
      <c r="M8" s="63"/>
      <c r="N8" s="35" t="s">
        <v>422</v>
      </c>
      <c r="O8" s="14" t="s">
        <v>420</v>
      </c>
      <c r="P8" s="14" t="s">
        <v>297</v>
      </c>
      <c r="Q8" s="220">
        <v>0</v>
      </c>
      <c r="R8" s="19"/>
      <c r="S8" s="17"/>
      <c r="T8" s="18"/>
      <c r="U8" s="18"/>
      <c r="V8" s="18"/>
      <c r="W8" s="19"/>
    </row>
    <row r="9" spans="1:23" ht="100.9" customHeight="1" thickBot="1" x14ac:dyDescent="0.25">
      <c r="A9" s="277"/>
      <c r="B9" s="109" t="s">
        <v>65</v>
      </c>
      <c r="C9" s="163" t="s">
        <v>299</v>
      </c>
      <c r="D9" s="164" t="s">
        <v>300</v>
      </c>
      <c r="E9" s="164" t="s">
        <v>301</v>
      </c>
      <c r="F9" s="165">
        <v>45689</v>
      </c>
      <c r="G9" s="165">
        <v>45777</v>
      </c>
      <c r="H9" s="166" t="s">
        <v>25</v>
      </c>
      <c r="I9" s="171" t="s">
        <v>382</v>
      </c>
      <c r="J9" s="172" t="s">
        <v>339</v>
      </c>
      <c r="K9" s="172" t="s">
        <v>400</v>
      </c>
      <c r="L9" s="173">
        <v>0</v>
      </c>
      <c r="M9" s="71"/>
      <c r="N9" s="221" t="s">
        <v>422</v>
      </c>
      <c r="O9" s="222" t="s">
        <v>420</v>
      </c>
      <c r="P9" s="222" t="s">
        <v>300</v>
      </c>
      <c r="Q9" s="223">
        <v>0</v>
      </c>
      <c r="R9" s="74"/>
      <c r="S9" s="72"/>
      <c r="T9" s="73"/>
      <c r="U9" s="73"/>
      <c r="V9" s="73"/>
      <c r="W9" s="74"/>
    </row>
    <row r="10" spans="1:23" x14ac:dyDescent="0.2">
      <c r="W10" s="111" t="s">
        <v>94</v>
      </c>
    </row>
  </sheetData>
  <autoFilter ref="F7:G9" xr:uid="{00000000-0009-0000-0000-000001000000}"/>
  <mergeCells count="8">
    <mergeCell ref="A8:A9"/>
    <mergeCell ref="A1:B4"/>
    <mergeCell ref="C1:U2"/>
    <mergeCell ref="C3:U4"/>
    <mergeCell ref="D6:H6"/>
    <mergeCell ref="I6:M6"/>
    <mergeCell ref="N6:R6"/>
    <mergeCell ref="S6:W6"/>
  </mergeCells>
  <phoneticPr fontId="7" type="noConversion"/>
  <pageMargins left="0.7" right="0.7" top="0.75" bottom="0.75" header="0.3" footer="0.3"/>
  <pageSetup paperSize="9" scale="1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EEA62-C9BB-4B12-9B04-A8B17C4F6822}">
          <x14:formula1>
            <xm:f>listas!$A$2:$A$21</xm:f>
          </x14:formula1>
          <xm:sqref>H8:H9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98F5-72F9-4D48-90EB-D50B6C5A08C6}">
  <sheetPr>
    <pageSetUpPr fitToPage="1"/>
  </sheetPr>
  <dimension ref="A1:F27"/>
  <sheetViews>
    <sheetView view="pageBreakPreview" zoomScale="92" zoomScaleNormal="100" zoomScaleSheetLayoutView="80" workbookViewId="0">
      <selection activeCell="D16" sqref="D16:E16"/>
    </sheetView>
  </sheetViews>
  <sheetFormatPr defaultColWidth="11.43359375" defaultRowHeight="15" x14ac:dyDescent="0.2"/>
  <cols>
    <col min="1" max="1" width="21.5234375" customWidth="1"/>
    <col min="2" max="2" width="17.08203125" customWidth="1"/>
    <col min="3" max="3" width="65.51171875" customWidth="1"/>
    <col min="4" max="4" width="25.69140625" customWidth="1"/>
    <col min="5" max="5" width="17.08203125" customWidth="1"/>
    <col min="6" max="6" width="29.86328125" customWidth="1"/>
  </cols>
  <sheetData>
    <row r="1" spans="1:6" ht="27" customHeight="1" x14ac:dyDescent="0.2">
      <c r="A1" s="232"/>
      <c r="B1" s="232"/>
      <c r="C1" s="273" t="s">
        <v>0</v>
      </c>
      <c r="D1" s="273"/>
      <c r="E1" s="113" t="s">
        <v>1</v>
      </c>
      <c r="F1" s="113" t="s">
        <v>2</v>
      </c>
    </row>
    <row r="2" spans="1:6" ht="27" customHeight="1" x14ac:dyDescent="0.2">
      <c r="A2" s="232"/>
      <c r="B2" s="232"/>
      <c r="C2" s="273"/>
      <c r="D2" s="273"/>
      <c r="E2" s="113" t="s">
        <v>3</v>
      </c>
      <c r="F2" s="115" t="s">
        <v>95</v>
      </c>
    </row>
    <row r="3" spans="1:6" ht="27" customHeight="1" x14ac:dyDescent="0.2">
      <c r="A3" s="232"/>
      <c r="B3" s="232"/>
      <c r="C3" s="273" t="s">
        <v>4</v>
      </c>
      <c r="D3" s="273"/>
      <c r="E3" s="113" t="s">
        <v>5</v>
      </c>
      <c r="F3" s="113" t="s">
        <v>101</v>
      </c>
    </row>
    <row r="4" spans="1:6" ht="27" customHeight="1" x14ac:dyDescent="0.2">
      <c r="A4" s="232"/>
      <c r="B4" s="232"/>
      <c r="C4" s="273"/>
      <c r="D4" s="273"/>
      <c r="E4" s="113" t="s">
        <v>6</v>
      </c>
      <c r="F4" s="114">
        <v>45812</v>
      </c>
    </row>
    <row r="6" spans="1:6" x14ac:dyDescent="0.2">
      <c r="A6" s="281" t="s">
        <v>66</v>
      </c>
      <c r="B6" s="281"/>
      <c r="C6" s="104" t="s">
        <v>75</v>
      </c>
      <c r="D6" s="281" t="s">
        <v>76</v>
      </c>
      <c r="E6" s="281"/>
      <c r="F6" s="104" t="s">
        <v>77</v>
      </c>
    </row>
    <row r="7" spans="1:6" ht="64.150000000000006" customHeight="1" x14ac:dyDescent="0.2">
      <c r="A7" s="282" t="s">
        <v>302</v>
      </c>
      <c r="B7" s="282"/>
      <c r="C7" s="174" t="s">
        <v>305</v>
      </c>
      <c r="D7" s="282" t="s">
        <v>303</v>
      </c>
      <c r="E7" s="282"/>
      <c r="F7" s="174" t="s">
        <v>22</v>
      </c>
    </row>
    <row r="8" spans="1:6" ht="41.25" x14ac:dyDescent="0.2">
      <c r="A8" s="283" t="s">
        <v>304</v>
      </c>
      <c r="B8" s="283"/>
      <c r="C8" s="175" t="s">
        <v>306</v>
      </c>
      <c r="D8" s="282" t="s">
        <v>303</v>
      </c>
      <c r="E8" s="282"/>
      <c r="F8" s="174" t="s">
        <v>22</v>
      </c>
    </row>
    <row r="9" spans="1:6" ht="57.75" x14ac:dyDescent="0.2">
      <c r="A9" s="283" t="s">
        <v>307</v>
      </c>
      <c r="B9" s="283"/>
      <c r="C9" s="174" t="s">
        <v>308</v>
      </c>
      <c r="D9" s="282" t="s">
        <v>303</v>
      </c>
      <c r="E9" s="282"/>
      <c r="F9" s="174" t="s">
        <v>309</v>
      </c>
    </row>
    <row r="10" spans="1:6" ht="44.25" x14ac:dyDescent="0.2">
      <c r="A10" s="283" t="s">
        <v>310</v>
      </c>
      <c r="B10" s="283"/>
      <c r="C10" s="174" t="s">
        <v>311</v>
      </c>
      <c r="D10" s="282" t="s">
        <v>303</v>
      </c>
      <c r="E10" s="282"/>
      <c r="F10" s="174" t="s">
        <v>312</v>
      </c>
    </row>
    <row r="11" spans="1:6" x14ac:dyDescent="0.2">
      <c r="A11" s="232"/>
      <c r="B11" s="232"/>
      <c r="C11" s="24"/>
      <c r="D11" s="232"/>
      <c r="E11" s="232"/>
      <c r="F11" s="24"/>
    </row>
    <row r="12" spans="1:6" x14ac:dyDescent="0.2">
      <c r="A12" s="232"/>
      <c r="B12" s="232"/>
      <c r="C12" s="24"/>
      <c r="D12" s="232"/>
      <c r="E12" s="232"/>
      <c r="F12" s="24"/>
    </row>
    <row r="13" spans="1:6" x14ac:dyDescent="0.2">
      <c r="A13" s="232"/>
      <c r="B13" s="232"/>
      <c r="C13" s="24"/>
      <c r="D13" s="232"/>
      <c r="E13" s="232"/>
      <c r="F13" s="24"/>
    </row>
    <row r="14" spans="1:6" x14ac:dyDescent="0.2">
      <c r="A14" s="232"/>
      <c r="B14" s="232"/>
      <c r="C14" s="24"/>
      <c r="D14" s="232"/>
      <c r="E14" s="232"/>
      <c r="F14" s="24"/>
    </row>
    <row r="15" spans="1:6" x14ac:dyDescent="0.2">
      <c r="A15" s="232"/>
      <c r="B15" s="232"/>
      <c r="C15" s="24"/>
      <c r="D15" s="232"/>
      <c r="E15" s="232"/>
      <c r="F15" s="24"/>
    </row>
    <row r="16" spans="1:6" x14ac:dyDescent="0.2">
      <c r="A16" s="232"/>
      <c r="B16" s="232"/>
      <c r="C16" s="24"/>
      <c r="D16" s="232"/>
      <c r="E16" s="232"/>
      <c r="F16" s="24"/>
    </row>
    <row r="17" spans="1:6" x14ac:dyDescent="0.2">
      <c r="A17" s="232"/>
      <c r="B17" s="232"/>
      <c r="C17" s="24"/>
      <c r="D17" s="232"/>
      <c r="E17" s="232"/>
      <c r="F17" s="24"/>
    </row>
    <row r="18" spans="1:6" x14ac:dyDescent="0.2">
      <c r="A18" s="232"/>
      <c r="B18" s="232"/>
      <c r="C18" s="24"/>
      <c r="D18" s="232"/>
      <c r="E18" s="232"/>
      <c r="F18" s="24"/>
    </row>
    <row r="19" spans="1:6" x14ac:dyDescent="0.2">
      <c r="A19" s="232"/>
      <c r="B19" s="232"/>
      <c r="C19" s="24"/>
      <c r="D19" s="232"/>
      <c r="E19" s="232"/>
      <c r="F19" s="24"/>
    </row>
    <row r="20" spans="1:6" x14ac:dyDescent="0.2">
      <c r="A20" s="232"/>
      <c r="B20" s="232"/>
      <c r="C20" s="24"/>
      <c r="D20" s="232"/>
      <c r="E20" s="232"/>
      <c r="F20" s="24"/>
    </row>
    <row r="21" spans="1:6" x14ac:dyDescent="0.2">
      <c r="A21" s="232"/>
      <c r="B21" s="232"/>
      <c r="C21" s="24"/>
      <c r="D21" s="232"/>
      <c r="E21" s="232"/>
      <c r="F21" s="24"/>
    </row>
    <row r="22" spans="1:6" x14ac:dyDescent="0.2">
      <c r="A22" s="232"/>
      <c r="B22" s="232"/>
      <c r="C22" s="24"/>
      <c r="D22" s="232"/>
      <c r="E22" s="232"/>
      <c r="F22" s="24"/>
    </row>
    <row r="23" spans="1:6" x14ac:dyDescent="0.2">
      <c r="A23" s="232"/>
      <c r="B23" s="232"/>
      <c r="C23" s="24"/>
      <c r="D23" s="232"/>
      <c r="E23" s="232"/>
      <c r="F23" s="24"/>
    </row>
    <row r="24" spans="1:6" x14ac:dyDescent="0.2">
      <c r="A24" s="232"/>
      <c r="B24" s="232"/>
      <c r="C24" s="24"/>
      <c r="D24" s="232"/>
      <c r="E24" s="232"/>
      <c r="F24" s="24"/>
    </row>
    <row r="25" spans="1:6" x14ac:dyDescent="0.2">
      <c r="A25" s="232"/>
      <c r="B25" s="232"/>
      <c r="C25" s="24"/>
      <c r="D25" s="232"/>
      <c r="E25" s="232"/>
      <c r="F25" s="24"/>
    </row>
    <row r="27" spans="1:6" x14ac:dyDescent="0.2">
      <c r="F27" s="111" t="s">
        <v>94</v>
      </c>
    </row>
  </sheetData>
  <mergeCells count="43">
    <mergeCell ref="D22:E22"/>
    <mergeCell ref="D23:E23"/>
    <mergeCell ref="D24:E24"/>
    <mergeCell ref="D25:E25"/>
    <mergeCell ref="D16:E16"/>
    <mergeCell ref="D17:E17"/>
    <mergeCell ref="D18:E18"/>
    <mergeCell ref="D19:E19"/>
    <mergeCell ref="D20:E20"/>
    <mergeCell ref="D21:E21"/>
    <mergeCell ref="A25:B25"/>
    <mergeCell ref="D7:E7"/>
    <mergeCell ref="D8:E8"/>
    <mergeCell ref="D9:E9"/>
    <mergeCell ref="D10:E10"/>
    <mergeCell ref="D11:E11"/>
    <mergeCell ref="D12:E12"/>
    <mergeCell ref="D13:E13"/>
    <mergeCell ref="D14:E14"/>
    <mergeCell ref="D15:E15"/>
    <mergeCell ref="A19:B19"/>
    <mergeCell ref="A20:B20"/>
    <mergeCell ref="A21:B21"/>
    <mergeCell ref="A22:B22"/>
    <mergeCell ref="A23:B23"/>
    <mergeCell ref="A24:B24"/>
    <mergeCell ref="A18:B18"/>
    <mergeCell ref="A7:B7"/>
    <mergeCell ref="A8:B8"/>
    <mergeCell ref="A9:B9"/>
    <mergeCell ref="A10:B10"/>
    <mergeCell ref="A11:B11"/>
    <mergeCell ref="A12:B12"/>
    <mergeCell ref="A13:B13"/>
    <mergeCell ref="A14:B14"/>
    <mergeCell ref="A15:B15"/>
    <mergeCell ref="A16:B16"/>
    <mergeCell ref="A17:B17"/>
    <mergeCell ref="A1:B4"/>
    <mergeCell ref="C1:D2"/>
    <mergeCell ref="C3:D4"/>
    <mergeCell ref="A6:B6"/>
    <mergeCell ref="D6:E6"/>
  </mergeCells>
  <pageMargins left="0.7" right="0.7" top="0.75" bottom="0.75" header="0.3" footer="0.3"/>
  <pageSetup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4AE9-B700-44DF-AFAF-CD4F12F5A017}">
  <dimension ref="A1:A21"/>
  <sheetViews>
    <sheetView workbookViewId="0">
      <selection activeCell="C4" sqref="C4"/>
    </sheetView>
  </sheetViews>
  <sheetFormatPr defaultColWidth="10.76171875" defaultRowHeight="15" x14ac:dyDescent="0.2"/>
  <cols>
    <col min="1" max="1" width="34.30078125" customWidth="1"/>
  </cols>
  <sheetData>
    <row r="1" spans="1:1" x14ac:dyDescent="0.2">
      <c r="A1" s="105" t="s">
        <v>77</v>
      </c>
    </row>
    <row r="2" spans="1:1" x14ac:dyDescent="0.2">
      <c r="A2" s="20" t="s">
        <v>50</v>
      </c>
    </row>
    <row r="3" spans="1:1" x14ac:dyDescent="0.2">
      <c r="A3" s="20" t="s">
        <v>48</v>
      </c>
    </row>
    <row r="4" spans="1:1" x14ac:dyDescent="0.2">
      <c r="A4" s="20" t="s">
        <v>78</v>
      </c>
    </row>
    <row r="5" spans="1:1" x14ac:dyDescent="0.2">
      <c r="A5" s="20" t="s">
        <v>79</v>
      </c>
    </row>
    <row r="6" spans="1:1" x14ac:dyDescent="0.2">
      <c r="A6" s="20" t="s">
        <v>80</v>
      </c>
    </row>
    <row r="7" spans="1:1" x14ac:dyDescent="0.2">
      <c r="A7" s="20" t="s">
        <v>51</v>
      </c>
    </row>
    <row r="8" spans="1:1" ht="27.75" x14ac:dyDescent="0.2">
      <c r="A8" s="20" t="s">
        <v>81</v>
      </c>
    </row>
    <row r="9" spans="1:1" ht="27.75" x14ac:dyDescent="0.2">
      <c r="A9" s="20" t="s">
        <v>82</v>
      </c>
    </row>
    <row r="10" spans="1:1" x14ac:dyDescent="0.2">
      <c r="A10" s="20" t="s">
        <v>83</v>
      </c>
    </row>
    <row r="11" spans="1:1" x14ac:dyDescent="0.2">
      <c r="A11" s="20" t="s">
        <v>54</v>
      </c>
    </row>
    <row r="12" spans="1:1" x14ac:dyDescent="0.2">
      <c r="A12" s="20" t="s">
        <v>84</v>
      </c>
    </row>
    <row r="13" spans="1:1" x14ac:dyDescent="0.2">
      <c r="A13" s="20" t="s">
        <v>52</v>
      </c>
    </row>
    <row r="14" spans="1:1" x14ac:dyDescent="0.2">
      <c r="A14" s="20" t="s">
        <v>25</v>
      </c>
    </row>
    <row r="15" spans="1:1" x14ac:dyDescent="0.2">
      <c r="A15" s="20" t="s">
        <v>53</v>
      </c>
    </row>
    <row r="16" spans="1:1" x14ac:dyDescent="0.2">
      <c r="A16" s="20" t="s">
        <v>85</v>
      </c>
    </row>
    <row r="17" spans="1:1" ht="27.75" x14ac:dyDescent="0.2">
      <c r="A17" s="20" t="s">
        <v>86</v>
      </c>
    </row>
    <row r="18" spans="1:1" x14ac:dyDescent="0.2">
      <c r="A18" s="20" t="s">
        <v>87</v>
      </c>
    </row>
    <row r="19" spans="1:1" x14ac:dyDescent="0.2">
      <c r="A19" s="20" t="s">
        <v>22</v>
      </c>
    </row>
    <row r="20" spans="1:1" x14ac:dyDescent="0.2">
      <c r="A20" s="20" t="s">
        <v>49</v>
      </c>
    </row>
    <row r="21" spans="1:1" x14ac:dyDescent="0.2">
      <c r="A21" s="20" t="s">
        <v>88</v>
      </c>
    </row>
  </sheetData>
  <sheetProtection algorithmName="SHA-512" hashValue="J1UcVXJrhM9FPUQSuKfnWiWuo0sGIL/lPRwK7wczItsnGoNot4zNpv09lOZl1F/bsopyCwi/IZm/PDDrj94kPw==" saltValue="g3jL/LkikICXYloXt9e/eg==" spinCount="100000" sheet="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1" ma:contentTypeDescription="Crear nuevo documento." ma:contentTypeScope="" ma:versionID="fc7d0f762689fbf239300772c75201d8">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d405da61356e17f682b7c715e075349d"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8F5CFF-C444-4CE0-B8A3-018C1E4061FF}">
  <ds:schemaRefs>
    <ds:schemaRef ds:uri="http://schemas.microsoft.com/sharepoint/v3/contenttype/forms"/>
  </ds:schemaRefs>
</ds:datastoreItem>
</file>

<file path=customXml/itemProps2.xml><?xml version="1.0" encoding="utf-8"?>
<ds:datastoreItem xmlns:ds="http://schemas.openxmlformats.org/officeDocument/2006/customXml" ds:itemID="{ABBA19D1-4F85-4F5F-9B5F-A9393637D9D5}">
  <ds:schemaRefs>
    <ds:schemaRef ds:uri="http://schemas.microsoft.com/office/2006/metadata/contentType"/>
    <ds:schemaRef ds:uri="http://schemas.microsoft.com/office/2006/metadata/properties/metaAttributes"/>
    <ds:schemaRef ds:uri="http://www.w3.org/2000/xmlns/"/>
    <ds:schemaRef ds:uri="http://www.w3.org/2001/XMLSchema"/>
    <ds:schemaRef ds:uri="4bc649f1-e7f9-468c-8412-068dfd45bb2d"/>
    <ds:schemaRef ds:uri="88415ba3-4c0e-4d95-9566-b4e76717e711"/>
  </ds:schemaRefs>
</ds:datastoreItem>
</file>

<file path=customXml/itemProps3.xml><?xml version="1.0" encoding="utf-8"?>
<ds:datastoreItem xmlns:ds="http://schemas.openxmlformats.org/officeDocument/2006/customXml" ds:itemID="{3929D0D8-7A33-450E-9CB0-B12DD36CDA1D}">
  <ds:schemaRefs>
    <ds:schemaRef ds:uri="http://schemas.microsoft.com/office/2006/metadata/properties"/>
    <ds:schemaRef ds:uri="http://www.w3.org/2000/xmln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7</vt:i4>
      </vt:variant>
    </vt:vector>
  </HeadingPairs>
  <TitlesOfParts>
    <vt:vector size="7" baseType="lpstr">
      <vt:lpstr>SEGUIMIENTO</vt:lpstr>
      <vt:lpstr>1.Gestión de riesgos</vt:lpstr>
      <vt:lpstr>2.Redes y articulación</vt:lpstr>
      <vt:lpstr>3. Modelo de Estado Abierto</vt:lpstr>
      <vt:lpstr>4.Iniciativas Adicionales</vt:lpstr>
      <vt:lpstr>AJUSTES PTEP</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Zabrina Delgado Plata</dc:creator>
  <cp:lastModifiedBy>Catalina Martinez</cp:lastModifiedBy>
  <dcterms:created xsi:type="dcterms:W3CDTF">2024-12-12T19:16:05Z</dcterms:created>
  <dcterms:modified xsi:type="dcterms:W3CDTF">2025-10-23T13:05:03Z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ies>
</file>