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C:\Users\user\Documents\carpeta sin título\Documents\IDIPRON\Evidencias contrato César Diaz\Formulación de Riesgos de Corrupción AÑO 2026\"/>
    </mc:Choice>
  </mc:AlternateContent>
  <xr:revisionPtr revIDLastSave="0" documentId="13_ncr:1_{E5095C2F-7A41-4701-980D-32972A14E7D5}" xr6:coauthVersionLast="47" xr6:coauthVersionMax="47" xr10:uidLastSave="{00000000-0000-0000-0000-000000000000}"/>
  <bookViews>
    <workbookView xWindow="-108" yWindow="-108" windowWidth="23256" windowHeight="12456" activeTab="2" xr2:uid="{00000000-000D-0000-FFFF-FFFF00000000}"/>
  </bookViews>
  <sheets>
    <sheet name="Datos" sheetId="1" state="hidden" r:id="rId1"/>
    <sheet name="Instructivo" sheetId="2" r:id="rId2"/>
    <sheet name="Riesgo 1" sheetId="3" r:id="rId3"/>
    <sheet name="ENCUESTA DE IMPACTO R1" sheetId="5"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0" roundtripDataChecksum="TO5Njb1ymRmfSvPgHac4biArCwbEW0Zh7zPoSh1tALs="/>
    </ext>
  </extLst>
</workbook>
</file>

<file path=xl/calcChain.xml><?xml version="1.0" encoding="utf-8"?>
<calcChain xmlns="http://schemas.openxmlformats.org/spreadsheetml/2006/main">
  <c r="V18" i="3" l="1" a="1"/>
  <c r="V18" i="3" s="1"/>
  <c r="D23" i="5" l="1"/>
  <c r="C23" i="5"/>
  <c r="D27" i="5" s="1"/>
  <c r="D28" i="5" l="1"/>
  <c r="D29" i="5"/>
  <c r="Q21" i="3" l="1"/>
  <c r="Q29" i="3"/>
  <c r="Q31" i="3"/>
  <c r="Q30" i="3"/>
  <c r="Q28" i="3"/>
  <c r="Q27" i="3"/>
  <c r="Q26" i="3"/>
  <c r="Q25" i="3"/>
  <c r="Q24" i="3"/>
  <c r="Q23" i="3"/>
  <c r="Q22" i="3"/>
  <c r="Q20" i="3"/>
  <c r="Q19" i="3"/>
  <c r="Q18" i="3"/>
  <c r="G18" i="3"/>
  <c r="H18" i="3" s="1"/>
  <c r="R25" i="3" l="1"/>
  <c r="R28" i="3" s="1"/>
  <c r="T28" i="3" s="1"/>
  <c r="T25" i="3" s="1"/>
  <c r="R18" i="3"/>
  <c r="U25" i="3" l="1"/>
  <c r="R21" i="3"/>
  <c r="U18" i="3" l="1"/>
  <c r="T21" i="3"/>
  <c r="T18" i="3" s="1"/>
  <c r="W21" i="3" l="1"/>
  <c r="X18" i="3" s="1"/>
  <c r="Y18" i="3" s="1"/>
  <c r="Z18"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<sst xmlns="http://schemas.openxmlformats.org/spreadsheetml/2006/main" count="306" uniqueCount="217">
  <si>
    <t>PROBABILIDAD INHERENTE</t>
  </si>
  <si>
    <t>IMPACTO INHERENTE</t>
  </si>
  <si>
    <t>CONDICIONES RIESGO INHERENTE</t>
  </si>
  <si>
    <t>¿Existe un responsable asignado a la ejecución del control?</t>
  </si>
  <si>
    <t>Asignado</t>
  </si>
  <si>
    <t>No Asignado</t>
  </si>
  <si>
    <t>MUY BAJA</t>
  </si>
  <si>
    <t>MODERADO</t>
  </si>
  <si>
    <t>MUY BAJA - MODERADO</t>
  </si>
  <si>
    <t>¿El responsable tiene la autoridad y adecuada segregación de funciones en la ejecución del control?</t>
  </si>
  <si>
    <t>Adecuado</t>
  </si>
  <si>
    <t>Inadecuado</t>
  </si>
  <si>
    <t>BAJA</t>
  </si>
  <si>
    <t>MAYOR</t>
  </si>
  <si>
    <t>MUY BAJA - MAYOR</t>
  </si>
  <si>
    <t>ALTO</t>
  </si>
  <si>
    <t>¿La oportunidad en que se ejecuta el control ayuda a prevenir la mitigación del riesgo o a detectar la materialización del riesgo de manera oportuna?</t>
  </si>
  <si>
    <t>Oportuna</t>
  </si>
  <si>
    <t>Inoportuna</t>
  </si>
  <si>
    <t>MEDIA</t>
  </si>
  <si>
    <t>CATASTRÓFICO</t>
  </si>
  <si>
    <t>MUY BAJA - CATASTRÓFICO</t>
  </si>
  <si>
    <t>EXTREMO</t>
  </si>
  <si>
    <t>¿Las actividades que se desarrollan en el
control realmente buscan por si sola prevenir o detectar las causas que pueden dar origen al riesgo, Ej.: verificar, validar, cotejar, comparar, revisar, etc.?</t>
  </si>
  <si>
    <t>Prevenir</t>
  </si>
  <si>
    <t>Detectar</t>
  </si>
  <si>
    <t>No es un control</t>
  </si>
  <si>
    <t>ALTA</t>
  </si>
  <si>
    <t>BAJA - MODERADO</t>
  </si>
  <si>
    <t>¿La fuente de información que se utiliza en el desarrollo del control es información confiable que permita mitigar el riesgo?</t>
  </si>
  <si>
    <t>Confiable</t>
  </si>
  <si>
    <t>No Confiable</t>
  </si>
  <si>
    <t>MUY ALTA</t>
  </si>
  <si>
    <t>BAJA - MAYOR</t>
  </si>
  <si>
    <t>¿Las observaciones, desviaciones o diferencias identificadas como resultados de la ejecución del control son investigadas y resueltas de manera oportuna?</t>
  </si>
  <si>
    <t>Se investigan y se resuelven oportunamente</t>
  </si>
  <si>
    <t>No se investigan, ni resuelven oportunamente</t>
  </si>
  <si>
    <t>BAJA - CATASTRÓFICO</t>
  </si>
  <si>
    <t>¿Se deja evidencia o rastro de la ejecución del control que permita a cualquier tercero con la evidencia llegar a la misma conclusión?</t>
  </si>
  <si>
    <t>Completa</t>
  </si>
  <si>
    <t>Incompleta</t>
  </si>
  <si>
    <t>No existe</t>
  </si>
  <si>
    <t>Opciones de Manejo</t>
  </si>
  <si>
    <t>MEDIA - MODERADO</t>
  </si>
  <si>
    <t>MEDIA - MAYOR</t>
  </si>
  <si>
    <t>REDUCIR EL RIESGO</t>
  </si>
  <si>
    <t>MEDIA - CATASTRÓFICO</t>
  </si>
  <si>
    <t>EVITAR EL RIESGO</t>
  </si>
  <si>
    <t>ALTA - MODERADO</t>
  </si>
  <si>
    <t>ALTA - MAYOR</t>
  </si>
  <si>
    <t>RANGO DE LA EJECUCION DE CADA CONTROL</t>
  </si>
  <si>
    <t>ALTA - CATASTRÓFICO</t>
  </si>
  <si>
    <r>
      <rPr>
        <b/>
        <sz val="11"/>
        <color theme="1"/>
        <rFont val="Calibri"/>
        <family val="2"/>
      </rPr>
      <t>FUERTE</t>
    </r>
    <r>
      <rPr>
        <sz val="11"/>
        <color theme="1"/>
        <rFont val="Calibri"/>
        <family val="2"/>
      </rPr>
      <t xml:space="preserve"> (Siempre se Ejecuta)</t>
    </r>
  </si>
  <si>
    <t>MUY ALTA - MODERADO</t>
  </si>
  <si>
    <r>
      <rPr>
        <b/>
        <sz val="11"/>
        <color theme="1"/>
        <rFont val="Calibri"/>
        <family val="2"/>
      </rPr>
      <t>MODERADO</t>
    </r>
    <r>
      <rPr>
        <sz val="11"/>
        <color theme="1"/>
        <rFont val="Calibri"/>
        <family val="2"/>
      </rPr>
      <t xml:space="preserve"> (Algunas Veces)</t>
    </r>
  </si>
  <si>
    <t>¿SE MATERIALIZO EL RIESGO DURANTE EL PERIODO?</t>
  </si>
  <si>
    <t>MUY ALTA - MAYOR</t>
  </si>
  <si>
    <r>
      <rPr>
        <b/>
        <sz val="11"/>
        <color theme="1"/>
        <rFont val="Calibri"/>
        <family val="2"/>
      </rPr>
      <t>DÉBIL</t>
    </r>
    <r>
      <rPr>
        <sz val="11"/>
        <color theme="1"/>
        <rFont val="Calibri"/>
        <family val="2"/>
      </rPr>
      <t xml:space="preserve"> (No se Ejecuta)</t>
    </r>
  </si>
  <si>
    <t>SI</t>
  </si>
  <si>
    <t>MUY ALTA - CATASTRÓFICO</t>
  </si>
  <si>
    <t>NO</t>
  </si>
  <si>
    <t>CONTROLES</t>
  </si>
  <si>
    <t>DIRECTAMENTE</t>
  </si>
  <si>
    <t>NO DISMINUYE</t>
  </si>
  <si>
    <t>Criterios para calificar la probabilidad de los riesgos de corrupción</t>
  </si>
  <si>
    <t>MATRIZ DE RIESGO</t>
  </si>
  <si>
    <t>NIVEL</t>
  </si>
  <si>
    <t>CONCEPTO</t>
  </si>
  <si>
    <t>FRECUENCIA</t>
  </si>
  <si>
    <t>Muy Alta</t>
  </si>
  <si>
    <t>Se espera que el evento ocurra en la mayoría de las circunstancias.</t>
  </si>
  <si>
    <t>Más de 1 vez al año.</t>
  </si>
  <si>
    <t>PROBABILIDAD</t>
  </si>
  <si>
    <t>NO APLICA PARA LOS RIESGOS DE CORRUPCIÓN</t>
  </si>
  <si>
    <t>E</t>
  </si>
  <si>
    <t>Alta</t>
  </si>
  <si>
    <t>Es viable que el evento ocurra en la mayoría de las circunstancias.</t>
  </si>
  <si>
    <t>Al menos 1 vez en el último año.</t>
  </si>
  <si>
    <t>A</t>
  </si>
  <si>
    <t>Media</t>
  </si>
  <si>
    <t>El evento podrá ocurrir en algún momento.</t>
  </si>
  <si>
    <t>Al menos 1 vez en los últimos 2 años.</t>
  </si>
  <si>
    <t>Baja</t>
  </si>
  <si>
    <t>El evento puede ocurrir en algún momento.</t>
  </si>
  <si>
    <t>Al menos 1 vez en los últimos 5 años.</t>
  </si>
  <si>
    <t>M</t>
  </si>
  <si>
    <t>Muy baja</t>
  </si>
  <si>
    <t>El evento puede ocurrir solo en circunstancias excepcionales (poco comunes o anormales)</t>
  </si>
  <si>
    <t>No se ha presentado en los últimos 5 años.</t>
  </si>
  <si>
    <t>Leve</t>
  </si>
  <si>
    <t>Menor</t>
  </si>
  <si>
    <t>Moderado</t>
  </si>
  <si>
    <t>Mayor</t>
  </si>
  <si>
    <t>Catastrofico</t>
  </si>
  <si>
    <t>IMPACTO</t>
  </si>
  <si>
    <t>EVITAR</t>
  </si>
  <si>
    <t>Después de realizar un análisis y considerar que el nivel de riesgo es demasiado alto, Se deben determinar acciones para continuar disminuyendo tanto probabilidad como el impacto</t>
  </si>
  <si>
    <t>ACEPTAR</t>
  </si>
  <si>
    <t>Después de realizar un análisis y considerar los niveles de riesgo, se determina asumir el mismo conociendo los efectos de su posible materialización</t>
  </si>
  <si>
    <t>MITIGAR</t>
  </si>
  <si>
    <t>Después de realizar un análisis y considerar los niveles de riesgo se implementan acciones para continuar disminuyendo tanto probabilidad como el impacto, mediante el fortalecimiento de controles, optimización de procesos y/o el diseño de nuevos controles.</t>
  </si>
  <si>
    <t>DIRECCIONAMIENTO ESTRATÉGICO</t>
  </si>
  <si>
    <t>CÓDIGO</t>
  </si>
  <si>
    <t>E-DES-FT-020</t>
  </si>
  <si>
    <t>VERSIÓN</t>
  </si>
  <si>
    <t>03</t>
  </si>
  <si>
    <t>MAPA DE RIESGOS DE CORRUPCIÓN</t>
  </si>
  <si>
    <t>PÁGINA</t>
  </si>
  <si>
    <t xml:space="preserve">1 de 1 </t>
  </si>
  <si>
    <t>VIGENTE DESDE</t>
  </si>
  <si>
    <t>FECHA DE ACTUALIZACIÓN</t>
  </si>
  <si>
    <t>PROCESO</t>
  </si>
  <si>
    <r>
      <rPr>
        <b/>
        <sz val="12"/>
        <color theme="1"/>
        <rFont val="Times New Roman"/>
        <family val="1"/>
      </rPr>
      <t>GESTIÓN CONT</t>
    </r>
    <r>
      <rPr>
        <b/>
        <sz val="12"/>
        <color theme="1"/>
        <rFont val="Times New Roman"/>
        <family val="1"/>
      </rPr>
      <t>RACTUAL</t>
    </r>
  </si>
  <si>
    <t>OBJETIVO DEL PROCESO</t>
  </si>
  <si>
    <t>ALCANCE DEL PROCESO</t>
  </si>
  <si>
    <t>IDENTIFICACIÓN DEL RIESGO</t>
  </si>
  <si>
    <t>VALORACIÓN DEL RIESGO</t>
  </si>
  <si>
    <t xml:space="preserve">MONITOREO </t>
  </si>
  <si>
    <t>SEGUIMIENTO Y EVALUACIÓN</t>
  </si>
  <si>
    <t>No. de Riesgo</t>
  </si>
  <si>
    <t>CAUSA</t>
  </si>
  <si>
    <t>RIESGO</t>
  </si>
  <si>
    <t>CONSECUENCIA</t>
  </si>
  <si>
    <t>ANÁLISIS DEL RIESGO</t>
  </si>
  <si>
    <t>EVALUACIÓN DEL RIESGO</t>
  </si>
  <si>
    <t>RIESGO RESIDUAL</t>
  </si>
  <si>
    <t>RIESGO INHERENTE</t>
  </si>
  <si>
    <t>RESPONSABLE DEL CONTROL
(Persona asignada para ejecutar el control. Debe tener la autoridad, competencias y conocimientos para ejecutar el control)</t>
  </si>
  <si>
    <t>PERIODICIDAD DEL CONTROL
(La periodicidad debe prevenir o detectar el riesgo de manera oportuna)</t>
  </si>
  <si>
    <t>PROPÓSITO DEL CONTROL
 (Validar, verificar, conciliar, comparar, revisar, cotejar…)
El control ayuda a mitigar las causas de los riesgos o detectar su materialización</t>
  </si>
  <si>
    <t>CÓMO SE REALIZA LA ACTIVIDAD DE CONTROL
(EL control debe indicar el cómo se realiza, de tal forma que se pueda evaluar si la fuente u origen de la información que sirve para ejecutar el control, es confiable para la mitigación del riesgo)</t>
  </si>
  <si>
    <t>CÓMO SE ACTÚA EN CASO DE OBSERVACIONES O DESVIACIONES 
(Qué se hace cuando se detectan observaciones o desviaciones como resultado de la ejecución de un control?)</t>
  </si>
  <si>
    <t>EVIDENCIA DE LA EJECUCIÓN DEL CONTROL
(El control debe dejar evidencia de su ejecución. Esta evidencia ayuda a que se pueda revisar la misma información por parte de un tercero y llegue a la misma conclusión de quien ejecutó el control)</t>
  </si>
  <si>
    <t xml:space="preserve">CARACTERISTICAS DEL CONTROL </t>
  </si>
  <si>
    <t>SÍ/NO</t>
  </si>
  <si>
    <t>Valor</t>
  </si>
  <si>
    <t>PESO DEL DISEÑO DE CADA CONTROL</t>
  </si>
  <si>
    <t>PESO DE LA EJECUCIÓN DE CADA CONTROL</t>
  </si>
  <si>
    <t>SOLIDEZ INDIVIDUAL DE CADA CONTROL</t>
  </si>
  <si>
    <t xml:space="preserve">DEBE ESTABLECER ACCIONES PARA FORTALECER EL CONTROL </t>
  </si>
  <si>
    <t>SOLIDEZ DEL CONJUNTO DE CONTROLES</t>
  </si>
  <si>
    <t>CONTROLES AYUDAN A DISMINUIR PROBABILIDAD</t>
  </si>
  <si>
    <t>PROBABILIDAD RESIDUAL</t>
  </si>
  <si>
    <t>ZONA DE RIESGO RESIDUAL</t>
  </si>
  <si>
    <t>OPCIÓN DE MANEJO</t>
  </si>
  <si>
    <t>ACCIONES DE CONTINGENCIA EN CASO DE MATERIALIZACIÓN DEL RIESGO</t>
  </si>
  <si>
    <t>ACCIONESPARA EL FORTALECIMIENTO DE LOS CONTROLES</t>
  </si>
  <si>
    <t>ZONA DE RIESGO INHERENTE</t>
  </si>
  <si>
    <t>ACCIONES A IMPLEMENTAR PARA EL FORTALECIMIENTO</t>
  </si>
  <si>
    <t>PERIODO DE EJECUCIÓN DE LAS ACCIONES A IMPLEMENTAR</t>
  </si>
  <si>
    <t>FECHA DEL MONITOREO</t>
  </si>
  <si>
    <t>REPORTE DE LA EJECUCIÓN DE LOS CONTROLES</t>
  </si>
  <si>
    <t>REPORTE DE LA EJECUCIÓN DE LAS ACCIONES PARA EL FORTALECIMENTO DEL RIESGO</t>
  </si>
  <si>
    <t>REPORTE DE LAS ACCIONES DESARROLLADAS EN CASO DE QUE SE HAYA MATERIALIZADO EL RIESGO</t>
  </si>
  <si>
    <t>OBSERVACIONES DEL MONITOREO</t>
  </si>
  <si>
    <t xml:space="preserve">OBSERVACIONES OFICINA ASESORA DE PLANEACIÓN </t>
  </si>
  <si>
    <t>OBSERVACIONES OFICINA DE          CONTROL INTERNO</t>
  </si>
  <si>
    <t xml:space="preserve">Posible falta de información oportuna de los procesos contractuales que pueda beneficiar a un tercero al no favorecer la pluralidad de oferentes 
</t>
  </si>
  <si>
    <t>Posibilidad de manipulación de documentos previos por parte de los profesionales encargados de la estructuración de los procesos de contratación,  con el fin de direccionar el proceso contractual para beneficio propio o de un tercero.</t>
  </si>
  <si>
    <t xml:space="preserve">
Falta de credibilidad en la gestión del Instituto, hallazgos de entes de control, bajos indicadores en el Índice de Transparencia por Colombia, procesos disciplinarios asociados a los funcionarios que participan en el proceso contractual y procesos judiciales </t>
  </si>
  <si>
    <t xml:space="preserve">Comité Estructurador Interdisciplinario designado para cada proceso de contratación de bienes 
</t>
  </si>
  <si>
    <t>Cada vez que se adelante un proceso de contratación de bienes y servicios de la entidad</t>
  </si>
  <si>
    <t>Verificar que el comité estructurador establezca los requisitos de orden jurídico, técnico y financiero para los diferentes procesos de contratación de acuerdo con la normatividad vigente</t>
  </si>
  <si>
    <t xml:space="preserve">Se define a través de los estudios previos los requisitos de orden jurídico, técnico y financiero para la postulación de los diferentes proponentes de los procesos de selección que adelante la entidad 
</t>
  </si>
  <si>
    <t>En caso en que se presente observaciones por parte de los oferentes, éstas serán allegadas a través de la plataforma de contratación estatal SECOP II y en caso de generar modificaciones del pliego de condiciones definitivo, se adelantará de acuerdo al procedimiento establecido para la modalidad de contratación respectivo</t>
  </si>
  <si>
    <t>Documentos previos del proceso contractual (Muestra del 10% de los procesos de contratación de bienes y servicios de la entidad)
Memorando de designación del comité estructurador (Muestra del 10% de los procesos de contratación de bienes y servicios de la entidad)
Respuestas a observaciones en la plataforma Secop II y adendas que modifiquen los requisitos de orden jurídico, técnico y financiero dentro del proceso contractual( Cuando aplique)</t>
  </si>
  <si>
    <t>FUERTE (Siempre se Ejecuta)</t>
  </si>
  <si>
    <t>Informar al ordenador del gasto de la situación y realizar las medidas correctivas, disciplinarias que dieran lugar dependiendo la calidad de la persona (contratista o funcionario) y poner en conocimiento a las autoridades competentes</t>
  </si>
  <si>
    <t>No. De columnas en la matriz de riesgo que se desplaza en el eje de la probabilidad.</t>
  </si>
  <si>
    <t>PRODUCTO O REGISTRO QUE QUEDA DE LA EJECUCIÓN DE LAS ACCIONES PARA FORTALECER EL RIESGO</t>
  </si>
  <si>
    <t xml:space="preserve">Correos electrónicos y/u oficio </t>
  </si>
  <si>
    <t xml:space="preserve">
Comité Asesor de Contratación</t>
  </si>
  <si>
    <t>Cada vez que se le presente un proceso de bienes y servicios (exceptuando los procesos de mínima cuantía y los de contratación directa por prestación de servicios profesionales y de apoyo a la gestión)</t>
  </si>
  <si>
    <t>Verificar que se cumpla con todos los requisitos de Ley y los procedimientos establecidos para las modalidades de selección que pretenda realizar la entidad, a excepción de la mínima cuantía</t>
  </si>
  <si>
    <t xml:space="preserve">Se revisan elementos de orden jurídico, técnico y financiero para adelantar los procesos de selección de la entidad, registrado en el acta de la sesión en la que se aborda el respectivo proceso contractual
</t>
  </si>
  <si>
    <t xml:space="preserve"> En caso de que se detecte inconsistencias en el estudio previo, el Comité Asesor de Contratación devuelve el proceso de contratación al Comité Estructurador para que realice los ajustes sugeridos</t>
  </si>
  <si>
    <t>Acta A-GDO-FT-004
de reunión  de la sesión de Comité Asesor de Contratación (Muestra del 10% de los procesos de contratación de bienes y servicios de la entidad)</t>
  </si>
  <si>
    <t>ADECUADO</t>
  </si>
  <si>
    <t>COMPLETA</t>
  </si>
  <si>
    <t>Vr. 02; 13/03/2024</t>
  </si>
  <si>
    <t>FORMATO PARA DETERMINAR EL IMPACTO</t>
  </si>
  <si>
    <t xml:space="preserve">Nº </t>
  </si>
  <si>
    <t xml:space="preserve">PREGUNTA </t>
  </si>
  <si>
    <t>RESPUESTA</t>
  </si>
  <si>
    <t>SI EL RIESGO DE CORRUPCIÓN SE MATERIALIZA PODRÍA...</t>
  </si>
  <si>
    <t>¿Afectar al grupo de funcionarios del proceso?</t>
  </si>
  <si>
    <t>X</t>
  </si>
  <si>
    <t>¿Afectar el cumplimiento de metas y objetivos de la dependencia?</t>
  </si>
  <si>
    <t xml:space="preserve">¿Afectar el cumplimiento de misión de la Entidad? </t>
  </si>
  <si>
    <t>¿Afectar el cumplimiento de la misión del sector al que pertenece la Entidad?</t>
  </si>
  <si>
    <t>¿Generar pérdida de confianza de la Entidad, afectando su reputación?</t>
  </si>
  <si>
    <t>¿Generar pérdida de recursos económicos?</t>
  </si>
  <si>
    <t>¿Afectar la generación de los productos o la prestación de servicios?</t>
  </si>
  <si>
    <t>¿Dar lugar al detrimento de calidad de vida de la comunidad por la pérdida</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</si>
  <si>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</si>
  <si>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</si>
  <si>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</si>
  <si>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</si>
  <si>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</si>
  <si>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t>
  </si>
  <si>
    <t>¿Generar pérdida de credibilidad del sector?</t>
  </si>
  <si>
    <t>¿Ocasionar lesiones físicas o pérdida de vidas humanas?</t>
  </si>
  <si>
    <t>¿Afectar la imagen regional?</t>
  </si>
  <si>
    <t>¿Afectar la imagen nacional?</t>
  </si>
  <si>
    <t>¿Generar daño ambiental?</t>
  </si>
  <si>
    <t>TOTAL PREGUNTAS AFIRMATIVAS:                     
TOTAL PREGUNTAS NEGATIVAS:</t>
  </si>
  <si>
    <r>
      <t>·</t>
    </r>
    <r>
      <rPr>
        <sz val="7"/>
        <color theme="1"/>
        <rFont val="Times New Roman"/>
        <family val="1"/>
      </rPr>
      <t>  </t>
    </r>
    <r>
      <rPr>
        <sz val="11"/>
        <color theme="1"/>
        <rFont val="Times New Roman"/>
        <family val="1"/>
      </rPr>
      <t xml:space="preserve">Responder afirmativamente de </t>
    </r>
    <r>
      <rPr>
        <b/>
        <sz val="11"/>
        <color theme="1"/>
        <rFont val="Times New Roman"/>
        <family val="1"/>
      </rPr>
      <t>UNA a CINCO</t>
    </r>
    <r>
      <rPr>
        <sz val="11"/>
        <color theme="1"/>
        <rFont val="Times New Roman"/>
        <family val="1"/>
      </rPr>
      <t xml:space="preserve"> pregunta(s) genera un impacto </t>
    </r>
    <r>
      <rPr>
        <b/>
        <sz val="11"/>
        <color theme="1"/>
        <rFont val="Times New Roman"/>
        <family val="1"/>
      </rPr>
      <t>MODERADO.</t>
    </r>
  </si>
  <si>
    <r>
      <t>·</t>
    </r>
    <r>
      <rPr>
        <sz val="7"/>
        <color theme="1"/>
        <rFont val="Times New Roman"/>
        <family val="1"/>
      </rPr>
      <t xml:space="preserve">  </t>
    </r>
    <r>
      <rPr>
        <sz val="11"/>
        <color theme="1"/>
        <rFont val="Times New Roman"/>
        <family val="1"/>
      </rPr>
      <t xml:space="preserve">Responder afirmativamente de </t>
    </r>
    <r>
      <rPr>
        <b/>
        <sz val="11"/>
        <color theme="1"/>
        <rFont val="Times New Roman"/>
        <family val="1"/>
      </rPr>
      <t>SEIS a ONCE</t>
    </r>
    <r>
      <rPr>
        <sz val="11"/>
        <color theme="1"/>
        <rFont val="Times New Roman"/>
        <family val="1"/>
      </rPr>
      <t xml:space="preserve"> preguntas genera un impacto </t>
    </r>
    <r>
      <rPr>
        <b/>
        <sz val="11"/>
        <color theme="1"/>
        <rFont val="Times New Roman"/>
        <family val="1"/>
      </rPr>
      <t>MAYOR.</t>
    </r>
  </si>
  <si>
    <r>
      <t>·</t>
    </r>
    <r>
      <rPr>
        <sz val="7"/>
        <color theme="1"/>
        <rFont val="Times New Roman"/>
        <family val="1"/>
      </rPr>
      <t>  </t>
    </r>
    <r>
      <rPr>
        <sz val="11"/>
        <color theme="1"/>
        <rFont val="Times New Roman"/>
        <family val="1"/>
      </rPr>
      <t xml:space="preserve">Responder afirmativamente de </t>
    </r>
    <r>
      <rPr>
        <b/>
        <sz val="11"/>
        <color theme="1"/>
        <rFont val="Times New Roman"/>
        <family val="1"/>
      </rPr>
      <t>DOCE a DIECINUEVE</t>
    </r>
    <r>
      <rPr>
        <sz val="11"/>
        <color theme="1"/>
        <rFont val="Times New Roman"/>
        <family val="1"/>
      </rPr>
      <t xml:space="preserve"> preguntas genera un impacto </t>
    </r>
    <r>
      <rPr>
        <b/>
        <sz val="11"/>
        <color theme="1"/>
        <rFont val="Times New Roman"/>
        <family val="1"/>
      </rPr>
      <t>CATASTRÓFICO.</t>
    </r>
  </si>
  <si>
    <r>
      <rPr>
        <b/>
        <sz val="11"/>
        <color theme="1"/>
        <rFont val="Times New Roman"/>
        <family val="1"/>
      </rPr>
      <t xml:space="preserve">MODERADO: </t>
    </r>
    <r>
      <rPr>
        <sz val="11"/>
        <color theme="1"/>
        <rFont val="Times New Roman"/>
        <family val="1"/>
      </rPr>
      <t>Genera medianas consecuencias sobre la entidad.</t>
    </r>
  </si>
  <si>
    <r>
      <rPr>
        <b/>
        <sz val="11"/>
        <color theme="1"/>
        <rFont val="Times New Roman"/>
        <family val="1"/>
      </rPr>
      <t xml:space="preserve">MAYOR: </t>
    </r>
    <r>
      <rPr>
        <sz val="11"/>
        <color theme="1"/>
        <rFont val="Times New Roman"/>
        <family val="1"/>
      </rPr>
      <t>Genera altas consecuencias sobre la entidad.</t>
    </r>
  </si>
  <si>
    <r>
      <rPr>
        <b/>
        <sz val="11"/>
        <color theme="1"/>
        <rFont val="Times New Roman"/>
        <family val="1"/>
      </rPr>
      <t xml:space="preserve">CATASTROFICO: </t>
    </r>
    <r>
      <rPr>
        <sz val="11"/>
        <color theme="1"/>
        <rFont val="Times New Roman"/>
        <family val="1"/>
      </rPr>
      <t>Genera consecuencias desastrosas para la entidad.</t>
    </r>
  </si>
  <si>
    <t>01/01/2026 -
31/12/2026</t>
  </si>
  <si>
    <t>Adelantar 1 capacitación frente a los riesgos LAFT en la contratación estatal</t>
  </si>
  <si>
    <t>30 de diciembre de 2025</t>
  </si>
  <si>
    <t>El proceso inicia con la consolidación y aprobación del Plan Anual de Adquisiciones - PAA su desarrollo a traves de la estructuración, evaluación, contratación, supervisión y termina con la liquidación de los procesos contractuales cuando aplique.</t>
  </si>
  <si>
    <t>Adelantar los procesos de contratación del IDIPRON según la información registrada en el Plan Anual de Adquisiciones publicado en el SECOP II bajo las diferentes modalidades establecidas dentro del marco legal vigente, cumpliendo con los principios de transparencia, economía, responsabilidad y los postulados que rigen la función administrativa de manera que se puedan cubrir las necesidades para el normal desarrollo de las actividades misionales y administrativas de la entidad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</si>
</sst>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m/yyyy;@"/>
  </numFmts>
  <fonts count="33">
    <font>
      <sz val="11"/>
      <color theme="1"/>
      <name val="Calibri"/>
      <scheme val="minor"/>
    </font>
    <font>
      <sz val="11"/>
      <color theme="1"/>
      <name val="Calibri"/>
      <family val="2"/>
      <scheme val="minor"/>
    </font>
    <font>
      <sz val="11"/>
      <color theme="1"/>
      <name val="Calibri"/>
      <family val="2"/>
    </font>
    <font>
      <sz val="12"/>
      <color theme="1"/>
      <name val="Times New Roman"/>
      <family val="1"/>
    </font>
    <font>
      <b/>
      <sz val="12"/>
      <color theme="1"/>
      <name val="Calibri"/>
      <family val="2"/>
    </font>
    <font>
      <sz val="11"/>
      <name val="Calibri"/>
      <family val="2"/>
    </font>
    <font>
      <b/>
      <sz val="11"/>
      <color theme="1"/>
      <name val="Calibri"/>
      <family val="2"/>
    </font>
    <font>
      <b/>
      <sz val="10"/>
      <color theme="1"/>
      <name val="Times New Roman"/>
      <family val="1"/>
    </font>
    <font>
      <b/>
      <sz val="14"/>
      <color theme="1"/>
      <name val="Times New Roman"/>
      <family val="1"/>
    </font>
    <font>
      <b/>
      <sz val="12"/>
      <color theme="1"/>
      <name val="Times New Roman"/>
      <family val="1"/>
    </font>
    <font>
      <sz val="10"/>
      <color theme="1"/>
      <name val="Times New Roman"/>
      <family val="1"/>
    </font>
    <font>
      <b/>
      <sz val="20"/>
      <color theme="1"/>
      <name val="Times New Roman"/>
      <family val="1"/>
    </font>
    <font>
      <b/>
      <sz val="11"/>
      <color theme="1"/>
      <name val="Times New Roman"/>
      <family val="1"/>
    </font>
    <font>
      <sz val="10"/>
      <color rgb="FF000000"/>
      <name val="Times New Roman"/>
      <family val="1"/>
    </font>
    <font>
      <sz val="11"/>
      <color theme="1"/>
      <name val="Times New Roman"/>
      <family val="1"/>
    </font>
    <font>
      <b/>
      <sz val="11"/>
      <color rgb="FFFF0000"/>
      <name val="Times New Roman"/>
      <family val="1"/>
    </font>
    <font>
      <sz val="11"/>
      <color theme="1"/>
      <name val="Symbol"/>
      <family val="1"/>
      <charset val="2"/>
    </font>
    <font>
      <sz val="7"/>
      <color theme="1"/>
      <name val="Times New Roman"/>
      <family val="1"/>
    </font>
    <font>
      <b/>
      <sz val="10"/>
      <name val="Times New Roman"/>
      <family val="1"/>
    </font>
    <font>
      <sz val="14"/>
      <name val="Times New Roman"/>
      <family val="1"/>
    </font>
    <font>
      <b/>
      <sz val="18"/>
      <color theme="1"/>
      <name val="Calibri"/>
      <family val="2"/>
      <scheme val="minor"/>
    </font>
    <font>
      <sz val="16"/>
      <color theme="1"/>
      <name val="Calibri"/>
      <family val="2"/>
      <scheme val="minor"/>
    </font>
    <font>
      <b/>
      <sz val="11"/>
      <color theme="1"/>
      <name val="Calibri"/>
      <family val="2"/>
      <scheme val="minor"/>
    </font>
    <font>
      <sz val="12"/>
      <name val="Times New Roman"/>
      <family val="1"/>
    </font>
    <font>
      <b/>
      <sz val="16"/>
      <name val="Times New Roman"/>
      <family val="1"/>
    </font>
    <font>
      <b/>
      <sz val="12"/>
      <name val="Times New Roman"/>
      <family val="1"/>
    </font>
    <font>
      <b/>
      <sz val="11"/>
      <name val="Times New Roman"/>
      <family val="1"/>
    </font>
    <font>
      <sz val="10"/>
      <name val="Times New Roman"/>
      <family val="1"/>
    </font>
    <font>
      <b/>
      <sz val="14"/>
      <name val="Times New Roman"/>
      <family val="1"/>
    </font>
    <font>
      <sz val="11"/>
      <color rgb="FF242424"/>
      <name val="&quot;Aptos Narrow&quot;"/>
    </font>
    <font>
      <sz val="11"/>
      <color rgb="FF000000"/>
      <name val="Times New Roman"/>
      <family val="1"/>
    </font>
    <font>
      <sz val="14"/>
      <color rgb="FFFF0000"/>
      <name val="Times New Roman"/>
      <family val="1"/>
    </font>
    <font>
      <sz val="11"/>
      <color rgb="FFFF0000"/>
      <name val="Calibri"/>
      <family val="2"/>
    </font>
  </fonts>
  <fills count="22">
    <fill>
      <patternFill patternType="none"/>
    </fill>
    <fill>
      <patternFill patternType="gray125"/>
    </fill>
    <fill>
      <patternFill patternType="solid">
        <fgColor rgb="FFFF0000"/>
        <bgColor rgb="FFFF0000"/>
      </patternFill>
    </fill>
    <fill>
      <patternFill patternType="solid">
        <fgColor rgb="FFFFC000"/>
        <bgColor rgb="FFFFC000"/>
      </patternFill>
    </fill>
    <fill>
      <patternFill patternType="solid">
        <fgColor rgb="FFFFFF00"/>
        <bgColor rgb="FFFFFF00"/>
      </patternFill>
    </fill>
    <fill>
      <patternFill patternType="solid">
        <fgColor rgb="FF92D050"/>
        <bgColor rgb="FF92D050"/>
      </patternFill>
    </fill>
    <fill>
      <patternFill patternType="solid">
        <fgColor rgb="FF00B050"/>
        <bgColor rgb="FF00B050"/>
      </patternFill>
    </fill>
    <fill>
      <patternFill patternType="solid">
        <fgColor theme="0"/>
        <bgColor theme="0"/>
      </patternFill>
    </fill>
    <fill>
      <patternFill patternType="solid">
        <fgColor rgb="FFF7CAAC"/>
        <bgColor rgb="FFF7CAAC"/>
      </patternFill>
    </fill>
    <fill>
      <patternFill patternType="solid">
        <fgColor rgb="FFECECEC"/>
        <bgColor rgb="FFECECEC"/>
      </patternFill>
    </fill>
    <fill>
      <patternFill patternType="solid">
        <fgColor rgb="FFDEEAF6"/>
        <bgColor rgb="FFDEEAF6"/>
      </patternFill>
    </fill>
    <fill>
      <patternFill patternType="solid">
        <fgColor rgb="FFD8D8D8"/>
        <bgColor rgb="FFD8D8D8"/>
      </patternFill>
    </fill>
    <fill>
      <patternFill patternType="solid">
        <fgColor rgb="FFD9D9D9"/>
        <bgColor indexed="64"/>
      </patternFill>
    </fill>
    <fill>
      <patternFill patternType="solid">
        <fgColor theme="0" tint="-0.14999847407452621"/>
        <bgColor indexed="64"/>
      </patternFill>
    </fill>
    <fill>
      <patternFill patternType="solid">
        <fgColor theme="2"/>
        <bgColor indexed="64"/>
      </patternFill>
    </fill>
    <fill>
      <patternFill patternType="solid">
        <fgColor rgb="FF00B050"/>
        <bgColor indexed="64"/>
      </patternFill>
    </fill>
    <fill>
      <patternFill patternType="solid">
        <fgColor rgb="FF92D050"/>
        <bgColor indexed="64"/>
      </patternFill>
    </fill>
    <fill>
      <patternFill patternType="solid">
        <fgColor rgb="FFFFFF00"/>
        <bgColor indexed="64"/>
      </patternFill>
    </fill>
    <fill>
      <patternFill patternType="solid">
        <fgColor rgb="FFFFC000"/>
        <bgColor indexed="64"/>
      </patternFill>
    </fill>
    <fill>
      <patternFill patternType="solid">
        <fgColor rgb="FFFF0000"/>
        <bgColor indexed="64"/>
      </patternFill>
    </fill>
    <fill>
      <patternFill patternType="solid">
        <fgColor theme="5" tint="0.59999389629810485"/>
        <bgColor rgb="FFBFBFBF"/>
      </patternFill>
    </fill>
    <fill>
      <patternFill patternType="solid">
        <fgColor theme="5" tint="0.59999389629810485"/>
        <bgColor indexed="64"/>
      </patternFill>
    </fill>
  </fills>
  <borders count="91">
    <border>
      <left/>
      <right/>
      <top/>
      <bottom/>
      <diagonal/>
    </border>
    <border>
      <left/>
      <right/>
      <top/>
      <bottom style="hair">
        <color rgb="FF000000"/>
      </bottom>
      <diagonal/>
    </border>
    <border>
      <left/>
      <right/>
      <top style="hair">
        <color rgb="FF000000"/>
      </top>
      <bottom style="hair">
        <color rgb="FF000000"/>
      </bottom>
      <diagonal/>
    </border>
    <border>
      <left/>
      <right/>
      <top style="hair">
        <color rgb="FF000000"/>
      </top>
      <bottom/>
      <diagonal/>
    </border>
    <border>
      <left style="medium">
        <color rgb="FF000000"/>
      </left>
      <right/>
      <top style="medium">
        <color rgb="FF000000"/>
      </top>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style="medium">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right style="medium">
        <color rgb="FF000000"/>
      </right>
      <top style="thin">
        <color rgb="FF000000"/>
      </top>
      <bottom style="medium">
        <color rgb="FF000000"/>
      </bottom>
      <diagonal/>
    </border>
    <border>
      <left/>
      <right/>
      <top style="medium">
        <color rgb="FF000000"/>
      </top>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style="medium">
        <color rgb="FF000000"/>
      </right>
      <top/>
      <bottom style="medium">
        <color rgb="FF000000"/>
      </bottom>
      <diagonal/>
    </border>
    <border>
      <left style="thin">
        <color rgb="FF000000"/>
      </left>
      <right/>
      <top/>
      <bottom/>
      <diagonal/>
    </border>
    <border>
      <left/>
      <right/>
      <top/>
      <bottom/>
      <diagonal/>
    </border>
    <border>
      <left/>
      <right/>
      <top style="thin">
        <color rgb="FF000000"/>
      </top>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style="thin">
        <color rgb="FF000000"/>
      </left>
      <right style="medium">
        <color rgb="FF000000"/>
      </right>
      <top/>
      <bottom/>
      <diagonal/>
    </border>
    <border>
      <left style="medium">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medium">
        <color rgb="FF000000"/>
      </right>
      <top style="thin">
        <color rgb="FF000000"/>
      </top>
      <bottom style="thin">
        <color rgb="FF000000"/>
      </bottom>
      <diagonal/>
    </border>
    <border>
      <left style="hair">
        <color rgb="FF000000"/>
      </left>
      <right style="hair">
        <color rgb="FF000000"/>
      </right>
      <top/>
      <bottom style="hair">
        <color rgb="FF000000"/>
      </bottom>
      <diagonal/>
    </border>
    <border>
      <left style="hair">
        <color rgb="FF000000"/>
      </left>
      <right style="thin">
        <color rgb="FF000000"/>
      </right>
      <top style="thin">
        <color rgb="FF000000"/>
      </top>
      <bottom/>
      <diagonal/>
    </border>
    <border>
      <left style="hair">
        <color rgb="FF000000"/>
      </left>
      <right style="hair">
        <color rgb="FF000000"/>
      </right>
      <top style="hair">
        <color rgb="FF000000"/>
      </top>
      <bottom style="hair">
        <color rgb="FF000000"/>
      </bottom>
      <diagonal/>
    </border>
    <border>
      <left style="hair">
        <color rgb="FF000000"/>
      </left>
      <right style="thin">
        <color rgb="FF000000"/>
      </right>
      <top/>
      <bottom/>
      <diagonal/>
    </border>
    <border>
      <left style="hair">
        <color rgb="FF000000"/>
      </left>
      <right style="thin">
        <color rgb="FF000000"/>
      </right>
      <top style="hair">
        <color rgb="FF000000"/>
      </top>
      <bottom/>
      <diagonal/>
    </border>
    <border>
      <left style="thin">
        <color rgb="FF000000"/>
      </left>
      <right style="medium">
        <color rgb="FF000000"/>
      </right>
      <top/>
      <bottom style="thin">
        <color rgb="FF000000"/>
      </bottom>
      <diagonal/>
    </border>
    <border>
      <left/>
      <right/>
      <top style="hair">
        <color rgb="FF000000"/>
      </top>
      <bottom style="medium">
        <color rgb="FF000000"/>
      </bottom>
      <diagonal/>
    </border>
    <border>
      <left style="hair">
        <color rgb="FF000000"/>
      </left>
      <right style="hair">
        <color rgb="FF000000"/>
      </right>
      <top style="hair">
        <color rgb="FF000000"/>
      </top>
      <bottom style="medium">
        <color rgb="FF000000"/>
      </bottom>
      <diagonal/>
    </border>
    <border>
      <left style="hair">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thin">
        <color rgb="FF000000"/>
      </right>
      <top/>
      <bottom style="medium">
        <color rgb="FF000000"/>
      </bottom>
      <diagonal/>
    </border>
    <border>
      <left style="hair">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thin">
        <color rgb="FF000000"/>
      </right>
      <top style="medium">
        <color rgb="FF000000"/>
      </top>
      <bottom/>
      <diagonal/>
    </border>
    <border>
      <left style="hair">
        <color rgb="FF000000"/>
      </left>
      <right style="thin">
        <color rgb="FF000000"/>
      </right>
      <top/>
      <bottom style="hair">
        <color rgb="FF000000"/>
      </bottom>
      <diagonal/>
    </border>
    <border>
      <left style="thin">
        <color rgb="FF000000"/>
      </left>
      <right style="thin">
        <color rgb="FF000000"/>
      </right>
      <top style="thin">
        <color rgb="FF000000"/>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style="medium">
        <color rgb="FF000000"/>
      </left>
      <right/>
      <top style="thin">
        <color rgb="FF000000"/>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style="thin">
        <color indexed="64"/>
      </bottom>
      <diagonal/>
    </border>
    <border>
      <left style="thin">
        <color indexed="64"/>
      </left>
      <right style="thin">
        <color indexed="64"/>
      </right>
      <top/>
      <bottom style="thin">
        <color indexed="64"/>
      </bottom>
      <diagonal/>
    </border>
  </borders>
  <cellStyleXfs count="1">
    <xf numFmtId="0" fontId="0" fillId="0" borderId="0"/>
  </cellStyleXfs>
  <cellXfs count="245">
    <xf numFmtId="0" fontId="0" fillId="0" borderId="0" xfId="0"/>
    <xf numFmtId="0" fontId="2" fillId="0" borderId="0" xfId="0" applyFont="1"/>
    <xf numFmtId="0" fontId="3" fillId="0" borderId="1" xfId="0" applyFont="1" applyBorder="1" applyAlignment="1">
      <alignment horizontal="left" vertical="top" wrapText="1"/>
    </xf>
    <xf numFmtId="0" fontId="3" fillId="0" borderId="2" xfId="0" applyFont="1" applyBorder="1" applyAlignment="1">
      <alignment horizontal="left" vertical="top" wrapText="1"/>
    </xf>
    <xf numFmtId="0" fontId="3" fillId="0" borderId="0" xfId="0" applyFont="1" applyAlignment="1">
      <alignment vertical="top" wrapText="1"/>
    </xf>
    <xf numFmtId="0" fontId="2" fillId="0" borderId="0" xfId="0" applyFont="1" applyAlignment="1">
      <alignment wrapText="1"/>
    </xf>
    <xf numFmtId="0" fontId="3" fillId="0" borderId="3" xfId="0" applyFont="1" applyBorder="1" applyAlignment="1">
      <alignment horizontal="left" vertical="top" wrapText="1"/>
    </xf>
    <xf numFmtId="0" fontId="6" fillId="0" borderId="4" xfId="0" applyFont="1" applyBorder="1" applyAlignment="1">
      <alignment horizontal="center"/>
    </xf>
    <xf numFmtId="0" fontId="6" fillId="0" borderId="5" xfId="0" applyFont="1" applyBorder="1" applyAlignment="1">
      <alignment horizontal="center"/>
    </xf>
    <xf numFmtId="0" fontId="6" fillId="0" borderId="6" xfId="0" applyFont="1" applyBorder="1" applyAlignment="1">
      <alignment horizontal="center"/>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6" borderId="11" xfId="0" applyFont="1" applyFill="1" applyBorder="1" applyAlignment="1">
      <alignment horizontal="left" vertical="center" wrapText="1"/>
    </xf>
    <xf numFmtId="0" fontId="2" fillId="0" borderId="12" xfId="0" applyFont="1" applyBorder="1" applyAlignment="1">
      <alignment horizontal="left" vertical="center" wrapText="1"/>
    </xf>
    <xf numFmtId="0" fontId="2" fillId="0" borderId="13" xfId="0" applyFont="1" applyBorder="1" applyAlignment="1">
      <alignment horizontal="left" vertical="center" wrapText="1"/>
    </xf>
    <xf numFmtId="0" fontId="9" fillId="7" borderId="16" xfId="0" applyFont="1" applyFill="1" applyBorder="1" applyAlignment="1">
      <alignment horizontal="center" vertical="center"/>
    </xf>
    <xf numFmtId="0" fontId="10" fillId="0" borderId="0" xfId="0" applyFont="1"/>
    <xf numFmtId="0" fontId="7" fillId="7" borderId="21" xfId="0" applyFont="1" applyFill="1" applyBorder="1" applyAlignment="1">
      <alignment horizontal="left" vertical="center"/>
    </xf>
    <xf numFmtId="0" fontId="7" fillId="7" borderId="22" xfId="0" applyFont="1" applyFill="1" applyBorder="1" applyAlignment="1">
      <alignment horizontal="center" vertical="center"/>
    </xf>
    <xf numFmtId="14" fontId="7" fillId="7" borderId="22" xfId="0" applyNumberFormat="1" applyFont="1" applyFill="1" applyBorder="1" applyAlignment="1">
      <alignment horizontal="center" vertical="center"/>
    </xf>
    <xf numFmtId="0" fontId="7" fillId="7" borderId="23" xfId="0" applyFont="1" applyFill="1" applyBorder="1" applyAlignment="1">
      <alignment horizontal="center" vertical="center"/>
    </xf>
    <xf numFmtId="14" fontId="3" fillId="7" borderId="25" xfId="0" applyNumberFormat="1" applyFont="1" applyFill="1" applyBorder="1" applyAlignment="1">
      <alignment vertical="center"/>
    </xf>
    <xf numFmtId="0" fontId="7" fillId="7" borderId="22" xfId="0" applyFont="1" applyFill="1" applyBorder="1" applyAlignment="1">
      <alignment vertical="center"/>
    </xf>
    <xf numFmtId="0" fontId="7" fillId="7" borderId="22" xfId="0" applyFont="1" applyFill="1" applyBorder="1" applyAlignment="1">
      <alignment horizontal="left" vertical="center"/>
    </xf>
    <xf numFmtId="0" fontId="10" fillId="0" borderId="0" xfId="0" applyFont="1" applyAlignment="1">
      <alignment horizontal="left" vertical="center"/>
    </xf>
    <xf numFmtId="0" fontId="7" fillId="0" borderId="0" xfId="0" applyFont="1" applyAlignment="1">
      <alignment horizontal="center" vertical="center"/>
    </xf>
    <xf numFmtId="0" fontId="3" fillId="7" borderId="22" xfId="0" applyFont="1" applyFill="1" applyBorder="1" applyAlignment="1">
      <alignment horizontal="left" vertical="center" wrapText="1"/>
    </xf>
    <xf numFmtId="0" fontId="7" fillId="7" borderId="21" xfId="0" applyFont="1" applyFill="1" applyBorder="1" applyAlignment="1">
      <alignment horizontal="center" vertical="center"/>
    </xf>
    <xf numFmtId="0" fontId="7" fillId="7" borderId="28" xfId="0" applyFont="1" applyFill="1" applyBorder="1" applyAlignment="1">
      <alignment horizontal="center" vertical="center"/>
    </xf>
    <xf numFmtId="0" fontId="7" fillId="0" borderId="0" xfId="0" applyFont="1" applyAlignment="1">
      <alignment horizontal="center"/>
    </xf>
    <xf numFmtId="0" fontId="7" fillId="0" borderId="0" xfId="0" applyFont="1"/>
    <xf numFmtId="0" fontId="7" fillId="0" borderId="0" xfId="0" applyFont="1" applyAlignment="1">
      <alignment horizontal="center" vertical="center" wrapText="1"/>
    </xf>
    <xf numFmtId="0" fontId="10" fillId="0" borderId="0" xfId="0" applyFont="1" applyAlignment="1">
      <alignment horizontal="center"/>
    </xf>
    <xf numFmtId="0" fontId="7" fillId="0" borderId="0" xfId="0" applyFont="1" applyAlignment="1">
      <alignment horizontal="left" vertical="center" wrapText="1"/>
    </xf>
    <xf numFmtId="0" fontId="14" fillId="0" borderId="68" xfId="0" applyFont="1" applyBorder="1" applyAlignment="1">
      <alignment horizontal="justify" vertical="center" wrapText="1"/>
    </xf>
    <xf numFmtId="0" fontId="15" fillId="0" borderId="68" xfId="0" applyFont="1" applyBorder="1" applyAlignment="1">
      <alignment horizontal="center" vertical="center" wrapText="1"/>
    </xf>
    <xf numFmtId="0" fontId="5" fillId="0" borderId="22" xfId="0" applyFont="1" applyBorder="1"/>
    <xf numFmtId="0" fontId="6" fillId="0" borderId="22" xfId="0" applyFont="1" applyBorder="1" applyAlignment="1">
      <alignment horizontal="center"/>
    </xf>
    <xf numFmtId="0" fontId="2" fillId="0" borderId="22" xfId="0" applyFont="1" applyBorder="1" applyAlignment="1">
      <alignment horizontal="left" vertical="center" wrapText="1"/>
    </xf>
    <xf numFmtId="0" fontId="2" fillId="2" borderId="70" xfId="0" applyFont="1" applyFill="1" applyBorder="1" applyAlignment="1">
      <alignment horizontal="left" vertical="center" wrapText="1"/>
    </xf>
    <xf numFmtId="0" fontId="2" fillId="3" borderId="70" xfId="0" applyFont="1" applyFill="1" applyBorder="1" applyAlignment="1">
      <alignment horizontal="left" vertical="center" wrapText="1"/>
    </xf>
    <xf numFmtId="0" fontId="2" fillId="4" borderId="70" xfId="0" applyFont="1" applyFill="1" applyBorder="1" applyAlignment="1">
      <alignment horizontal="left" vertical="center" wrapText="1"/>
    </xf>
    <xf numFmtId="0" fontId="2" fillId="5" borderId="70" xfId="0" applyFont="1" applyFill="1" applyBorder="1" applyAlignment="1">
      <alignment horizontal="left" vertical="center" wrapText="1"/>
    </xf>
    <xf numFmtId="0" fontId="2" fillId="6" borderId="70" xfId="0" applyFont="1" applyFill="1" applyBorder="1" applyAlignment="1">
      <alignment horizontal="left" vertical="center" wrapText="1"/>
    </xf>
    <xf numFmtId="0" fontId="0" fillId="15" borderId="70" xfId="0" applyFill="1" applyBorder="1" applyAlignment="1">
      <alignment horizontal="center"/>
    </xf>
    <xf numFmtId="0" fontId="0" fillId="16" borderId="70" xfId="0" applyFill="1" applyBorder="1" applyAlignment="1">
      <alignment horizontal="center"/>
    </xf>
    <xf numFmtId="0" fontId="0" fillId="17" borderId="70" xfId="0" applyFill="1" applyBorder="1" applyAlignment="1">
      <alignment horizontal="center"/>
    </xf>
    <xf numFmtId="0" fontId="0" fillId="18" borderId="70" xfId="0" applyFill="1" applyBorder="1" applyAlignment="1">
      <alignment horizontal="center"/>
    </xf>
    <xf numFmtId="0" fontId="0" fillId="19" borderId="70" xfId="0" applyFill="1" applyBorder="1" applyAlignment="1">
      <alignment horizontal="center"/>
    </xf>
    <xf numFmtId="0" fontId="22" fillId="0" borderId="86" xfId="0" applyFont="1" applyBorder="1" applyAlignment="1">
      <alignment horizontal="center" vertical="center"/>
    </xf>
    <xf numFmtId="0" fontId="22" fillId="0" borderId="87" xfId="0" applyFont="1" applyBorder="1" applyAlignment="1">
      <alignment horizontal="center" vertical="center"/>
    </xf>
    <xf numFmtId="0" fontId="22" fillId="0" borderId="88" xfId="0" applyFont="1" applyBorder="1" applyAlignment="1">
      <alignment horizontal="center" vertical="center"/>
    </xf>
    <xf numFmtId="0" fontId="22" fillId="13" borderId="69" xfId="0" applyFont="1" applyFill="1" applyBorder="1" applyAlignment="1">
      <alignment horizontal="center"/>
    </xf>
    <xf numFmtId="0" fontId="23" fillId="0" borderId="1" xfId="0" applyFont="1" applyBorder="1" applyAlignment="1">
      <alignment horizontal="left" vertical="center" wrapText="1"/>
    </xf>
    <xf numFmtId="0" fontId="18" fillId="0" borderId="44" xfId="0" applyFont="1" applyBorder="1" applyAlignment="1">
      <alignment horizontal="center" vertical="center" wrapText="1"/>
    </xf>
    <xf numFmtId="1" fontId="23" fillId="0" borderId="44" xfId="0" applyNumberFormat="1" applyFont="1" applyBorder="1" applyAlignment="1">
      <alignment horizontal="center" vertical="center"/>
    </xf>
    <xf numFmtId="0" fontId="23" fillId="0" borderId="2" xfId="0" applyFont="1" applyBorder="1" applyAlignment="1">
      <alignment horizontal="left" vertical="center" wrapText="1"/>
    </xf>
    <xf numFmtId="0" fontId="18" fillId="0" borderId="46" xfId="0" applyFont="1" applyBorder="1" applyAlignment="1">
      <alignment horizontal="center" vertical="center" wrapText="1"/>
    </xf>
    <xf numFmtId="1" fontId="23" fillId="0" borderId="46" xfId="0" applyNumberFormat="1" applyFont="1" applyBorder="1" applyAlignment="1">
      <alignment horizontal="center" vertical="center"/>
    </xf>
    <xf numFmtId="0" fontId="23" fillId="0" borderId="0" xfId="0" applyFont="1" applyAlignment="1">
      <alignment horizontal="left" vertical="center" wrapText="1"/>
    </xf>
    <xf numFmtId="0" fontId="23" fillId="10" borderId="16" xfId="0" applyFont="1" applyFill="1" applyBorder="1" applyAlignment="1">
      <alignment horizontal="center" vertical="center" wrapText="1"/>
    </xf>
    <xf numFmtId="0" fontId="23" fillId="0" borderId="50" xfId="0" applyFont="1" applyBorder="1" applyAlignment="1">
      <alignment horizontal="left" vertical="center" wrapText="1"/>
    </xf>
    <xf numFmtId="0" fontId="18" fillId="0" borderId="51" xfId="0" applyFont="1" applyBorder="1" applyAlignment="1">
      <alignment horizontal="center" vertical="center" wrapText="1"/>
    </xf>
    <xf numFmtId="1" fontId="23" fillId="0" borderId="51" xfId="0" applyNumberFormat="1" applyFont="1" applyBorder="1" applyAlignment="1">
      <alignment horizontal="center" vertical="center"/>
    </xf>
    <xf numFmtId="0" fontId="7" fillId="20" borderId="35" xfId="0" applyFont="1" applyFill="1" applyBorder="1" applyAlignment="1">
      <alignment horizontal="center"/>
    </xf>
    <xf numFmtId="0" fontId="7" fillId="20" borderId="41" xfId="0" applyFont="1" applyFill="1" applyBorder="1" applyAlignment="1">
      <alignment horizontal="center" vertical="center" wrapText="1"/>
    </xf>
    <xf numFmtId="0" fontId="7" fillId="20" borderId="16" xfId="0" applyFont="1" applyFill="1" applyBorder="1" applyAlignment="1">
      <alignment horizontal="center" vertical="center" wrapText="1"/>
    </xf>
    <xf numFmtId="0" fontId="7" fillId="20" borderId="43" xfId="0" applyFont="1" applyFill="1" applyBorder="1" applyAlignment="1">
      <alignment horizontal="center" vertical="center" wrapText="1"/>
    </xf>
    <xf numFmtId="49" fontId="9" fillId="0" borderId="16" xfId="0" applyNumberFormat="1" applyFont="1" applyBorder="1" applyAlignment="1">
      <alignment horizontal="center" vertical="center"/>
    </xf>
    <xf numFmtId="0" fontId="9" fillId="0" borderId="16" xfId="0" applyFont="1" applyBorder="1" applyAlignment="1">
      <alignment horizontal="center" vertical="center"/>
    </xf>
    <xf numFmtId="164" fontId="9" fillId="7" borderId="16" xfId="0" applyNumberFormat="1" applyFont="1" applyFill="1" applyBorder="1" applyAlignment="1">
      <alignment horizontal="center" vertical="center"/>
    </xf>
    <xf numFmtId="0" fontId="29" fillId="7" borderId="0" xfId="0" applyFont="1" applyFill="1" applyAlignment="1">
      <alignment horizontal="right"/>
    </xf>
    <xf numFmtId="0" fontId="2" fillId="2" borderId="29" xfId="0" applyFont="1" applyFill="1" applyBorder="1" applyAlignment="1">
      <alignment horizontal="left" vertical="center" wrapText="1"/>
    </xf>
    <xf numFmtId="0" fontId="1" fillId="19" borderId="70" xfId="0" applyFont="1" applyFill="1" applyBorder="1" applyAlignment="1">
      <alignment horizontal="center" vertical="center"/>
    </xf>
    <xf numFmtId="0" fontId="2" fillId="3" borderId="33" xfId="0" applyFont="1" applyFill="1" applyBorder="1" applyAlignment="1">
      <alignment horizontal="left" vertical="center" wrapText="1"/>
    </xf>
    <xf numFmtId="0" fontId="1" fillId="18" borderId="70" xfId="0" applyFont="1" applyFill="1" applyBorder="1" applyAlignment="1">
      <alignment horizontal="center" vertical="center"/>
    </xf>
    <xf numFmtId="0" fontId="2" fillId="4" borderId="33" xfId="0" applyFont="1" applyFill="1" applyBorder="1" applyAlignment="1">
      <alignment horizontal="left" vertical="center" wrapText="1"/>
    </xf>
    <xf numFmtId="0" fontId="2" fillId="5" borderId="33" xfId="0" applyFont="1" applyFill="1" applyBorder="1" applyAlignment="1">
      <alignment horizontal="left" vertical="center" wrapText="1"/>
    </xf>
    <xf numFmtId="0" fontId="1" fillId="17" borderId="70" xfId="0" applyFont="1" applyFill="1" applyBorder="1" applyAlignment="1">
      <alignment horizontal="center" vertical="center"/>
    </xf>
    <xf numFmtId="0" fontId="1" fillId="19" borderId="80" xfId="0" applyFont="1" applyFill="1" applyBorder="1" applyAlignment="1">
      <alignment horizontal="center" vertical="center"/>
    </xf>
    <xf numFmtId="0" fontId="1" fillId="18" borderId="81" xfId="0" applyFont="1" applyFill="1" applyBorder="1" applyAlignment="1">
      <alignment horizontal="center" vertical="center"/>
    </xf>
    <xf numFmtId="0" fontId="1" fillId="17" borderId="82" xfId="0" applyFont="1" applyFill="1" applyBorder="1" applyAlignment="1">
      <alignment horizontal="center" vertical="center"/>
    </xf>
    <xf numFmtId="0" fontId="7" fillId="7" borderId="37" xfId="0" applyFont="1" applyFill="1" applyBorder="1" applyAlignment="1">
      <alignment horizontal="center" vertical="center"/>
    </xf>
    <xf numFmtId="14" fontId="7" fillId="7" borderId="37" xfId="0" applyNumberFormat="1" applyFont="1" applyFill="1" applyBorder="1" applyAlignment="1">
      <alignment horizontal="center" vertical="center"/>
    </xf>
    <xf numFmtId="0" fontId="7" fillId="20" borderId="39" xfId="0" applyFont="1" applyFill="1" applyBorder="1" applyAlignment="1">
      <alignment horizontal="center" vertical="center" wrapText="1"/>
    </xf>
    <xf numFmtId="0" fontId="7" fillId="20" borderId="39" xfId="0" applyFont="1" applyFill="1" applyBorder="1" applyAlignment="1">
      <alignment horizontal="center" vertical="center"/>
    </xf>
    <xf numFmtId="0" fontId="9" fillId="20" borderId="42" xfId="0" applyFont="1" applyFill="1" applyBorder="1" applyAlignment="1">
      <alignment horizontal="center" vertical="center" wrapText="1"/>
    </xf>
    <xf numFmtId="0" fontId="7" fillId="20" borderId="42" xfId="0" applyFont="1" applyFill="1" applyBorder="1" applyAlignment="1">
      <alignment horizontal="center" vertical="center" wrapText="1"/>
    </xf>
    <xf numFmtId="0" fontId="7" fillId="20" borderId="49" xfId="0" applyFont="1" applyFill="1" applyBorder="1" applyAlignment="1">
      <alignment horizontal="center" vertical="center" wrapText="1"/>
    </xf>
    <xf numFmtId="0" fontId="12" fillId="12" borderId="66" xfId="0" applyFont="1" applyFill="1" applyBorder="1" applyAlignment="1">
      <alignment horizontal="justify" vertical="center" wrapText="1"/>
    </xf>
    <xf numFmtId="0" fontId="12" fillId="12" borderId="67" xfId="0" applyFont="1" applyFill="1" applyBorder="1" applyAlignment="1">
      <alignment horizontal="justify" vertical="center" wrapText="1"/>
    </xf>
    <xf numFmtId="0" fontId="12" fillId="12" borderId="68" xfId="0" applyFont="1" applyFill="1" applyBorder="1" applyAlignment="1">
      <alignment horizontal="justify" vertical="center" wrapText="1"/>
    </xf>
    <xf numFmtId="0" fontId="12" fillId="12" borderId="68" xfId="0" applyFont="1" applyFill="1" applyBorder="1" applyAlignment="1">
      <alignment horizontal="center" vertical="center" wrapText="1"/>
    </xf>
    <xf numFmtId="0" fontId="12" fillId="0" borderId="68" xfId="0" applyFont="1" applyBorder="1" applyAlignment="1">
      <alignment horizontal="center" vertical="center" wrapText="1"/>
    </xf>
    <xf numFmtId="0" fontId="12" fillId="12" borderId="69" xfId="0" applyFont="1" applyFill="1" applyBorder="1" applyAlignment="1">
      <alignment horizontal="justify" vertical="center" wrapText="1"/>
    </xf>
    <xf numFmtId="0" fontId="12" fillId="12" borderId="69" xfId="0" applyFont="1" applyFill="1" applyBorder="1" applyAlignment="1">
      <alignment horizontal="center" vertical="center" wrapText="1"/>
    </xf>
    <xf numFmtId="0" fontId="1" fillId="0" borderId="83" xfId="0" applyFont="1" applyBorder="1" applyAlignment="1">
      <alignment horizontal="justify" vertical="center" wrapText="1"/>
    </xf>
    <xf numFmtId="0" fontId="1" fillId="0" borderId="75" xfId="0" applyFont="1" applyBorder="1" applyAlignment="1">
      <alignment horizontal="justify" vertical="center" wrapText="1"/>
    </xf>
    <xf numFmtId="0" fontId="1" fillId="0" borderId="76" xfId="0" applyFont="1" applyBorder="1" applyAlignment="1">
      <alignment horizontal="justify" vertical="center" wrapText="1"/>
    </xf>
    <xf numFmtId="0" fontId="1" fillId="0" borderId="84" xfId="0" applyFont="1" applyBorder="1" applyAlignment="1">
      <alignment horizontal="justify" vertical="center" wrapText="1"/>
    </xf>
    <xf numFmtId="0" fontId="1" fillId="0" borderId="70" xfId="0" applyFont="1" applyBorder="1" applyAlignment="1">
      <alignment horizontal="justify" vertical="center" wrapText="1"/>
    </xf>
    <xf numFmtId="0" fontId="1" fillId="0" borderId="77" xfId="0" applyFont="1" applyBorder="1" applyAlignment="1">
      <alignment horizontal="justify" vertical="center" wrapText="1"/>
    </xf>
    <xf numFmtId="0" fontId="1" fillId="0" borderId="85" xfId="0" applyFont="1" applyBorder="1" applyAlignment="1">
      <alignment horizontal="justify" vertical="center" wrapText="1"/>
    </xf>
    <xf numFmtId="0" fontId="1" fillId="0" borderId="78" xfId="0" applyFont="1" applyBorder="1" applyAlignment="1">
      <alignment horizontal="justify" vertical="center" wrapText="1"/>
    </xf>
    <xf numFmtId="0" fontId="1" fillId="0" borderId="79" xfId="0" applyFont="1" applyBorder="1" applyAlignment="1">
      <alignment horizontal="justify" vertical="center" wrapText="1"/>
    </xf>
    <xf numFmtId="0" fontId="0" fillId="0" borderId="0" xfId="0" applyAlignment="1">
      <alignment horizontal="center"/>
    </xf>
    <xf numFmtId="0" fontId="21" fillId="0" borderId="70" xfId="0" applyFont="1" applyBorder="1" applyAlignment="1">
      <alignment horizontal="center" vertical="center" wrapText="1"/>
    </xf>
    <xf numFmtId="0" fontId="4" fillId="0" borderId="28" xfId="0" applyFont="1" applyBorder="1" applyAlignment="1">
      <alignment horizontal="center" wrapText="1"/>
    </xf>
    <xf numFmtId="0" fontId="5" fillId="0" borderId="28" xfId="0" applyFont="1" applyBorder="1"/>
    <xf numFmtId="0" fontId="4" fillId="0" borderId="22" xfId="0" applyFont="1" applyBorder="1" applyAlignment="1">
      <alignment horizontal="center" wrapText="1"/>
    </xf>
    <xf numFmtId="0" fontId="5" fillId="0" borderId="22" xfId="0" applyFont="1" applyBorder="1"/>
    <xf numFmtId="0" fontId="20" fillId="0" borderId="22" xfId="0" applyFont="1" applyBorder="1" applyAlignment="1">
      <alignment horizontal="center" vertical="center" textRotation="90"/>
    </xf>
    <xf numFmtId="0" fontId="2" fillId="0" borderId="22" xfId="0" applyFont="1" applyBorder="1" applyAlignment="1">
      <alignment horizontal="center" vertical="center" wrapText="1"/>
    </xf>
    <xf numFmtId="0" fontId="20" fillId="0" borderId="0" xfId="0" applyFont="1" applyAlignment="1">
      <alignment horizontal="center" vertical="center"/>
    </xf>
    <xf numFmtId="0" fontId="13" fillId="0" borderId="31" xfId="0" applyFont="1" applyBorder="1" applyAlignment="1">
      <alignment horizontal="center" vertical="center" wrapText="1"/>
    </xf>
    <xf numFmtId="0" fontId="5" fillId="0" borderId="41" xfId="0" applyFont="1" applyBorder="1"/>
    <xf numFmtId="0" fontId="5" fillId="0" borderId="55" xfId="0" applyFont="1" applyBorder="1"/>
    <xf numFmtId="0" fontId="10" fillId="0" borderId="32" xfId="0" applyFont="1" applyBorder="1" applyAlignment="1">
      <alignment horizontal="center" vertical="center" wrapText="1"/>
    </xf>
    <xf numFmtId="0" fontId="5" fillId="0" borderId="40" xfId="0" applyFont="1" applyBorder="1"/>
    <xf numFmtId="0" fontId="5" fillId="0" borderId="54" xfId="0" applyFont="1" applyBorder="1"/>
    <xf numFmtId="0" fontId="12" fillId="0" borderId="61" xfId="0" applyFont="1" applyBorder="1" applyAlignment="1">
      <alignment horizontal="center" vertical="top" wrapText="1"/>
    </xf>
    <xf numFmtId="0" fontId="12" fillId="0" borderId="39" xfId="0" applyFont="1" applyBorder="1" applyAlignment="1">
      <alignment horizontal="center" vertical="top" wrapText="1"/>
    </xf>
    <xf numFmtId="0" fontId="12" fillId="0" borderId="53" xfId="0" applyFont="1" applyBorder="1" applyAlignment="1">
      <alignment horizontal="center" vertical="top" wrapText="1"/>
    </xf>
    <xf numFmtId="0" fontId="13" fillId="0" borderId="61" xfId="0" applyFont="1" applyBorder="1" applyAlignment="1">
      <alignment horizontal="center" vertical="center" wrapText="1"/>
    </xf>
    <xf numFmtId="0" fontId="5" fillId="0" borderId="39" xfId="0" applyFont="1" applyBorder="1"/>
    <xf numFmtId="0" fontId="5" fillId="0" borderId="53" xfId="0" applyFont="1" applyBorder="1"/>
    <xf numFmtId="0" fontId="26" fillId="0" borderId="61" xfId="0" applyFont="1" applyBorder="1" applyAlignment="1">
      <alignment horizontal="center" vertical="top" wrapText="1"/>
    </xf>
    <xf numFmtId="0" fontId="26" fillId="0" borderId="39" xfId="0" applyFont="1" applyBorder="1" applyAlignment="1">
      <alignment horizontal="center" vertical="top" wrapText="1"/>
    </xf>
    <xf numFmtId="0" fontId="24" fillId="10" borderId="61" xfId="0" applyFont="1" applyFill="1" applyBorder="1" applyAlignment="1">
      <alignment horizontal="center" vertical="top" wrapText="1"/>
    </xf>
    <xf numFmtId="0" fontId="24" fillId="10" borderId="39" xfId="0" applyFont="1" applyFill="1" applyBorder="1" applyAlignment="1">
      <alignment horizontal="center" vertical="top" wrapText="1"/>
    </xf>
    <xf numFmtId="1" fontId="24" fillId="0" borderId="45" xfId="0" applyNumberFormat="1" applyFont="1" applyBorder="1" applyAlignment="1">
      <alignment horizontal="center" vertical="center" wrapText="1"/>
    </xf>
    <xf numFmtId="0" fontId="5" fillId="0" borderId="47" xfId="0" applyFont="1" applyBorder="1"/>
    <xf numFmtId="0" fontId="25" fillId="0" borderId="61" xfId="0" applyFont="1" applyBorder="1" applyAlignment="1">
      <alignment horizontal="center" vertical="center" wrapText="1"/>
    </xf>
    <xf numFmtId="0" fontId="24" fillId="0" borderId="57" xfId="0" applyFont="1" applyBorder="1" applyAlignment="1">
      <alignment horizontal="center" vertical="center" wrapText="1"/>
    </xf>
    <xf numFmtId="0" fontId="18" fillId="0" borderId="61" xfId="0" applyFont="1" applyBorder="1" applyAlignment="1">
      <alignment horizontal="center" vertical="center" wrapText="1"/>
    </xf>
    <xf numFmtId="0" fontId="18" fillId="0" borderId="39" xfId="0" applyFont="1" applyBorder="1" applyAlignment="1">
      <alignment horizontal="center" vertical="center" wrapText="1"/>
    </xf>
    <xf numFmtId="0" fontId="25" fillId="7" borderId="61" xfId="0" applyFont="1" applyFill="1" applyBorder="1" applyAlignment="1">
      <alignment horizontal="center" vertical="top"/>
    </xf>
    <xf numFmtId="0" fontId="25" fillId="7" borderId="39" xfId="0" applyFont="1" applyFill="1" applyBorder="1" applyAlignment="1">
      <alignment horizontal="center" vertical="top"/>
    </xf>
    <xf numFmtId="0" fontId="18" fillId="0" borderId="61" xfId="0" applyFont="1" applyBorder="1" applyAlignment="1">
      <alignment horizontal="center" vertical="top" wrapText="1"/>
    </xf>
    <xf numFmtId="0" fontId="18" fillId="0" borderId="39" xfId="0" applyFont="1" applyBorder="1" applyAlignment="1">
      <alignment horizontal="center" vertical="top" wrapText="1"/>
    </xf>
    <xf numFmtId="0" fontId="7" fillId="7" borderId="4" xfId="0" applyFont="1" applyFill="1" applyBorder="1" applyAlignment="1">
      <alignment horizontal="center" vertical="center"/>
    </xf>
    <xf numFmtId="0" fontId="5" fillId="0" borderId="6" xfId="0" applyFont="1" applyBorder="1"/>
    <xf numFmtId="0" fontId="5" fillId="0" borderId="17" xfId="0" applyFont="1" applyBorder="1"/>
    <xf numFmtId="0" fontId="5" fillId="0" borderId="18" xfId="0" applyFont="1" applyBorder="1"/>
    <xf numFmtId="0" fontId="5" fillId="0" borderId="19" xfId="0" applyFont="1" applyBorder="1"/>
    <xf numFmtId="0" fontId="5" fillId="0" borderId="20" xfId="0" applyFont="1" applyBorder="1"/>
    <xf numFmtId="0" fontId="8" fillId="7" borderId="4" xfId="0" applyFont="1" applyFill="1" applyBorder="1" applyAlignment="1">
      <alignment horizontal="center" vertical="center"/>
    </xf>
    <xf numFmtId="0" fontId="5" fillId="0" borderId="14" xfId="0" applyFont="1" applyBorder="1"/>
    <xf numFmtId="0" fontId="9" fillId="7" borderId="35" xfId="0" applyFont="1" applyFill="1" applyBorder="1" applyAlignment="1">
      <alignment horizontal="center" vertical="center"/>
    </xf>
    <xf numFmtId="0" fontId="5" fillId="0" borderId="35" xfId="0" applyFont="1" applyBorder="1"/>
    <xf numFmtId="0" fontId="5" fillId="0" borderId="15" xfId="0" applyFont="1" applyBorder="1"/>
    <xf numFmtId="0" fontId="9" fillId="8" borderId="24" xfId="0" applyFont="1" applyFill="1" applyBorder="1" applyAlignment="1">
      <alignment horizontal="center" vertical="center" wrapText="1"/>
    </xf>
    <xf numFmtId="0" fontId="5" fillId="0" borderId="26" xfId="0" applyFont="1" applyBorder="1"/>
    <xf numFmtId="0" fontId="9" fillId="8" borderId="24" xfId="0" applyFont="1" applyFill="1" applyBorder="1" applyAlignment="1">
      <alignment horizontal="center" vertical="center"/>
    </xf>
    <xf numFmtId="0" fontId="9" fillId="7" borderId="24" xfId="0" applyFont="1" applyFill="1" applyBorder="1" applyAlignment="1">
      <alignment horizontal="center" vertical="center"/>
    </xf>
    <xf numFmtId="0" fontId="5" fillId="0" borderId="27" xfId="0" applyFont="1" applyBorder="1"/>
    <xf numFmtId="0" fontId="3" fillId="7" borderId="24" xfId="0" applyFont="1" applyFill="1" applyBorder="1" applyAlignment="1">
      <alignment horizontal="left" vertical="center" wrapText="1"/>
    </xf>
    <xf numFmtId="0" fontId="7" fillId="0" borderId="31" xfId="0" applyFont="1" applyBorder="1" applyAlignment="1">
      <alignment horizontal="center" vertical="top" wrapText="1"/>
    </xf>
    <xf numFmtId="0" fontId="7" fillId="0" borderId="61" xfId="0" applyFont="1" applyBorder="1" applyAlignment="1">
      <alignment horizontal="center" vertical="top" wrapText="1"/>
    </xf>
    <xf numFmtId="0" fontId="7" fillId="0" borderId="61" xfId="0" applyFont="1" applyBorder="1" applyAlignment="1">
      <alignment horizontal="center" vertical="center" wrapText="1"/>
    </xf>
    <xf numFmtId="0" fontId="9" fillId="7" borderId="61" xfId="0" applyFont="1" applyFill="1" applyBorder="1" applyAlignment="1">
      <alignment horizontal="center" vertical="top"/>
    </xf>
    <xf numFmtId="0" fontId="7" fillId="20" borderId="32" xfId="0" applyFont="1" applyFill="1" applyBorder="1" applyAlignment="1">
      <alignment horizontal="center" vertical="center" wrapText="1"/>
    </xf>
    <xf numFmtId="0" fontId="5" fillId="21" borderId="40" xfId="0" applyFont="1" applyFill="1" applyBorder="1"/>
    <xf numFmtId="0" fontId="7" fillId="21" borderId="33" xfId="0" applyFont="1" applyFill="1" applyBorder="1" applyAlignment="1">
      <alignment horizontal="center"/>
    </xf>
    <xf numFmtId="0" fontId="5" fillId="21" borderId="35" xfId="0" applyFont="1" applyFill="1" applyBorder="1"/>
    <xf numFmtId="0" fontId="5" fillId="21" borderId="15" xfId="0" applyFont="1" applyFill="1" applyBorder="1"/>
    <xf numFmtId="0" fontId="7" fillId="20" borderId="36" xfId="0" applyFont="1" applyFill="1" applyBorder="1" applyAlignment="1">
      <alignment horizontal="center"/>
    </xf>
    <xf numFmtId="0" fontId="5" fillId="21" borderId="37" xfId="0" applyFont="1" applyFill="1" applyBorder="1"/>
    <xf numFmtId="0" fontId="5" fillId="21" borderId="38" xfId="0" applyFont="1" applyFill="1" applyBorder="1"/>
    <xf numFmtId="0" fontId="11" fillId="0" borderId="31" xfId="0" applyFont="1" applyBorder="1" applyAlignment="1">
      <alignment horizontal="center" vertical="top" wrapText="1"/>
    </xf>
    <xf numFmtId="0" fontId="19" fillId="0" borderId="61" xfId="0" applyFont="1" applyBorder="1" applyAlignment="1">
      <alignment horizontal="center" vertical="top" wrapText="1"/>
    </xf>
    <xf numFmtId="0" fontId="19" fillId="0" borderId="32" xfId="0" applyFont="1" applyBorder="1" applyAlignment="1">
      <alignment horizontal="center" vertical="top" wrapText="1"/>
    </xf>
    <xf numFmtId="0" fontId="19" fillId="0" borderId="61" xfId="0" applyFont="1" applyBorder="1" applyAlignment="1">
      <alignment horizontal="left" vertical="center" wrapText="1"/>
    </xf>
    <xf numFmtId="0" fontId="5" fillId="0" borderId="42" xfId="0" applyFont="1" applyBorder="1"/>
    <xf numFmtId="0" fontId="19" fillId="0" borderId="61" xfId="0" applyFont="1" applyBorder="1" applyAlignment="1">
      <alignment horizontal="center" vertical="center" wrapText="1"/>
    </xf>
    <xf numFmtId="0" fontId="13" fillId="0" borderId="57" xfId="0" applyFont="1" applyBorder="1" applyAlignment="1">
      <alignment horizontal="center" vertical="center" wrapText="1"/>
    </xf>
    <xf numFmtId="49" fontId="30" fillId="0" borderId="32" xfId="0" applyNumberFormat="1" applyFont="1" applyBorder="1" applyAlignment="1">
      <alignment horizontal="center" vertical="center" wrapText="1"/>
    </xf>
    <xf numFmtId="0" fontId="5" fillId="0" borderId="49" xfId="0" applyFont="1" applyBorder="1"/>
    <xf numFmtId="0" fontId="19" fillId="0" borderId="58" xfId="0" applyFont="1" applyBorder="1" applyAlignment="1">
      <alignment horizontal="center" vertical="center" wrapText="1"/>
    </xf>
    <xf numFmtId="0" fontId="18" fillId="11" borderId="32" xfId="0" applyFont="1" applyFill="1" applyBorder="1" applyAlignment="1">
      <alignment horizontal="left" vertical="center" wrapText="1"/>
    </xf>
    <xf numFmtId="0" fontId="19" fillId="0" borderId="32" xfId="0" applyFont="1" applyBorder="1" applyAlignment="1">
      <alignment horizontal="center" vertical="center" wrapText="1"/>
    </xf>
    <xf numFmtId="0" fontId="19" fillId="0" borderId="59" xfId="0" applyFont="1" applyBorder="1" applyAlignment="1">
      <alignment horizontal="left" vertical="center" wrapText="1"/>
    </xf>
    <xf numFmtId="14" fontId="10" fillId="0" borderId="59" xfId="0" applyNumberFormat="1" applyFont="1" applyBorder="1" applyAlignment="1">
      <alignment horizontal="center" vertical="center"/>
    </xf>
    <xf numFmtId="0" fontId="24" fillId="9" borderId="57" xfId="0" applyFont="1" applyFill="1" applyBorder="1" applyAlignment="1">
      <alignment horizontal="center" vertical="center"/>
    </xf>
    <xf numFmtId="0" fontId="28" fillId="9" borderId="61" xfId="0" applyFont="1" applyFill="1" applyBorder="1" applyAlignment="1">
      <alignment horizontal="center" vertical="center" wrapText="1"/>
    </xf>
    <xf numFmtId="1" fontId="24" fillId="0" borderId="56" xfId="0" applyNumberFormat="1" applyFont="1" applyBorder="1" applyAlignment="1">
      <alignment horizontal="center" vertical="center" wrapText="1"/>
    </xf>
    <xf numFmtId="0" fontId="5" fillId="0" borderId="60" xfId="0" applyFont="1" applyBorder="1"/>
    <xf numFmtId="0" fontId="25" fillId="0" borderId="57" xfId="0" applyFont="1" applyBorder="1" applyAlignment="1">
      <alignment horizontal="center" vertical="center" wrapText="1"/>
    </xf>
    <xf numFmtId="0" fontId="28" fillId="0" borderId="48" xfId="0" applyFont="1" applyBorder="1" applyAlignment="1">
      <alignment horizontal="center" vertical="center" wrapText="1"/>
    </xf>
    <xf numFmtId="0" fontId="5" fillId="0" borderId="52" xfId="0" applyFont="1" applyBorder="1"/>
    <xf numFmtId="0" fontId="10" fillId="0" borderId="58" xfId="0" applyFont="1" applyBorder="1" applyAlignment="1">
      <alignment horizontal="center" vertical="center" wrapText="1"/>
    </xf>
    <xf numFmtId="0" fontId="19" fillId="0" borderId="40" xfId="0" applyFont="1" applyBorder="1" applyAlignment="1">
      <alignment horizontal="center" vertical="top" wrapText="1"/>
    </xf>
    <xf numFmtId="0" fontId="27" fillId="0" borderId="74" xfId="0" applyFont="1" applyBorder="1" applyAlignment="1">
      <alignment horizontal="center" vertical="top"/>
    </xf>
    <xf numFmtId="0" fontId="27" fillId="0" borderId="17" xfId="0" applyFont="1" applyBorder="1" applyAlignment="1">
      <alignment horizontal="center" vertical="top"/>
    </xf>
    <xf numFmtId="0" fontId="13" fillId="0" borderId="59" xfId="0" applyFont="1" applyBorder="1" applyAlignment="1">
      <alignment horizontal="center" vertical="center" wrapText="1"/>
    </xf>
    <xf numFmtId="0" fontId="7" fillId="20" borderId="61" xfId="0" applyFont="1" applyFill="1" applyBorder="1" applyAlignment="1">
      <alignment horizontal="center" vertical="center" wrapText="1"/>
    </xf>
    <xf numFmtId="0" fontId="5" fillId="21" borderId="42" xfId="0" applyFont="1" applyFill="1" applyBorder="1"/>
    <xf numFmtId="0" fontId="7" fillId="20" borderId="4" xfId="0" applyFont="1" applyFill="1" applyBorder="1" applyAlignment="1">
      <alignment horizontal="center" vertical="center"/>
    </xf>
    <xf numFmtId="0" fontId="5" fillId="21" borderId="6" xfId="0" applyFont="1" applyFill="1" applyBorder="1"/>
    <xf numFmtId="0" fontId="5" fillId="21" borderId="17" xfId="0" applyFont="1" applyFill="1" applyBorder="1"/>
    <xf numFmtId="0" fontId="5" fillId="21" borderId="18" xfId="0" applyFont="1" applyFill="1" applyBorder="1"/>
    <xf numFmtId="0" fontId="5" fillId="21" borderId="19" xfId="0" applyFont="1" applyFill="1" applyBorder="1"/>
    <xf numFmtId="0" fontId="5" fillId="21" borderId="20" xfId="0" applyFont="1" applyFill="1" applyBorder="1"/>
    <xf numFmtId="0" fontId="7" fillId="20" borderId="31" xfId="0" applyFont="1" applyFill="1" applyBorder="1" applyAlignment="1">
      <alignment horizontal="center" vertical="center" wrapText="1"/>
    </xf>
    <xf numFmtId="0" fontId="5" fillId="21" borderId="41" xfId="0" applyFont="1" applyFill="1" applyBorder="1"/>
    <xf numFmtId="0" fontId="5" fillId="21" borderId="39" xfId="0" applyFont="1" applyFill="1" applyBorder="1"/>
    <xf numFmtId="0" fontId="7" fillId="20" borderId="34" xfId="0" applyFont="1" applyFill="1" applyBorder="1" applyAlignment="1">
      <alignment horizontal="center" vertical="center" wrapText="1"/>
    </xf>
    <xf numFmtId="0" fontId="5" fillId="21" borderId="10" xfId="0" applyFont="1" applyFill="1" applyBorder="1"/>
    <xf numFmtId="14" fontId="10" fillId="0" borderId="31" xfId="0" applyNumberFormat="1" applyFont="1" applyBorder="1" applyAlignment="1">
      <alignment horizontal="center" vertical="center"/>
    </xf>
    <xf numFmtId="0" fontId="7" fillId="21" borderId="34" xfId="0" applyFont="1" applyFill="1" applyBorder="1" applyAlignment="1">
      <alignment horizontal="center"/>
    </xf>
    <xf numFmtId="0" fontId="7" fillId="20" borderId="61" xfId="0" applyFont="1" applyFill="1" applyBorder="1" applyAlignment="1">
      <alignment horizontal="center" vertical="center"/>
    </xf>
    <xf numFmtId="0" fontId="7" fillId="20" borderId="39" xfId="0" applyFont="1" applyFill="1" applyBorder="1" applyAlignment="1">
      <alignment horizontal="center" vertical="center" wrapText="1"/>
    </xf>
    <xf numFmtId="0" fontId="26" fillId="0" borderId="61" xfId="0" applyFont="1" applyBorder="1" applyAlignment="1">
      <alignment horizontal="center" vertical="center" wrapText="1"/>
    </xf>
    <xf numFmtId="0" fontId="18" fillId="20" borderId="61" xfId="0" applyFont="1" applyFill="1" applyBorder="1" applyAlignment="1">
      <alignment horizontal="center" vertical="center" wrapText="1"/>
    </xf>
    <xf numFmtId="0" fontId="7" fillId="20" borderId="29" xfId="0" applyFont="1" applyFill="1" applyBorder="1" applyAlignment="1">
      <alignment horizontal="center"/>
    </xf>
    <xf numFmtId="0" fontId="5" fillId="21" borderId="30" xfId="0" applyFont="1" applyFill="1" applyBorder="1"/>
    <xf numFmtId="0" fontId="5" fillId="21" borderId="8" xfId="0" applyFont="1" applyFill="1" applyBorder="1"/>
    <xf numFmtId="0" fontId="5" fillId="21" borderId="14" xfId="0" applyFont="1" applyFill="1" applyBorder="1"/>
    <xf numFmtId="0" fontId="0" fillId="21" borderId="0" xfId="0" applyFill="1"/>
    <xf numFmtId="0" fontId="5" fillId="21" borderId="28" xfId="0" applyFont="1" applyFill="1" applyBorder="1"/>
    <xf numFmtId="0" fontId="18" fillId="20" borderId="42" xfId="0" applyFont="1" applyFill="1" applyBorder="1" applyAlignment="1">
      <alignment horizontal="center" vertical="center" wrapText="1"/>
    </xf>
    <xf numFmtId="0" fontId="14" fillId="13" borderId="62" xfId="0" applyFont="1" applyFill="1" applyBorder="1" applyAlignment="1">
      <alignment horizontal="left"/>
    </xf>
    <xf numFmtId="0" fontId="14" fillId="13" borderId="63" xfId="0" applyFont="1" applyFill="1" applyBorder="1" applyAlignment="1">
      <alignment horizontal="left"/>
    </xf>
    <xf numFmtId="0" fontId="14" fillId="13" borderId="64" xfId="0" applyFont="1" applyFill="1" applyBorder="1" applyAlignment="1">
      <alignment horizontal="left"/>
    </xf>
    <xf numFmtId="0" fontId="14" fillId="13" borderId="72" xfId="0" applyFont="1" applyFill="1" applyBorder="1" applyAlignment="1">
      <alignment horizontal="left"/>
    </xf>
    <xf numFmtId="0" fontId="14" fillId="13" borderId="73" xfId="0" applyFont="1" applyFill="1" applyBorder="1" applyAlignment="1">
      <alignment horizontal="left"/>
    </xf>
    <xf numFmtId="0" fontId="14" fillId="13" borderId="68" xfId="0" applyFont="1" applyFill="1" applyBorder="1" applyAlignment="1">
      <alignment horizontal="left"/>
    </xf>
    <xf numFmtId="0" fontId="12" fillId="12" borderId="62" xfId="0" applyFont="1" applyFill="1" applyBorder="1" applyAlignment="1">
      <alignment horizontal="center" vertical="center" wrapText="1"/>
    </xf>
    <xf numFmtId="0" fontId="12" fillId="12" borderId="63" xfId="0" applyFont="1" applyFill="1" applyBorder="1" applyAlignment="1">
      <alignment horizontal="center" vertical="center" wrapText="1"/>
    </xf>
    <xf numFmtId="0" fontId="12" fillId="12" borderId="64" xfId="0" applyFont="1" applyFill="1" applyBorder="1" applyAlignment="1">
      <alignment horizontal="center" vertical="center" wrapText="1"/>
    </xf>
    <xf numFmtId="0" fontId="12" fillId="12" borderId="65" xfId="0" applyFont="1" applyFill="1" applyBorder="1" applyAlignment="1">
      <alignment horizontal="justify" vertical="center" wrapText="1"/>
    </xf>
    <xf numFmtId="0" fontId="12" fillId="12" borderId="67" xfId="0" applyFont="1" applyFill="1" applyBorder="1" applyAlignment="1">
      <alignment horizontal="justify" vertical="center" wrapText="1"/>
    </xf>
    <xf numFmtId="0" fontId="12" fillId="12" borderId="62" xfId="0" applyFont="1" applyFill="1" applyBorder="1" applyAlignment="1">
      <alignment horizontal="justify" vertical="center" wrapText="1"/>
    </xf>
    <xf numFmtId="0" fontId="12" fillId="12" borderId="64" xfId="0" applyFont="1" applyFill="1" applyBorder="1" applyAlignment="1">
      <alignment horizontal="justify" vertical="center" wrapText="1"/>
    </xf>
    <xf numFmtId="0" fontId="16" fillId="12" borderId="70" xfId="0" applyFont="1" applyFill="1" applyBorder="1" applyAlignment="1">
      <alignment horizontal="left" vertical="center" wrapText="1"/>
    </xf>
    <xf numFmtId="0" fontId="16" fillId="12" borderId="90" xfId="0" applyFont="1" applyFill="1" applyBorder="1" applyAlignment="1">
      <alignment horizontal="left" vertical="center" wrapText="1"/>
    </xf>
    <xf numFmtId="0" fontId="16" fillId="12" borderId="70" xfId="0" applyFont="1" applyFill="1" applyBorder="1" applyAlignment="1">
      <alignment horizontal="justify" vertical="top" wrapText="1"/>
    </xf>
    <xf numFmtId="0" fontId="16" fillId="12" borderId="71" xfId="0" applyFont="1" applyFill="1" applyBorder="1" applyAlignment="1">
      <alignment horizontal="justify" vertical="top" wrapText="1"/>
    </xf>
    <xf numFmtId="0" fontId="12" fillId="12" borderId="80" xfId="0" applyFont="1" applyFill="1" applyBorder="1" applyAlignment="1">
      <alignment horizontal="center" vertical="center" wrapText="1"/>
    </xf>
    <xf numFmtId="0" fontId="12" fillId="12" borderId="89" xfId="0" applyFont="1" applyFill="1" applyBorder="1" applyAlignment="1">
      <alignment horizontal="center" vertical="center" wrapText="1"/>
    </xf>
    <xf numFmtId="0" fontId="31" fillId="14" borderId="61" xfId="0" applyFont="1" applyFill="1" applyBorder="1" applyAlignment="1">
      <alignment horizontal="left" vertical="center" wrapText="1"/>
    </xf>
    <xf numFmtId="0" fontId="32" fillId="14" borderId="39" xfId="0" applyFont="1" applyFill="1" applyBorder="1"/>
    <xf numFmtId="0" fontId="32" fillId="14" borderId="53" xfId="0" applyFont="1" applyFill="1" applyBorder="1"/>
  </cellXfs>
  <cellStyles count="1">
    <cellStyle name="Normal" xfId="0" builtinId="0"/>
  </cellStyles>
  <dxfs count="6">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11" Type="http://schemas.openxmlformats.org/officeDocument/2006/relationships/theme" Target="theme/theme1.xml"/><Relationship Id="rId15" Type="http://schemas.openxmlformats.org/officeDocument/2006/relationships/calcChain" Target="calcChain.xml"/><Relationship Id="rId10" Type="http://customschemas.google.com/relationships/workbookmetadata" Target="metadata"/><Relationship Id="rId4" Type="http://schemas.openxmlformats.org/officeDocument/2006/relationships/worksheet" Target="worksheets/sheet4.xml"/><Relationship Id="rId14" Type="http://schemas.openxmlformats.org/officeDocument/2006/relationships/sheetMetadata" Target="metadata.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7</xdr:col>
      <xdr:colOff>127775</xdr:colOff>
      <xdr:row>2</xdr:row>
      <xdr:rowOff>209085</xdr:rowOff>
    </xdr:from>
    <xdr:to>
      <xdr:col>7</xdr:col>
      <xdr:colOff>394939</xdr:colOff>
      <xdr:row>6</xdr:row>
      <xdr:rowOff>371707</xdr:rowOff>
    </xdr:to>
    <xdr:sp macro="" textlink="">
      <xdr:nvSpPr>
        <xdr:cNvPr id="2" name="Flecha: hacia arriba 1">
          <a:extLst>
            <a:ext uri="{FF2B5EF4-FFF2-40B4-BE49-F238E27FC236}">
              <a16:creationId xmlns:a16="http://schemas.microsoft.com/office/drawing/2014/main" id="{73321E8A-6316-800D-297A-5F740D86AE20}"/>
            </a:ext>
          </a:extLst>
        </xdr:cNvPr>
        <xdr:cNvSpPr/>
      </xdr:nvSpPr>
      <xdr:spPr>
        <a:xfrm>
          <a:off x="6772043" y="604024"/>
          <a:ext cx="267164" cy="1695915"/>
        </a:xfrm>
        <a:prstGeom prst="upArrow">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lang="es-CO" sz="1100" kern="1200"/>
        </a:p>
      </xdr:txBody>
    </xdr:sp>
    <xdr:clientData/>
  </xdr:twoCellAnchor>
  <xdr:twoCellAnchor>
    <xdr:from>
      <xdr:col>10</xdr:col>
      <xdr:colOff>580792</xdr:colOff>
      <xdr:row>9</xdr:row>
      <xdr:rowOff>46462</xdr:rowOff>
    </xdr:from>
    <xdr:to>
      <xdr:col>14</xdr:col>
      <xdr:colOff>302013</xdr:colOff>
      <xdr:row>9</xdr:row>
      <xdr:rowOff>302011</xdr:rowOff>
    </xdr:to>
    <xdr:sp macro="" textlink="">
      <xdr:nvSpPr>
        <xdr:cNvPr id="3" name="Flecha: a la derecha 2">
          <a:extLst>
            <a:ext uri="{FF2B5EF4-FFF2-40B4-BE49-F238E27FC236}">
              <a16:creationId xmlns:a16="http://schemas.microsoft.com/office/drawing/2014/main" id="{43218171-1612-07DE-0A98-FE4C738F132E}"/>
            </a:ext>
          </a:extLst>
        </xdr:cNvPr>
        <xdr:cNvSpPr/>
      </xdr:nvSpPr>
      <xdr:spPr>
        <a:xfrm>
          <a:off x="9013902" y="3089816"/>
          <a:ext cx="3159513" cy="255549"/>
        </a:xfrm>
        <a:prstGeom prst="rightArrow">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lang="es-CO" sz="1100" kern="1200"/>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xdr:col>
      <xdr:colOff>295275</xdr:colOff>
      <xdr:row>0</xdr:row>
      <xdr:rowOff>57150</xdr:rowOff>
    </xdr:from>
    <xdr:ext cx="1057275" cy="1200150"/>
    <xdr:pic>
      <xdr:nvPicPr>
        <xdr:cNvPr id="2" name="image1.jp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L1000"/>
  <sheetViews>
    <sheetView workbookViewId="0">
      <selection activeCell="E4" sqref="E4"/>
    </sheetView>
  </sheetViews>
  <sheetFormatPr baseColWidth="10" defaultColWidth="14.44140625" defaultRowHeight="15" customHeight="1"/>
  <cols>
    <col min="1" max="1" width="30.6640625" customWidth="1"/>
    <col min="2" max="2" width="23" customWidth="1"/>
    <col min="3" max="3" width="11.44140625" customWidth="1"/>
    <col min="4" max="4" width="31" customWidth="1"/>
    <col min="5" max="8" width="11.44140625" customWidth="1"/>
    <col min="9" max="9" width="68.44140625" customWidth="1"/>
    <col min="10" max="12" width="17.109375" customWidth="1"/>
    <col min="13" max="26" width="11.44140625" customWidth="1"/>
  </cols>
  <sheetData>
    <row r="2" spans="1:12" ht="15.6">
      <c r="A2" s="1" t="s">
        <v>0</v>
      </c>
      <c r="B2" s="1" t="s">
        <v>1</v>
      </c>
      <c r="D2" s="1" t="s">
        <v>2</v>
      </c>
      <c r="I2" s="2" t="s">
        <v>3</v>
      </c>
      <c r="J2" s="1" t="s">
        <v>4</v>
      </c>
      <c r="K2" s="1" t="s">
        <v>5</v>
      </c>
    </row>
    <row r="3" spans="1:12" ht="31.2">
      <c r="A3" s="1" t="s">
        <v>6</v>
      </c>
      <c r="B3" s="1" t="s">
        <v>7</v>
      </c>
      <c r="D3" s="1" t="s">
        <v>8</v>
      </c>
      <c r="E3" s="1" t="s">
        <v>7</v>
      </c>
      <c r="I3" s="3" t="s">
        <v>9</v>
      </c>
      <c r="J3" s="1" t="s">
        <v>10</v>
      </c>
      <c r="K3" s="1" t="s">
        <v>11</v>
      </c>
    </row>
    <row r="4" spans="1:12" ht="31.2">
      <c r="A4" s="1" t="s">
        <v>12</v>
      </c>
      <c r="B4" s="1" t="s">
        <v>13</v>
      </c>
      <c r="D4" s="1" t="s">
        <v>14</v>
      </c>
      <c r="E4" s="1" t="s">
        <v>15</v>
      </c>
      <c r="I4" s="4" t="s">
        <v>16</v>
      </c>
      <c r="J4" s="1" t="s">
        <v>17</v>
      </c>
      <c r="K4" s="1" t="s">
        <v>18</v>
      </c>
    </row>
    <row r="5" spans="1:12" ht="62.4">
      <c r="A5" s="1" t="s">
        <v>19</v>
      </c>
      <c r="B5" s="1" t="s">
        <v>20</v>
      </c>
      <c r="D5" s="1" t="s">
        <v>21</v>
      </c>
      <c r="E5" s="1" t="s">
        <v>22</v>
      </c>
      <c r="I5" s="3" t="s">
        <v>23</v>
      </c>
      <c r="J5" s="1" t="s">
        <v>24</v>
      </c>
      <c r="K5" s="1" t="s">
        <v>25</v>
      </c>
      <c r="L5" s="1" t="s">
        <v>26</v>
      </c>
    </row>
    <row r="6" spans="1:12" ht="31.2">
      <c r="A6" s="1" t="s">
        <v>27</v>
      </c>
      <c r="D6" s="1" t="s">
        <v>28</v>
      </c>
      <c r="E6" s="1" t="s">
        <v>7</v>
      </c>
      <c r="I6" s="3" t="s">
        <v>29</v>
      </c>
      <c r="J6" s="1" t="s">
        <v>30</v>
      </c>
      <c r="K6" s="1" t="s">
        <v>31</v>
      </c>
    </row>
    <row r="7" spans="1:12" ht="46.8">
      <c r="A7" s="1" t="s">
        <v>32</v>
      </c>
      <c r="D7" s="1" t="s">
        <v>33</v>
      </c>
      <c r="E7" s="1" t="s">
        <v>15</v>
      </c>
      <c r="I7" s="3" t="s">
        <v>34</v>
      </c>
      <c r="J7" s="5" t="s">
        <v>35</v>
      </c>
      <c r="K7" s="5" t="s">
        <v>36</v>
      </c>
    </row>
    <row r="8" spans="1:12" ht="31.2">
      <c r="D8" s="1" t="s">
        <v>37</v>
      </c>
      <c r="E8" s="1" t="s">
        <v>22</v>
      </c>
      <c r="I8" s="6" t="s">
        <v>38</v>
      </c>
      <c r="J8" s="1" t="s">
        <v>39</v>
      </c>
      <c r="K8" s="1" t="s">
        <v>40</v>
      </c>
      <c r="L8" s="1" t="s">
        <v>41</v>
      </c>
    </row>
    <row r="9" spans="1:12" ht="14.4">
      <c r="A9" s="1" t="s">
        <v>42</v>
      </c>
      <c r="D9" s="1" t="s">
        <v>43</v>
      </c>
      <c r="E9" s="1" t="s">
        <v>7</v>
      </c>
    </row>
    <row r="10" spans="1:12" ht="14.4">
      <c r="D10" s="1" t="s">
        <v>44</v>
      </c>
      <c r="E10" s="1" t="s">
        <v>15</v>
      </c>
    </row>
    <row r="11" spans="1:12" ht="14.4">
      <c r="A11" s="1" t="s">
        <v>45</v>
      </c>
      <c r="D11" s="1" t="s">
        <v>46</v>
      </c>
      <c r="E11" s="1" t="s">
        <v>22</v>
      </c>
    </row>
    <row r="12" spans="1:12" ht="14.4">
      <c r="A12" s="1" t="s">
        <v>47</v>
      </c>
      <c r="D12" s="1" t="s">
        <v>48</v>
      </c>
      <c r="E12" s="1" t="s">
        <v>15</v>
      </c>
    </row>
    <row r="13" spans="1:12" ht="14.4">
      <c r="D13" s="1" t="s">
        <v>49</v>
      </c>
      <c r="E13" s="1" t="s">
        <v>15</v>
      </c>
      <c r="I13" s="1" t="s">
        <v>50</v>
      </c>
    </row>
    <row r="14" spans="1:12" ht="14.4">
      <c r="D14" s="1" t="s">
        <v>51</v>
      </c>
      <c r="E14" s="1" t="s">
        <v>22</v>
      </c>
      <c r="I14" s="1" t="s">
        <v>52</v>
      </c>
    </row>
    <row r="15" spans="1:12" ht="14.4">
      <c r="D15" s="1" t="s">
        <v>53</v>
      </c>
      <c r="E15" s="1" t="s">
        <v>15</v>
      </c>
      <c r="I15" s="1" t="s">
        <v>54</v>
      </c>
    </row>
    <row r="16" spans="1:12" ht="14.4">
      <c r="A16" s="1" t="s">
        <v>55</v>
      </c>
      <c r="D16" s="1" t="s">
        <v>56</v>
      </c>
      <c r="E16" s="1" t="s">
        <v>15</v>
      </c>
      <c r="I16" s="1" t="s">
        <v>57</v>
      </c>
    </row>
    <row r="17" spans="1:9" ht="14.4">
      <c r="A17" s="1" t="s">
        <v>58</v>
      </c>
      <c r="D17" s="1" t="s">
        <v>59</v>
      </c>
      <c r="E17" s="1" t="s">
        <v>22</v>
      </c>
    </row>
    <row r="18" spans="1:9" ht="14.4">
      <c r="A18" s="1" t="s">
        <v>60</v>
      </c>
      <c r="I18" s="1" t="s">
        <v>61</v>
      </c>
    </row>
    <row r="19" spans="1:9" ht="14.4">
      <c r="I19" s="1" t="s">
        <v>62</v>
      </c>
    </row>
    <row r="20" spans="1:9" ht="14.4">
      <c r="I20" s="1" t="s">
        <v>63</v>
      </c>
    </row>
    <row r="21" spans="1:9" ht="15.75" customHeight="1"/>
    <row r="22" spans="1:9" ht="15.75" customHeight="1"/>
    <row r="23" spans="1:9" ht="15.75" customHeight="1"/>
    <row r="24" spans="1:9" ht="15.75" customHeight="1"/>
    <row r="25" spans="1:9" ht="15.75" customHeight="1"/>
    <row r="26" spans="1:9" ht="15.75" customHeight="1"/>
    <row r="27" spans="1:9" ht="15.75" customHeight="1"/>
    <row r="28" spans="1:9" ht="15.75" customHeight="1"/>
    <row r="29" spans="1:9" ht="15.75" customHeight="1"/>
    <row r="30" spans="1:9" ht="15.75" customHeight="1"/>
    <row r="31" spans="1:9" ht="15.75" customHeight="1"/>
    <row r="32" spans="1:9"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O1000"/>
  <sheetViews>
    <sheetView topLeftCell="A3" zoomScale="82" zoomScaleNormal="160" workbookViewId="0">
      <selection activeCell="N7" sqref="N7"/>
    </sheetView>
  </sheetViews>
  <sheetFormatPr baseColWidth="10" defaultColWidth="14.44140625" defaultRowHeight="15" customHeight="1"/>
  <cols>
    <col min="1" max="1" width="6.33203125" customWidth="1"/>
    <col min="2" max="2" width="10.6640625" customWidth="1"/>
    <col min="3" max="3" width="34.44140625" customWidth="1"/>
    <col min="4" max="4" width="25.44140625" customWidth="1"/>
    <col min="5" max="7" width="7.44140625" customWidth="1"/>
    <col min="8" max="8" width="7.109375" customWidth="1"/>
    <col min="9" max="9" width="6.77734375" customWidth="1"/>
    <col min="10" max="15" width="12.77734375" customWidth="1"/>
    <col min="16" max="17" width="10.6640625" customWidth="1"/>
    <col min="18" max="18" width="51.44140625" customWidth="1"/>
    <col min="19" max="30" width="10.6640625" customWidth="1"/>
  </cols>
  <sheetData>
    <row r="1" spans="2:15" thickBot="1">
      <c r="B1" s="109" t="s">
        <v>64</v>
      </c>
      <c r="C1" s="110"/>
      <c r="D1" s="110"/>
      <c r="E1" s="38"/>
      <c r="F1" s="38"/>
      <c r="G1" s="38"/>
      <c r="H1" s="38"/>
      <c r="J1" s="111" t="s">
        <v>65</v>
      </c>
      <c r="K1" s="112"/>
      <c r="L1" s="112"/>
    </row>
    <row r="2" spans="2:15" thickBot="1">
      <c r="B2" s="7" t="s">
        <v>66</v>
      </c>
      <c r="C2" s="8" t="s">
        <v>67</v>
      </c>
      <c r="D2" s="9" t="s">
        <v>68</v>
      </c>
      <c r="E2" s="39"/>
      <c r="F2" s="39"/>
      <c r="G2" s="39"/>
      <c r="H2" s="39"/>
      <c r="J2" s="39"/>
      <c r="K2" s="39"/>
      <c r="L2" s="39"/>
    </row>
    <row r="3" spans="2:15" ht="28.8">
      <c r="B3" s="74" t="s">
        <v>69</v>
      </c>
      <c r="C3" s="10" t="s">
        <v>70</v>
      </c>
      <c r="D3" s="11" t="s">
        <v>71</v>
      </c>
      <c r="E3" s="40"/>
      <c r="F3" s="40"/>
      <c r="G3" s="40"/>
      <c r="H3" s="114"/>
      <c r="I3" s="113" t="s">
        <v>72</v>
      </c>
      <c r="J3" s="41" t="s">
        <v>69</v>
      </c>
      <c r="K3" s="108" t="s">
        <v>73</v>
      </c>
      <c r="L3" s="108"/>
      <c r="M3" s="75" t="s">
        <v>74</v>
      </c>
      <c r="N3" s="75" t="s">
        <v>74</v>
      </c>
      <c r="O3" s="75" t="s">
        <v>74</v>
      </c>
    </row>
    <row r="4" spans="2:15" ht="28.8">
      <c r="B4" s="76" t="s">
        <v>75</v>
      </c>
      <c r="C4" s="12" t="s">
        <v>76</v>
      </c>
      <c r="D4" s="13" t="s">
        <v>77</v>
      </c>
      <c r="E4" s="40"/>
      <c r="F4" s="40"/>
      <c r="G4" s="40"/>
      <c r="H4" s="114"/>
      <c r="I4" s="113"/>
      <c r="J4" s="42" t="s">
        <v>75</v>
      </c>
      <c r="K4" s="108"/>
      <c r="L4" s="108"/>
      <c r="M4" s="77" t="s">
        <v>78</v>
      </c>
      <c r="N4" s="75" t="s">
        <v>74</v>
      </c>
      <c r="O4" s="75" t="s">
        <v>74</v>
      </c>
    </row>
    <row r="5" spans="2:15" ht="28.8">
      <c r="B5" s="78" t="s">
        <v>79</v>
      </c>
      <c r="C5" s="12" t="s">
        <v>80</v>
      </c>
      <c r="D5" s="13" t="s">
        <v>81</v>
      </c>
      <c r="E5" s="40"/>
      <c r="F5" s="40"/>
      <c r="G5" s="40"/>
      <c r="H5" s="114"/>
      <c r="I5" s="113"/>
      <c r="J5" s="43" t="s">
        <v>79</v>
      </c>
      <c r="K5" s="108"/>
      <c r="L5" s="108"/>
      <c r="M5" s="77" t="s">
        <v>78</v>
      </c>
      <c r="N5" s="75" t="s">
        <v>74</v>
      </c>
      <c r="O5" s="75" t="s">
        <v>74</v>
      </c>
    </row>
    <row r="6" spans="2:15" ht="28.8">
      <c r="B6" s="79" t="s">
        <v>82</v>
      </c>
      <c r="C6" s="12" t="s">
        <v>83</v>
      </c>
      <c r="D6" s="13" t="s">
        <v>84</v>
      </c>
      <c r="E6" s="40"/>
      <c r="F6" s="40"/>
      <c r="G6" s="40"/>
      <c r="H6" s="114"/>
      <c r="I6" s="113"/>
      <c r="J6" s="44" t="s">
        <v>82</v>
      </c>
      <c r="K6" s="108"/>
      <c r="L6" s="108"/>
      <c r="M6" s="80" t="s">
        <v>85</v>
      </c>
      <c r="N6" s="77" t="s">
        <v>78</v>
      </c>
      <c r="O6" s="75" t="s">
        <v>74</v>
      </c>
    </row>
    <row r="7" spans="2:15" ht="43.8" thickBot="1">
      <c r="B7" s="14" t="s">
        <v>86</v>
      </c>
      <c r="C7" s="15" t="s">
        <v>87</v>
      </c>
      <c r="D7" s="16" t="s">
        <v>88</v>
      </c>
      <c r="E7" s="40"/>
      <c r="F7" s="40"/>
      <c r="G7" s="40"/>
      <c r="H7" s="114"/>
      <c r="I7" s="113"/>
      <c r="J7" s="45" t="s">
        <v>86</v>
      </c>
      <c r="K7" s="108"/>
      <c r="L7" s="108"/>
      <c r="M7" s="80" t="s">
        <v>85</v>
      </c>
      <c r="N7" s="77" t="s">
        <v>78</v>
      </c>
      <c r="O7" s="77" t="s">
        <v>78</v>
      </c>
    </row>
    <row r="8" spans="2:15" ht="15" customHeight="1">
      <c r="K8" s="46" t="s">
        <v>89</v>
      </c>
      <c r="L8" s="47" t="s">
        <v>90</v>
      </c>
      <c r="M8" s="48" t="s">
        <v>91</v>
      </c>
      <c r="N8" s="49" t="s">
        <v>92</v>
      </c>
      <c r="O8" s="50" t="s">
        <v>93</v>
      </c>
    </row>
    <row r="9" spans="2:15" ht="27" customHeight="1">
      <c r="K9" s="115" t="s">
        <v>94</v>
      </c>
      <c r="L9" s="115"/>
      <c r="M9" s="115"/>
      <c r="N9" s="115"/>
      <c r="O9" s="115"/>
    </row>
    <row r="10" spans="2:15" ht="27.75" customHeight="1">
      <c r="K10" s="107"/>
      <c r="L10" s="107"/>
      <c r="M10" s="107"/>
      <c r="N10" s="107"/>
      <c r="O10" s="107"/>
    </row>
    <row r="12" spans="2:15" ht="15" customHeight="1" thickBot="1"/>
    <row r="13" spans="2:15" ht="67.5" customHeight="1">
      <c r="I13" s="81" t="s">
        <v>74</v>
      </c>
      <c r="J13" s="51" t="s">
        <v>95</v>
      </c>
      <c r="K13" s="98" t="s">
        <v>96</v>
      </c>
      <c r="L13" s="99"/>
      <c r="M13" s="99"/>
      <c r="N13" s="99"/>
      <c r="O13" s="100"/>
    </row>
    <row r="14" spans="2:15" ht="52.5" customHeight="1">
      <c r="I14" s="82" t="s">
        <v>78</v>
      </c>
      <c r="J14" s="52" t="s">
        <v>97</v>
      </c>
      <c r="K14" s="101" t="s">
        <v>98</v>
      </c>
      <c r="L14" s="102"/>
      <c r="M14" s="102"/>
      <c r="N14" s="102"/>
      <c r="O14" s="103"/>
    </row>
    <row r="15" spans="2:15" ht="81.75" customHeight="1" thickBot="1">
      <c r="I15" s="83" t="s">
        <v>85</v>
      </c>
      <c r="J15" s="53" t="s">
        <v>99</v>
      </c>
      <c r="K15" s="104" t="s">
        <v>100</v>
      </c>
      <c r="L15" s="105"/>
      <c r="M15" s="105"/>
      <c r="N15" s="105"/>
      <c r="O15" s="106"/>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0">
    <mergeCell ref="B1:D1"/>
    <mergeCell ref="J1:L1"/>
    <mergeCell ref="I3:I7"/>
    <mergeCell ref="H3:H7"/>
    <mergeCell ref="K9:O9"/>
    <mergeCell ref="K13:O13"/>
    <mergeCell ref="K14:O14"/>
    <mergeCell ref="K15:O15"/>
    <mergeCell ref="K10:O10"/>
    <mergeCell ref="K3:L7"/>
  </mergeCells>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Q967"/>
  <sheetViews>
    <sheetView showGridLines="0" tabSelected="1" topLeftCell="I21" zoomScale="70" zoomScaleNormal="70" workbookViewId="0">
      <selection activeCell="AE18" sqref="AE18:AE20"/>
    </sheetView>
  </sheetViews>
  <sheetFormatPr baseColWidth="10" defaultColWidth="14.44140625" defaultRowHeight="15" customHeight="1"/>
  <cols>
    <col min="1" max="1" width="9.44140625" customWidth="1"/>
    <col min="2" max="4" width="32.44140625" customWidth="1"/>
    <col min="5" max="6" width="20.77734375" customWidth="1"/>
    <col min="7" max="7" width="20.77734375" hidden="1" customWidth="1"/>
    <col min="8" max="8" width="25.44140625" customWidth="1"/>
    <col min="9" max="9" width="53.6640625" customWidth="1"/>
    <col min="10" max="10" width="30.44140625" customWidth="1"/>
    <col min="11" max="11" width="40.44140625" customWidth="1"/>
    <col min="12" max="12" width="41.44140625" customWidth="1"/>
    <col min="13" max="13" width="35.33203125" customWidth="1"/>
    <col min="14" max="14" width="38.44140625" customWidth="1"/>
    <col min="15" max="15" width="53.6640625" customWidth="1"/>
    <col min="16" max="16" width="24.44140625" customWidth="1"/>
    <col min="17" max="17" width="11.44140625" customWidth="1"/>
    <col min="18" max="20" width="24.44140625" customWidth="1"/>
    <col min="21" max="21" width="19.6640625" customWidth="1"/>
    <col min="22" max="24" width="25.109375" customWidth="1"/>
    <col min="25" max="25" width="25.109375" hidden="1" customWidth="1"/>
    <col min="26" max="26" width="25.109375" customWidth="1"/>
    <col min="27" max="27" width="16.44140625" customWidth="1"/>
    <col min="28" max="29" width="33.44140625" customWidth="1"/>
    <col min="30" max="30" width="38.44140625" customWidth="1"/>
    <col min="31" max="31" width="25.44140625" customWidth="1"/>
    <col min="32" max="32" width="1.6640625" customWidth="1"/>
    <col min="33" max="35" width="33.44140625" customWidth="1"/>
    <col min="36" max="36" width="40.33203125" customWidth="1"/>
    <col min="37" max="37" width="34.77734375" customWidth="1"/>
    <col min="38" max="38" width="3.6640625" customWidth="1"/>
    <col min="39" max="39" width="42.44140625" customWidth="1"/>
    <col min="40" max="40" width="50.33203125" customWidth="1"/>
    <col min="41" max="43" width="11.44140625" customWidth="1"/>
  </cols>
  <sheetData>
    <row r="1" spans="1:43" ht="27" customHeight="1">
      <c r="A1" s="142"/>
      <c r="B1" s="143"/>
      <c r="C1" s="148" t="s">
        <v>101</v>
      </c>
      <c r="D1" s="149"/>
      <c r="E1" s="149"/>
      <c r="F1" s="149"/>
      <c r="G1" s="149"/>
      <c r="H1" s="149"/>
      <c r="I1" s="149"/>
      <c r="J1" s="149"/>
      <c r="K1" s="149"/>
      <c r="L1" s="149"/>
      <c r="M1" s="149"/>
      <c r="N1" s="149"/>
      <c r="O1" s="149"/>
      <c r="P1" s="149"/>
      <c r="Q1" s="149"/>
      <c r="R1" s="149"/>
      <c r="S1" s="149"/>
      <c r="T1" s="149"/>
      <c r="U1" s="149"/>
      <c r="V1" s="149"/>
      <c r="W1" s="149"/>
      <c r="X1" s="149"/>
      <c r="Y1" s="149"/>
      <c r="Z1" s="149"/>
      <c r="AA1" s="149"/>
      <c r="AB1" s="149"/>
      <c r="AC1" s="149"/>
      <c r="AD1" s="149"/>
      <c r="AE1" s="149"/>
      <c r="AF1" s="149"/>
      <c r="AG1" s="149"/>
      <c r="AH1" s="149"/>
      <c r="AI1" s="149"/>
      <c r="AJ1" s="143"/>
      <c r="AK1" s="150" t="s">
        <v>102</v>
      </c>
      <c r="AL1" s="151"/>
      <c r="AM1" s="152"/>
      <c r="AN1" s="17" t="s">
        <v>103</v>
      </c>
      <c r="AO1" s="18"/>
      <c r="AP1" s="18"/>
      <c r="AQ1" s="18"/>
    </row>
    <row r="2" spans="1:43" ht="27" customHeight="1" thickBot="1">
      <c r="A2" s="144"/>
      <c r="B2" s="145"/>
      <c r="C2" s="146"/>
      <c r="D2" s="110"/>
      <c r="E2" s="110"/>
      <c r="F2" s="110"/>
      <c r="G2" s="110"/>
      <c r="H2" s="110"/>
      <c r="I2" s="110"/>
      <c r="J2" s="110"/>
      <c r="K2" s="110"/>
      <c r="L2" s="110"/>
      <c r="M2" s="110"/>
      <c r="N2" s="110"/>
      <c r="O2" s="110"/>
      <c r="P2" s="110"/>
      <c r="Q2" s="110"/>
      <c r="R2" s="110"/>
      <c r="S2" s="110"/>
      <c r="T2" s="110"/>
      <c r="U2" s="110"/>
      <c r="V2" s="110"/>
      <c r="W2" s="110"/>
      <c r="X2" s="110"/>
      <c r="Y2" s="110"/>
      <c r="Z2" s="110"/>
      <c r="AA2" s="110"/>
      <c r="AB2" s="110"/>
      <c r="AC2" s="110"/>
      <c r="AD2" s="110"/>
      <c r="AE2" s="110"/>
      <c r="AF2" s="110"/>
      <c r="AG2" s="110"/>
      <c r="AH2" s="110"/>
      <c r="AI2" s="110"/>
      <c r="AJ2" s="147"/>
      <c r="AK2" s="150" t="s">
        <v>104</v>
      </c>
      <c r="AL2" s="151"/>
      <c r="AM2" s="152"/>
      <c r="AN2" s="70" t="s">
        <v>105</v>
      </c>
      <c r="AO2" s="18"/>
      <c r="AP2" s="18"/>
      <c r="AQ2" s="18"/>
    </row>
    <row r="3" spans="1:43" ht="27" customHeight="1">
      <c r="A3" s="144"/>
      <c r="B3" s="145"/>
      <c r="C3" s="148" t="s">
        <v>106</v>
      </c>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49"/>
      <c r="AJ3" s="143"/>
      <c r="AK3" s="150" t="s">
        <v>107</v>
      </c>
      <c r="AL3" s="151"/>
      <c r="AM3" s="152"/>
      <c r="AN3" s="71" t="s">
        <v>108</v>
      </c>
      <c r="AO3" s="18"/>
      <c r="AP3" s="18"/>
      <c r="AQ3" s="18"/>
    </row>
    <row r="4" spans="1:43" ht="27" customHeight="1" thickBot="1">
      <c r="A4" s="146"/>
      <c r="B4" s="147"/>
      <c r="C4" s="146"/>
      <c r="D4" s="110"/>
      <c r="E4" s="110"/>
      <c r="F4" s="110"/>
      <c r="G4" s="110"/>
      <c r="H4" s="110"/>
      <c r="I4" s="110"/>
      <c r="J4" s="110"/>
      <c r="K4" s="110"/>
      <c r="L4" s="110"/>
      <c r="M4" s="110"/>
      <c r="N4" s="110"/>
      <c r="O4" s="110"/>
      <c r="P4" s="110"/>
      <c r="Q4" s="110"/>
      <c r="R4" s="110"/>
      <c r="S4" s="110"/>
      <c r="T4" s="110"/>
      <c r="U4" s="110"/>
      <c r="V4" s="110"/>
      <c r="W4" s="110"/>
      <c r="X4" s="110"/>
      <c r="Y4" s="110"/>
      <c r="Z4" s="110"/>
      <c r="AA4" s="110"/>
      <c r="AB4" s="110"/>
      <c r="AC4" s="110"/>
      <c r="AD4" s="110"/>
      <c r="AE4" s="110"/>
      <c r="AF4" s="110"/>
      <c r="AG4" s="110"/>
      <c r="AH4" s="110"/>
      <c r="AI4" s="110"/>
      <c r="AJ4" s="147"/>
      <c r="AK4" s="150" t="s">
        <v>109</v>
      </c>
      <c r="AL4" s="151"/>
      <c r="AM4" s="152"/>
      <c r="AN4" s="72">
        <v>45677</v>
      </c>
      <c r="AO4" s="18"/>
      <c r="AP4" s="18"/>
      <c r="AQ4" s="18"/>
    </row>
    <row r="5" spans="1:43" ht="27" customHeight="1" thickBot="1">
      <c r="A5" s="19"/>
      <c r="B5" s="20"/>
      <c r="C5" s="20"/>
      <c r="D5" s="20"/>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1"/>
      <c r="AK5" s="22"/>
      <c r="AL5" s="18"/>
      <c r="AM5" s="18"/>
      <c r="AN5" s="18"/>
      <c r="AO5" s="18"/>
      <c r="AP5" s="18"/>
      <c r="AQ5" s="18"/>
    </row>
    <row r="6" spans="1:43" ht="36" customHeight="1" thickBot="1">
      <c r="A6" s="153" t="s">
        <v>110</v>
      </c>
      <c r="B6" s="154"/>
      <c r="C6" s="23" t="s">
        <v>214</v>
      </c>
      <c r="D6" s="24"/>
      <c r="E6" s="20"/>
      <c r="F6" s="20"/>
      <c r="G6" s="20"/>
      <c r="H6" s="20"/>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1"/>
      <c r="AK6" s="20"/>
      <c r="AL6" s="18"/>
      <c r="AM6" s="18"/>
      <c r="AN6" s="18"/>
      <c r="AO6" s="18"/>
      <c r="AP6" s="18"/>
      <c r="AQ6" s="18"/>
    </row>
    <row r="7" spans="1:43" ht="17.25" customHeight="1" thickBot="1">
      <c r="A7" s="25"/>
      <c r="B7" s="20"/>
      <c r="C7" s="20"/>
      <c r="D7" s="20"/>
      <c r="E7" s="20"/>
      <c r="F7" s="20"/>
      <c r="G7" s="20"/>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1"/>
      <c r="AK7" s="20"/>
      <c r="AL7" s="18"/>
      <c r="AM7" s="18"/>
      <c r="AN7" s="18"/>
      <c r="AO7" s="18"/>
      <c r="AP7" s="18"/>
      <c r="AQ7" s="18"/>
    </row>
    <row r="8" spans="1:43" ht="59.25" customHeight="1" thickBot="1">
      <c r="A8" s="155" t="s">
        <v>111</v>
      </c>
      <c r="B8" s="154"/>
      <c r="C8" s="156" t="s">
        <v>112</v>
      </c>
      <c r="D8" s="154"/>
      <c r="E8" s="154"/>
      <c r="F8" s="154"/>
      <c r="G8" s="154"/>
      <c r="H8" s="157"/>
      <c r="I8" s="20"/>
      <c r="J8" s="20"/>
      <c r="K8" s="20"/>
      <c r="L8" s="20"/>
      <c r="T8" s="20"/>
      <c r="U8" s="20"/>
      <c r="V8" s="20"/>
      <c r="W8" s="20"/>
      <c r="X8" s="20"/>
      <c r="Y8" s="20"/>
      <c r="Z8" s="20"/>
      <c r="AA8" s="20"/>
      <c r="AB8" s="20"/>
      <c r="AC8" s="20"/>
      <c r="AD8" s="20"/>
      <c r="AE8" s="20"/>
      <c r="AF8" s="20"/>
      <c r="AG8" s="20"/>
      <c r="AH8" s="20"/>
      <c r="AI8" s="20"/>
      <c r="AJ8" s="21"/>
      <c r="AK8" s="20"/>
      <c r="AL8" s="18"/>
      <c r="AM8" s="18"/>
      <c r="AN8" s="18"/>
      <c r="AO8" s="18"/>
      <c r="AP8" s="18"/>
      <c r="AQ8" s="18"/>
    </row>
    <row r="9" spans="1:43" ht="13.5" customHeight="1" thickBot="1">
      <c r="A9" s="26"/>
      <c r="B9" s="27"/>
      <c r="C9" s="27"/>
      <c r="D9" s="27"/>
      <c r="E9" s="27"/>
      <c r="F9" s="27"/>
      <c r="G9" s="27"/>
      <c r="H9" s="27"/>
      <c r="I9" s="27"/>
      <c r="J9" s="27"/>
      <c r="K9" s="27"/>
      <c r="L9" s="27"/>
      <c r="M9" s="27"/>
      <c r="N9" s="27"/>
      <c r="O9" s="27"/>
      <c r="P9" s="27"/>
      <c r="Q9" s="27"/>
      <c r="R9" s="27"/>
      <c r="S9" s="27"/>
      <c r="T9" s="20"/>
      <c r="U9" s="20"/>
      <c r="V9" s="20"/>
      <c r="W9" s="20"/>
      <c r="X9" s="20"/>
      <c r="Y9" s="20"/>
      <c r="Z9" s="20"/>
      <c r="AA9" s="20"/>
      <c r="AB9" s="20"/>
      <c r="AC9" s="20"/>
      <c r="AD9" s="20"/>
      <c r="AE9" s="20"/>
      <c r="AF9" s="20"/>
      <c r="AG9" s="20"/>
      <c r="AH9" s="20"/>
      <c r="AI9" s="20"/>
      <c r="AJ9" s="21"/>
      <c r="AK9" s="20"/>
      <c r="AL9" s="18"/>
      <c r="AM9" s="18"/>
      <c r="AN9" s="18"/>
      <c r="AO9" s="18"/>
      <c r="AP9" s="18"/>
      <c r="AQ9" s="18"/>
    </row>
    <row r="10" spans="1:43" ht="59.25" customHeight="1" thickBot="1">
      <c r="A10" s="155" t="s">
        <v>113</v>
      </c>
      <c r="B10" s="154"/>
      <c r="C10" s="158" t="s">
        <v>216</v>
      </c>
      <c r="D10" s="154"/>
      <c r="E10" s="154"/>
      <c r="F10" s="154"/>
      <c r="G10" s="154"/>
      <c r="H10" s="154"/>
      <c r="I10" s="157"/>
      <c r="J10" s="28"/>
      <c r="K10" s="28"/>
      <c r="L10" s="28"/>
      <c r="M10" s="28"/>
      <c r="N10" s="28"/>
      <c r="O10" s="20"/>
      <c r="P10" s="20"/>
      <c r="Q10" s="20"/>
      <c r="R10" s="20"/>
      <c r="S10" s="20"/>
      <c r="T10" s="20"/>
      <c r="U10" s="20"/>
      <c r="V10" s="20"/>
      <c r="W10" s="20"/>
      <c r="X10" s="20"/>
      <c r="Y10" s="20"/>
      <c r="Z10" s="20"/>
      <c r="AA10" s="20"/>
      <c r="AB10" s="20"/>
      <c r="AC10" s="20"/>
      <c r="AD10" s="20"/>
      <c r="AE10" s="20"/>
      <c r="AF10" s="20"/>
      <c r="AG10" s="20"/>
      <c r="AH10" s="20"/>
      <c r="AI10" s="20"/>
      <c r="AJ10" s="21"/>
      <c r="AK10" s="20"/>
      <c r="AL10" s="18"/>
      <c r="AM10" s="18"/>
      <c r="AN10" s="18"/>
      <c r="AO10" s="18"/>
      <c r="AP10" s="18"/>
      <c r="AQ10" s="18"/>
    </row>
    <row r="11" spans="1:43" ht="59.25" customHeight="1" thickBot="1">
      <c r="A11" s="155" t="s">
        <v>114</v>
      </c>
      <c r="B11" s="154"/>
      <c r="C11" s="158" t="s">
        <v>215</v>
      </c>
      <c r="D11" s="154"/>
      <c r="E11" s="154"/>
      <c r="F11" s="154"/>
      <c r="G11" s="154"/>
      <c r="H11" s="154"/>
      <c r="I11" s="157"/>
      <c r="J11" s="28"/>
      <c r="K11" s="28"/>
      <c r="L11" s="28"/>
      <c r="M11" s="28"/>
      <c r="N11" s="28"/>
      <c r="O11" s="20"/>
      <c r="P11" s="20"/>
      <c r="Q11" s="20"/>
      <c r="R11" s="20"/>
      <c r="S11" s="20"/>
      <c r="T11" s="20"/>
      <c r="U11" s="20"/>
      <c r="V11" s="20"/>
      <c r="W11" s="20"/>
      <c r="X11" s="20"/>
      <c r="Y11" s="20"/>
      <c r="Z11" s="20"/>
      <c r="AA11" s="20"/>
      <c r="AB11" s="20"/>
      <c r="AC11" s="20"/>
      <c r="AD11" s="20"/>
      <c r="AE11" s="20"/>
      <c r="AF11" s="20"/>
      <c r="AG11" s="20"/>
      <c r="AH11" s="20"/>
      <c r="AI11" s="20"/>
      <c r="AJ11" s="21"/>
      <c r="AK11" s="20"/>
      <c r="AL11" s="18"/>
      <c r="AM11" s="18"/>
      <c r="AN11" s="18"/>
      <c r="AO11" s="18"/>
      <c r="AP11" s="18"/>
      <c r="AQ11" s="18"/>
    </row>
    <row r="12" spans="1:43" ht="15.75" customHeight="1">
      <c r="A12" s="20"/>
      <c r="B12" s="20"/>
      <c r="C12" s="20"/>
      <c r="D12" s="20"/>
      <c r="E12" s="20"/>
      <c r="F12" s="20"/>
      <c r="G12" s="20"/>
      <c r="H12" s="20"/>
      <c r="I12" s="20"/>
      <c r="J12" s="20"/>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1"/>
      <c r="AK12" s="20"/>
      <c r="AL12" s="18"/>
      <c r="AM12" s="18"/>
      <c r="AN12" s="18"/>
      <c r="AO12" s="18"/>
      <c r="AP12" s="18"/>
      <c r="AQ12" s="18"/>
    </row>
    <row r="13" spans="1:43" ht="15.75" customHeight="1" thickBot="1">
      <c r="A13" s="29"/>
      <c r="B13" s="20"/>
      <c r="C13" s="20"/>
      <c r="D13" s="20"/>
      <c r="E13" s="20"/>
      <c r="F13" s="20"/>
      <c r="G13" s="20"/>
      <c r="H13" s="20"/>
      <c r="I13" s="20"/>
      <c r="J13" s="20"/>
      <c r="K13" s="20"/>
      <c r="L13" s="20"/>
      <c r="M13" s="20"/>
      <c r="N13" s="20"/>
      <c r="O13" s="20"/>
      <c r="P13" s="20"/>
      <c r="Q13" s="20"/>
      <c r="R13" s="20"/>
      <c r="S13" s="20"/>
      <c r="T13" s="20"/>
      <c r="U13" s="20"/>
      <c r="V13" s="20"/>
      <c r="W13" s="20"/>
      <c r="X13" s="20"/>
      <c r="Y13" s="20"/>
      <c r="Z13" s="20"/>
      <c r="AA13" s="20"/>
      <c r="AB13" s="20"/>
      <c r="AC13" s="20"/>
      <c r="AD13" s="20"/>
      <c r="AE13" s="20"/>
      <c r="AF13" s="20"/>
      <c r="AG13" s="84"/>
      <c r="AH13" s="84"/>
      <c r="AI13" s="84"/>
      <c r="AJ13" s="85"/>
      <c r="AK13" s="30"/>
      <c r="AL13" s="18"/>
      <c r="AM13" s="18"/>
      <c r="AN13" s="18"/>
      <c r="AO13" s="18"/>
      <c r="AP13" s="18"/>
      <c r="AQ13" s="18"/>
    </row>
    <row r="14" spans="1:43" ht="14.4">
      <c r="A14" s="216" t="s">
        <v>115</v>
      </c>
      <c r="B14" s="217"/>
      <c r="C14" s="217"/>
      <c r="D14" s="218"/>
      <c r="E14" s="216" t="s">
        <v>116</v>
      </c>
      <c r="F14" s="217"/>
      <c r="G14" s="217"/>
      <c r="H14" s="217"/>
      <c r="I14" s="217"/>
      <c r="J14" s="217"/>
      <c r="K14" s="217"/>
      <c r="L14" s="217"/>
      <c r="M14" s="217"/>
      <c r="N14" s="217"/>
      <c r="O14" s="217"/>
      <c r="P14" s="217"/>
      <c r="Q14" s="217"/>
      <c r="R14" s="217"/>
      <c r="S14" s="217"/>
      <c r="T14" s="217"/>
      <c r="U14" s="217"/>
      <c r="V14" s="217"/>
      <c r="W14" s="217"/>
      <c r="X14" s="217"/>
      <c r="Y14" s="217"/>
      <c r="Z14" s="217"/>
      <c r="AA14" s="217"/>
      <c r="AB14" s="217"/>
      <c r="AC14" s="217"/>
      <c r="AD14" s="217"/>
      <c r="AE14" s="218"/>
      <c r="AF14" s="31"/>
      <c r="AG14" s="199" t="s">
        <v>117</v>
      </c>
      <c r="AH14" s="219"/>
      <c r="AI14" s="219"/>
      <c r="AJ14" s="219"/>
      <c r="AK14" s="200"/>
      <c r="AL14" s="18"/>
      <c r="AM14" s="199" t="s">
        <v>118</v>
      </c>
      <c r="AN14" s="200"/>
      <c r="AO14" s="18"/>
      <c r="AP14" s="18"/>
      <c r="AQ14" s="18"/>
    </row>
    <row r="15" spans="1:43" ht="14.4">
      <c r="A15" s="205" t="s">
        <v>119</v>
      </c>
      <c r="B15" s="197" t="s">
        <v>120</v>
      </c>
      <c r="C15" s="197" t="s">
        <v>121</v>
      </c>
      <c r="D15" s="163" t="s">
        <v>122</v>
      </c>
      <c r="E15" s="165" t="s">
        <v>123</v>
      </c>
      <c r="F15" s="166"/>
      <c r="G15" s="166"/>
      <c r="H15" s="167"/>
      <c r="I15" s="211" t="s">
        <v>124</v>
      </c>
      <c r="J15" s="166"/>
      <c r="K15" s="166"/>
      <c r="L15" s="166"/>
      <c r="M15" s="166"/>
      <c r="N15" s="166"/>
      <c r="O15" s="166"/>
      <c r="P15" s="166"/>
      <c r="Q15" s="166"/>
      <c r="R15" s="166"/>
      <c r="S15" s="166"/>
      <c r="T15" s="166"/>
      <c r="U15" s="166"/>
      <c r="V15" s="166"/>
      <c r="W15" s="166"/>
      <c r="X15" s="66"/>
      <c r="Y15" s="66"/>
      <c r="Z15" s="211" t="s">
        <v>125</v>
      </c>
      <c r="AA15" s="166"/>
      <c r="AB15" s="166"/>
      <c r="AC15" s="166"/>
      <c r="AD15" s="166"/>
      <c r="AE15" s="209"/>
      <c r="AF15" s="31"/>
      <c r="AG15" s="201"/>
      <c r="AH15" s="220"/>
      <c r="AI15" s="220"/>
      <c r="AJ15" s="220"/>
      <c r="AK15" s="202"/>
      <c r="AL15" s="18"/>
      <c r="AM15" s="201"/>
      <c r="AN15" s="202"/>
      <c r="AO15" s="32"/>
      <c r="AP15" s="32"/>
      <c r="AQ15" s="32"/>
    </row>
    <row r="16" spans="1:43" ht="32.25" customHeight="1" thickBot="1">
      <c r="A16" s="206"/>
      <c r="B16" s="207"/>
      <c r="C16" s="207"/>
      <c r="D16" s="164"/>
      <c r="E16" s="168" t="s">
        <v>126</v>
      </c>
      <c r="F16" s="169"/>
      <c r="G16" s="169"/>
      <c r="H16" s="170"/>
      <c r="I16" s="197" t="s">
        <v>127</v>
      </c>
      <c r="J16" s="197" t="s">
        <v>128</v>
      </c>
      <c r="K16" s="197" t="s">
        <v>129</v>
      </c>
      <c r="L16" s="197" t="s">
        <v>130</v>
      </c>
      <c r="M16" s="197" t="s">
        <v>131</v>
      </c>
      <c r="N16" s="197" t="s">
        <v>132</v>
      </c>
      <c r="O16" s="212" t="s">
        <v>133</v>
      </c>
      <c r="P16" s="212" t="s">
        <v>134</v>
      </c>
      <c r="Q16" s="212" t="s">
        <v>135</v>
      </c>
      <c r="R16" s="197" t="s">
        <v>136</v>
      </c>
      <c r="S16" s="213" t="s">
        <v>137</v>
      </c>
      <c r="T16" s="197" t="s">
        <v>138</v>
      </c>
      <c r="U16" s="197" t="s">
        <v>139</v>
      </c>
      <c r="V16" s="197" t="s">
        <v>140</v>
      </c>
      <c r="W16" s="197" t="s">
        <v>141</v>
      </c>
      <c r="X16" s="197" t="s">
        <v>142</v>
      </c>
      <c r="Y16" s="86"/>
      <c r="Z16" s="213" t="s">
        <v>143</v>
      </c>
      <c r="AA16" s="197" t="s">
        <v>144</v>
      </c>
      <c r="AB16" s="215" t="s">
        <v>145</v>
      </c>
      <c r="AC16" s="215" t="s">
        <v>55</v>
      </c>
      <c r="AD16" s="208" t="s">
        <v>146</v>
      </c>
      <c r="AE16" s="209"/>
      <c r="AF16" s="33"/>
      <c r="AG16" s="203"/>
      <c r="AH16" s="221"/>
      <c r="AI16" s="221"/>
      <c r="AJ16" s="221"/>
      <c r="AK16" s="204"/>
      <c r="AL16" s="32"/>
      <c r="AM16" s="203"/>
      <c r="AN16" s="204"/>
      <c r="AO16" s="32"/>
      <c r="AP16" s="18"/>
      <c r="AQ16" s="32"/>
    </row>
    <row r="17" spans="1:43" ht="102" customHeight="1" thickBot="1">
      <c r="A17" s="206"/>
      <c r="B17" s="207"/>
      <c r="C17" s="207"/>
      <c r="D17" s="164"/>
      <c r="E17" s="67" t="s">
        <v>0</v>
      </c>
      <c r="F17" s="86" t="s">
        <v>1</v>
      </c>
      <c r="G17" s="87"/>
      <c r="H17" s="88" t="s">
        <v>147</v>
      </c>
      <c r="I17" s="198"/>
      <c r="J17" s="198"/>
      <c r="K17" s="198"/>
      <c r="L17" s="198"/>
      <c r="M17" s="198"/>
      <c r="N17" s="198"/>
      <c r="O17" s="198"/>
      <c r="P17" s="198"/>
      <c r="Q17" s="198"/>
      <c r="R17" s="198"/>
      <c r="S17" s="198"/>
      <c r="T17" s="198"/>
      <c r="U17" s="198"/>
      <c r="V17" s="198"/>
      <c r="W17" s="198"/>
      <c r="X17" s="198"/>
      <c r="Y17" s="89"/>
      <c r="Z17" s="198"/>
      <c r="AA17" s="198"/>
      <c r="AB17" s="198"/>
      <c r="AC17" s="222"/>
      <c r="AD17" s="68" t="s">
        <v>148</v>
      </c>
      <c r="AE17" s="69" t="s">
        <v>149</v>
      </c>
      <c r="AF17" s="33"/>
      <c r="AG17" s="67" t="s">
        <v>150</v>
      </c>
      <c r="AH17" s="89" t="s">
        <v>151</v>
      </c>
      <c r="AI17" s="89" t="s">
        <v>152</v>
      </c>
      <c r="AJ17" s="89" t="s">
        <v>153</v>
      </c>
      <c r="AK17" s="90" t="s">
        <v>154</v>
      </c>
      <c r="AL17" s="32"/>
      <c r="AM17" s="67" t="s">
        <v>155</v>
      </c>
      <c r="AN17" s="90" t="s">
        <v>156</v>
      </c>
      <c r="AO17" s="32"/>
      <c r="AP17" s="18"/>
      <c r="AQ17" s="32"/>
    </row>
    <row r="18" spans="1:43" ht="51" customHeight="1">
      <c r="A18" s="171">
        <v>1</v>
      </c>
      <c r="B18" s="172" t="s">
        <v>157</v>
      </c>
      <c r="C18" s="172" t="s">
        <v>158</v>
      </c>
      <c r="D18" s="173" t="s">
        <v>159</v>
      </c>
      <c r="E18" s="159" t="s">
        <v>6</v>
      </c>
      <c r="F18" s="160" t="s">
        <v>13</v>
      </c>
      <c r="G18" s="161" t="str">
        <f>+CONCATENATE(E18," - ",F18)</f>
        <v>MUY BAJA - MAYOR</v>
      </c>
      <c r="H18" s="162" t="str">
        <f>+VLOOKUP(G18,Datos!D3:E17,2,FALSE)</f>
        <v>ALTO</v>
      </c>
      <c r="I18" s="174" t="s">
        <v>160</v>
      </c>
      <c r="J18" s="174" t="s">
        <v>161</v>
      </c>
      <c r="K18" s="174" t="s">
        <v>162</v>
      </c>
      <c r="L18" s="174" t="s">
        <v>163</v>
      </c>
      <c r="M18" s="174" t="s">
        <v>164</v>
      </c>
      <c r="N18" s="174" t="s">
        <v>165</v>
      </c>
      <c r="O18" s="55" t="s">
        <v>3</v>
      </c>
      <c r="P18" s="56" t="s">
        <v>4</v>
      </c>
      <c r="Q18" s="57">
        <f>IF(P18="ASIGNADO",15,IF(P18="NO ASIGNADO",0,"0"))</f>
        <v>15</v>
      </c>
      <c r="R18" s="132">
        <f>SUM(Q18:Q24)</f>
        <v>100</v>
      </c>
      <c r="S18" s="134" t="s">
        <v>166</v>
      </c>
      <c r="T18" s="185">
        <f>IF(T21="DÉBIL",0,IF(T21="MODERADO",50,IF(T21="FUERTE",100,"")))</f>
        <v>100</v>
      </c>
      <c r="U18" s="135" t="str">
        <f>IF(AND(R21="FUERTE",S18="FUERTE (SIEMPRE SE EJECUTA)"),"NO","SÍ")</f>
        <v>NO</v>
      </c>
      <c r="V18" s="122" t="str" cm="1">
        <f t="array" ref="V18">_xlfn.IFS(AVERAGE(T18,T25,T32,T39,T46,T53)=100,"FUERTE",AVERAGE(T18,T25,T32,T39,T46,T53)&lt;50,"DÉBIL",AVERAGE(T18,T25,T32,T39,T46,T53)&gt;=50,"MODERADO")</f>
        <v>FUERTE</v>
      </c>
      <c r="W18" s="214" t="s">
        <v>62</v>
      </c>
      <c r="X18" s="128" t="str">
        <f>IF(AND(E18="MUY BAJA",W21=2),"MUY BAJA",IF(AND(E18="BAJA",W21=2),"MUY BAJA",IF(AND(E18="MEDIA",W21=2),"MUY BAJA",IF(AND(E18="ALTA",W21=2),"BAJA",IF(AND(E18="MUY ALTA",W21=2),"MEDIA",IF(AND(E18="MUY BAJA",W21=1),"MUY BAJA",IF(AND(E18="BAJA",W21=1),"MUY BAJA",IF(AND(E18="MEDIA",W21=1),"BAJA",IF(AND(E18="ALTA",W21=1),"MEDIA",IF(AND(E18="MUY ALTA",W21=1),"ALTA",E18))))))))))</f>
        <v>MUY BAJA</v>
      </c>
      <c r="Y18" s="136" t="str">
        <f>+CONCATENATE(X18," - ",F18)</f>
        <v>MUY BAJA - MAYOR</v>
      </c>
      <c r="Z18" s="138" t="str">
        <f>+VLOOKUP(Y18,Datos!$D$3:$E$17,2,FALSE)</f>
        <v>ALTO</v>
      </c>
      <c r="AA18" s="140" t="s">
        <v>45</v>
      </c>
      <c r="AB18" s="173" t="s">
        <v>167</v>
      </c>
      <c r="AC18" s="194" t="s">
        <v>60</v>
      </c>
      <c r="AD18" s="242" t="s">
        <v>213</v>
      </c>
      <c r="AE18" s="182" t="s">
        <v>212</v>
      </c>
      <c r="AF18" s="34"/>
      <c r="AG18" s="210"/>
      <c r="AH18" s="125"/>
      <c r="AI18" s="125"/>
      <c r="AJ18" s="125"/>
      <c r="AK18" s="119"/>
      <c r="AL18" s="18"/>
      <c r="AM18" s="116"/>
      <c r="AN18" s="178"/>
      <c r="AO18" s="18"/>
      <c r="AP18" s="18"/>
      <c r="AQ18" s="18"/>
    </row>
    <row r="19" spans="1:43" ht="62.25" customHeight="1">
      <c r="A19" s="117"/>
      <c r="B19" s="126"/>
      <c r="C19" s="126"/>
      <c r="D19" s="120"/>
      <c r="E19" s="117"/>
      <c r="F19" s="126"/>
      <c r="G19" s="126"/>
      <c r="H19" s="126"/>
      <c r="I19" s="126"/>
      <c r="J19" s="126"/>
      <c r="K19" s="126"/>
      <c r="L19" s="126"/>
      <c r="M19" s="126"/>
      <c r="N19" s="126"/>
      <c r="O19" s="58" t="s">
        <v>9</v>
      </c>
      <c r="P19" s="59" t="s">
        <v>10</v>
      </c>
      <c r="Q19" s="60">
        <f>IF(P19="ADECUADO",15,IF(P19="INADECUADO",0,"0"))</f>
        <v>15</v>
      </c>
      <c r="R19" s="133"/>
      <c r="S19" s="126"/>
      <c r="T19" s="126"/>
      <c r="U19" s="126"/>
      <c r="V19" s="123"/>
      <c r="W19" s="175"/>
      <c r="X19" s="129"/>
      <c r="Y19" s="137"/>
      <c r="Z19" s="139"/>
      <c r="AA19" s="141"/>
      <c r="AB19" s="193"/>
      <c r="AC19" s="195"/>
      <c r="AD19" s="243"/>
      <c r="AE19" s="120"/>
      <c r="AF19" s="34"/>
      <c r="AG19" s="117"/>
      <c r="AH19" s="126"/>
      <c r="AI19" s="126"/>
      <c r="AJ19" s="126"/>
      <c r="AK19" s="120"/>
      <c r="AL19" s="18"/>
      <c r="AM19" s="117"/>
      <c r="AN19" s="120"/>
      <c r="AO19" s="18"/>
      <c r="AP19" s="18"/>
      <c r="AQ19" s="18"/>
    </row>
    <row r="20" spans="1:43" ht="75.75" customHeight="1">
      <c r="A20" s="117"/>
      <c r="B20" s="126"/>
      <c r="C20" s="126"/>
      <c r="D20" s="120"/>
      <c r="E20" s="117"/>
      <c r="F20" s="126"/>
      <c r="G20" s="126"/>
      <c r="H20" s="126"/>
      <c r="I20" s="126"/>
      <c r="J20" s="126"/>
      <c r="K20" s="126"/>
      <c r="L20" s="126"/>
      <c r="M20" s="126"/>
      <c r="N20" s="126"/>
      <c r="O20" s="61" t="s">
        <v>16</v>
      </c>
      <c r="P20" s="59" t="s">
        <v>17</v>
      </c>
      <c r="Q20" s="60">
        <f>IF(P20="OPORTUNA",15,IF(P20="INOPORTUNA",0,"0"))</f>
        <v>15</v>
      </c>
      <c r="R20" s="133"/>
      <c r="S20" s="126"/>
      <c r="T20" s="175"/>
      <c r="U20" s="126"/>
      <c r="V20" s="123"/>
      <c r="W20" s="62" t="s">
        <v>168</v>
      </c>
      <c r="X20" s="129"/>
      <c r="Y20" s="137"/>
      <c r="Z20" s="139"/>
      <c r="AA20" s="141"/>
      <c r="AB20" s="193"/>
      <c r="AC20" s="195"/>
      <c r="AD20" s="243"/>
      <c r="AE20" s="120"/>
      <c r="AF20" s="34"/>
      <c r="AG20" s="117"/>
      <c r="AH20" s="126"/>
      <c r="AI20" s="126"/>
      <c r="AJ20" s="126"/>
      <c r="AK20" s="120"/>
      <c r="AL20" s="18"/>
      <c r="AM20" s="117"/>
      <c r="AN20" s="120"/>
      <c r="AO20" s="18"/>
      <c r="AP20" s="18"/>
      <c r="AQ20" s="18"/>
    </row>
    <row r="21" spans="1:43" ht="90.75" customHeight="1">
      <c r="A21" s="117"/>
      <c r="B21" s="126"/>
      <c r="C21" s="126"/>
      <c r="D21" s="120"/>
      <c r="E21" s="117"/>
      <c r="F21" s="126"/>
      <c r="G21" s="126"/>
      <c r="H21" s="126"/>
      <c r="I21" s="126"/>
      <c r="J21" s="126"/>
      <c r="K21" s="126"/>
      <c r="L21" s="126"/>
      <c r="M21" s="126"/>
      <c r="N21" s="126"/>
      <c r="O21" s="58" t="s">
        <v>23</v>
      </c>
      <c r="P21" s="59" t="s">
        <v>24</v>
      </c>
      <c r="Q21" s="60">
        <f>IF(P21="PREVENIR",15,IF(P21="DETECTAR",10,IF(P21="NO ES UN CONTROL",0,"0")))</f>
        <v>15</v>
      </c>
      <c r="R21" s="190" t="str">
        <f>IF(R18&lt;86,"DÉBIL",IF(R18&lt;96,"MODERADO",IF(R18&lt;101,"FUERTE","")))</f>
        <v>FUERTE</v>
      </c>
      <c r="S21" s="126"/>
      <c r="T21" s="186" t="str">
        <f>IF(AND(R21="FUERTE",S18="FUERTE (SIEMPRE SE EJECUTA)"),"FUERTE",IF(OR(R21="DÉBIL",S18="DÉBIL (NO SE EJECUTA)"),"DÉBIL",IF(OR(R21="MODERADO",S18="MODERADO (ALGUNAS VECES)"),"MODERADO")))</f>
        <v>FUERTE</v>
      </c>
      <c r="U21" s="126"/>
      <c r="V21" s="123"/>
      <c r="W21" s="130">
        <f>IF(AND($V$18="FUERTE",$W$18="DIRECTAMENTE"),2,IF(AND($V$18="FUERTE",$W$18="DIRECTAMENTE"),2,IF(AND($V$18="FUERTE",$W$18="DIRECTAMENTE"),2,IF(AND($V$18="FUERTE",$W$18="NO DISMINUYE"),0,IF(AND($V$18="MODERADO",$W$18="DIRECTAMENTE"),1,IF(AND($V$18="MODERADO",$W$18="DIRECTAMENTE"),1,IF(AND($V$18="MODERADO",$W$18="DIRECTAMENTE"),1,IF(AND($V$18="MODERADO",$W$18="NO DISMINUYE"),0,"N/A"))))))))</f>
        <v>2</v>
      </c>
      <c r="X21" s="129"/>
      <c r="Y21" s="137"/>
      <c r="Z21" s="139"/>
      <c r="AA21" s="141"/>
      <c r="AB21" s="193"/>
      <c r="AC21" s="195"/>
      <c r="AD21" s="243"/>
      <c r="AE21" s="181" t="s">
        <v>169</v>
      </c>
      <c r="AF21" s="35"/>
      <c r="AG21" s="117"/>
      <c r="AH21" s="126"/>
      <c r="AI21" s="126"/>
      <c r="AJ21" s="126"/>
      <c r="AK21" s="120"/>
      <c r="AL21" s="18"/>
      <c r="AM21" s="117"/>
      <c r="AN21" s="120"/>
      <c r="AO21" s="18"/>
      <c r="AP21" s="18"/>
      <c r="AQ21" s="18"/>
    </row>
    <row r="22" spans="1:43" ht="111" customHeight="1">
      <c r="A22" s="117"/>
      <c r="B22" s="126"/>
      <c r="C22" s="126"/>
      <c r="D22" s="120"/>
      <c r="E22" s="117"/>
      <c r="F22" s="126"/>
      <c r="G22" s="126"/>
      <c r="H22" s="126"/>
      <c r="I22" s="126"/>
      <c r="J22" s="126"/>
      <c r="K22" s="126"/>
      <c r="L22" s="126"/>
      <c r="M22" s="126"/>
      <c r="N22" s="126"/>
      <c r="O22" s="58" t="s">
        <v>29</v>
      </c>
      <c r="P22" s="59" t="s">
        <v>30</v>
      </c>
      <c r="Q22" s="60">
        <f>IF(P22="CONFIABLE",15,IF(P22="NO CONFIABLE",0,"0"))</f>
        <v>15</v>
      </c>
      <c r="R22" s="133"/>
      <c r="S22" s="126"/>
      <c r="T22" s="126"/>
      <c r="U22" s="126"/>
      <c r="V22" s="123"/>
      <c r="W22" s="131"/>
      <c r="X22" s="129"/>
      <c r="Y22" s="137"/>
      <c r="Z22" s="139"/>
      <c r="AA22" s="141"/>
      <c r="AB22" s="193"/>
      <c r="AC22" s="195"/>
      <c r="AD22" s="243"/>
      <c r="AE22" s="179"/>
      <c r="AF22" s="35"/>
      <c r="AG22" s="117"/>
      <c r="AH22" s="126"/>
      <c r="AI22" s="126"/>
      <c r="AJ22" s="126"/>
      <c r="AK22" s="120"/>
      <c r="AL22" s="18"/>
      <c r="AM22" s="117"/>
      <c r="AN22" s="120"/>
      <c r="AO22" s="18"/>
      <c r="AP22" s="18"/>
      <c r="AQ22" s="18"/>
    </row>
    <row r="23" spans="1:43" ht="84" customHeight="1">
      <c r="A23" s="117"/>
      <c r="B23" s="126"/>
      <c r="C23" s="126"/>
      <c r="D23" s="120"/>
      <c r="E23" s="117"/>
      <c r="F23" s="126"/>
      <c r="G23" s="126"/>
      <c r="H23" s="126"/>
      <c r="I23" s="126"/>
      <c r="J23" s="126"/>
      <c r="K23" s="126"/>
      <c r="L23" s="126"/>
      <c r="M23" s="126"/>
      <c r="N23" s="126"/>
      <c r="O23" s="58" t="s">
        <v>34</v>
      </c>
      <c r="P23" s="59" t="s">
        <v>35</v>
      </c>
      <c r="Q23" s="60">
        <f>IF(P23="SE INVESTIGAN Y SE RESUELVEN OPORTUNAMENTE",15,IF(P23="NO SE INVESTIGAN Y SE RESUELVEN OPORTUNAMENTE",0,"0"))</f>
        <v>15</v>
      </c>
      <c r="R23" s="133"/>
      <c r="S23" s="126"/>
      <c r="T23" s="126"/>
      <c r="U23" s="126"/>
      <c r="V23" s="123"/>
      <c r="W23" s="131"/>
      <c r="X23" s="129"/>
      <c r="Y23" s="137"/>
      <c r="Z23" s="139"/>
      <c r="AA23" s="141"/>
      <c r="AB23" s="193"/>
      <c r="AC23" s="195"/>
      <c r="AD23" s="243"/>
      <c r="AE23" s="182" t="s">
        <v>170</v>
      </c>
      <c r="AF23" s="34"/>
      <c r="AG23" s="117"/>
      <c r="AH23" s="126"/>
      <c r="AI23" s="126"/>
      <c r="AJ23" s="126"/>
      <c r="AK23" s="120"/>
      <c r="AL23" s="18"/>
      <c r="AM23" s="117"/>
      <c r="AN23" s="120"/>
      <c r="AO23" s="18"/>
      <c r="AP23" s="18"/>
      <c r="AQ23" s="18"/>
    </row>
    <row r="24" spans="1:43" ht="80.25" customHeight="1">
      <c r="A24" s="117"/>
      <c r="B24" s="126"/>
      <c r="C24" s="126"/>
      <c r="D24" s="120"/>
      <c r="E24" s="117"/>
      <c r="F24" s="126"/>
      <c r="G24" s="126"/>
      <c r="H24" s="126"/>
      <c r="I24" s="175"/>
      <c r="J24" s="175"/>
      <c r="K24" s="175"/>
      <c r="L24" s="175"/>
      <c r="M24" s="175"/>
      <c r="N24" s="175"/>
      <c r="O24" s="63" t="s">
        <v>38</v>
      </c>
      <c r="P24" s="64" t="s">
        <v>39</v>
      </c>
      <c r="Q24" s="65">
        <f>IF(P24="COMPLETA",10,IF(P24="INCOMPLETA",5,IF(P24="NO EXISTE",0,"0")))</f>
        <v>10</v>
      </c>
      <c r="R24" s="191"/>
      <c r="S24" s="127"/>
      <c r="T24" s="127"/>
      <c r="U24" s="127"/>
      <c r="V24" s="123"/>
      <c r="W24" s="131"/>
      <c r="X24" s="129"/>
      <c r="Y24" s="137"/>
      <c r="Z24" s="139"/>
      <c r="AA24" s="141"/>
      <c r="AB24" s="193"/>
      <c r="AC24" s="195"/>
      <c r="AD24" s="244"/>
      <c r="AE24" s="121"/>
      <c r="AF24" s="34"/>
      <c r="AG24" s="118"/>
      <c r="AH24" s="127"/>
      <c r="AI24" s="127"/>
      <c r="AJ24" s="127"/>
      <c r="AK24" s="121"/>
      <c r="AL24" s="18"/>
      <c r="AM24" s="118"/>
      <c r="AN24" s="179"/>
      <c r="AO24" s="18"/>
      <c r="AP24" s="18"/>
      <c r="AQ24" s="18"/>
    </row>
    <row r="25" spans="1:43" ht="38.25" customHeight="1">
      <c r="A25" s="117"/>
      <c r="B25" s="126"/>
      <c r="C25" s="126"/>
      <c r="D25" s="120"/>
      <c r="E25" s="117"/>
      <c r="F25" s="126"/>
      <c r="G25" s="126"/>
      <c r="H25" s="126"/>
      <c r="I25" s="176" t="s">
        <v>171</v>
      </c>
      <c r="J25" s="176" t="s">
        <v>172</v>
      </c>
      <c r="K25" s="176" t="s">
        <v>173</v>
      </c>
      <c r="L25" s="176" t="s">
        <v>174</v>
      </c>
      <c r="M25" s="176" t="s">
        <v>175</v>
      </c>
      <c r="N25" s="176" t="s">
        <v>176</v>
      </c>
      <c r="O25" s="55" t="s">
        <v>3</v>
      </c>
      <c r="P25" s="56" t="s">
        <v>4</v>
      </c>
      <c r="Q25" s="57">
        <f>IF(P25="ASIGNADO",15,IF(P25="NO ASIGNADO",0,"0"))</f>
        <v>15</v>
      </c>
      <c r="R25" s="187">
        <f>SUM(Q25:Q31)</f>
        <v>100</v>
      </c>
      <c r="S25" s="189" t="s">
        <v>166</v>
      </c>
      <c r="T25" s="185">
        <f>IF(T28="DÉBIL",0,IF(T28="MODERADO",50,IF(T28="FUERTE",100,"")))</f>
        <v>100</v>
      </c>
      <c r="U25" s="135" t="str">
        <f>IF(AND(R28="FUERTE",S25="FUERTE (SIEMPRE SE EJECUTA)"),"NO","SÍ")</f>
        <v>NO</v>
      </c>
      <c r="V25" s="123"/>
      <c r="W25" s="131"/>
      <c r="X25" s="129"/>
      <c r="Y25" s="137"/>
      <c r="Z25" s="139"/>
      <c r="AA25" s="141"/>
      <c r="AB25" s="193"/>
      <c r="AC25" s="195"/>
      <c r="AD25" s="183"/>
      <c r="AE25" s="180"/>
      <c r="AF25" s="34"/>
      <c r="AG25" s="184"/>
      <c r="AH25" s="177"/>
      <c r="AI25" s="177"/>
      <c r="AJ25" s="177"/>
      <c r="AK25" s="192"/>
      <c r="AL25" s="18"/>
      <c r="AM25" s="196"/>
      <c r="AN25" s="178"/>
      <c r="AO25" s="18"/>
      <c r="AP25" s="18"/>
      <c r="AQ25" s="18"/>
    </row>
    <row r="26" spans="1:43" ht="55.5" customHeight="1">
      <c r="A26" s="117"/>
      <c r="B26" s="126"/>
      <c r="C26" s="126"/>
      <c r="D26" s="120"/>
      <c r="E26" s="117"/>
      <c r="F26" s="126"/>
      <c r="G26" s="126"/>
      <c r="H26" s="126"/>
      <c r="I26" s="126"/>
      <c r="J26" s="126"/>
      <c r="K26" s="126"/>
      <c r="L26" s="126"/>
      <c r="M26" s="126"/>
      <c r="N26" s="126"/>
      <c r="O26" s="58" t="s">
        <v>9</v>
      </c>
      <c r="P26" s="59" t="s">
        <v>177</v>
      </c>
      <c r="Q26" s="60">
        <f>IF(P26="ADECUADO",15,IF(P26="INADECUADO",0,"0"))</f>
        <v>15</v>
      </c>
      <c r="R26" s="133"/>
      <c r="S26" s="126"/>
      <c r="T26" s="126"/>
      <c r="U26" s="126"/>
      <c r="V26" s="123"/>
      <c r="W26" s="131"/>
      <c r="X26" s="129"/>
      <c r="Y26" s="137"/>
      <c r="Z26" s="139"/>
      <c r="AA26" s="141"/>
      <c r="AB26" s="193"/>
      <c r="AC26" s="195"/>
      <c r="AD26" s="117"/>
      <c r="AE26" s="120"/>
      <c r="AF26" s="34"/>
      <c r="AG26" s="117"/>
      <c r="AH26" s="126"/>
      <c r="AI26" s="126"/>
      <c r="AJ26" s="126"/>
      <c r="AK26" s="120"/>
      <c r="AL26" s="18"/>
      <c r="AM26" s="117"/>
      <c r="AN26" s="120"/>
      <c r="AO26" s="18"/>
      <c r="AP26" s="18"/>
      <c r="AQ26" s="18"/>
    </row>
    <row r="27" spans="1:43" ht="85.5" customHeight="1">
      <c r="A27" s="117"/>
      <c r="B27" s="126"/>
      <c r="C27" s="126"/>
      <c r="D27" s="120"/>
      <c r="E27" s="117"/>
      <c r="F27" s="126"/>
      <c r="G27" s="126"/>
      <c r="H27" s="126"/>
      <c r="I27" s="126"/>
      <c r="J27" s="126"/>
      <c r="K27" s="126"/>
      <c r="L27" s="126"/>
      <c r="M27" s="126"/>
      <c r="N27" s="126"/>
      <c r="O27" s="61" t="s">
        <v>16</v>
      </c>
      <c r="P27" s="59" t="s">
        <v>17</v>
      </c>
      <c r="Q27" s="60">
        <f>IF(P27="OPORTUNA",15,IF(P27="INOPORTUNA",0,"0"))</f>
        <v>15</v>
      </c>
      <c r="R27" s="188"/>
      <c r="S27" s="126"/>
      <c r="T27" s="175"/>
      <c r="U27" s="126"/>
      <c r="V27" s="123"/>
      <c r="W27" s="131"/>
      <c r="X27" s="129"/>
      <c r="Y27" s="137"/>
      <c r="Z27" s="139"/>
      <c r="AA27" s="141"/>
      <c r="AB27" s="193"/>
      <c r="AC27" s="195"/>
      <c r="AD27" s="117"/>
      <c r="AE27" s="179"/>
      <c r="AF27" s="34"/>
      <c r="AG27" s="117"/>
      <c r="AH27" s="126"/>
      <c r="AI27" s="126"/>
      <c r="AJ27" s="126"/>
      <c r="AK27" s="120"/>
      <c r="AL27" s="18"/>
      <c r="AM27" s="117"/>
      <c r="AN27" s="120"/>
      <c r="AO27" s="18"/>
      <c r="AP27" s="18"/>
      <c r="AQ27" s="18"/>
    </row>
    <row r="28" spans="1:43" ht="96.75" customHeight="1">
      <c r="A28" s="117"/>
      <c r="B28" s="126"/>
      <c r="C28" s="126"/>
      <c r="D28" s="120"/>
      <c r="E28" s="117"/>
      <c r="F28" s="126"/>
      <c r="G28" s="126"/>
      <c r="H28" s="126"/>
      <c r="I28" s="126"/>
      <c r="J28" s="126"/>
      <c r="K28" s="126"/>
      <c r="L28" s="126"/>
      <c r="M28" s="126"/>
      <c r="N28" s="126"/>
      <c r="O28" s="58" t="s">
        <v>23</v>
      </c>
      <c r="P28" s="59" t="s">
        <v>24</v>
      </c>
      <c r="Q28" s="60">
        <f>IF(P28="PREVENIR",15,IF(P28="DETECTAR",10,IF(P28="NO ES UN CONTROL",0,"0")))</f>
        <v>15</v>
      </c>
      <c r="R28" s="190" t="str">
        <f>IF(R25&lt;86,"DÉBIL",IF(R25&lt;96,"MODERADO",IF(R25&lt;101,"FUERTE","")))</f>
        <v>FUERTE</v>
      </c>
      <c r="S28" s="126"/>
      <c r="T28" s="186" t="str">
        <f>IF(AND(R28="FUERTE",S25="FUERTE (SIEMPRE SE EJECUTA)"),"FUERTE",IF(OR(R28="DÉBIL",S25="DÉBIL (NO SE EJECUTA)"),"DÉBIL",IF(OR(R28="MODERADO",S25="MODERADO (ALGUNAS VECES)"),"MODERADO")))</f>
        <v>FUERTE</v>
      </c>
      <c r="U28" s="126"/>
      <c r="V28" s="123"/>
      <c r="W28" s="131"/>
      <c r="X28" s="129"/>
      <c r="Y28" s="137"/>
      <c r="Z28" s="139"/>
      <c r="AA28" s="141"/>
      <c r="AB28" s="193"/>
      <c r="AC28" s="195"/>
      <c r="AD28" s="117"/>
      <c r="AE28" s="181" t="s">
        <v>169</v>
      </c>
      <c r="AF28" s="35"/>
      <c r="AG28" s="117"/>
      <c r="AH28" s="126"/>
      <c r="AI28" s="126"/>
      <c r="AJ28" s="126"/>
      <c r="AK28" s="120"/>
      <c r="AL28" s="18"/>
      <c r="AM28" s="117"/>
      <c r="AN28" s="120"/>
      <c r="AO28" s="18"/>
      <c r="AP28" s="18"/>
      <c r="AQ28" s="18"/>
    </row>
    <row r="29" spans="1:43" ht="69.75" customHeight="1">
      <c r="A29" s="117"/>
      <c r="B29" s="126"/>
      <c r="C29" s="126"/>
      <c r="D29" s="120"/>
      <c r="E29" s="117"/>
      <c r="F29" s="126"/>
      <c r="G29" s="126"/>
      <c r="H29" s="126"/>
      <c r="I29" s="126"/>
      <c r="J29" s="126"/>
      <c r="K29" s="126"/>
      <c r="L29" s="126"/>
      <c r="M29" s="126"/>
      <c r="N29" s="126"/>
      <c r="O29" s="58" t="s">
        <v>29</v>
      </c>
      <c r="P29" s="59" t="s">
        <v>30</v>
      </c>
      <c r="Q29" s="60">
        <f>IF(P29="CONFIABLE",15,IF(P29="NO CONFIABLE",0,"0"))</f>
        <v>15</v>
      </c>
      <c r="R29" s="133"/>
      <c r="S29" s="126"/>
      <c r="T29" s="126"/>
      <c r="U29" s="126"/>
      <c r="V29" s="123"/>
      <c r="W29" s="131"/>
      <c r="X29" s="129"/>
      <c r="Y29" s="137"/>
      <c r="Z29" s="139"/>
      <c r="AA29" s="141"/>
      <c r="AB29" s="193"/>
      <c r="AC29" s="195"/>
      <c r="AD29" s="117"/>
      <c r="AE29" s="179"/>
      <c r="AF29" s="35"/>
      <c r="AG29" s="117"/>
      <c r="AH29" s="126"/>
      <c r="AI29" s="126"/>
      <c r="AJ29" s="126"/>
      <c r="AK29" s="120"/>
      <c r="AL29" s="18"/>
      <c r="AM29" s="117"/>
      <c r="AN29" s="120"/>
      <c r="AO29" s="18"/>
      <c r="AP29" s="18"/>
      <c r="AQ29" s="18"/>
    </row>
    <row r="30" spans="1:43" ht="86.25" customHeight="1">
      <c r="A30" s="117"/>
      <c r="B30" s="126"/>
      <c r="C30" s="126"/>
      <c r="D30" s="120"/>
      <c r="E30" s="117"/>
      <c r="F30" s="126"/>
      <c r="G30" s="126"/>
      <c r="H30" s="126"/>
      <c r="I30" s="126"/>
      <c r="J30" s="126"/>
      <c r="K30" s="126"/>
      <c r="L30" s="126"/>
      <c r="M30" s="126"/>
      <c r="N30" s="126"/>
      <c r="O30" s="58" t="s">
        <v>34</v>
      </c>
      <c r="P30" s="59" t="s">
        <v>35</v>
      </c>
      <c r="Q30" s="60">
        <f>IF(P30="SE INVESTIGAN Y SE RESUELVEN OPORTUNAMENTE",15,IF(P30="NO SE INVESTIGAN Y SE RESUELVEN OPORTUNAMENTE",0,"0"))</f>
        <v>15</v>
      </c>
      <c r="R30" s="133"/>
      <c r="S30" s="126"/>
      <c r="T30" s="126"/>
      <c r="U30" s="126"/>
      <c r="V30" s="123"/>
      <c r="W30" s="131"/>
      <c r="X30" s="129"/>
      <c r="Y30" s="137"/>
      <c r="Z30" s="139"/>
      <c r="AA30" s="141"/>
      <c r="AB30" s="193"/>
      <c r="AC30" s="195"/>
      <c r="AD30" s="117"/>
      <c r="AE30" s="182"/>
      <c r="AF30" s="34"/>
      <c r="AG30" s="117"/>
      <c r="AH30" s="126"/>
      <c r="AI30" s="126"/>
      <c r="AJ30" s="126"/>
      <c r="AK30" s="120"/>
      <c r="AL30" s="18"/>
      <c r="AM30" s="117"/>
      <c r="AN30" s="120"/>
      <c r="AO30" s="18"/>
      <c r="AP30" s="18"/>
      <c r="AQ30" s="18"/>
    </row>
    <row r="31" spans="1:43" ht="94.5" customHeight="1" thickBot="1">
      <c r="A31" s="117"/>
      <c r="B31" s="126"/>
      <c r="C31" s="126"/>
      <c r="D31" s="120"/>
      <c r="E31" s="117"/>
      <c r="F31" s="126"/>
      <c r="G31" s="126"/>
      <c r="H31" s="126"/>
      <c r="I31" s="175"/>
      <c r="J31" s="175"/>
      <c r="K31" s="175"/>
      <c r="L31" s="175"/>
      <c r="M31" s="175"/>
      <c r="N31" s="175"/>
      <c r="O31" s="63" t="s">
        <v>38</v>
      </c>
      <c r="P31" s="64" t="s">
        <v>178</v>
      </c>
      <c r="Q31" s="65">
        <f>IF(P31="COMPLETA",10,IF(P31="INCOMPLETA",5,IF(P31="NO EXISTE",0,"0")))</f>
        <v>10</v>
      </c>
      <c r="R31" s="191"/>
      <c r="S31" s="127"/>
      <c r="T31" s="127"/>
      <c r="U31" s="127"/>
      <c r="V31" s="123"/>
      <c r="W31" s="131"/>
      <c r="X31" s="129"/>
      <c r="Y31" s="137"/>
      <c r="Z31" s="139"/>
      <c r="AA31" s="141"/>
      <c r="AB31" s="193"/>
      <c r="AC31" s="195"/>
      <c r="AD31" s="118"/>
      <c r="AE31" s="121"/>
      <c r="AF31" s="34"/>
      <c r="AG31" s="118"/>
      <c r="AH31" s="127"/>
      <c r="AI31" s="127"/>
      <c r="AJ31" s="127"/>
      <c r="AK31" s="121"/>
      <c r="AL31" s="18"/>
      <c r="AM31" s="118"/>
      <c r="AN31" s="179"/>
      <c r="AO31" s="18"/>
      <c r="AP31" s="18"/>
      <c r="AQ31" s="18"/>
    </row>
    <row r="32" spans="1:43" ht="15.75" hidden="1" customHeight="1">
      <c r="V32" s="123"/>
    </row>
    <row r="33" spans="22:22" ht="15.75" hidden="1" customHeight="1">
      <c r="V33" s="123"/>
    </row>
    <row r="34" spans="22:22" ht="15.75" hidden="1" customHeight="1">
      <c r="V34" s="123"/>
    </row>
    <row r="35" spans="22:22" ht="15.75" hidden="1" customHeight="1">
      <c r="V35" s="123"/>
    </row>
    <row r="36" spans="22:22" ht="15.75" hidden="1" customHeight="1">
      <c r="V36" s="123"/>
    </row>
    <row r="37" spans="22:22" ht="15.75" hidden="1" customHeight="1">
      <c r="V37" s="123"/>
    </row>
    <row r="38" spans="22:22" ht="15.75" hidden="1" customHeight="1">
      <c r="V38" s="123"/>
    </row>
    <row r="39" spans="22:22" ht="15.75" hidden="1" customHeight="1">
      <c r="V39" s="123"/>
    </row>
    <row r="40" spans="22:22" ht="15.75" hidden="1" customHeight="1">
      <c r="V40" s="123"/>
    </row>
    <row r="41" spans="22:22" ht="15.75" hidden="1" customHeight="1">
      <c r="V41" s="123"/>
    </row>
    <row r="42" spans="22:22" ht="15.75" hidden="1" customHeight="1">
      <c r="V42" s="123"/>
    </row>
    <row r="43" spans="22:22" ht="15.75" hidden="1" customHeight="1">
      <c r="V43" s="123"/>
    </row>
    <row r="44" spans="22:22" ht="15.75" hidden="1" customHeight="1">
      <c r="V44" s="123"/>
    </row>
    <row r="45" spans="22:22" ht="15.75" hidden="1" customHeight="1">
      <c r="V45" s="123"/>
    </row>
    <row r="46" spans="22:22" ht="15.75" hidden="1" customHeight="1">
      <c r="V46" s="123"/>
    </row>
    <row r="47" spans="22:22" ht="15.75" hidden="1" customHeight="1">
      <c r="V47" s="123"/>
    </row>
    <row r="48" spans="22:22" ht="15.75" hidden="1" customHeight="1">
      <c r="V48" s="123"/>
    </row>
    <row r="49" spans="22:40" ht="15.75" hidden="1" customHeight="1">
      <c r="V49" s="123"/>
    </row>
    <row r="50" spans="22:40" ht="15.75" hidden="1" customHeight="1">
      <c r="V50" s="123"/>
    </row>
    <row r="51" spans="22:40" ht="15.75" hidden="1" customHeight="1">
      <c r="V51" s="123"/>
    </row>
    <row r="52" spans="22:40" ht="15.75" hidden="1" customHeight="1">
      <c r="V52" s="123"/>
    </row>
    <row r="53" spans="22:40" ht="15.75" hidden="1" customHeight="1">
      <c r="V53" s="123"/>
    </row>
    <row r="54" spans="22:40" ht="15.75" hidden="1" customHeight="1" thickBot="1">
      <c r="V54" s="123"/>
    </row>
    <row r="55" spans="22:40" ht="15.75" hidden="1" customHeight="1">
      <c r="V55" s="123"/>
    </row>
    <row r="56" spans="22:40" ht="15.75" hidden="1" customHeight="1">
      <c r="V56" s="123"/>
    </row>
    <row r="57" spans="22:40" ht="15.75" hidden="1" customHeight="1">
      <c r="V57" s="123"/>
    </row>
    <row r="58" spans="22:40" ht="15.75" hidden="1" customHeight="1">
      <c r="V58" s="123"/>
    </row>
    <row r="59" spans="22:40" ht="15.75" hidden="1" customHeight="1" thickBot="1">
      <c r="V59" s="124"/>
    </row>
    <row r="60" spans="22:40" ht="15.75" customHeight="1"/>
    <row r="61" spans="22:40" ht="15.75" customHeight="1"/>
    <row r="62" spans="22:40" ht="15.75" customHeight="1">
      <c r="AN62" s="73" t="s">
        <v>179</v>
      </c>
    </row>
    <row r="63" spans="22:40" ht="15.75" customHeight="1"/>
    <row r="64" spans="22:40"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sheetData>
  <mergeCells count="110">
    <mergeCell ref="X16:X17"/>
    <mergeCell ref="Z16:Z17"/>
    <mergeCell ref="AA16:AA17"/>
    <mergeCell ref="AB16:AB17"/>
    <mergeCell ref="O16:O17"/>
    <mergeCell ref="P16:P17"/>
    <mergeCell ref="A14:D14"/>
    <mergeCell ref="E14:AE14"/>
    <mergeCell ref="AG14:AK16"/>
    <mergeCell ref="J16:J17"/>
    <mergeCell ref="V16:V17"/>
    <mergeCell ref="W16:W17"/>
    <mergeCell ref="AC16:AC17"/>
    <mergeCell ref="AM14:AN16"/>
    <mergeCell ref="A15:A17"/>
    <mergeCell ref="B15:B17"/>
    <mergeCell ref="C15:C17"/>
    <mergeCell ref="AD16:AE16"/>
    <mergeCell ref="AG18:AG24"/>
    <mergeCell ref="AH18:AH24"/>
    <mergeCell ref="AN18:AN24"/>
    <mergeCell ref="AE18:AE20"/>
    <mergeCell ref="AE21:AE22"/>
    <mergeCell ref="AE23:AE24"/>
    <mergeCell ref="AD18:AD24"/>
    <mergeCell ref="T18:T20"/>
    <mergeCell ref="T21:T24"/>
    <mergeCell ref="I15:W15"/>
    <mergeCell ref="Z15:AE15"/>
    <mergeCell ref="Q16:Q17"/>
    <mergeCell ref="R16:R17"/>
    <mergeCell ref="S16:S17"/>
    <mergeCell ref="T16:T17"/>
    <mergeCell ref="U16:U17"/>
    <mergeCell ref="W18:W19"/>
    <mergeCell ref="R21:R24"/>
    <mergeCell ref="I16:I17"/>
    <mergeCell ref="J18:J24"/>
    <mergeCell ref="K18:K24"/>
    <mergeCell ref="L18:L24"/>
    <mergeCell ref="M18:M24"/>
    <mergeCell ref="N18:N24"/>
    <mergeCell ref="M16:M17"/>
    <mergeCell ref="N16:N17"/>
    <mergeCell ref="K16:K17"/>
    <mergeCell ref="L16:L17"/>
    <mergeCell ref="J25:J31"/>
    <mergeCell ref="K25:K31"/>
    <mergeCell ref="L25:L31"/>
    <mergeCell ref="N25:N31"/>
    <mergeCell ref="AI25:AI31"/>
    <mergeCell ref="AJ25:AJ31"/>
    <mergeCell ref="AN25:AN31"/>
    <mergeCell ref="AE25:AE27"/>
    <mergeCell ref="AE28:AE29"/>
    <mergeCell ref="AE30:AE31"/>
    <mergeCell ref="AD25:AD31"/>
    <mergeCell ref="AG25:AG31"/>
    <mergeCell ref="AH25:AH31"/>
    <mergeCell ref="T25:T27"/>
    <mergeCell ref="T28:T31"/>
    <mergeCell ref="R25:R27"/>
    <mergeCell ref="S25:S31"/>
    <mergeCell ref="U25:U31"/>
    <mergeCell ref="R28:R31"/>
    <mergeCell ref="AK25:AK31"/>
    <mergeCell ref="M25:M31"/>
    <mergeCell ref="AB18:AB31"/>
    <mergeCell ref="AC18:AC31"/>
    <mergeCell ref="AM25:AM31"/>
    <mergeCell ref="A10:B10"/>
    <mergeCell ref="C10:I10"/>
    <mergeCell ref="A11:B11"/>
    <mergeCell ref="C11:I11"/>
    <mergeCell ref="E18:E31"/>
    <mergeCell ref="F18:F31"/>
    <mergeCell ref="G18:G31"/>
    <mergeCell ref="H18:H31"/>
    <mergeCell ref="D15:D17"/>
    <mergeCell ref="E15:H15"/>
    <mergeCell ref="E16:H16"/>
    <mergeCell ref="A18:A31"/>
    <mergeCell ref="B18:B31"/>
    <mergeCell ref="C18:C31"/>
    <mergeCell ref="D18:D31"/>
    <mergeCell ref="I18:I24"/>
    <mergeCell ref="I25:I31"/>
    <mergeCell ref="A1:B4"/>
    <mergeCell ref="C1:AJ2"/>
    <mergeCell ref="AK1:AM1"/>
    <mergeCell ref="AK2:AM2"/>
    <mergeCell ref="C3:AJ4"/>
    <mergeCell ref="AK3:AM3"/>
    <mergeCell ref="AK4:AM4"/>
    <mergeCell ref="A6:B6"/>
    <mergeCell ref="A8:B8"/>
    <mergeCell ref="C8:H8"/>
    <mergeCell ref="AM18:AM24"/>
    <mergeCell ref="AK18:AK24"/>
    <mergeCell ref="V18:V59"/>
    <mergeCell ref="AI18:AI24"/>
    <mergeCell ref="AJ18:AJ24"/>
    <mergeCell ref="X18:X31"/>
    <mergeCell ref="W21:W31"/>
    <mergeCell ref="R18:R20"/>
    <mergeCell ref="S18:S24"/>
    <mergeCell ref="U18:U24"/>
    <mergeCell ref="Y18:Y31"/>
    <mergeCell ref="Z18:Z31"/>
    <mergeCell ref="AA18:AA31"/>
  </mergeCells>
  <conditionalFormatting sqref="H18">
    <cfRule type="containsText" dxfId="5" priority="1" operator="containsText" text="EXTREMO">
      <formula>NOT(ISERROR(SEARCH(("EXTREMO"),(H18))))</formula>
    </cfRule>
    <cfRule type="containsText" dxfId="4" priority="2" operator="containsText" text="ALTO">
      <formula>NOT(ISERROR(SEARCH(("ALTO"),(H18))))</formula>
    </cfRule>
    <cfRule type="containsText" dxfId="3" priority="3" operator="containsText" text="MODERADO">
      <formula>NOT(ISERROR(SEARCH(("MODERADO"),(H18))))</formula>
    </cfRule>
  </conditionalFormatting>
  <conditionalFormatting sqref="Z18">
    <cfRule type="containsText" dxfId="2" priority="4" operator="containsText" text="EXTREMO">
      <formula>NOT(ISERROR(SEARCH(("EXTREMO"),(Z18))))</formula>
    </cfRule>
    <cfRule type="containsText" dxfId="1" priority="5" operator="containsText" text="ALTO">
      <formula>NOT(ISERROR(SEARCH(("ALTO"),(Z18))))</formula>
    </cfRule>
    <cfRule type="containsText" dxfId="0" priority="6" operator="containsText" text="MODERADO">
      <formula>NOT(ISERROR(SEARCH(("MODERADO"),(Z18))))</formula>
    </cfRule>
  </conditionalFormatting>
  <pageMargins left="0.70866141732283472" right="0.70866141732283472" top="0.74803149606299213" bottom="0.74803149606299213" header="0" footer="0"/>
  <pageSetup scale="14" orientation="landscape" r:id="rId1"/>
  <ignoredErrors>
    <ignoredError sqref="AN2" numberStoredAsText="1"/>
  </ignoredErrors>
  <drawing r:id="rId2"/>
  <extLst>
    <ext xmlns:x14="http://schemas.microsoft.com/office/spreadsheetml/2009/9/main" uri="{CCE6A557-97BC-4b89-ADB6-D9C93CAAB3DF}">
      <x14:dataValidations xmlns:xm="http://schemas.microsoft.com/office/excel/2006/main" count="13">
        <x14:dataValidation type="list" allowBlank="1" showErrorMessage="1" xr:uid="{00000000-0002-0000-0200-000000000000}">
          <x14:formula1>
            <xm:f>Datos!$J$2:$K$2</xm:f>
          </x14:formula1>
          <xm:sqref>P18 P25</xm:sqref>
        </x14:dataValidation>
        <x14:dataValidation type="list" allowBlank="1" showErrorMessage="1" xr:uid="{00000000-0002-0000-0200-000001000000}">
          <x14:formula1>
            <xm:f>Datos!$B$3:$B$5</xm:f>
          </x14:formula1>
          <xm:sqref>F18</xm:sqref>
        </x14:dataValidation>
        <x14:dataValidation type="list" allowBlank="1" showErrorMessage="1" xr:uid="{00000000-0002-0000-0200-000002000000}">
          <x14:formula1>
            <xm:f>Datos!$A$11:$A$13</xm:f>
          </x14:formula1>
          <xm:sqref>AA18</xm:sqref>
        </x14:dataValidation>
        <x14:dataValidation type="list" allowBlank="1" showErrorMessage="1" xr:uid="{00000000-0002-0000-0200-000003000000}">
          <x14:formula1>
            <xm:f>Datos!$J$4:$K$4</xm:f>
          </x14:formula1>
          <xm:sqref>P20 P27</xm:sqref>
        </x14:dataValidation>
        <x14:dataValidation type="list" allowBlank="1" showErrorMessage="1" xr:uid="{00000000-0002-0000-0200-000004000000}">
          <x14:formula1>
            <xm:f>Datos!$J$5:$L$5</xm:f>
          </x14:formula1>
          <xm:sqref>P28 P21</xm:sqref>
        </x14:dataValidation>
        <x14:dataValidation type="list" allowBlank="1" showErrorMessage="1" xr:uid="{00000000-0002-0000-0200-000005000000}">
          <x14:formula1>
            <xm:f>Datos!$A$3:$A$7</xm:f>
          </x14:formula1>
          <xm:sqref>E18</xm:sqref>
        </x14:dataValidation>
        <x14:dataValidation type="list" allowBlank="1" showErrorMessage="1" xr:uid="{00000000-0002-0000-0200-000006000000}">
          <x14:formula1>
            <xm:f>Datos!$J$3:$K$3</xm:f>
          </x14:formula1>
          <xm:sqref>P19 P26</xm:sqref>
        </x14:dataValidation>
        <x14:dataValidation type="list" allowBlank="1" showErrorMessage="1" xr:uid="{00000000-0002-0000-0200-000007000000}">
          <x14:formula1>
            <xm:f>Datos!$J$7:$K$7</xm:f>
          </x14:formula1>
          <xm:sqref>P23 P30</xm:sqref>
        </x14:dataValidation>
        <x14:dataValidation type="list" allowBlank="1" showErrorMessage="1" xr:uid="{00000000-0002-0000-0200-000008000000}">
          <x14:formula1>
            <xm:f>Datos!$A$17:$A$18</xm:f>
          </x14:formula1>
          <xm:sqref>AC18</xm:sqref>
        </x14:dataValidation>
        <x14:dataValidation type="list" allowBlank="1" showErrorMessage="1" xr:uid="{00000000-0002-0000-0200-000009000000}">
          <x14:formula1>
            <xm:f>Datos!$I$19:$I$20</xm:f>
          </x14:formula1>
          <xm:sqref>W18</xm:sqref>
        </x14:dataValidation>
        <x14:dataValidation type="list" allowBlank="1" showErrorMessage="1" xr:uid="{00000000-0002-0000-0200-00000A000000}">
          <x14:formula1>
            <xm:f>Datos!$I$14:$I$16</xm:f>
          </x14:formula1>
          <xm:sqref>S18 S25</xm:sqref>
        </x14:dataValidation>
        <x14:dataValidation type="list" allowBlank="1" showErrorMessage="1" xr:uid="{00000000-0002-0000-0200-00000B000000}">
          <x14:formula1>
            <xm:f>Datos!$J$8:$L$8</xm:f>
          </x14:formula1>
          <xm:sqref>P24 P31</xm:sqref>
        </x14:dataValidation>
        <x14:dataValidation type="list" allowBlank="1" showErrorMessage="1" xr:uid="{00000000-0002-0000-0200-00000C000000}">
          <x14:formula1>
            <xm:f>Datos!$J$6:$K$6</xm:f>
          </x14:formula1>
          <xm:sqref>P22 P29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1000"/>
  <sheetViews>
    <sheetView topLeftCell="A12" zoomScaleNormal="100" workbookViewId="0">
      <selection activeCell="D28" sqref="D28"/>
    </sheetView>
  </sheetViews>
  <sheetFormatPr baseColWidth="10" defaultColWidth="14.44140625" defaultRowHeight="15" customHeight="1"/>
  <cols>
    <col min="1" max="1" width="4.77734375" customWidth="1"/>
    <col min="2" max="2" width="77.44140625" customWidth="1"/>
    <col min="3" max="4" width="30.6640625" customWidth="1"/>
    <col min="5" max="26" width="11.44140625" customWidth="1"/>
  </cols>
  <sheetData>
    <row r="1" spans="1:4" ht="15" customHeight="1" thickBot="1">
      <c r="A1" s="229" t="s">
        <v>180</v>
      </c>
      <c r="B1" s="230"/>
      <c r="C1" s="230"/>
      <c r="D1" s="231"/>
    </row>
    <row r="2" spans="1:4" thickBot="1">
      <c r="A2" s="232" t="s">
        <v>181</v>
      </c>
      <c r="B2" s="91" t="s">
        <v>182</v>
      </c>
      <c r="C2" s="234" t="s">
        <v>183</v>
      </c>
      <c r="D2" s="235"/>
    </row>
    <row r="3" spans="1:4" thickBot="1">
      <c r="A3" s="233"/>
      <c r="B3" s="93" t="s">
        <v>184</v>
      </c>
      <c r="C3" s="94" t="s">
        <v>58</v>
      </c>
      <c r="D3" s="94" t="s">
        <v>60</v>
      </c>
    </row>
    <row r="4" spans="1:4" thickBot="1">
      <c r="A4" s="92">
        <v>1</v>
      </c>
      <c r="B4" s="36" t="s">
        <v>185</v>
      </c>
      <c r="C4" s="95" t="s">
        <v>186</v>
      </c>
      <c r="D4" s="95"/>
    </row>
    <row r="5" spans="1:4" thickBot="1">
      <c r="A5" s="92">
        <v>2</v>
      </c>
      <c r="B5" s="36" t="s">
        <v>187</v>
      </c>
      <c r="C5" s="95"/>
      <c r="D5" s="95" t="s">
        <v>186</v>
      </c>
    </row>
    <row r="6" spans="1:4" thickBot="1">
      <c r="A6" s="92">
        <v>3</v>
      </c>
      <c r="B6" s="36" t="s">
        <v>188</v>
      </c>
      <c r="C6" s="95"/>
      <c r="D6" s="95" t="s">
        <v>186</v>
      </c>
    </row>
    <row r="7" spans="1:4" thickBot="1">
      <c r="A7" s="92">
        <v>4</v>
      </c>
      <c r="B7" s="36" t="s">
        <v>189</v>
      </c>
      <c r="C7" s="95"/>
      <c r="D7" s="95" t="s">
        <v>186</v>
      </c>
    </row>
    <row r="8" spans="1:4" thickBot="1">
      <c r="A8" s="92">
        <v>5</v>
      </c>
      <c r="B8" s="36" t="s">
        <v>190</v>
      </c>
      <c r="C8" s="37" t="s">
        <v>186</v>
      </c>
      <c r="D8" s="95"/>
    </row>
    <row r="9" spans="1:4" thickBot="1">
      <c r="A9" s="92">
        <v>6</v>
      </c>
      <c r="B9" s="36" t="s">
        <v>191</v>
      </c>
      <c r="C9" s="95"/>
      <c r="D9" s="95" t="s">
        <v>186</v>
      </c>
    </row>
    <row r="10" spans="1:4" thickBot="1">
      <c r="A10" s="92">
        <v>7</v>
      </c>
      <c r="B10" s="36" t="s">
        <v>192</v>
      </c>
      <c r="C10" s="95"/>
      <c r="D10" s="95" t="s">
        <v>186</v>
      </c>
    </row>
    <row r="11" spans="1:4" thickBot="1">
      <c r="A11" s="92">
        <v>8</v>
      </c>
      <c r="B11" s="36" t="s">
        <v>193</v>
      </c>
      <c r="C11" s="95"/>
      <c r="D11" s="95" t="s">
        <v>186</v>
      </c>
    </row>
    <row r="12" spans="1:4" thickBot="1">
      <c r="A12" s="92">
        <v>9</v>
      </c>
      <c r="B12" s="36" t="s">
        <v>194</v>
      </c>
      <c r="C12" s="95"/>
      <c r="D12" s="95" t="s">
        <v>186</v>
      </c>
    </row>
    <row r="13" spans="1:4" thickBot="1">
      <c r="A13" s="92">
        <v>10</v>
      </c>
      <c r="B13" s="36" t="s">
        <v>195</v>
      </c>
      <c r="C13" s="95" t="s">
        <v>186</v>
      </c>
      <c r="D13" s="95"/>
    </row>
    <row r="14" spans="1:4" thickBot="1">
      <c r="A14" s="92">
        <v>11</v>
      </c>
      <c r="B14" s="36" t="s">
        <v>196</v>
      </c>
      <c r="C14" s="95"/>
      <c r="D14" s="37" t="s">
        <v>186</v>
      </c>
    </row>
    <row r="15" spans="1:4" thickBot="1">
      <c r="A15" s="92">
        <v>12</v>
      </c>
      <c r="B15" s="36" t="s">
        <v>197</v>
      </c>
      <c r="C15" s="95" t="s">
        <v>186</v>
      </c>
      <c r="D15" s="95"/>
    </row>
    <row r="16" spans="1:4" thickBot="1">
      <c r="A16" s="92">
        <v>13</v>
      </c>
      <c r="B16" s="36" t="s">
        <v>198</v>
      </c>
      <c r="C16" s="95" t="s">
        <v>186</v>
      </c>
      <c r="D16" s="95"/>
    </row>
    <row r="17" spans="1:4" thickBot="1">
      <c r="A17" s="92">
        <v>14</v>
      </c>
      <c r="B17" s="36" t="s">
        <v>199</v>
      </c>
      <c r="C17" s="37" t="s">
        <v>186</v>
      </c>
      <c r="D17" s="95"/>
    </row>
    <row r="18" spans="1:4" thickBot="1">
      <c r="A18" s="92">
        <v>15</v>
      </c>
      <c r="B18" s="36" t="s">
        <v>200</v>
      </c>
      <c r="C18" s="95"/>
      <c r="D18" s="95" t="s">
        <v>186</v>
      </c>
    </row>
    <row r="19" spans="1:4" thickBot="1">
      <c r="A19" s="92">
        <v>16</v>
      </c>
      <c r="B19" s="36" t="s">
        <v>201</v>
      </c>
      <c r="C19" s="95"/>
      <c r="D19" s="95" t="s">
        <v>186</v>
      </c>
    </row>
    <row r="20" spans="1:4" thickBot="1">
      <c r="A20" s="92">
        <v>17</v>
      </c>
      <c r="B20" s="36" t="s">
        <v>202</v>
      </c>
      <c r="C20" s="95"/>
      <c r="D20" s="95" t="s">
        <v>186</v>
      </c>
    </row>
    <row r="21" spans="1:4" ht="15.75" customHeight="1" thickBot="1">
      <c r="A21" s="92">
        <v>18</v>
      </c>
      <c r="B21" s="36" t="s">
        <v>203</v>
      </c>
      <c r="C21" s="95"/>
      <c r="D21" s="95" t="s">
        <v>186</v>
      </c>
    </row>
    <row r="22" spans="1:4" ht="15.75" customHeight="1" thickBot="1">
      <c r="A22" s="96">
        <v>19</v>
      </c>
      <c r="B22" s="36" t="s">
        <v>204</v>
      </c>
      <c r="C22" s="95"/>
      <c r="D22" s="95" t="s">
        <v>186</v>
      </c>
    </row>
    <row r="23" spans="1:4" ht="15" customHeight="1" thickBot="1">
      <c r="A23" s="240" t="s">
        <v>205</v>
      </c>
      <c r="B23" s="241"/>
      <c r="C23" s="97">
        <f>+COUNTA(C4:C22)</f>
        <v>6</v>
      </c>
      <c r="D23" s="97">
        <f>+COUNTA(D4:D22)</f>
        <v>13</v>
      </c>
    </row>
    <row r="24" spans="1:4" ht="15.75" customHeight="1">
      <c r="A24" s="236" t="s">
        <v>206</v>
      </c>
      <c r="B24" s="236"/>
      <c r="C24" s="237"/>
      <c r="D24" s="237"/>
    </row>
    <row r="25" spans="1:4" ht="15.75" customHeight="1">
      <c r="A25" s="238" t="s">
        <v>207</v>
      </c>
      <c r="B25" s="238"/>
      <c r="C25" s="238"/>
      <c r="D25" s="238"/>
    </row>
    <row r="26" spans="1:4" ht="15.75" customHeight="1" thickBot="1">
      <c r="A26" s="239" t="s">
        <v>208</v>
      </c>
      <c r="B26" s="239"/>
      <c r="C26" s="239"/>
      <c r="D26" s="239"/>
    </row>
    <row r="27" spans="1:4" ht="15.75" customHeight="1" thickBot="1">
      <c r="A27" s="223" t="s">
        <v>209</v>
      </c>
      <c r="B27" s="224"/>
      <c r="C27" s="225"/>
      <c r="D27" s="54" t="str">
        <f>+IF(C23&lt;=5,"X", " ")</f>
        <v xml:space="preserve"> </v>
      </c>
    </row>
    <row r="28" spans="1:4" ht="15.75" customHeight="1" thickBot="1">
      <c r="A28" s="223" t="s">
        <v>210</v>
      </c>
      <c r="B28" s="224"/>
      <c r="C28" s="225"/>
      <c r="D28" s="54" t="str">
        <f>+IF(AND(C23&gt;5,C23&lt;12),"X"," ")</f>
        <v>X</v>
      </c>
    </row>
    <row r="29" spans="1:4" ht="15.75" customHeight="1" thickBot="1">
      <c r="A29" s="226" t="s">
        <v>211</v>
      </c>
      <c r="B29" s="227"/>
      <c r="C29" s="228"/>
      <c r="D29" s="54" t="str">
        <f>+IF(C23&gt;12,"X"," ")</f>
        <v xml:space="preserve"> </v>
      </c>
    </row>
    <row r="30" spans="1:4" ht="15.75" customHeight="1"/>
    <row r="31" spans="1:4" ht="15.75" customHeight="1"/>
    <row r="32" spans="1:4"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0">
    <mergeCell ref="A27:C27"/>
    <mergeCell ref="A28:C28"/>
    <mergeCell ref="A29:C29"/>
    <mergeCell ref="A1:D1"/>
    <mergeCell ref="A2:A3"/>
    <mergeCell ref="C2:D2"/>
    <mergeCell ref="A24:D24"/>
    <mergeCell ref="A25:D25"/>
    <mergeCell ref="A26:D26"/>
    <mergeCell ref="A23:B23"/>
  </mergeCells>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d8efec78-3424-4c97-abf4-c2ff1d9e6d03" xsi:nil="true"/>
    <lcf76f155ced4ddcb4097134ff3c332f xmlns="8befd943-4f51-4e42-85af-a07052259448">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60FE7278092C44B5607AA964C04AD8" ma:contentTypeVersion="18" ma:contentTypeDescription="Crear nuevo documento." ma:contentTypeScope="" ma:versionID="3c334712ddb1a386e221a84023a1ba0c">
  <xsd:schema xmlns:xsd="http://www.w3.org/2001/XMLSchema" xmlns:xs="http://www.w3.org/2001/XMLSchema" xmlns:p="http://schemas.microsoft.com/office/2006/metadata/properties" xmlns:ns2="8befd943-4f51-4e42-85af-a07052259448" xmlns:ns3="d8efec78-3424-4c97-abf4-c2ff1d9e6d03" targetNamespace="http://schemas.microsoft.com/office/2006/metadata/properties" ma:root="true" ma:fieldsID="1ff44eaf9d9925a66300bdb688085a0f" ns2:_="" ns3:_="">
    <xsd:import namespace="8befd943-4f51-4e42-85af-a07052259448"/>
    <xsd:import namespace="d8efec78-3424-4c97-abf4-c2ff1d9e6d03"/>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fd943-4f51-4e42-85af-a0705225944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be2b3a10-215b-4d32-87ea-2342d4792ac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8efec78-3424-4c97-abf4-c2ff1d9e6d03"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dbdcf5c2-d273-4d70-8f91-c5c66f26fa01}" ma:internalName="TaxCatchAll" ma:showField="CatchAllData" ma:web="d8efec78-3424-4c97-abf4-c2ff1d9e6d0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680CEFC-72B2-4AFD-BF92-DD2F6DF642A4}">
  <ds:schemaRefs>
    <ds:schemaRef ds:uri="http://schemas.microsoft.com/sharepoint/v3/contenttype/forms"/>
  </ds:schemaRefs>
</ds:datastoreItem>
</file>

<file path=customXml/itemProps2.xml><?xml version="1.0" encoding="utf-8"?>
<ds:datastoreItem xmlns:ds="http://schemas.openxmlformats.org/officeDocument/2006/customXml" ds:itemID="{EB42CD13-C8EE-4453-BF8D-71F844CE08F4}">
  <ds:schemaRefs>
    <ds:schemaRef ds:uri="http://schemas.microsoft.com/office/2006/metadata/properties"/>
    <ds:schemaRef ds:uri="http://schemas.microsoft.com/office/infopath/2007/PartnerControls"/>
    <ds:schemaRef ds:uri="d8efec78-3424-4c97-abf4-c2ff1d9e6d03"/>
    <ds:schemaRef ds:uri="8befd943-4f51-4e42-85af-a07052259448"/>
  </ds:schemaRefs>
</ds:datastoreItem>
</file>

<file path=customXml/itemProps3.xml><?xml version="1.0" encoding="utf-8"?>
<ds:datastoreItem xmlns:ds="http://schemas.openxmlformats.org/officeDocument/2006/customXml" ds:itemID="{B0EDAA9D-5989-4A1A-B41C-2537CFC327B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fd943-4f51-4e42-85af-a07052259448"/>
    <ds:schemaRef ds:uri="d8efec78-3424-4c97-abf4-c2ff1d9e6d0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Datos</vt:lpstr>
      <vt:lpstr>Instructivo</vt:lpstr>
      <vt:lpstr>Riesgo 1</vt:lpstr>
      <vt:lpstr>ENCUESTA DE IMPACTO R1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Betancour Garcia</dc:creator>
  <cp:keywords/>
  <dc:description/>
  <cp:lastModifiedBy>user</cp:lastModifiedBy>
  <cp:revision/>
  <dcterms:created xsi:type="dcterms:W3CDTF">2020-01-16T20:08:19Z</dcterms:created>
  <dcterms:modified xsi:type="dcterms:W3CDTF">2026-01-15T01:02:39Z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0x010100C960FE7278092C44B5607AA964C04AD8</vt:lpwstr>
  </property>
  <property fmtid="{D5CDD505-2E9C-101B-9397-08002B2CF9AE}" pid="3" name="MediaServiceImageTags">
    <vt:lpwstr/>
  </property>
  <property fmtid="{D5CDD505-2E9C-101B-9397-08002B2CF9AE}" pid="4" name="Order">
    <vt:r8>5100</vt:r8>
  </property>
</Properties>
</file>