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catiz\Downloads\PUBLICACIÓN\INDICADORES DE PROYECTOS DE INVERSIÓN\"/>
    </mc:Choice>
  </mc:AlternateContent>
  <xr:revisionPtr revIDLastSave="0" documentId="13_ncr:1_{1FAC329C-015F-43A8-A9A9-7BA2F9F6497F}" xr6:coauthVersionLast="47" xr6:coauthVersionMax="47" xr10:uidLastSave="{00000000-0000-0000-0000-000000000000}"/>
  <bookViews>
    <workbookView xWindow="-108" yWindow="-108" windowWidth="23256" windowHeight="12456" tabRatio="843" activeTab="1" xr2:uid="{00000000-000D-0000-FFFF-FFFF00000000}"/>
  </bookViews>
  <sheets>
    <sheet name="Resumen Indicadores Proyectos" sheetId="17" r:id="rId1"/>
    <sheet name="IN-PRO-DES-001" sheetId="1" r:id="rId2"/>
    <sheet name="lista" sheetId="5" state="hidden" r:id="rId3"/>
    <sheet name="IN-PRO-DES-002" sheetId="8" r:id="rId4"/>
    <sheet name="IN-PRO-DES-003" sheetId="9" r:id="rId5"/>
    <sheet name="IN-PRO-DES-004" sheetId="10" r:id="rId6"/>
    <sheet name="IN-PRO-DES-005" sheetId="11" r:id="rId7"/>
    <sheet name="IN-PRO-DES-006" sheetId="12" r:id="rId8"/>
    <sheet name="IN-PRO-DES-007" sheetId="13" r:id="rId9"/>
    <sheet name="IN-PRO-DES-008" sheetId="14" r:id="rId10"/>
    <sheet name="IN-PRO-DES-009" sheetId="15" r:id="rId11"/>
    <sheet name="IN-PRO-DES-010" sheetId="16" r:id="rId12"/>
    <sheet name="INSTRUCTIVO" sheetId="7" state="hidden" r:id="rId13"/>
  </sheets>
  <definedNames>
    <definedName name="_xlnm.Print_Area" localSheetId="1">'IN-PRO-DES-001'!$A$1:$V$73</definedName>
    <definedName name="_xlnm.Print_Area" localSheetId="3">'IN-PRO-DES-002'!$A$1:$V$73</definedName>
    <definedName name="_xlnm.Print_Area" localSheetId="4">'IN-PRO-DES-003'!$A$1:$V$73</definedName>
    <definedName name="_xlnm.Print_Area" localSheetId="5">'IN-PRO-DES-004'!$A$1:$V$73</definedName>
    <definedName name="_xlnm.Print_Area" localSheetId="6">'IN-PRO-DES-005'!$A$1:$V$73</definedName>
    <definedName name="_xlnm.Print_Area" localSheetId="7">'IN-PRO-DES-006'!$A$1:$V$73</definedName>
    <definedName name="_xlnm.Print_Area" localSheetId="8">'IN-PRO-DES-007'!$A$1:$V$73</definedName>
    <definedName name="_xlnm.Print_Area" localSheetId="9">'IN-PRO-DES-008'!$A$1:$V$73</definedName>
    <definedName name="_xlnm.Print_Area" localSheetId="10">'IN-PRO-DES-009'!$A$1:$V$72</definedName>
    <definedName name="_xlnm.Print_Area" localSheetId="11">'IN-PRO-DES-010'!$A$1:$V$73</definedName>
    <definedName name="_xlnm.Print_Area" localSheetId="12">INSTRUCTIVO!$A$1:$X$67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7" l="1"/>
  <c r="B32" i="15"/>
  <c r="C28" i="15"/>
  <c r="C28" i="13"/>
  <c r="P17" i="13"/>
  <c r="O17" i="13"/>
  <c r="N17" i="13"/>
  <c r="W60" i="16" l="1"/>
  <c r="W59" i="16"/>
  <c r="W58" i="16"/>
  <c r="W57" i="16"/>
  <c r="W55" i="16"/>
  <c r="W54" i="16"/>
  <c r="W53" i="16"/>
  <c r="W52" i="16"/>
  <c r="W50" i="16"/>
  <c r="W49" i="16"/>
  <c r="W48" i="16"/>
  <c r="W47" i="16"/>
  <c r="W59" i="15"/>
  <c r="W58" i="15"/>
  <c r="W57" i="15"/>
  <c r="W56" i="15"/>
  <c r="W54" i="15"/>
  <c r="W53" i="15"/>
  <c r="W52" i="15"/>
  <c r="W51" i="15"/>
  <c r="W49" i="15"/>
  <c r="W48" i="15"/>
  <c r="W47" i="15"/>
  <c r="W46" i="15"/>
  <c r="W60" i="14"/>
  <c r="W59" i="14"/>
  <c r="W58" i="14"/>
  <c r="W57" i="14"/>
  <c r="W55" i="14"/>
  <c r="W54" i="14"/>
  <c r="W53" i="14"/>
  <c r="W52" i="14"/>
  <c r="W50" i="14"/>
  <c r="W49" i="14"/>
  <c r="W48" i="14"/>
  <c r="W47" i="14"/>
  <c r="W60" i="13"/>
  <c r="W59" i="13"/>
  <c r="W58" i="13"/>
  <c r="W57" i="13"/>
  <c r="W55" i="13"/>
  <c r="W54" i="13"/>
  <c r="W53" i="13"/>
  <c r="W52" i="13"/>
  <c r="W50" i="13"/>
  <c r="W49" i="13"/>
  <c r="W48" i="13"/>
  <c r="W47" i="13"/>
  <c r="B36" i="16"/>
  <c r="B35" i="16"/>
  <c r="B34" i="16"/>
  <c r="B33" i="16"/>
  <c r="B36" i="14"/>
  <c r="B35" i="14"/>
  <c r="B34" i="14"/>
  <c r="B33" i="14"/>
  <c r="B36" i="13"/>
  <c r="B35" i="13"/>
  <c r="B34" i="13"/>
  <c r="B33" i="13"/>
  <c r="B36" i="12"/>
  <c r="B35" i="12"/>
  <c r="B34" i="12"/>
  <c r="B33" i="12"/>
  <c r="B36" i="11"/>
  <c r="B35" i="11"/>
  <c r="B34" i="11"/>
  <c r="B33" i="11"/>
  <c r="B36" i="10"/>
  <c r="B35" i="10"/>
  <c r="B34" i="10"/>
  <c r="B33" i="10"/>
  <c r="B36" i="9"/>
  <c r="B35" i="9"/>
  <c r="B34" i="9"/>
  <c r="B33" i="9"/>
  <c r="B36" i="8"/>
  <c r="B35" i="8"/>
  <c r="B34" i="8"/>
  <c r="B33" i="8"/>
  <c r="W60" i="12"/>
  <c r="W59" i="12"/>
  <c r="W58" i="12"/>
  <c r="W57" i="12"/>
  <c r="W55" i="12"/>
  <c r="W54" i="12"/>
  <c r="W53" i="12"/>
  <c r="W52" i="12"/>
  <c r="W50" i="12"/>
  <c r="W49" i="12"/>
  <c r="W48" i="12"/>
  <c r="W47" i="12"/>
  <c r="W60" i="11"/>
  <c r="W59" i="11"/>
  <c r="W58" i="11"/>
  <c r="W57" i="11"/>
  <c r="W55" i="11"/>
  <c r="W54" i="11"/>
  <c r="W53" i="11"/>
  <c r="W52" i="11"/>
  <c r="W50" i="11"/>
  <c r="W49" i="11"/>
  <c r="W48" i="11"/>
  <c r="W47" i="11"/>
  <c r="W60" i="10"/>
  <c r="W59" i="10"/>
  <c r="W58" i="10"/>
  <c r="W57" i="10"/>
  <c r="W55" i="10"/>
  <c r="W54" i="10"/>
  <c r="W53" i="10"/>
  <c r="W52" i="10"/>
  <c r="W50" i="10"/>
  <c r="W49" i="10"/>
  <c r="W48" i="10"/>
  <c r="W47" i="10"/>
  <c r="W60" i="9"/>
  <c r="W59" i="9"/>
  <c r="W58" i="9"/>
  <c r="W57" i="9"/>
  <c r="W55" i="9"/>
  <c r="W54" i="9"/>
  <c r="W53" i="9"/>
  <c r="W52" i="9"/>
  <c r="W50" i="9"/>
  <c r="W49" i="9"/>
  <c r="W48" i="9"/>
  <c r="W47" i="9"/>
  <c r="W60" i="8"/>
  <c r="W59" i="8"/>
  <c r="W58" i="8"/>
  <c r="W57" i="8"/>
  <c r="W55" i="8"/>
  <c r="W54" i="8"/>
  <c r="W53" i="8"/>
  <c r="W52" i="8"/>
  <c r="W50" i="8"/>
  <c r="W49" i="8"/>
  <c r="W48" i="8"/>
  <c r="W47" i="8"/>
  <c r="W60" i="1"/>
  <c r="W59" i="1"/>
  <c r="W55" i="1"/>
  <c r="W54" i="1"/>
  <c r="W50" i="1"/>
  <c r="W49" i="1"/>
  <c r="W58" i="1"/>
  <c r="W57" i="1"/>
  <c r="W53" i="1"/>
  <c r="W52" i="1"/>
  <c r="W48" i="1"/>
  <c r="W47" i="1"/>
  <c r="B36" i="1" l="1"/>
  <c r="B35" i="1"/>
  <c r="B34" i="1"/>
  <c r="B33" i="1"/>
  <c r="L38" i="17" l="1"/>
  <c r="J38" i="17"/>
  <c r="H38" i="17"/>
  <c r="G38" i="17"/>
  <c r="L37" i="17"/>
  <c r="J37" i="17"/>
  <c r="H37" i="17"/>
  <c r="G37" i="17"/>
  <c r="F38" i="17"/>
  <c r="F37" i="17"/>
  <c r="E38" i="17"/>
  <c r="D38" i="17"/>
  <c r="E37" i="17"/>
  <c r="D37" i="17"/>
  <c r="L31" i="17"/>
  <c r="J31" i="17"/>
  <c r="H31" i="17"/>
  <c r="G31" i="17"/>
  <c r="F31" i="17"/>
  <c r="F30" i="17"/>
  <c r="E31" i="17"/>
  <c r="E30" i="17"/>
  <c r="D31" i="17"/>
  <c r="D30" i="17"/>
  <c r="L24" i="17"/>
  <c r="J24" i="17"/>
  <c r="H24" i="17"/>
  <c r="G24" i="17"/>
  <c r="J23" i="17"/>
  <c r="L23" i="17"/>
  <c r="H23" i="17"/>
  <c r="F24" i="17"/>
  <c r="F23" i="17"/>
  <c r="E24" i="17"/>
  <c r="E23" i="17"/>
  <c r="D24" i="17"/>
  <c r="D23" i="17"/>
  <c r="L16" i="17"/>
  <c r="J16" i="17"/>
  <c r="L15" i="17"/>
  <c r="J15" i="17"/>
  <c r="H16" i="17"/>
  <c r="H15" i="17"/>
  <c r="J16" i="1"/>
  <c r="F16" i="17" l="1"/>
  <c r="F15" i="17"/>
  <c r="E16" i="17"/>
  <c r="E15" i="17"/>
  <c r="D16" i="17"/>
  <c r="D15" i="17"/>
  <c r="L8" i="17"/>
  <c r="J8" i="17"/>
  <c r="L7" i="17"/>
  <c r="J7" i="17"/>
  <c r="H8" i="17"/>
  <c r="H7" i="17"/>
  <c r="G8" i="17"/>
  <c r="F8" i="17"/>
  <c r="E8" i="17"/>
  <c r="D8" i="17"/>
  <c r="G7" i="17"/>
  <c r="F7" i="17"/>
  <c r="E7" i="17"/>
  <c r="D7" i="17"/>
  <c r="I38" i="17" l="1"/>
  <c r="H20" i="16"/>
  <c r="I37" i="17"/>
  <c r="H20" i="15"/>
  <c r="I31" i="17"/>
  <c r="H20" i="14"/>
  <c r="G30" i="17"/>
  <c r="I30" i="17"/>
  <c r="L30" i="17"/>
  <c r="J30" i="17"/>
  <c r="I24" i="17"/>
  <c r="H20" i="12"/>
  <c r="J16" i="11"/>
  <c r="G23" i="17" s="1"/>
  <c r="H20" i="11"/>
  <c r="I16" i="17"/>
  <c r="H20" i="10"/>
  <c r="J16" i="9"/>
  <c r="G15" i="17" s="1"/>
  <c r="I23" i="17"/>
  <c r="I15" i="17"/>
  <c r="H20" i="9"/>
  <c r="H20" i="13" l="1"/>
  <c r="H30" i="17"/>
  <c r="I8" i="17"/>
  <c r="H20" i="8"/>
  <c r="H20" i="1" l="1"/>
  <c r="C44" i="7" l="1"/>
  <c r="C43" i="7"/>
  <c r="C42" i="7"/>
  <c r="C41" i="7"/>
  <c r="C40" i="7"/>
  <c r="C39" i="7"/>
  <c r="C38" i="7"/>
  <c r="C37" i="7"/>
  <c r="C36" i="7"/>
  <c r="C35" i="7"/>
  <c r="C34" i="7"/>
  <c r="C33" i="7"/>
  <c r="I7" i="17" l="1"/>
</calcChain>
</file>

<file path=xl/sharedStrings.xml><?xml version="1.0" encoding="utf-8"?>
<sst xmlns="http://schemas.openxmlformats.org/spreadsheetml/2006/main" count="1823" uniqueCount="393">
  <si>
    <t>SEGUIMIENTO Y MEJORAMIENTO A LA GESTIÓN</t>
  </si>
  <si>
    <t>CÓDIGO</t>
  </si>
  <si>
    <t>S-SMG-FT-008</t>
  </si>
  <si>
    <t>VERSIÓN</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</si>
  <si>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</si>
  <si>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</si>
  <si>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</si>
  <si>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</si>
  <si>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</si>
  <si>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</si>
  <si>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</si>
  <si>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</si>
  <si>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</si>
  <si>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</si>
  <si>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</si>
  <si>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</si>
  <si>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</si>
  <si>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</si>
  <si>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</si>
  <si>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</si>
  <si>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</si>
  <si>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</si>
  <si>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</si>
  <si>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</si>
  <si>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</si>
  <si>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</si>
  <si>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</si>
  <si>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</si>
  <si>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</si>
  <si>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</si>
  <si>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</si>
  <si>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</si>
  <si>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</si>
  <si>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</si>
  <si>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</si>
  <si>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</si>
  <si>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</si>
  <si>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</si>
  <si>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</si>
  <si>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</si>
  <si>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</si>
  <si>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</si>
  <si>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</si>
  <si>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</si>
  <si>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</si>
  <si>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</si>
  <si>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</si>
  <si>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</si>
  <si>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</si>
  <si>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</si>
  <si>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</si>
  <si>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</si>
  <si>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</si>
  <si>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</si>
  <si>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</si>
  <si>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</si>
  <si>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</si>
  <si>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</si>
  <si>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</si>
  <si>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</si>
  <si>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</si>
  <si>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</si>
  <si>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</si>
  <si>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</si>
  <si>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</si>
  <si>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</si>
  <si>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</si>
  <si>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</si>
  <si>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</si>
  <si>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</si>
  <si>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</si>
  <si>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</si>
  <si>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</si>
  <si>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</si>
  <si>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</si>
  <si>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</si>
  <si>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</si>
  <si>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</si>
  <si>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</si>
  <si>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</si>
  <si>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</si>
  <si>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</si>
  <si>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</si>
  <si>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</si>
  <si>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</si>
  <si>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</si>
  <si>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</si>
  <si>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</si>
  <si>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</si>
  <si>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</si>
  <si>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</si>
  <si>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</si>
  <si>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</si>
  <si>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</si>
  <si>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</si>
  <si>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</si>
  <si>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</si>
  <si>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</si>
  <si>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</si>
  <si>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</si>
  <si>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</si>
  <si>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</si>
  <si>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</si>
  <si>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</si>
  <si>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</si>
  <si>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</si>
  <si>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</si>
  <si>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</si>
  <si>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</si>
  <si>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</si>
  <si>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</si>
  <si>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</si>
  <si>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</si>
  <si>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</si>
  <si>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</si>
  <si>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</si>
  <si>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</si>
  <si>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</si>
  <si>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</si>
  <si>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</si>
  <si>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</si>
  <si>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</si>
  <si>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</si>
  <si>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</si>
  <si>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</si>
  <si>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</si>
  <si>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</si>
  <si>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</si>
  <si>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</si>
  <si>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</si>
  <si>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</si>
  <si>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</si>
  <si>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</si>
  <si>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</si>
  <si>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</si>
  <si>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</si>
  <si>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</si>
  <si>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Comunicación Estratégica</t>
  </si>
  <si>
    <t>COE</t>
  </si>
  <si>
    <t>Estratégicos</t>
  </si>
  <si>
    <t>Numérico</t>
  </si>
  <si>
    <t>Indicador de Proyecto de inversión/Indicador de Estratégico</t>
  </si>
  <si>
    <t>Eficiencia</t>
  </si>
  <si>
    <t>Descendente</t>
  </si>
  <si>
    <t>Compuesto</t>
  </si>
  <si>
    <t>Acumulativo</t>
  </si>
  <si>
    <t>Bimensual</t>
  </si>
  <si>
    <t xml:space="preserve">Direccionamiento Estratégico </t>
  </si>
  <si>
    <t>DES</t>
  </si>
  <si>
    <t>Misional</t>
  </si>
  <si>
    <t xml:space="preserve">Porcentaje </t>
  </si>
  <si>
    <t>Indicador de Proyecto de inversión/Indicador de Gestión</t>
  </si>
  <si>
    <t>Efectividad</t>
  </si>
  <si>
    <t>Bimestral</t>
  </si>
  <si>
    <t xml:space="preserve">Gestión del Conocimiento y la Innovación </t>
  </si>
  <si>
    <t>GCI</t>
  </si>
  <si>
    <t xml:space="preserve">Apoyo </t>
  </si>
  <si>
    <t>Indicador de Proyecto de inversión/Indicador de Riesgo</t>
  </si>
  <si>
    <t>Calidad</t>
  </si>
  <si>
    <t>Trimestral</t>
  </si>
  <si>
    <t>Gestión de las TICS</t>
  </si>
  <si>
    <t>GTIC</t>
  </si>
  <si>
    <t>Seguimiento y Control</t>
  </si>
  <si>
    <t>Indicador de Proyecto de inversión/Indicador Estratégico / Indicador de Gestión / Indicador de Riesgo</t>
  </si>
  <si>
    <t>Producto</t>
  </si>
  <si>
    <t>Cuatrimestral</t>
  </si>
  <si>
    <t>Servicio a la Ciudadanía</t>
  </si>
  <si>
    <t>SCI</t>
  </si>
  <si>
    <t>Indicador Estratégico</t>
  </si>
  <si>
    <t>Resultado</t>
  </si>
  <si>
    <t>Semestral</t>
  </si>
  <si>
    <t>Gestión Ambiental</t>
  </si>
  <si>
    <t>GAM</t>
  </si>
  <si>
    <t>Indicador Estratégico / Indicador de Gestión</t>
  </si>
  <si>
    <t>Impacto</t>
  </si>
  <si>
    <t>Anual</t>
  </si>
  <si>
    <t>Gestión Contractual</t>
  </si>
  <si>
    <t>GCO</t>
  </si>
  <si>
    <t>Indicador Estratégico / Indicador de Riesgo</t>
  </si>
  <si>
    <t>Bienal</t>
  </si>
  <si>
    <t>Gestión de Adecuación y Mantenimiento de Bienes</t>
  </si>
  <si>
    <t>GAMB</t>
  </si>
  <si>
    <t>Indicador Estratégico / Indicador de Gestión / Indicador de Riesgo</t>
  </si>
  <si>
    <t>Gestión de Inventarios, Almacen y Economato</t>
  </si>
  <si>
    <t>GIAE</t>
  </si>
  <si>
    <t>Indicador de Gestión</t>
  </si>
  <si>
    <t>N/A</t>
  </si>
  <si>
    <t>Gestión de Servicios Administrativos</t>
  </si>
  <si>
    <t>GSA</t>
  </si>
  <si>
    <t>Indicador de Gestión / Indicador de Riesgo</t>
  </si>
  <si>
    <t>Gestión del Desarrollo Humano</t>
  </si>
  <si>
    <t>GDH</t>
  </si>
  <si>
    <t>Indicador de Riesgo</t>
  </si>
  <si>
    <t>Gestión Documental</t>
  </si>
  <si>
    <t>GDO</t>
  </si>
  <si>
    <t>Gestión Financiera</t>
  </si>
  <si>
    <t>GFI</t>
  </si>
  <si>
    <t xml:space="preserve">Gestión Jurídica </t>
  </si>
  <si>
    <t>GJU</t>
  </si>
  <si>
    <t>Diseño y Adopción de Lineamientos para la Prestación de los Servicios Sociales en el Marco del Modelo Pedagógico Institucional</t>
  </si>
  <si>
    <t>DAL</t>
  </si>
  <si>
    <t>Mejoramiento de los Servicios Sociales en el Marco del Modelo Pedagógico Institucional</t>
  </si>
  <si>
    <t>MSS</t>
  </si>
  <si>
    <t xml:space="preserve">Prestación de los Servicios Sociales en el Marco del Modelo Pedagógico Institucional </t>
  </si>
  <si>
    <t>PSS</t>
  </si>
  <si>
    <t>Evaluación a la Gestión</t>
  </si>
  <si>
    <t>EVG</t>
  </si>
  <si>
    <t>Instrucción y Juzgamiento de Procesos Disciplinarios</t>
  </si>
  <si>
    <t>IJPD</t>
  </si>
  <si>
    <t>Seguimiento y Mejoramiento a la Gestión</t>
  </si>
  <si>
    <t>SMG</t>
  </si>
  <si>
    <t>2025</t>
  </si>
  <si>
    <t>2026</t>
  </si>
  <si>
    <t>2027</t>
  </si>
  <si>
    <r>
      <t xml:space="preserve">Relacione la meta numérica por año (en porcentaje o números), aplica para un Indicador de Proyecto de inversión o Estratégico relacione la meta que se encuentre en el Plan Estratégico Indicador de Gestión diligencia con un </t>
    </r>
    <r>
      <rPr>
        <sz val="10"/>
        <rFont val="Times New Roman"/>
        <family val="1"/>
      </rPr>
      <t>N/A</t>
    </r>
  </si>
  <si>
    <t>TIPO DE INDICADOR</t>
  </si>
  <si>
    <t>TIPOLOGIA DEL INDICADOR</t>
  </si>
  <si>
    <t>SENTIDO DE MEDICIÓN</t>
  </si>
  <si>
    <t>FRECUENCIA</t>
  </si>
  <si>
    <t>OBJETIVO ESTRATEGICO</t>
  </si>
  <si>
    <t>INICIATIVAS ESTRATEGICAS</t>
  </si>
  <si>
    <t>PROCESO</t>
  </si>
  <si>
    <t>TIPO PROCESO</t>
  </si>
  <si>
    <t>1. Consolidar acciones de atención intersectorial para poblaciones en formas extremas de exclusión</t>
  </si>
  <si>
    <t>2. Consolidar las estrategias que ofrece el IDIPRON para ampliar las capacidades y oportunidades para el desarrollo socioeconómico de las personas beneficiarias de la Entidad.</t>
  </si>
  <si>
    <t>3. Consolidar un sistema de registro parametrizado para la población en formas extremas de exclusión.</t>
  </si>
  <si>
    <t>4. Desarrollar estrategias para aportar en el desarrollo ambiental sostenible con la participación de la población beneficiaria del Instituto.</t>
  </si>
  <si>
    <t>5. Desarrollar estrategias para el fortalecimiento de las capacidades físicas, tecnológicas, administrativas, operativas y de mejoramiento del desempeño, los servicios, la gestión y la eficiencia institucional.</t>
  </si>
  <si>
    <t>1.1 Modelo de atención distrital para la atención de las formas extremas de exclusión</t>
  </si>
  <si>
    <t>2.1 Gestionar la implementación y el fortalecimiento de las estrategias asociadas al 4X2 (estimulo de corresponsabilidad) en el IDIPRON como herramienta para la construcción de ciudadanía y proyectos de vida.</t>
  </si>
  <si>
    <t xml:space="preserve">2.2 Desarrollar estrategias para la implantación de capacidades en los AJ del IDIPRON para su inclusión social y productiva. </t>
  </si>
  <si>
    <t>3.1 Instrumento de seguimiento a la atención interinstitucional de las formas extremas de exclusión.</t>
  </si>
  <si>
    <t>3.2 Herramienta tecnológica para la sistematización y parametrización de las variables del modelo.</t>
  </si>
  <si>
    <t>4.1 Garantizar el funcionamiento de la entidad de manera amigable y responsable con el medio ambiente.</t>
  </si>
  <si>
    <t>4.2 Promover la participación de la población beneficiaria en actividades investigativas, preventivas, de protección y de atención relacionadas con la cultura ambiental.</t>
  </si>
  <si>
    <t>5.1 Actualizar y mejorar la infraestructura tecnológica, para responder efectivamente a los proyectos estratégicos y las acciones que se desarrollan en la Entidad.</t>
  </si>
  <si>
    <t>5.2 Establecer estrategias que permitan mejorar el apoyo a la gestión y el desempeño institucional dentro de la Entidad.</t>
  </si>
  <si>
    <t>5.3 Adecuar, mantener y mejorar la infraestructura física del instituto para garantizar el óptimo funcionamiento administrativo y operativo de las unidades de protección integral y las sedes administrativas.</t>
  </si>
  <si>
    <t>6.1 Revisión, análisis y definición de cada componente de derecho y su alcance</t>
  </si>
  <si>
    <t>6.2 Implementación, evaluación y/o actualización de los Componentes de derecho</t>
  </si>
  <si>
    <t>6. Desarrollar y establecer una reingeniería de los componentes de derecho como herramientas estructurales en la atención a la ciudadanía beneficiaria.</t>
  </si>
  <si>
    <t>7. Diseñar e implementar estrategias de comunicación para el reconocimiento del IDIPRON por la ciudadanía y a nivel global, nacional, regional y distrital.</t>
  </si>
  <si>
    <t>7.1 Fortalecer la comunicación interna de IDIPRON para la promoción de la imagen institucional.</t>
  </si>
  <si>
    <t>7.2 Fortalecer la comunicación externa de IDIPRON para la promoción de la imagen institucional.</t>
  </si>
  <si>
    <t xml:space="preserve">8.1 Fortalecer el Modelo Pedagógico Institucional de acuerdo con las dinámicas sociales y en atención al desarrollo de capacidades de NNAJ en condición de vulnerabilidad y/o fragilidad social </t>
  </si>
  <si>
    <t>8.2 Fortalecer la participación incidente de los NNAJ en los procesos institucionales para el mejoramiento del Modelo Pedagógico</t>
  </si>
  <si>
    <t xml:space="preserve">8. Fortalecer la implementación del Modelo Pedagógico IDIPRON para potencializar las habilidades y competencias en los NNAJ en condición de vulnerabilidad y/o fragilidad social.  </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</si>
  <si>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</si>
  <si>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</si>
  <si>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9.2 Formular/Reformular e implementar un plan para la implementación y seguimiento Institucional de Políticas Públicas en responsabilidad de IDIPRON.</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</si>
  <si>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</si>
  <si>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</si>
  <si>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10.2 Posicionar los análisis geoespaciales del SITI como un insumo en la toma de decisiones en el IDIPRON; y como modelo para el registro de las Realidades Urbanas relevantes para la Misión del IDIPRON.</t>
  </si>
  <si>
    <t>10.3 Producir conocimiento sobre las realidades que involucran a niñez, adolescencia y juventud sujeto de la misión del Instituto.</t>
  </si>
  <si>
    <t>11. Implementar un sistema de seguimiento y monitoreo al modelo de atención de las poblaciones en formas extremas de exclusión.</t>
  </si>
  <si>
    <t xml:space="preserve">11.1 Ruta distrital de seguimiento para la inclusión y toma de decisiones. </t>
  </si>
  <si>
    <t>Datos e información que describe la situación previa a una intervención para el desarrollo, surge de datos históricos donde se revisa el comportamiento del indicador. La línea base debe concordar con el  nivel minimo de medición.</t>
  </si>
  <si>
    <t>PLAZO VIGENCIA</t>
  </si>
  <si>
    <t>1 Año</t>
  </si>
  <si>
    <t>2 Años</t>
  </si>
  <si>
    <t>3 Años</t>
  </si>
  <si>
    <t>PRESPECTIVA</t>
  </si>
  <si>
    <t>Institucional</t>
  </si>
  <si>
    <t>Gestión Misional</t>
  </si>
  <si>
    <t>Eficiencia Institucional</t>
  </si>
  <si>
    <t>Plan Sectorial</t>
  </si>
  <si>
    <t>CONSULTA</t>
  </si>
  <si>
    <r>
      <t xml:space="preserve">Solo debe ser Diligenciado para los indicadores Estratégicos e Indicadores de Proyectos de Inversión, Si es un Indicador de Gestión marcar con un </t>
    </r>
    <r>
      <rPr>
        <b/>
        <sz val="10"/>
        <rFont val="Times New Roman"/>
        <family val="1"/>
      </rPr>
      <t>N/A</t>
    </r>
    <r>
      <rPr>
        <sz val="10"/>
        <color theme="0" tint="-0.499984740745262"/>
        <rFont val="Times New Roman"/>
        <family val="1"/>
      </rPr>
      <t xml:space="preserve">
Relacione el objetivo estratégico según la lista desplegable</t>
    </r>
  </si>
  <si>
    <r>
      <t xml:space="preserve">Asocie el código de la acción a la que se encuentra anclada este Indicador Estratégico, si el Indicador es un Indicador de Gestión, de Riesgos, de Proyectos por favor  diligencie con un </t>
    </r>
    <r>
      <rPr>
        <b/>
        <sz val="10"/>
        <rFont val="Times New Roman"/>
        <family val="1"/>
      </rPr>
      <t>N/A</t>
    </r>
  </si>
  <si>
    <r>
      <rPr>
        <sz val="10"/>
        <color theme="0" tint="-0.499984740745262"/>
        <rFont val="Times New Roman"/>
        <family val="1"/>
      </rPr>
      <t>Seleccione la prespectiva a la cual pertenece el objetico y la iniciativa estratégica,  Si es un Indicador de Gestión marcar con un</t>
    </r>
    <r>
      <rPr>
        <sz val="10"/>
        <color indexed="8"/>
        <rFont val="Times New Roman"/>
        <family val="1"/>
      </rPr>
      <t xml:space="preserve"> </t>
    </r>
    <r>
      <rPr>
        <b/>
        <sz val="10"/>
        <color rgb="FF000000"/>
        <rFont val="Times New Roman"/>
        <family val="1"/>
      </rPr>
      <t>N/A</t>
    </r>
  </si>
  <si>
    <r>
      <t xml:space="preserve">Relacione el código al que se le asignado al proyecto
Si es un Indicador de Gestión marcar con un </t>
    </r>
    <r>
      <rPr>
        <b/>
        <sz val="10"/>
        <rFont val="Times New Roman"/>
        <family val="1"/>
      </rPr>
      <t>N/A</t>
    </r>
  </si>
  <si>
    <t>PERSPECTIVA</t>
  </si>
  <si>
    <t>ACCIÓN ASOCIADA DEL PLAN DE ACCIÓN</t>
  </si>
  <si>
    <t>ELABORÓ:</t>
  </si>
  <si>
    <t>REVISÓ:</t>
  </si>
  <si>
    <t>INICIATIVA ESTRATÉGICA</t>
  </si>
  <si>
    <t>ACCIÓN ASOCIADA AL PLAN DE ACCIÓN</t>
  </si>
  <si>
    <t>10</t>
  </si>
  <si>
    <t>ESTADO DE VALIDACIÓN OAP</t>
  </si>
  <si>
    <t>Validado</t>
  </si>
  <si>
    <t>Observaciones por Correo</t>
  </si>
  <si>
    <t>No presenta Reporte</t>
  </si>
  <si>
    <t>VALIDACIÓN DEL SEGUIMIENTO POR LA OFICINA ASESORA DE PLANEACIÓN</t>
  </si>
  <si>
    <t>VALIDACIÓN FORMULACIÓN DEL INDICADOR POR LA OAP</t>
  </si>
  <si>
    <t>Validado con Observaciones</t>
  </si>
  <si>
    <r>
      <t xml:space="preserve">Este espacio lo diligencia la </t>
    </r>
    <r>
      <rPr>
        <b/>
        <sz val="10"/>
        <rFont val="Times New Roman"/>
        <family val="1"/>
      </rPr>
      <t xml:space="preserve">OAP </t>
    </r>
    <r>
      <rPr>
        <sz val="10"/>
        <color theme="0" tint="-0.499984740745262"/>
        <rFont val="Times New Roman"/>
        <family val="1"/>
      </rPr>
      <t>una vez valide la correcta formulación del indicador si el proceso ajusta la formulación del indicador y es formulado sin novedades se asignara el ítem validado, de lo contrario si el proceso no realiza los ajustes solicitados por la OAP se le asignara el ítem validado con observaciones, lo cual significa que fue validado por la OAP, pero el proceso al no realizar los ajustes solicitados quedara la formulación del indicador totalmente bajo su responsabilidad.</t>
    </r>
  </si>
  <si>
    <t>02</t>
  </si>
  <si>
    <t>03</t>
  </si>
  <si>
    <t>04</t>
  </si>
  <si>
    <t>05</t>
  </si>
  <si>
    <t>06</t>
  </si>
  <si>
    <t>07</t>
  </si>
  <si>
    <t>08</t>
  </si>
  <si>
    <t>09</t>
  </si>
  <si>
    <t>11</t>
  </si>
  <si>
    <t>12</t>
  </si>
  <si>
    <t>13</t>
  </si>
  <si>
    <t>14</t>
  </si>
  <si>
    <t>15</t>
  </si>
  <si>
    <t>16</t>
  </si>
  <si>
    <t>17</t>
  </si>
  <si>
    <t>18</t>
  </si>
  <si>
    <t>19</t>
  </si>
  <si>
    <t>20</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</si>
  <si>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
Tener en cuenta que en este espacio tiene un mínimo de caracteres de 200 y un máximo de 700 para su escritura</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</si>
  <si>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
Tener en cuenta que en este espacio tiene un mínimo de caracteres de 100 y un máximo de 300 para su escritura</t>
  </si>
  <si>
    <t>Población atendida</t>
  </si>
  <si>
    <t>Prevención, Atención y Protección integral a Niñez, Adolescencia y Juventud en formas de exclusión extrema asociados al Fenómeno de habitabilidad en calle Bogotá D.C.”</t>
  </si>
  <si>
    <t>Sistema de Información Misional IDIPRON SIMI</t>
  </si>
  <si>
    <t>Directivos IDIPRON y gerentes de proyectos</t>
  </si>
  <si>
    <t>LIGIA STELLA ROZO REINA</t>
  </si>
  <si>
    <t>PROFESIONAL UNIVERSITARIO</t>
  </si>
  <si>
    <t>FABIAN ANDRES CORREA ALVAREZ</t>
  </si>
  <si>
    <t>JEFE DE OFICINA ASESORA DE PLANEACIÓN</t>
  </si>
  <si>
    <t>Medir el avance en la ejecución de recursos frente a la programación del cuatrienio</t>
  </si>
  <si>
    <t>Total recursos ejecutados acumulados (vigencias  ejecutadas) / total recursos programados en la en proyecto en el cuatrienió*100</t>
  </si>
  <si>
    <t>Recursos invertidos</t>
  </si>
  <si>
    <t>Mejoramiento de capacidades y oportunidades a jóvenes inmersos en formas extremas de exclusión, asociados al fenómeno de habitabilidad en calle, para su integración productiva y social. Bogotá D.C.”</t>
  </si>
  <si>
    <t>Optimización de la Infraestructura Física de Unidades de Protección Integral y dependencias del IDIPRON Bogotá D.C.</t>
  </si>
  <si>
    <t>Informe ejecutivo de proyecto de inversión</t>
  </si>
  <si>
    <t>Fortalecimiento de la infraestructura tecnológica y de comunicaciones del IDIPRON Bogotá D.C</t>
  </si>
  <si>
    <t xml:space="preserve">Medir el avance en  el mantenimiento de la infraestructura social del IDIPRON (UPIS y dependencias Priorizadas)                                                                                                                                                                                                                                                                                                                                                                                                                                                                                                                                                                                                                                                                                                                                                                  </t>
  </si>
  <si>
    <t>NA</t>
  </si>
  <si>
    <t>Prestación de servicios de apoyo y gestión administrativa e institucional del IDIPRON Bogotá D.C</t>
  </si>
  <si>
    <t>No. Proyecto</t>
  </si>
  <si>
    <t>Formula</t>
  </si>
  <si>
    <t>Objetivo</t>
  </si>
  <si>
    <t>Denominación</t>
  </si>
  <si>
    <t>Ejecutado</t>
  </si>
  <si>
    <t>Programado</t>
  </si>
  <si>
    <t>Medir el avance en  el número de NNAJ atendidos por el IDIPRON y que son su objeto de atención</t>
  </si>
  <si>
    <t xml:space="preserve">Medir el avance en  el número de AJ atendidos por el IDIPRON y que son su objeto de atención                                                                                                                                                                                                                                                                                                                                                                                                                                                                                                                                                                                                                                                                                                                                                                  </t>
  </si>
  <si>
    <t>Total recursos ejecutados acumulados (vigencias  ejecutadas) / total recursos programados en la en proyecto en el cuatrienio*100</t>
  </si>
  <si>
    <t>Infraestructura social  mantenida</t>
  </si>
  <si>
    <t>No. De UPIS y dependencias mantenidas/22 UPIS y dependencias priorizadas*100</t>
  </si>
  <si>
    <t>Infraestructura social con reducción en obsolescencia tecnológica</t>
  </si>
  <si>
    <t xml:space="preserve">Medir el avance en el número de optimizaciones programadas para reducir la  obsolescencia tecnológica de la infraestructura social del IDIPRON (UPIS y dependencias Priorizadas)                                                                                                                                                                                                                                                                                                                                                                                                                                                                                                                                                                                                                                                                                                                                                  </t>
  </si>
  <si>
    <t>No. Intervenciones acumuladas en UPIS y Dependencias IDIPRON//No. De intervenciones en el cuatrienio*100</t>
  </si>
  <si>
    <t>Medir la prestación del los servicios necesarios para la operación optima de la infraestructura social y administrativa que aporta a la ejecución del Modelo Pedagógico del IDIPRON</t>
  </si>
  <si>
    <t>Infraestructura social  dotada con servicios</t>
  </si>
  <si>
    <t xml:space="preserve">Medir la prestación del los servicios necesarios para la operación optima de la infraestructura social y administrativa que aporta a la ejecución del Modelo Pedagógico del IDIPRON                                                                                                                                                                                                                                                                                                                                                                                                                                                                                                                                                                                                                                                                                                               </t>
  </si>
  <si>
    <t>No. De NNAJ ATENDIDOS EN LA VIGENCIA/212338 (NNAJ EN POBREZA EXTREMA (2023)*100</t>
  </si>
  <si>
    <t>No. De AJ ATENDIDOS EN LA VIGENCIA/143229(AJ EN POBREZA EXTREMA (2023)*100</t>
  </si>
  <si>
    <t>Codigo de Identificación desde la OAP</t>
  </si>
  <si>
    <t>IN-PRO-DES-001</t>
  </si>
  <si>
    <t>IN-PRO-DES-002</t>
  </si>
  <si>
    <t>IN-PRO-DES-003</t>
  </si>
  <si>
    <t>IN-PRO-DES-004</t>
  </si>
  <si>
    <t>IN-PRO-DES-005</t>
  </si>
  <si>
    <t>IN-PRO-DES-006</t>
  </si>
  <si>
    <t>IN-PRO-DES-007</t>
  </si>
  <si>
    <t>IN-PRO-DES-008</t>
  </si>
  <si>
    <t>IN-PRO-DES-009</t>
  </si>
  <si>
    <t>IN-PRO-DES-010</t>
  </si>
  <si>
    <t>MARZO</t>
  </si>
  <si>
    <t>JUNIO</t>
  </si>
  <si>
    <t>SEPTIEMBRE</t>
  </si>
  <si>
    <t>DICIEMBRE</t>
  </si>
  <si>
    <t>Creación del Indicador</t>
  </si>
  <si>
    <t>Se crea el indicador para dar seguimiento a los indicadores de proyectos de inversión</t>
  </si>
  <si>
    <t>PRIMER SEGUIMIENTO :</t>
  </si>
  <si>
    <t>SEGUNDO SEGUIMIENTO :</t>
  </si>
  <si>
    <t>TERCER SEGUIMIENTO :</t>
  </si>
  <si>
    <t>CUARTO SEGUIMIENTO :</t>
  </si>
  <si>
    <r>
      <t xml:space="preserve">SEGPLAN Reporte de gestión e inversión por Entidad o Alcaldía Local A FECHA DE CORTE
</t>
    </r>
    <r>
      <rPr>
        <b/>
        <sz val="10"/>
        <rFont val="Times New Roman"/>
        <family val="1"/>
      </rPr>
      <t>Nota:</t>
    </r>
    <r>
      <rPr>
        <sz val="10"/>
        <rFont val="Times New Roman"/>
        <family val="1"/>
      </rPr>
      <t xml:space="preserve"> El valor de los recursos del cuatrienio pueden variar dependiendo de la gestión anual de los mismos</t>
    </r>
  </si>
  <si>
    <t>Link de acceso a la Hoja de vida</t>
  </si>
  <si>
    <t>IN-PRO-DES-001'!Área_de_impresión</t>
  </si>
  <si>
    <t>IN-PRO-DES-002'!Área_de_impresión</t>
  </si>
  <si>
    <t>IN-PRO-DES-003'!Área_de_impresión</t>
  </si>
  <si>
    <t>IN-PRO-DES-004'!Área_de_impresión</t>
  </si>
  <si>
    <t>IN-PRO-DES-005'!Área_de_impresión</t>
  </si>
  <si>
    <t>IN-PRO-DES-006'!Área_de_impresión</t>
  </si>
  <si>
    <t>IN-PRO-DES-007'!Área_de_impresión</t>
  </si>
  <si>
    <t>IN-PRO-DES-008'!Área_de_impresión</t>
  </si>
  <si>
    <t>IN-PRO-DES-009'!Área_de_impresión</t>
  </si>
  <si>
    <t>IN-PRO-DES-010'!Área_de_impresión</t>
  </si>
  <si>
    <r>
      <t xml:space="preserve">SEGPLAN Reporte de gestión e inversión por Entidad o Alcaldía Local A FECHA DE CORTE
</t>
    </r>
    <r>
      <rPr>
        <b/>
        <sz val="10"/>
        <rFont val="Times New Roman"/>
        <family val="1"/>
      </rPr>
      <t xml:space="preserve">Nota: </t>
    </r>
    <r>
      <rPr>
        <sz val="10"/>
        <rFont val="Times New Roman"/>
        <family val="1"/>
      </rPr>
      <t>El valor de los recursos del cuatrienio pueden variar dependiendo de la gestión anual de los mismos</t>
    </r>
  </si>
  <si>
    <r>
      <t xml:space="preserve">Informe ejecutivo de proyecto de inversión
</t>
    </r>
    <r>
      <rPr>
        <b/>
        <sz val="10"/>
        <rFont val="Times New Roman"/>
        <family val="1"/>
      </rPr>
      <t xml:space="preserve">Nota: </t>
    </r>
    <r>
      <rPr>
        <sz val="10"/>
        <rFont val="Times New Roman"/>
        <family val="1"/>
      </rPr>
      <t>Ejecución marzo: (90*0.2)+(35*0.2)+(60*0)+(70*0.2)+(90*0.2)+(60*0)+(90*0.2)</t>
    </r>
  </si>
  <si>
    <t>Resultado:</t>
  </si>
  <si>
    <t>Indicadores de Proyectos</t>
  </si>
  <si>
    <t>Total recursos ejecutados acumulados (vigencias  ejecutadas) / total recursos programados en el proyecto en el cuatrienio*100</t>
  </si>
  <si>
    <t>Th(18*0.01)+Sspp(7*0.01)+GA(12*0.01)+AI(14*0.01)+Trans(18*0.01)+OS(12*0.01)+Vig(19*0.01)
THU: Talento Humano contratados para servicios administrativos y operativos
SSPP: Pago de servicios Públicos
GA: Pago servicios ambientales
AI: Servicios de aseo Infraestructura
Trans: Servicios de transporte
OS: Otros servicios necesarios operación Infraestructura
Vi: Pago servicio de Vigilancia</t>
  </si>
  <si>
    <t>El 76% corresponde al porcentaje de avance en el indicador; es decir de los siete servicios priorizados y ofertados por el proyecto a la infraestructura social (unidades y dependencias) del IDIPRON, 5 han sido gestionados su operación.</t>
  </si>
  <si>
    <t>El 2.72% corresponde al porcentaje de avance en el indicador; es decir, de los 8.67 porciento proyectados; es el resultado de comparar el número de NNAJ atendidos objeto poblacional del IDIPRON, frente al total de NNAJ en extrema pobreza (2023) en Bogotá. Este resultado indica el efecto producto de la oferta y demanda de las estrategias del Modelo Pedagógico del Instituto en la población objetivo (Población en extrema pobreza).</t>
  </si>
  <si>
    <t>El 20.58% corresponde al avance en el indicador, es decir, a la ejecución de recursos junio 2024 a 31 de marzo de 2025; frente a los recursos proyectados para el cuatrienio.
El valor de los recursos del cuatrienio puede variar dependiendo de la gestión anual de los mismos.</t>
  </si>
  <si>
    <t>El 0.63% corresponde al porcentaje de avance en el indicador; es decir,  del 1.73 por ciento proyectado; es el resultado de comparar el número de AJ atendidos objeto poblacional del IDIPRON, frente al total de AJ en extrema pobreza (2023) en Bogotá. Este resultado indica el efecto producto de la oferta y demanda de las estrategias de desarrollo de capacidades y generación de oportunidades del Modelo Pedagógico del Instituto en la población objetivo (Población en extrema pobreza).</t>
  </si>
  <si>
    <t>El 13.89% corresponde al avance en el indicador, es decir, a la ejecución de recursos junio 2024 a 31 de marzo de 2025; frente a los recursos proyectados para el cuatrienio.
El valor de los recursos del cuatrienio puede variar dependiendo de la gestión anual de los mismos.</t>
  </si>
  <si>
    <t>El 68.18 corresponde al porcentaje de avance en el indicador; es decir,  de 22 UPIS y dependencias del IDIPRON; es el resultado de comparar el número UPIS y dependencias, frente al proyectado. Este resultado indica el avance en las intervenciones a las UPIS y dependencias del IDIPRON (15), frente al número proyectado.</t>
  </si>
  <si>
    <t>El 16.90% corresponde al avance en el indicador, es decir, a la ejecución de recursos junio 2024 a 31 de marzo de 2025; frente a los recursos proyectados para el cuatrienio.
El valor de los recursos del cuatrienio puede variar dependiendo de la gestión anual de los mismos.</t>
  </si>
  <si>
    <t>El 32.6% corresponde al porcentaje de avance en el indicador; es decir, de las 86 intervenciones en tecnología junio de 2024 a 31 de marzo 2025; frente a las 264 proyectadas. Este resultado indica el avance en las intervenciones en tecnologías de la información realizadas en comparación con las proyectadas.</t>
  </si>
  <si>
    <t>El 19% corresponde al avance en el indicador, es decir, a la ejecución de recursos junio 2024 a 31 de marzo de 2025; frente a los recursos proyectados para el cuatrienio.
El valor de los recursos del cuatrienio puede variar dependiendo de la gestión anual de los mismos.</t>
  </si>
  <si>
    <t>El 30% corresponde al avance en el indicador, es decir, a la ejecución de recursos junio 2024 a 31 de marzo de 2025; frente a los recursos proyectados para el cuatrienio.
El valor de los recursos del cuatrienio puede variar dependiendo de la gestión anual de los mismos.</t>
  </si>
  <si>
    <t>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</si>
</sst>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8"/>
      <name val="Arial1"/>
    </font>
    <font>
      <sz val="11"/>
      <color rgb="FF000000"/>
      <name val="Arial1"/>
    </font>
    <font>
      <b/>
      <sz val="11"/>
      <color indexed="8"/>
      <name val="Arial1"/>
    </font>
    <font>
      <b/>
      <sz val="10"/>
      <color rgb="FF000000"/>
      <name val="Times New Roman"/>
      <family val="1"/>
    </font>
    <font>
      <b/>
      <sz val="11"/>
      <color theme="1"/>
      <name val="Calibri"/>
      <family val="2"/>
      <scheme val="minor"/>
    </font>
    <font>
      <sz val="10"/>
      <color rgb="FF000000"/>
      <name val="Times New Roman"/>
      <family val="1"/>
    </font>
    <font>
      <u/>
      <sz val="11"/>
      <color theme="10"/>
      <name val="Ari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Border="0" applyProtection="0"/>
    <xf numFmtId="0" fontId="11" fillId="0" borderId="0"/>
    <xf numFmtId="9" fontId="11" fillId="0" borderId="0" applyFont="0" applyFill="0" applyBorder="0" applyAlignment="0" applyProtection="0"/>
    <xf numFmtId="0" fontId="19" fillId="0" borderId="0" applyNumberFormat="0" applyFill="0" applyBorder="0" applyAlignment="0" applyProtection="0"/>
  </cellStyleXfs>
  <cellXfs count="215">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4" fillId="0" borderId="0" xfId="0" applyFont="1"/>
    <xf numFmtId="0" fontId="0" fillId="0" borderId="0" xfId="0" applyAlignment="1">
      <alignment wrapText="1"/>
    </xf>
    <xf numFmtId="0" fontId="15" fillId="0" borderId="0" xfId="0" applyFont="1" applyAlignment="1">
      <alignment horizontal="center" vertical="center" wrapText="1"/>
    </xf>
    <xf numFmtId="0" fontId="0" fillId="8" borderId="0" xfId="0" applyFill="1" applyAlignment="1">
      <alignment horizontal="left" vertical="center" wrapText="1"/>
    </xf>
    <xf numFmtId="0" fontId="0" fillId="0" borderId="0" xfId="0" applyAlignment="1">
      <alignment horizontal="left"/>
    </xf>
    <xf numFmtId="0" fontId="0" fillId="8" borderId="0" xfId="0" applyFill="1" applyAlignment="1">
      <alignment horizontal="left"/>
    </xf>
    <xf numFmtId="0" fontId="0" fillId="0" borderId="0" xfId="0" applyAlignment="1">
      <alignment vertical="center" wrapText="1"/>
    </xf>
    <xf numFmtId="0" fontId="17" fillId="0" borderId="0" xfId="0" applyFont="1" applyAlignment="1">
      <alignment horizontal="center" vertical="center" wrapText="1"/>
    </xf>
    <xf numFmtId="49" fontId="0" fillId="0" borderId="0" xfId="0" applyNumberFormat="1" applyAlignment="1">
      <alignment horizontal="center" vertical="center" wrapText="1"/>
    </xf>
    <xf numFmtId="0" fontId="0" fillId="0" borderId="5" xfId="0" applyBorder="1"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10" fontId="0" fillId="0" borderId="5" xfId="0" applyNumberFormat="1" applyBorder="1" applyAlignment="1">
      <alignment horizontal="center" vertical="center"/>
    </xf>
    <xf numFmtId="0" fontId="0" fillId="0" borderId="5" xfId="0" applyBorder="1" applyAlignment="1">
      <alignment vertical="center" wrapText="1"/>
    </xf>
    <xf numFmtId="0" fontId="19" fillId="0" borderId="5" xfId="4" quotePrefix="1" applyBorder="1" applyAlignment="1">
      <alignment horizontal="center" vertical="center" wrapText="1"/>
    </xf>
    <xf numFmtId="0" fontId="0" fillId="0" borderId="0" xfId="0" applyAlignment="1">
      <alignment horizontal="center" vertical="center" wrapText="1"/>
    </xf>
    <xf numFmtId="9" fontId="9" fillId="0" borderId="5" xfId="0" applyNumberFormat="1" applyFont="1" applyBorder="1" applyAlignment="1">
      <alignment horizontal="center" vertical="center" wrapText="1"/>
    </xf>
    <xf numFmtId="49" fontId="7" fillId="3" borderId="5" xfId="0" applyNumberFormat="1" applyFont="1" applyFill="1" applyBorder="1" applyAlignment="1">
      <alignment horizontal="center" vertical="center" wrapText="1"/>
    </xf>
    <xf numFmtId="10" fontId="9" fillId="0" borderId="5" xfId="0" applyNumberFormat="1" applyFont="1" applyBorder="1" applyAlignment="1">
      <alignment horizontal="center" vertical="center" wrapText="1"/>
    </xf>
    <xf numFmtId="0" fontId="9" fillId="0" borderId="5" xfId="0" applyFont="1" applyBorder="1" applyAlignment="1">
      <alignment horizontal="center" vertical="center"/>
    </xf>
    <xf numFmtId="9" fontId="9" fillId="0" borderId="5" xfId="0" applyNumberFormat="1" applyFont="1" applyBorder="1" applyAlignment="1">
      <alignment horizontal="center" vertical="center"/>
    </xf>
    <xf numFmtId="0" fontId="2" fillId="0" borderId="19" xfId="0" applyFont="1" applyBorder="1"/>
    <xf numFmtId="9" fontId="9" fillId="0" borderId="5" xfId="3" applyFont="1" applyBorder="1" applyAlignment="1" applyProtection="1">
      <alignment horizontal="center" vertical="center"/>
    </xf>
    <xf numFmtId="0" fontId="15" fillId="3" borderId="5" xfId="0" applyFont="1" applyFill="1" applyBorder="1" applyAlignment="1">
      <alignment horizontal="center" vertical="center"/>
    </xf>
    <xf numFmtId="164" fontId="9" fillId="0" borderId="5" xfId="0" applyNumberFormat="1" applyFont="1" applyBorder="1" applyAlignment="1">
      <alignment horizontal="center" vertical="center"/>
    </xf>
    <xf numFmtId="10" fontId="9" fillId="0" borderId="5" xfId="0" applyNumberFormat="1" applyFont="1" applyBorder="1" applyAlignment="1">
      <alignment horizontal="center" vertical="center"/>
    </xf>
    <xf numFmtId="9" fontId="2" fillId="0" borderId="5" xfId="3" applyFont="1" applyBorder="1" applyAlignment="1">
      <alignment horizontal="center" vertical="center"/>
    </xf>
    <xf numFmtId="0" fontId="15" fillId="3" borderId="5" xfId="0" applyFont="1" applyFill="1" applyBorder="1" applyAlignment="1">
      <alignment horizontal="center" vertical="center"/>
    </xf>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3" borderId="10" xfId="0" applyFont="1" applyFill="1" applyBorder="1" applyAlignment="1">
      <alignment horizontal="center"/>
    </xf>
    <xf numFmtId="0" fontId="15" fillId="3" borderId="5" xfId="0" applyFont="1" applyFill="1" applyBorder="1" applyAlignment="1">
      <alignment horizontal="center"/>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3" fillId="0" borderId="5" xfId="0" applyFont="1" applyBorder="1" applyAlignment="1">
      <alignment horizontal="center" vertical="center"/>
    </xf>
    <xf numFmtId="0" fontId="9" fillId="0" borderId="5"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0" xfId="0" applyFont="1"/>
    <xf numFmtId="9" fontId="9"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3" borderId="5"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6"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7" fillId="0" borderId="9" xfId="0" applyFont="1" applyBorder="1" applyAlignment="1">
      <alignment horizontal="center" vertical="center" wrapText="1"/>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0" fontId="9" fillId="0" borderId="8" xfId="0" applyNumberFormat="1" applyFont="1" applyBorder="1" applyAlignment="1">
      <alignment horizontal="center" vertical="center" wrapText="1"/>
    </xf>
    <xf numFmtId="10" fontId="9" fillId="0" borderId="9"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0" fontId="12" fillId="0" borderId="2" xfId="0" applyFont="1" applyBorder="1" applyAlignment="1">
      <alignment horizontal="right"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165" fontId="2" fillId="0" borderId="8"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14" xfId="0" applyFont="1" applyBorder="1"/>
    <xf numFmtId="14" fontId="9" fillId="0" borderId="5" xfId="0" applyNumberFormat="1" applyFont="1" applyBorder="1" applyAlignment="1">
      <alignment horizontal="center" vertical="center" wrapText="1"/>
    </xf>
    <xf numFmtId="0" fontId="3" fillId="2" borderId="5" xfId="0" applyFont="1" applyFill="1" applyBorder="1" applyAlignment="1">
      <alignment horizontal="center" vertical="center"/>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5" fillId="0" borderId="0" xfId="0" applyFont="1" applyAlignment="1">
      <alignment horizontal="center" vertical="center"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10" fontId="9" fillId="0" borderId="5" xfId="0" applyNumberFormat="1" applyFont="1" applyBorder="1" applyAlignment="1">
      <alignment horizontal="center" vertical="center" wrapText="1"/>
    </xf>
    <xf numFmtId="9" fontId="2" fillId="0" borderId="8" xfId="3" applyFont="1" applyBorder="1" applyAlignment="1">
      <alignment horizontal="center" vertical="center" wrapText="1"/>
    </xf>
    <xf numFmtId="9" fontId="2" fillId="0" borderId="9" xfId="3" applyFont="1" applyBorder="1" applyAlignment="1">
      <alignment horizontal="center" vertical="center" wrapText="1"/>
    </xf>
    <xf numFmtId="9" fontId="2" fillId="0" borderId="10" xfId="3" applyFont="1" applyBorder="1" applyAlignment="1">
      <alignment horizontal="center"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0" fillId="0" borderId="5" xfId="0" applyFont="1" applyBorder="1" applyAlignment="1">
      <alignment horizont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2" applyFont="1" applyBorder="1" applyAlignment="1">
      <alignment horizontal="left" vertical="center"/>
    </xf>
    <xf numFmtId="0" fontId="7" fillId="0" borderId="10" xfId="2" applyFont="1" applyBorder="1" applyAlignment="1">
      <alignment horizontal="left" vertical="center"/>
    </xf>
  </cellXfs>
  <cellStyles count="5">
    <cellStyle name="Hipervínculo" xfId="4" builtinId="8"/>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'IN-PRO-DES-001'!$B$32</c:f>
              <c:strCache>
                <c:ptCount val="1"/>
                <c:pt idx="0">
                  <c:v>Resultado Monitoreo</c:v>
                </c:pt>
              </c:strCache>
            </c:strRef>
          </c:tx>
          <c:spPr>
            <a:solidFill>
              <a:srgbClr val="004586"/>
            </a:solidFill>
            <a:ln w="25400">
              <a:noFill/>
            </a:ln>
          </c:spPr>
          <c:invertIfNegative val="0"/>
          <c:cat>
            <c:strRef>
              <c:f>'IN-PRO-DES-001'!$A$33:$A$36</c:f>
              <c:strCache>
                <c:ptCount val="4"/>
                <c:pt idx="0">
                  <c:v>MARZO</c:v>
                </c:pt>
                <c:pt idx="1">
                  <c:v>JUNIO</c:v>
                </c:pt>
                <c:pt idx="2">
                  <c:v>SEPTIEMBRE</c:v>
                </c:pt>
                <c:pt idx="3">
                  <c:v>DICIEMBRE</c:v>
                </c:pt>
              </c:strCache>
            </c:strRef>
          </c:cat>
          <c:val>
            <c:numRef>
              <c:f>'IN-PRO-DES-001'!$B$33:$B$36</c:f>
              <c:numCache>
                <c:formatCode>0%</c:formatCode>
                <c:ptCount val="4"/>
                <c:pt idx="0" formatCode="0.00%">
                  <c:v>2.7173657093878627E-2</c:v>
                </c:pt>
                <c:pt idx="1">
                  <c:v>0</c:v>
                </c:pt>
                <c:pt idx="2">
                  <c:v>0</c:v>
                </c:pt>
                <c:pt idx="3">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'IN-PRO-DES-010'!$B$32</c:f>
              <c:strCache>
                <c:ptCount val="1"/>
                <c:pt idx="0">
                  <c:v>Resultado Monitoreo</c:v>
                </c:pt>
              </c:strCache>
            </c:strRef>
          </c:tx>
          <c:spPr>
            <a:solidFill>
              <a:srgbClr val="004586"/>
            </a:solidFill>
            <a:ln w="25400">
              <a:noFill/>
            </a:ln>
          </c:spPr>
          <c:invertIfNegative val="0"/>
          <c:cat>
            <c:strRef>
              <c:f>'IN-PRO-DES-010'!$A$33:$A$36</c:f>
              <c:strCache>
                <c:ptCount val="4"/>
                <c:pt idx="0">
                  <c:v>MARZO</c:v>
                </c:pt>
                <c:pt idx="1">
                  <c:v>JUNIO</c:v>
                </c:pt>
                <c:pt idx="2">
                  <c:v>SEPTIEMBRE</c:v>
                </c:pt>
                <c:pt idx="3">
                  <c:v>DICIEMBRE</c:v>
                </c:pt>
              </c:strCache>
            </c:strRef>
          </c:cat>
          <c:val>
            <c:numRef>
              <c:f>'IN-PRO-DES-010'!$B$33:$B$36</c:f>
              <c:numCache>
                <c:formatCode>0%</c:formatCode>
                <c:ptCount val="4"/>
                <c:pt idx="0">
                  <c:v>0.29794310899422194</c:v>
                </c:pt>
                <c:pt idx="1">
                  <c:v>0</c:v>
                </c:pt>
                <c:pt idx="2">
                  <c:v>0</c:v>
                </c:pt>
                <c:pt idx="3">
                  <c:v>0</c:v>
                </c:pt>
              </c:numCache>
            </c:numRef>
          </c:val>
          <c:extLst>
            <c:ext xmlns:c16="http://schemas.microsoft.com/office/drawing/2014/chart" uri="{C3380CC4-5D6E-409C-BE32-E72D297353CC}">
              <c16:uniqueId val="{00000000-3579-423C-A734-8BE0D9BB9174}"/>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1124002272"/>
        <c:axId val="-1124003904"/>
      </c:barChart>
      <c:catAx>
        <c:axId val="-112400227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3904"/>
        <c:crossesAt val="0"/>
        <c:auto val="1"/>
        <c:lblAlgn val="ctr"/>
        <c:lblOffset val="100"/>
        <c:tickLblSkip val="1"/>
        <c:tickMarkSkip val="1"/>
        <c:noMultiLvlLbl val="0"/>
      </c:catAx>
      <c:valAx>
        <c:axId val="-112400390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227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'IN-PRO-DES-002'!$B$32</c:f>
              <c:strCache>
                <c:ptCount val="1"/>
                <c:pt idx="0">
                  <c:v>Resultado Monitoreo</c:v>
                </c:pt>
              </c:strCache>
            </c:strRef>
          </c:tx>
          <c:spPr>
            <a:solidFill>
              <a:srgbClr val="004586"/>
            </a:solidFill>
            <a:ln w="25400">
              <a:noFill/>
            </a:ln>
          </c:spPr>
          <c:invertIfNegative val="0"/>
          <c:cat>
            <c:strRef>
              <c:f>'IN-PRO-DES-002'!$A$33:$A$36</c:f>
              <c:strCache>
                <c:ptCount val="4"/>
                <c:pt idx="0">
                  <c:v>MARZO</c:v>
                </c:pt>
                <c:pt idx="1">
                  <c:v>JUNIO</c:v>
                </c:pt>
                <c:pt idx="2">
                  <c:v>SEPTIEMBRE</c:v>
                </c:pt>
                <c:pt idx="3">
                  <c:v>DICIEMBRE</c:v>
                </c:pt>
              </c:strCache>
            </c:strRef>
          </c:cat>
          <c:val>
            <c:numRef>
              <c:f>'IN-PRO-DES-002'!$B$33:$B$36</c:f>
              <c:numCache>
                <c:formatCode>0%</c:formatCode>
                <c:ptCount val="4"/>
                <c:pt idx="0" formatCode="0.00%">
                  <c:v>0.20582396526671567</c:v>
                </c:pt>
                <c:pt idx="1">
                  <c:v>0</c:v>
                </c:pt>
                <c:pt idx="2">
                  <c:v>0</c:v>
                </c:pt>
                <c:pt idx="3">
                  <c:v>0</c:v>
                </c:pt>
              </c:numCache>
            </c:numRef>
          </c:val>
          <c:extLst>
            <c:ext xmlns:c16="http://schemas.microsoft.com/office/drawing/2014/chart" uri="{C3380CC4-5D6E-409C-BE32-E72D297353CC}">
              <c16:uniqueId val="{00000000-E9DC-40AD-9786-8C2CDB0ED5D0}"/>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'IN-PRO-DES-003'!$B$32</c:f>
              <c:strCache>
                <c:ptCount val="1"/>
                <c:pt idx="0">
                  <c:v>Resultado Monitoreo</c:v>
                </c:pt>
              </c:strCache>
            </c:strRef>
          </c:tx>
          <c:spPr>
            <a:solidFill>
              <a:srgbClr val="004586"/>
            </a:solidFill>
            <a:ln w="25400">
              <a:noFill/>
            </a:ln>
          </c:spPr>
          <c:invertIfNegative val="0"/>
          <c:cat>
            <c:strRef>
              <c:f>'IN-PRO-DES-003'!$A$33:$A$36</c:f>
              <c:strCache>
                <c:ptCount val="4"/>
                <c:pt idx="0">
                  <c:v>MARZO</c:v>
                </c:pt>
                <c:pt idx="1">
                  <c:v>JUNIO</c:v>
                </c:pt>
                <c:pt idx="2">
                  <c:v>SEPTIEMBRE</c:v>
                </c:pt>
                <c:pt idx="3">
                  <c:v>DICIEMBRE</c:v>
                </c:pt>
              </c:strCache>
            </c:strRef>
          </c:cat>
          <c:val>
            <c:numRef>
              <c:f>'IN-PRO-DES-003'!$B$33:$B$36</c:f>
              <c:numCache>
                <c:formatCode>0%</c:formatCode>
                <c:ptCount val="4"/>
                <c:pt idx="0" formatCode="0.00%">
                  <c:v>6.3045891544310159E-3</c:v>
                </c:pt>
                <c:pt idx="1">
                  <c:v>0</c:v>
                </c:pt>
                <c:pt idx="2">
                  <c:v>0</c:v>
                </c:pt>
                <c:pt idx="3">
                  <c:v>0</c:v>
                </c:pt>
              </c:numCache>
            </c:numRef>
          </c:val>
          <c:extLst>
            <c:ext xmlns:c16="http://schemas.microsoft.com/office/drawing/2014/chart" uri="{C3380CC4-5D6E-409C-BE32-E72D297353CC}">
              <c16:uniqueId val="{00000000-3FEC-4C1A-846C-AAE5B430EC7D}"/>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'IN-PRO-DES-004'!$B$32</c:f>
              <c:strCache>
                <c:ptCount val="1"/>
                <c:pt idx="0">
                  <c:v>Resultado Monitoreo</c:v>
                </c:pt>
              </c:strCache>
            </c:strRef>
          </c:tx>
          <c:spPr>
            <a:solidFill>
              <a:srgbClr val="004586"/>
            </a:solidFill>
            <a:ln w="25400">
              <a:noFill/>
            </a:ln>
          </c:spPr>
          <c:invertIfNegative val="0"/>
          <c:cat>
            <c:strRef>
              <c:f>'IN-PRO-DES-004'!$A$33:$A$36</c:f>
              <c:strCache>
                <c:ptCount val="4"/>
                <c:pt idx="0">
                  <c:v>MARZO</c:v>
                </c:pt>
                <c:pt idx="1">
                  <c:v>JUNIO</c:v>
                </c:pt>
                <c:pt idx="2">
                  <c:v>SEPTIEMBRE</c:v>
                </c:pt>
                <c:pt idx="3">
                  <c:v>DICIEMBRE</c:v>
                </c:pt>
              </c:strCache>
            </c:strRef>
          </c:cat>
          <c:val>
            <c:numRef>
              <c:f>'IN-PRO-DES-004'!$B$33:$B$36</c:f>
              <c:numCache>
                <c:formatCode>0%</c:formatCode>
                <c:ptCount val="4"/>
                <c:pt idx="0" formatCode="0.00%">
                  <c:v>0.13888859126513398</c:v>
                </c:pt>
                <c:pt idx="1">
                  <c:v>0</c:v>
                </c:pt>
                <c:pt idx="2">
                  <c:v>0</c:v>
                </c:pt>
                <c:pt idx="3">
                  <c:v>0</c:v>
                </c:pt>
              </c:numCache>
            </c:numRef>
          </c:val>
          <c:extLst>
            <c:ext xmlns:c16="http://schemas.microsoft.com/office/drawing/2014/chart" uri="{C3380CC4-5D6E-409C-BE32-E72D297353CC}">
              <c16:uniqueId val="{00000000-7ECE-49FF-859B-97798A88C50D}"/>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'IN-PRO-DES-005'!$B$32</c:f>
              <c:strCache>
                <c:ptCount val="1"/>
                <c:pt idx="0">
                  <c:v>Resultado Monitoreo</c:v>
                </c:pt>
              </c:strCache>
            </c:strRef>
          </c:tx>
          <c:spPr>
            <a:solidFill>
              <a:srgbClr val="004586"/>
            </a:solidFill>
            <a:ln w="25400">
              <a:noFill/>
            </a:ln>
          </c:spPr>
          <c:invertIfNegative val="0"/>
          <c:cat>
            <c:strRef>
              <c:f>'IN-PRO-DES-005'!$A$33:$A$36</c:f>
              <c:strCache>
                <c:ptCount val="4"/>
                <c:pt idx="0">
                  <c:v>MARZO</c:v>
                </c:pt>
                <c:pt idx="1">
                  <c:v>JUNIO</c:v>
                </c:pt>
                <c:pt idx="2">
                  <c:v>SEPTIEMBRE</c:v>
                </c:pt>
                <c:pt idx="3">
                  <c:v>DICIEMBRE</c:v>
                </c:pt>
              </c:strCache>
            </c:strRef>
          </c:cat>
          <c:val>
            <c:numRef>
              <c:f>'IN-PRO-DES-005'!$B$33:$B$36</c:f>
              <c:numCache>
                <c:formatCode>0%</c:formatCode>
                <c:ptCount val="4"/>
                <c:pt idx="0" formatCode="0.00%">
                  <c:v>0.68181818181818177</c:v>
                </c:pt>
                <c:pt idx="1">
                  <c:v>0</c:v>
                </c:pt>
                <c:pt idx="2">
                  <c:v>0</c:v>
                </c:pt>
                <c:pt idx="3">
                  <c:v>0</c:v>
                </c:pt>
              </c:numCache>
            </c:numRef>
          </c:val>
          <c:extLst>
            <c:ext xmlns:c16="http://schemas.microsoft.com/office/drawing/2014/chart" uri="{C3380CC4-5D6E-409C-BE32-E72D297353CC}">
              <c16:uniqueId val="{00000000-2F37-4E36-BFF1-DE019D4DC106}"/>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'IN-PRO-DES-006'!$B$32</c:f>
              <c:strCache>
                <c:ptCount val="1"/>
                <c:pt idx="0">
                  <c:v>Resultado Monitoreo</c:v>
                </c:pt>
              </c:strCache>
            </c:strRef>
          </c:tx>
          <c:spPr>
            <a:solidFill>
              <a:srgbClr val="004586"/>
            </a:solidFill>
            <a:ln w="25400">
              <a:noFill/>
            </a:ln>
          </c:spPr>
          <c:invertIfNegative val="0"/>
          <c:cat>
            <c:strRef>
              <c:f>'IN-PRO-DES-006'!$A$33:$A$36</c:f>
              <c:strCache>
                <c:ptCount val="4"/>
                <c:pt idx="0">
                  <c:v>MARZO</c:v>
                </c:pt>
                <c:pt idx="1">
                  <c:v>JUNIO</c:v>
                </c:pt>
                <c:pt idx="2">
                  <c:v>SEPTIEMBRE</c:v>
                </c:pt>
                <c:pt idx="3">
                  <c:v>DICIEMBRE</c:v>
                </c:pt>
              </c:strCache>
            </c:strRef>
          </c:cat>
          <c:val>
            <c:numRef>
              <c:f>'IN-PRO-DES-006'!$B$33:$B$36</c:f>
              <c:numCache>
                <c:formatCode>0%</c:formatCode>
                <c:ptCount val="4"/>
                <c:pt idx="0" formatCode="0.00%">
                  <c:v>0.16899906229209341</c:v>
                </c:pt>
                <c:pt idx="1">
                  <c:v>0</c:v>
                </c:pt>
                <c:pt idx="2">
                  <c:v>0</c:v>
                </c:pt>
                <c:pt idx="3">
                  <c:v>0</c:v>
                </c:pt>
              </c:numCache>
            </c:numRef>
          </c:val>
          <c:extLst>
            <c:ext xmlns:c16="http://schemas.microsoft.com/office/drawing/2014/chart" uri="{C3380CC4-5D6E-409C-BE32-E72D297353CC}">
              <c16:uniqueId val="{00000000-80A2-4A36-BDB6-017CF9247F5A}"/>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'IN-PRO-DES-007'!$B$32</c:f>
              <c:strCache>
                <c:ptCount val="1"/>
                <c:pt idx="0">
                  <c:v>Resultado Monitoreo</c:v>
                </c:pt>
              </c:strCache>
            </c:strRef>
          </c:tx>
          <c:spPr>
            <a:solidFill>
              <a:srgbClr val="004586"/>
            </a:solidFill>
            <a:ln w="25400">
              <a:noFill/>
            </a:ln>
          </c:spPr>
          <c:invertIfNegative val="0"/>
          <c:cat>
            <c:strRef>
              <c:f>'IN-PRO-DES-007'!$A$33:$A$36</c:f>
              <c:strCache>
                <c:ptCount val="4"/>
                <c:pt idx="0">
                  <c:v>MARZO</c:v>
                </c:pt>
                <c:pt idx="1">
                  <c:v>JUNIO</c:v>
                </c:pt>
                <c:pt idx="2">
                  <c:v>SEPTIEMBRE</c:v>
                </c:pt>
                <c:pt idx="3">
                  <c:v>DICIEMBRE</c:v>
                </c:pt>
              </c:strCache>
            </c:strRef>
          </c:cat>
          <c:val>
            <c:numRef>
              <c:f>'IN-PRO-DES-007'!$B$33:$B$36</c:f>
              <c:numCache>
                <c:formatCode>0%</c:formatCode>
                <c:ptCount val="4"/>
                <c:pt idx="0" formatCode="0.0%">
                  <c:v>0.32575757575757575</c:v>
                </c:pt>
                <c:pt idx="1">
                  <c:v>0</c:v>
                </c:pt>
                <c:pt idx="2">
                  <c:v>0</c:v>
                </c:pt>
                <c:pt idx="3">
                  <c:v>0</c:v>
                </c:pt>
              </c:numCache>
            </c:numRef>
          </c:val>
          <c:extLst>
            <c:ext xmlns:c16="http://schemas.microsoft.com/office/drawing/2014/chart" uri="{C3380CC4-5D6E-409C-BE32-E72D297353CC}">
              <c16:uniqueId val="{00000000-B6CE-46CB-9F7C-956C2785FE76}"/>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'IN-PRO-DES-008'!$B$32</c:f>
              <c:strCache>
                <c:ptCount val="1"/>
                <c:pt idx="0">
                  <c:v>Resultado Monitoreo</c:v>
                </c:pt>
              </c:strCache>
            </c:strRef>
          </c:tx>
          <c:spPr>
            <a:solidFill>
              <a:srgbClr val="004586"/>
            </a:solidFill>
            <a:ln w="25400">
              <a:noFill/>
            </a:ln>
          </c:spPr>
          <c:invertIfNegative val="0"/>
          <c:cat>
            <c:strRef>
              <c:f>'IN-PRO-DES-008'!$A$33:$A$36</c:f>
              <c:strCache>
                <c:ptCount val="4"/>
                <c:pt idx="0">
                  <c:v>MARZO</c:v>
                </c:pt>
                <c:pt idx="1">
                  <c:v>JUNIO</c:v>
                </c:pt>
                <c:pt idx="2">
                  <c:v>SEPTIEMBRE</c:v>
                </c:pt>
                <c:pt idx="3">
                  <c:v>DICIEMBRE</c:v>
                </c:pt>
              </c:strCache>
            </c:strRef>
          </c:cat>
          <c:val>
            <c:numRef>
              <c:f>'IN-PRO-DES-008'!$B$33:$B$36</c:f>
              <c:numCache>
                <c:formatCode>0%</c:formatCode>
                <c:ptCount val="4"/>
                <c:pt idx="0" formatCode="0.0%">
                  <c:v>0.18991187304210128</c:v>
                </c:pt>
                <c:pt idx="1">
                  <c:v>0</c:v>
                </c:pt>
                <c:pt idx="2">
                  <c:v>0</c:v>
                </c:pt>
                <c:pt idx="3">
                  <c:v>0</c:v>
                </c:pt>
              </c:numCache>
            </c:numRef>
          </c:val>
          <c:extLst>
            <c:ext xmlns:c16="http://schemas.microsoft.com/office/drawing/2014/chart" uri="{C3380CC4-5D6E-409C-BE32-E72D297353CC}">
              <c16:uniqueId val="{00000000-E208-44B1-B257-8EB916C2D8D7}"/>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19131824022942E-2"/>
          <c:y val="3.2020225980202141E-2"/>
          <c:w val="0.8752504841069052"/>
          <c:h val="0.73875284020941046"/>
        </c:manualLayout>
      </c:layout>
      <c:barChart>
        <c:barDir val="col"/>
        <c:grouping val="clustered"/>
        <c:varyColors val="0"/>
        <c:ser>
          <c:idx val="0"/>
          <c:order val="0"/>
          <c:tx>
            <c:strRef>
              <c:f>'IN-PRO-DES-009'!$B$31</c:f>
              <c:strCache>
                <c:ptCount val="1"/>
                <c:pt idx="0">
                  <c:v>Resultado Monitoreo</c:v>
                </c:pt>
              </c:strCache>
            </c:strRef>
          </c:tx>
          <c:spPr>
            <a:solidFill>
              <a:srgbClr val="004586"/>
            </a:solidFill>
            <a:ln w="25400">
              <a:noFill/>
            </a:ln>
          </c:spPr>
          <c:invertIfNegative val="0"/>
          <c:cat>
            <c:strRef>
              <c:f>'IN-PRO-DES-009'!$A$32:$A$35</c:f>
              <c:strCache>
                <c:ptCount val="4"/>
                <c:pt idx="0">
                  <c:v>MARZO</c:v>
                </c:pt>
                <c:pt idx="1">
                  <c:v>JUNIO</c:v>
                </c:pt>
                <c:pt idx="2">
                  <c:v>SEPTIEMBRE</c:v>
                </c:pt>
                <c:pt idx="3">
                  <c:v>DICIEMBRE</c:v>
                </c:pt>
              </c:strCache>
            </c:strRef>
          </c:cat>
          <c:val>
            <c:numRef>
              <c:f>'IN-PRO-DES-009'!$B$32:$B$35</c:f>
              <c:numCache>
                <c:formatCode>0%</c:formatCode>
                <c:ptCount val="4"/>
                <c:pt idx="0">
                  <c:v>0.76</c:v>
                </c:pt>
              </c:numCache>
            </c:numRef>
          </c:val>
          <c:extLst>
            <c:ext xmlns:c16="http://schemas.microsoft.com/office/drawing/2014/chart" uri="{C3380CC4-5D6E-409C-BE32-E72D297353CC}">
              <c16:uniqueId val="{00000000-CAE3-432C-8D3F-14EF357847A9}"/>
            </c:ext>
          </c:extLst>
        </c:ser>
        <c:dLbls>
          <c:showLegendKey val="0"/>
          <c:showVal val="0"/>
          <c:showCatName val="0"/>
          <c:showSerName val="0"/>
          <c:showPercent val="0"/>
          <c:showBubbleSize val="0"/>
        </c:dLbls>
        <c:gapWidth val="150"/>
        <c:axId val="-1124005536"/>
        <c:axId val="-1124004448"/>
      </c:barChart>
      <c:catAx>
        <c:axId val="-112400553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124004448"/>
        <c:crossesAt val="0"/>
        <c:auto val="1"/>
        <c:lblAlgn val="ctr"/>
        <c:lblOffset val="100"/>
        <c:tickLblSkip val="1"/>
        <c:tickMarkSkip val="1"/>
        <c:noMultiLvlLbl val="0"/>
      </c:catAx>
      <c:valAx>
        <c:axId val="-1124004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12400553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5770244" y="10706100"/>
    <xdr:ext cx="7183755" cy="2619375"/>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407669</xdr:colOff>
      <xdr:row>0</xdr:row>
      <xdr:rowOff>175260</xdr:rowOff>
    </xdr:from>
    <xdr:to>
      <xdr:col>1</xdr:col>
      <xdr:colOff>437298</xdr:colOff>
      <xdr:row>3</xdr:row>
      <xdr:rowOff>142875</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69" y="175260"/>
          <a:ext cx="1086904"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5785485" y="10919460"/>
    <xdr:ext cx="6046470" cy="2592705"/>
    <xdr:graphicFrame macro="">
      <xdr:nvGraphicFramePr>
        <xdr:cNvPr id="2" name="Gráfico 3">
          <a:extLst>
            <a:ext uri="{FF2B5EF4-FFF2-40B4-BE49-F238E27FC236}">
              <a16:creationId xmlns:a16="http://schemas.microsoft.com/office/drawing/2014/main" id="{CDB5CFC6-EC09-48C9-BBF9-4007C19FD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457200</xdr:colOff>
      <xdr:row>0</xdr:row>
      <xdr:rowOff>220980</xdr:rowOff>
    </xdr:from>
    <xdr:to>
      <xdr:col>1</xdr:col>
      <xdr:colOff>348960</xdr:colOff>
      <xdr:row>3</xdr:row>
      <xdr:rowOff>83820</xdr:rowOff>
    </xdr:to>
    <xdr:pic>
      <xdr:nvPicPr>
        <xdr:cNvPr id="3" name="Imagen 22">
          <a:extLst>
            <a:ext uri="{FF2B5EF4-FFF2-40B4-BE49-F238E27FC236}">
              <a16:creationId xmlns:a16="http://schemas.microsoft.com/office/drawing/2014/main" id="{412E7690-30E1-406E-A17D-89FD2BE912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220980"/>
          <a:ext cx="9509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absoluteAnchor>
    <xdr:pos x="5415280" y="1502092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5551170" y="10934700"/>
    <xdr:ext cx="7364730" cy="2762250"/>
    <xdr:graphicFrame macro="">
      <xdr:nvGraphicFramePr>
        <xdr:cNvPr id="2" name="Gráfico 3">
          <a:extLst>
            <a:ext uri="{FF2B5EF4-FFF2-40B4-BE49-F238E27FC236}">
              <a16:creationId xmlns:a16="http://schemas.microsoft.com/office/drawing/2014/main" id="{EDCFA5EF-968F-47B5-9723-C003A2DD9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407669</xdr:colOff>
      <xdr:row>0</xdr:row>
      <xdr:rowOff>118109</xdr:rowOff>
    </xdr:from>
    <xdr:to>
      <xdr:col>1</xdr:col>
      <xdr:colOff>507723</xdr:colOff>
      <xdr:row>3</xdr:row>
      <xdr:rowOff>142874</xdr:rowOff>
    </xdr:to>
    <xdr:pic>
      <xdr:nvPicPr>
        <xdr:cNvPr id="3" name="Imagen 22">
          <a:extLst>
            <a:ext uri="{FF2B5EF4-FFF2-40B4-BE49-F238E27FC236}">
              <a16:creationId xmlns:a16="http://schemas.microsoft.com/office/drawing/2014/main" id="{6A63E379-3EE4-4B1B-8295-6FDBC8462A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69" y="118109"/>
          <a:ext cx="1157329" cy="93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770244" y="11049000"/>
    <xdr:ext cx="6444615" cy="2644140"/>
    <xdr:graphicFrame macro="">
      <xdr:nvGraphicFramePr>
        <xdr:cNvPr id="2" name="Gráfico 3">
          <a:extLst>
            <a:ext uri="{FF2B5EF4-FFF2-40B4-BE49-F238E27FC236}">
              <a16:creationId xmlns:a16="http://schemas.microsoft.com/office/drawing/2014/main" id="{C48A5BC9-B0D2-4F29-9AA6-C9664A700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502920</xdr:colOff>
      <xdr:row>0</xdr:row>
      <xdr:rowOff>60960</xdr:rowOff>
    </xdr:from>
    <xdr:to>
      <xdr:col>1</xdr:col>
      <xdr:colOff>220980</xdr:colOff>
      <xdr:row>2</xdr:row>
      <xdr:rowOff>86628</xdr:rowOff>
    </xdr:to>
    <xdr:pic>
      <xdr:nvPicPr>
        <xdr:cNvPr id="3" name="Imagen 22">
          <a:extLst>
            <a:ext uri="{FF2B5EF4-FFF2-40B4-BE49-F238E27FC236}">
              <a16:creationId xmlns:a16="http://schemas.microsoft.com/office/drawing/2014/main" id="{CE3C7D47-4F9A-4921-8564-4285E0F98E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920" y="60960"/>
          <a:ext cx="777240" cy="635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789295" y="10953750"/>
    <xdr:ext cx="6545580" cy="2867025"/>
    <xdr:graphicFrame macro="">
      <xdr:nvGraphicFramePr>
        <xdr:cNvPr id="2" name="Gráfico 3">
          <a:extLst>
            <a:ext uri="{FF2B5EF4-FFF2-40B4-BE49-F238E27FC236}">
              <a16:creationId xmlns:a16="http://schemas.microsoft.com/office/drawing/2014/main" id="{67E75786-1F2E-4C79-B70E-33A43B864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388620</xdr:colOff>
      <xdr:row>0</xdr:row>
      <xdr:rowOff>127635</xdr:rowOff>
    </xdr:from>
    <xdr:to>
      <xdr:col>1</xdr:col>
      <xdr:colOff>419900</xdr:colOff>
      <xdr:row>3</xdr:row>
      <xdr:rowOff>104775</xdr:rowOff>
    </xdr:to>
    <xdr:pic>
      <xdr:nvPicPr>
        <xdr:cNvPr id="3" name="Imagen 22">
          <a:extLst>
            <a:ext uri="{FF2B5EF4-FFF2-40B4-BE49-F238E27FC236}">
              <a16:creationId xmlns:a16="http://schemas.microsoft.com/office/drawing/2014/main" id="{A18A2C36-C30F-47A6-BECF-1B15AED46E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127635"/>
          <a:ext cx="1088555"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5838824" y="10988040"/>
    <xdr:ext cx="6635115" cy="2743200"/>
    <xdr:graphicFrame macro="">
      <xdr:nvGraphicFramePr>
        <xdr:cNvPr id="2" name="Gráfico 3">
          <a:extLst>
            <a:ext uri="{FF2B5EF4-FFF2-40B4-BE49-F238E27FC236}">
              <a16:creationId xmlns:a16="http://schemas.microsoft.com/office/drawing/2014/main" id="{64C9F8BB-F03D-414E-A1DE-69BBB98CC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388620</xdr:colOff>
      <xdr:row>0</xdr:row>
      <xdr:rowOff>121920</xdr:rowOff>
    </xdr:from>
    <xdr:to>
      <xdr:col>1</xdr:col>
      <xdr:colOff>401578</xdr:colOff>
      <xdr:row>3</xdr:row>
      <xdr:rowOff>83820</xdr:rowOff>
    </xdr:to>
    <xdr:pic>
      <xdr:nvPicPr>
        <xdr:cNvPr id="3" name="Imagen 22">
          <a:extLst>
            <a:ext uri="{FF2B5EF4-FFF2-40B4-BE49-F238E27FC236}">
              <a16:creationId xmlns:a16="http://schemas.microsoft.com/office/drawing/2014/main" id="{54D8F88B-32D7-4A9B-9C18-73CEFFB600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121920"/>
          <a:ext cx="1072138"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5846445" y="11079480"/>
    <xdr:ext cx="6046470" cy="2592705"/>
    <xdr:graphicFrame macro="">
      <xdr:nvGraphicFramePr>
        <xdr:cNvPr id="2" name="Gráfico 3">
          <a:extLst>
            <a:ext uri="{FF2B5EF4-FFF2-40B4-BE49-F238E27FC236}">
              <a16:creationId xmlns:a16="http://schemas.microsoft.com/office/drawing/2014/main" id="{EA3DBCCB-5486-4150-A357-E3A68029E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487680</xdr:colOff>
      <xdr:row>0</xdr:row>
      <xdr:rowOff>160020</xdr:rowOff>
    </xdr:from>
    <xdr:to>
      <xdr:col>1</xdr:col>
      <xdr:colOff>435378</xdr:colOff>
      <xdr:row>3</xdr:row>
      <xdr:rowOff>68580</xdr:rowOff>
    </xdr:to>
    <xdr:pic>
      <xdr:nvPicPr>
        <xdr:cNvPr id="3" name="Imagen 22">
          <a:extLst>
            <a:ext uri="{FF2B5EF4-FFF2-40B4-BE49-F238E27FC236}">
              <a16:creationId xmlns:a16="http://schemas.microsoft.com/office/drawing/2014/main" id="{84D71478-527A-4E41-9A87-1943344403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 y="160020"/>
          <a:ext cx="1006878"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absoluteAnchor>
    <xdr:pos x="5732145" y="11087100"/>
    <xdr:ext cx="6046470" cy="2592705"/>
    <xdr:graphicFrame macro="">
      <xdr:nvGraphicFramePr>
        <xdr:cNvPr id="2" name="Gráfico 3">
          <a:extLst>
            <a:ext uri="{FF2B5EF4-FFF2-40B4-BE49-F238E27FC236}">
              <a16:creationId xmlns:a16="http://schemas.microsoft.com/office/drawing/2014/main" id="{1A1269CA-66A2-481E-85A2-628B2F2F8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411480</xdr:colOff>
      <xdr:row>0</xdr:row>
      <xdr:rowOff>144780</xdr:rowOff>
    </xdr:from>
    <xdr:to>
      <xdr:col>1</xdr:col>
      <xdr:colOff>359178</xdr:colOff>
      <xdr:row>3</xdr:row>
      <xdr:rowOff>53340</xdr:rowOff>
    </xdr:to>
    <xdr:pic>
      <xdr:nvPicPr>
        <xdr:cNvPr id="3" name="Imagen 22">
          <a:extLst>
            <a:ext uri="{FF2B5EF4-FFF2-40B4-BE49-F238E27FC236}">
              <a16:creationId xmlns:a16="http://schemas.microsoft.com/office/drawing/2014/main" id="{BBC2A2EC-2A11-4D7C-943C-4FAB30E7AF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0" y="144780"/>
          <a:ext cx="1006878"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5503545" y="11170920"/>
    <xdr:ext cx="6046470" cy="2592705"/>
    <xdr:graphicFrame macro="">
      <xdr:nvGraphicFramePr>
        <xdr:cNvPr id="2" name="Gráfico 3">
          <a:extLst>
            <a:ext uri="{FF2B5EF4-FFF2-40B4-BE49-F238E27FC236}">
              <a16:creationId xmlns:a16="http://schemas.microsoft.com/office/drawing/2014/main" id="{547F3F7F-EACD-4EC3-9AB9-CFC3F7A46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411481</xdr:colOff>
      <xdr:row>0</xdr:row>
      <xdr:rowOff>160020</xdr:rowOff>
    </xdr:from>
    <xdr:to>
      <xdr:col>1</xdr:col>
      <xdr:colOff>419101</xdr:colOff>
      <xdr:row>3</xdr:row>
      <xdr:rowOff>117557</xdr:rowOff>
    </xdr:to>
    <xdr:pic>
      <xdr:nvPicPr>
        <xdr:cNvPr id="3" name="Imagen 22">
          <a:extLst>
            <a:ext uri="{FF2B5EF4-FFF2-40B4-BE49-F238E27FC236}">
              <a16:creationId xmlns:a16="http://schemas.microsoft.com/office/drawing/2014/main" id="{69EE249F-3105-42F4-9202-C4BAB6EA60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1" y="160020"/>
          <a:ext cx="1066800" cy="87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absoluteAnchor>
    <xdr:pos x="5189220" y="11837670"/>
    <xdr:ext cx="6046470" cy="2592705"/>
    <xdr:graphicFrame macro="">
      <xdr:nvGraphicFramePr>
        <xdr:cNvPr id="2" name="Gráfico 3">
          <a:extLst>
            <a:ext uri="{FF2B5EF4-FFF2-40B4-BE49-F238E27FC236}">
              <a16:creationId xmlns:a16="http://schemas.microsoft.com/office/drawing/2014/main" id="{DAA26BC0-6CC7-4A22-863C-510B41114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480060</xdr:colOff>
      <xdr:row>0</xdr:row>
      <xdr:rowOff>167640</xdr:rowOff>
    </xdr:from>
    <xdr:to>
      <xdr:col>1</xdr:col>
      <xdr:colOff>390466</xdr:colOff>
      <xdr:row>3</xdr:row>
      <xdr:rowOff>45720</xdr:rowOff>
    </xdr:to>
    <xdr:pic>
      <xdr:nvPicPr>
        <xdr:cNvPr id="3" name="Imagen 22">
          <a:extLst>
            <a:ext uri="{FF2B5EF4-FFF2-40B4-BE49-F238E27FC236}">
              <a16:creationId xmlns:a16="http://schemas.microsoft.com/office/drawing/2014/main" id="{E1E8DABE-9F8F-4E79-A275-3930D304C3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0060" y="167640"/>
          <a:ext cx="969586"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189E-0E28-4DC6-9C46-31DB243F827F}">
  <dimension ref="A2:M38"/>
  <sheetViews>
    <sheetView topLeftCell="C3" workbookViewId="0">
      <selection activeCell="G16" sqref="G16"/>
    </sheetView>
  </sheetViews>
  <sheetFormatPr baseColWidth="10" defaultRowHeight="13.8"/>
  <cols>
    <col min="1" max="1" width="18.8984375" style="41" customWidth="1"/>
    <col min="2" max="2" width="18.8984375" style="47" customWidth="1"/>
    <col min="3" max="3" width="13.09765625" customWidth="1"/>
    <col min="4" max="4" width="22.8984375" customWidth="1"/>
    <col min="5" max="5" width="59.69921875" customWidth="1"/>
    <col min="6" max="6" width="30.3984375" customWidth="1"/>
    <col min="7" max="7" width="20.59765625" bestFit="1" customWidth="1"/>
    <col min="8" max="8" width="13.59765625" customWidth="1"/>
    <col min="9" max="9" width="14" customWidth="1"/>
    <col min="10" max="10" width="15.09765625" customWidth="1"/>
    <col min="11" max="11" width="14.59765625" customWidth="1"/>
  </cols>
  <sheetData>
    <row r="2" spans="1:13">
      <c r="A2" s="68" t="s">
        <v>379</v>
      </c>
      <c r="B2" s="68"/>
      <c r="C2" s="68"/>
      <c r="D2" s="68"/>
      <c r="E2" s="68"/>
      <c r="F2" s="68"/>
      <c r="G2" s="68"/>
      <c r="H2" s="68"/>
      <c r="I2" s="68"/>
      <c r="J2" s="68"/>
      <c r="K2" s="68"/>
      <c r="L2" s="68"/>
      <c r="M2" s="68"/>
    </row>
    <row r="4" spans="1:13" ht="13.95" customHeight="1">
      <c r="A4" s="67" t="s">
        <v>343</v>
      </c>
      <c r="B4" s="64" t="s">
        <v>365</v>
      </c>
      <c r="C4" s="59" t="s">
        <v>324</v>
      </c>
      <c r="D4" s="59" t="s">
        <v>327</v>
      </c>
      <c r="E4" s="59" t="s">
        <v>325</v>
      </c>
      <c r="F4" s="59" t="s">
        <v>326</v>
      </c>
      <c r="G4" s="60" t="s">
        <v>169</v>
      </c>
      <c r="H4" s="61"/>
      <c r="I4" s="61"/>
      <c r="J4" s="61"/>
      <c r="K4" s="61"/>
      <c r="L4" s="61"/>
      <c r="M4" s="62"/>
    </row>
    <row r="5" spans="1:13">
      <c r="A5" s="67"/>
      <c r="B5" s="65"/>
      <c r="C5" s="59"/>
      <c r="D5" s="59"/>
      <c r="E5" s="59"/>
      <c r="F5" s="59"/>
      <c r="G5" s="55">
        <v>2024</v>
      </c>
      <c r="H5" s="63">
        <v>2025</v>
      </c>
      <c r="I5" s="63"/>
      <c r="J5" s="63">
        <v>2026</v>
      </c>
      <c r="K5" s="63"/>
      <c r="L5" s="63">
        <v>2027</v>
      </c>
      <c r="M5" s="63"/>
    </row>
    <row r="6" spans="1:13">
      <c r="A6" s="67"/>
      <c r="B6" s="66"/>
      <c r="C6" s="59"/>
      <c r="D6" s="59"/>
      <c r="E6" s="59"/>
      <c r="F6" s="59"/>
      <c r="G6" s="55" t="s">
        <v>328</v>
      </c>
      <c r="H6" s="55" t="s">
        <v>329</v>
      </c>
      <c r="I6" s="55" t="s">
        <v>328</v>
      </c>
      <c r="J6" s="55" t="s">
        <v>329</v>
      </c>
      <c r="K6" s="55" t="s">
        <v>328</v>
      </c>
      <c r="L6" s="55" t="s">
        <v>329</v>
      </c>
      <c r="M6" s="55" t="s">
        <v>328</v>
      </c>
    </row>
    <row r="7" spans="1:13" ht="41.4">
      <c r="A7" s="42" t="s">
        <v>344</v>
      </c>
      <c r="B7" s="46" t="s">
        <v>366</v>
      </c>
      <c r="C7" s="42">
        <v>7755</v>
      </c>
      <c r="D7" s="40" t="str">
        <f>+'IN-PRO-DES-001'!A11</f>
        <v>Población atendida</v>
      </c>
      <c r="E7" s="45" t="str">
        <f>+'IN-PRO-DES-001'!M25</f>
        <v>No. De NNAJ ATENDIDOS EN LA VIGENCIA/212338 (NNAJ EN POBREZA EXTREMA (2023)*100</v>
      </c>
      <c r="F7" s="45" t="str">
        <f>+'IN-PRO-DES-001'!A16</f>
        <v>Medir el avance en  el número de NNAJ atendidos por el IDIPRON y que son su objeto de atención</v>
      </c>
      <c r="G7" s="43">
        <f>+'IN-PRO-DES-001'!J16</f>
        <v>6.2056720888394916E-2</v>
      </c>
      <c r="H7" s="43">
        <f>+'IN-PRO-DES-001'!N17</f>
        <v>8.6699999999999999E-2</v>
      </c>
      <c r="I7" s="43">
        <f>+'IN-PRO-DES-001'!B35</f>
        <v>0</v>
      </c>
      <c r="J7" s="44">
        <f>+'IN-PRO-DES-001'!O17</f>
        <v>8.9399999999999993E-2</v>
      </c>
      <c r="K7" s="42"/>
      <c r="L7" s="44">
        <f>+'IN-PRO-DES-001'!P17</f>
        <v>9.2100000000000001E-2</v>
      </c>
      <c r="M7" s="42"/>
    </row>
    <row r="8" spans="1:13" ht="41.4">
      <c r="A8" s="42" t="s">
        <v>345</v>
      </c>
      <c r="B8" s="46" t="s">
        <v>367</v>
      </c>
      <c r="C8" s="42">
        <v>7755</v>
      </c>
      <c r="D8" s="40" t="str">
        <f>+'IN-PRO-DES-002'!A11</f>
        <v>Recursos invertidos</v>
      </c>
      <c r="E8" s="45" t="str">
        <f>+'IN-PRO-DES-002'!M25</f>
        <v>Total recursos ejecutados acumulados (vigencias  ejecutadas) / total recursos programados en la en proyecto en el cuatrienió*100</v>
      </c>
      <c r="F8" s="45" t="str">
        <f>+'IN-PRO-DES-002'!A16</f>
        <v>Medir el avance en la ejecución de recursos frente a la programación del cuatrienio</v>
      </c>
      <c r="G8" s="43">
        <f>+'IN-PRO-DES-002'!J16</f>
        <v>6.4399999999999999E-2</v>
      </c>
      <c r="H8" s="43">
        <f>+'IN-PRO-DES-002'!N17</f>
        <v>0.34910000000000002</v>
      </c>
      <c r="I8" s="43">
        <f>+'IN-PRO-DES-002'!B35</f>
        <v>0</v>
      </c>
      <c r="J8" s="44">
        <f>+'IN-PRO-DES-002'!O17</f>
        <v>0.66969999999999996</v>
      </c>
      <c r="K8" s="42"/>
      <c r="L8" s="43">
        <f>+'IN-PRO-DES-002'!P17</f>
        <v>1</v>
      </c>
      <c r="M8" s="42"/>
    </row>
    <row r="12" spans="1:13">
      <c r="A12" s="67" t="s">
        <v>343</v>
      </c>
      <c r="B12" s="64" t="s">
        <v>365</v>
      </c>
      <c r="C12" s="59" t="s">
        <v>324</v>
      </c>
      <c r="D12" s="59" t="s">
        <v>327</v>
      </c>
      <c r="E12" s="59" t="s">
        <v>325</v>
      </c>
      <c r="F12" s="59" t="s">
        <v>326</v>
      </c>
      <c r="G12" s="60" t="s">
        <v>169</v>
      </c>
      <c r="H12" s="61"/>
      <c r="I12" s="61"/>
      <c r="J12" s="61"/>
      <c r="K12" s="61"/>
      <c r="L12" s="61"/>
      <c r="M12" s="62"/>
    </row>
    <row r="13" spans="1:13">
      <c r="A13" s="67"/>
      <c r="B13" s="65"/>
      <c r="C13" s="59"/>
      <c r="D13" s="59"/>
      <c r="E13" s="59"/>
      <c r="F13" s="59"/>
      <c r="G13" s="55">
        <v>2024</v>
      </c>
      <c r="H13" s="63">
        <v>2025</v>
      </c>
      <c r="I13" s="63"/>
      <c r="J13" s="63">
        <v>2026</v>
      </c>
      <c r="K13" s="63"/>
      <c r="L13" s="63">
        <v>2027</v>
      </c>
      <c r="M13" s="63"/>
    </row>
    <row r="14" spans="1:13">
      <c r="A14" s="67"/>
      <c r="B14" s="66"/>
      <c r="C14" s="59"/>
      <c r="D14" s="59"/>
      <c r="E14" s="59"/>
      <c r="F14" s="59"/>
      <c r="G14" s="55" t="s">
        <v>328</v>
      </c>
      <c r="H14" s="55" t="s">
        <v>329</v>
      </c>
      <c r="I14" s="55" t="s">
        <v>328</v>
      </c>
      <c r="J14" s="55" t="s">
        <v>329</v>
      </c>
      <c r="K14" s="55" t="s">
        <v>328</v>
      </c>
      <c r="L14" s="55" t="s">
        <v>329</v>
      </c>
      <c r="M14" s="55" t="s">
        <v>328</v>
      </c>
    </row>
    <row r="15" spans="1:13" ht="41.4">
      <c r="A15" s="42" t="s">
        <v>346</v>
      </c>
      <c r="B15" s="46" t="s">
        <v>368</v>
      </c>
      <c r="C15" s="42">
        <v>7967</v>
      </c>
      <c r="D15" s="40" t="str">
        <f>+'IN-PRO-DES-003'!A11</f>
        <v>Población atendida</v>
      </c>
      <c r="E15" s="45" t="str">
        <f>+'IN-PRO-DES-003'!M25</f>
        <v>No. De AJ ATENDIDOS EN LA VIGENCIA/143229(AJ EN POBREZA EXTREMA (2023)*100</v>
      </c>
      <c r="F15" s="45" t="str">
        <f>+'IN-PRO-DES-003'!A16</f>
        <v xml:space="preserve">Medir el avance en  el número de AJ atendidos por el IDIPRON y que son su objeto de atención                                                                                                                                                                                                                                                                                                                                                                                                                                                                                                                                                                                                                                                                                                                                                                  </v>
      </c>
      <c r="G15" s="43">
        <f>+'IN-PRO-DES-003'!J16</f>
        <v>1.4808453595291456E-2</v>
      </c>
      <c r="H15" s="43">
        <f>+'IN-PRO-DES-003'!N17</f>
        <v>1.7299999999999999E-2</v>
      </c>
      <c r="I15" s="43">
        <f>+'IN-PRO-DES-003'!B35</f>
        <v>0</v>
      </c>
      <c r="J15" s="44">
        <f>+'IN-PRO-DES-003'!O17</f>
        <v>1.7299999999999999E-2</v>
      </c>
      <c r="K15" s="42"/>
      <c r="L15" s="44">
        <f>+'IN-PRO-DES-003'!P17</f>
        <v>1.7299999999999999E-2</v>
      </c>
      <c r="M15" s="42"/>
    </row>
    <row r="16" spans="1:13" ht="41.4">
      <c r="A16" s="42" t="s">
        <v>347</v>
      </c>
      <c r="B16" s="46" t="s">
        <v>369</v>
      </c>
      <c r="C16" s="42">
        <v>7967</v>
      </c>
      <c r="D16" s="40" t="str">
        <f>+'IN-PRO-DES-004'!A11</f>
        <v>Recursos invertidos</v>
      </c>
      <c r="E16" s="45" t="str">
        <f>+'IN-PRO-DES-004'!M25</f>
        <v>Total recursos ejecutados acumulados (vigencias  ejecutadas) / total recursos programados en la en proyecto en el cuatrienio*100</v>
      </c>
      <c r="F16" s="45" t="str">
        <f>+'IN-PRO-DES-004'!A16</f>
        <v>Medir el avance en la ejecución de recursos frente a la programación del cuatrienio</v>
      </c>
      <c r="G16" s="43">
        <f>+'IN-PRO-DES-004'!J16</f>
        <v>8.6099999999999996E-2</v>
      </c>
      <c r="H16" s="43">
        <f>+'IN-PRO-DES-004'!N17</f>
        <v>0.38429999999999997</v>
      </c>
      <c r="I16" s="43">
        <f>+'IN-PRO-DES-004'!B35</f>
        <v>0</v>
      </c>
      <c r="J16" s="44">
        <f>+'IN-PRO-DES-004'!O17</f>
        <v>0.68430000000000002</v>
      </c>
      <c r="K16" s="42"/>
      <c r="L16" s="43">
        <f>+'IN-PRO-DES-004'!P17</f>
        <v>1</v>
      </c>
      <c r="M16" s="42"/>
    </row>
    <row r="19" spans="1:13">
      <c r="E19" s="41"/>
    </row>
    <row r="20" spans="1:13">
      <c r="A20" s="67" t="s">
        <v>343</v>
      </c>
      <c r="B20" s="64" t="s">
        <v>365</v>
      </c>
      <c r="C20" s="59" t="s">
        <v>324</v>
      </c>
      <c r="D20" s="59" t="s">
        <v>327</v>
      </c>
      <c r="E20" s="59" t="s">
        <v>325</v>
      </c>
      <c r="F20" s="59" t="s">
        <v>326</v>
      </c>
      <c r="G20" s="60" t="s">
        <v>169</v>
      </c>
      <c r="H20" s="61"/>
      <c r="I20" s="61"/>
      <c r="J20" s="61"/>
      <c r="K20" s="61"/>
      <c r="L20" s="61"/>
      <c r="M20" s="62"/>
    </row>
    <row r="21" spans="1:13">
      <c r="A21" s="67"/>
      <c r="B21" s="65"/>
      <c r="C21" s="59"/>
      <c r="D21" s="59"/>
      <c r="E21" s="59"/>
      <c r="F21" s="59"/>
      <c r="G21" s="55">
        <v>2024</v>
      </c>
      <c r="H21" s="63">
        <v>2025</v>
      </c>
      <c r="I21" s="63"/>
      <c r="J21" s="63">
        <v>2026</v>
      </c>
      <c r="K21" s="63"/>
      <c r="L21" s="63">
        <v>2027</v>
      </c>
      <c r="M21" s="63"/>
    </row>
    <row r="22" spans="1:13">
      <c r="A22" s="67"/>
      <c r="B22" s="66"/>
      <c r="C22" s="59"/>
      <c r="D22" s="59"/>
      <c r="E22" s="59"/>
      <c r="F22" s="59"/>
      <c r="G22" s="55" t="s">
        <v>328</v>
      </c>
      <c r="H22" s="55" t="s">
        <v>329</v>
      </c>
      <c r="I22" s="55" t="s">
        <v>328</v>
      </c>
      <c r="J22" s="55" t="s">
        <v>329</v>
      </c>
      <c r="K22" s="55" t="s">
        <v>328</v>
      </c>
      <c r="L22" s="55" t="s">
        <v>329</v>
      </c>
      <c r="M22" s="55" t="s">
        <v>328</v>
      </c>
    </row>
    <row r="23" spans="1:13" ht="59.25" customHeight="1">
      <c r="A23" s="42" t="s">
        <v>348</v>
      </c>
      <c r="B23" s="46" t="s">
        <v>370</v>
      </c>
      <c r="C23" s="42">
        <v>7968</v>
      </c>
      <c r="D23" s="45" t="str">
        <f>+'IN-PRO-DES-005'!A11</f>
        <v>Infraestructura social  mantenida</v>
      </c>
      <c r="E23" s="45" t="str">
        <f>+'IN-PRO-DES-005'!M25</f>
        <v>No. De UPIS y dependencias mantenidas/22 UPIS y dependencias priorizadas*100</v>
      </c>
      <c r="F23" s="45" t="str">
        <f>+'IN-PRO-DES-005'!A16</f>
        <v xml:space="preserve">Medir el avance en  el mantenimiento de la infraestructura social del IDIPRON (UPIS y dependencias Priorizadas)                                                                                                                                                                                                                                                                                                                                                                                                                                                                                                                                                                                                                                                                                                                                                                  </v>
      </c>
      <c r="G23" s="43">
        <f>+'IN-PRO-DES-005'!J16</f>
        <v>0.81818181818181801</v>
      </c>
      <c r="H23" s="43">
        <f>+'IN-PRO-DES-005'!N17</f>
        <v>1</v>
      </c>
      <c r="I23" s="43">
        <f>+'IN-PRO-DES-003'!B43</f>
        <v>0</v>
      </c>
      <c r="J23" s="43">
        <f>+'IN-PRO-DES-005'!O17/10</f>
        <v>1</v>
      </c>
      <c r="K23" s="42"/>
      <c r="L23" s="43">
        <f>+'IN-PRO-DES-005'!P17</f>
        <v>1</v>
      </c>
      <c r="M23" s="42"/>
    </row>
    <row r="24" spans="1:13" ht="67.5" customHeight="1">
      <c r="A24" s="42" t="s">
        <v>349</v>
      </c>
      <c r="B24" s="46" t="s">
        <v>371</v>
      </c>
      <c r="C24" s="42">
        <v>7968</v>
      </c>
      <c r="D24" s="40" t="str">
        <f>+'IN-PRO-DES-006'!A11</f>
        <v>Recursos invertidos</v>
      </c>
      <c r="E24" s="45" t="str">
        <f>+'IN-PRO-DES-006'!M25</f>
        <v>Total recursos ejecutados acumulados (vigencias  ejecutadas) / total recursos programados en la en proyecto en el cuatrienio*100</v>
      </c>
      <c r="F24" s="45" t="str">
        <f>+'IN-PRO-DES-006'!A16</f>
        <v>Medir el avance en la ejecución de recursos frente a la programación del cuatrienio</v>
      </c>
      <c r="G24" s="43">
        <f>+'IN-PRO-DES-006'!J16</f>
        <v>7.7899999999999997E-2</v>
      </c>
      <c r="H24" s="43">
        <f>+'IN-PRO-DES-006'!N17</f>
        <v>0.39550000000000002</v>
      </c>
      <c r="I24" s="43">
        <f>+'IN-PRO-DES-006'!B35</f>
        <v>0</v>
      </c>
      <c r="J24" s="44">
        <f>+'IN-PRO-DES-006'!O17</f>
        <v>0.69120000000000004</v>
      </c>
      <c r="K24" s="42"/>
      <c r="L24" s="44">
        <f>+'IN-PRO-DES-006'!P17</f>
        <v>1</v>
      </c>
      <c r="M24" s="42"/>
    </row>
    <row r="27" spans="1:13">
      <c r="A27" s="67" t="s">
        <v>343</v>
      </c>
      <c r="B27" s="64" t="s">
        <v>365</v>
      </c>
      <c r="C27" s="59" t="s">
        <v>324</v>
      </c>
      <c r="D27" s="59" t="s">
        <v>327</v>
      </c>
      <c r="E27" s="59" t="s">
        <v>325</v>
      </c>
      <c r="F27" s="59" t="s">
        <v>326</v>
      </c>
      <c r="G27" s="60" t="s">
        <v>169</v>
      </c>
      <c r="H27" s="61"/>
      <c r="I27" s="61"/>
      <c r="J27" s="61"/>
      <c r="K27" s="61"/>
      <c r="L27" s="61"/>
      <c r="M27" s="62"/>
    </row>
    <row r="28" spans="1:13">
      <c r="A28" s="67"/>
      <c r="B28" s="65"/>
      <c r="C28" s="59"/>
      <c r="D28" s="59"/>
      <c r="E28" s="59"/>
      <c r="F28" s="59"/>
      <c r="G28" s="55">
        <v>2024</v>
      </c>
      <c r="H28" s="63">
        <v>2025</v>
      </c>
      <c r="I28" s="63"/>
      <c r="J28" s="63">
        <v>2026</v>
      </c>
      <c r="K28" s="63"/>
      <c r="L28" s="63">
        <v>2027</v>
      </c>
      <c r="M28" s="63"/>
    </row>
    <row r="29" spans="1:13">
      <c r="A29" s="67"/>
      <c r="B29" s="66"/>
      <c r="C29" s="59"/>
      <c r="D29" s="59"/>
      <c r="E29" s="59"/>
      <c r="F29" s="59"/>
      <c r="G29" s="55" t="s">
        <v>328</v>
      </c>
      <c r="H29" s="55" t="s">
        <v>329</v>
      </c>
      <c r="I29" s="55" t="s">
        <v>328</v>
      </c>
      <c r="J29" s="55" t="s">
        <v>329</v>
      </c>
      <c r="K29" s="55" t="s">
        <v>328</v>
      </c>
      <c r="L29" s="55" t="s">
        <v>329</v>
      </c>
      <c r="M29" s="55" t="s">
        <v>328</v>
      </c>
    </row>
    <row r="30" spans="1:13" ht="56.25" customHeight="1">
      <c r="A30" s="42" t="s">
        <v>350</v>
      </c>
      <c r="B30" s="46" t="s">
        <v>372</v>
      </c>
      <c r="C30" s="42">
        <v>7972</v>
      </c>
      <c r="D30" s="45" t="str">
        <f>+'IN-PRO-DES-007'!A11</f>
        <v>Infraestructura social con reducción en obsolescencia tecnológica</v>
      </c>
      <c r="E30" s="45" t="str">
        <f>+'IN-PRO-DES-007'!M25</f>
        <v>No. Intervenciones acumuladas en UPIS y Dependencias IDIPRON//No. De intervenciones en el cuatrienio*100</v>
      </c>
      <c r="F30" s="45" t="str">
        <f>+'IN-PRO-DES-007'!A16</f>
        <v xml:space="preserve">Medir el avance en el número de optimizaciones programadas para reducir la  obsolescencia tecnológica de la infraestructura social del IDIPRON (UPIS y dependencias Priorizadas)                                                                                                                                                                                                                                                                                                                                                                                                                                                                                                                                                                                                                                                                                                                                                  </v>
      </c>
      <c r="G30" s="43">
        <f>+'IN-PRO-DES-007'!J16</f>
        <v>0.25</v>
      </c>
      <c r="H30" s="43">
        <f>+'IN-PRO-DES-007'!N17</f>
        <v>0.5</v>
      </c>
      <c r="I30" s="43">
        <f>+'IN-PRO-DES-007'!B35</f>
        <v>0</v>
      </c>
      <c r="J30" s="43">
        <f>+'IN-PRO-DES-007'!O17</f>
        <v>0.75</v>
      </c>
      <c r="K30" s="42"/>
      <c r="L30" s="43">
        <f>+'IN-PRO-DES-007'!P17</f>
        <v>1</v>
      </c>
      <c r="M30" s="42"/>
    </row>
    <row r="31" spans="1:13" ht="71.25" customHeight="1">
      <c r="A31" s="42" t="s">
        <v>351</v>
      </c>
      <c r="B31" s="46" t="s">
        <v>373</v>
      </c>
      <c r="C31" s="42">
        <v>7972</v>
      </c>
      <c r="D31" s="40" t="str">
        <f>+'IN-PRO-DES-008'!A11</f>
        <v>Recursos invertidos</v>
      </c>
      <c r="E31" s="45" t="str">
        <f>+'IN-PRO-DES-008'!M25</f>
        <v>Total recursos ejecutados acumulados (vigencias  ejecutadas) / total recursos programados en la en proyecto en el cuatrienio*100</v>
      </c>
      <c r="F31" s="45" t="str">
        <f>+'IN-PRO-DES-008'!A16</f>
        <v>Medir el avance en la ejecución de recursos frente a la programación del cuatrienio</v>
      </c>
      <c r="G31" s="43">
        <f>+'IN-PRO-DES-008'!J16</f>
        <v>0.1658</v>
      </c>
      <c r="H31" s="43">
        <f>+'IN-PRO-DES-008'!N17</f>
        <v>0.45350000000000001</v>
      </c>
      <c r="I31" s="43">
        <f>+'IN-PRO-DES-008'!B35</f>
        <v>0</v>
      </c>
      <c r="J31" s="44">
        <f>+'IN-PRO-DES-008'!O17</f>
        <v>0.7228</v>
      </c>
      <c r="K31" s="42"/>
      <c r="L31" s="44">
        <f>+'IN-PRO-DES-008'!P17</f>
        <v>1</v>
      </c>
      <c r="M31" s="42"/>
    </row>
    <row r="34" spans="1:13">
      <c r="A34" s="67" t="s">
        <v>343</v>
      </c>
      <c r="B34" s="64" t="s">
        <v>365</v>
      </c>
      <c r="C34" s="59" t="s">
        <v>324</v>
      </c>
      <c r="D34" s="59" t="s">
        <v>327</v>
      </c>
      <c r="E34" s="59" t="s">
        <v>325</v>
      </c>
      <c r="F34" s="59" t="s">
        <v>326</v>
      </c>
      <c r="G34" s="60" t="s">
        <v>169</v>
      </c>
      <c r="H34" s="61"/>
      <c r="I34" s="61"/>
      <c r="J34" s="61"/>
      <c r="K34" s="61"/>
      <c r="L34" s="61"/>
      <c r="M34" s="62"/>
    </row>
    <row r="35" spans="1:13">
      <c r="A35" s="67"/>
      <c r="B35" s="65"/>
      <c r="C35" s="59"/>
      <c r="D35" s="59"/>
      <c r="E35" s="59"/>
      <c r="F35" s="59"/>
      <c r="G35" s="55">
        <v>2024</v>
      </c>
      <c r="H35" s="63">
        <v>2025</v>
      </c>
      <c r="I35" s="63"/>
      <c r="J35" s="63">
        <v>2026</v>
      </c>
      <c r="K35" s="63"/>
      <c r="L35" s="63">
        <v>2027</v>
      </c>
      <c r="M35" s="63"/>
    </row>
    <row r="36" spans="1:13">
      <c r="A36" s="67"/>
      <c r="B36" s="66"/>
      <c r="C36" s="59"/>
      <c r="D36" s="59"/>
      <c r="E36" s="59"/>
      <c r="F36" s="59"/>
      <c r="G36" s="55" t="s">
        <v>328</v>
      </c>
      <c r="H36" s="55" t="s">
        <v>329</v>
      </c>
      <c r="I36" s="55" t="s">
        <v>328</v>
      </c>
      <c r="J36" s="55" t="s">
        <v>329</v>
      </c>
      <c r="K36" s="55" t="s">
        <v>328</v>
      </c>
      <c r="L36" s="55" t="s">
        <v>329</v>
      </c>
      <c r="M36" s="55" t="s">
        <v>328</v>
      </c>
    </row>
    <row r="37" spans="1:13" ht="192.75" customHeight="1">
      <c r="A37" s="42" t="s">
        <v>352</v>
      </c>
      <c r="B37" s="46" t="s">
        <v>374</v>
      </c>
      <c r="C37" s="42">
        <v>7973</v>
      </c>
      <c r="D37" s="45" t="str">
        <f>+'IN-PRO-DES-009'!A11</f>
        <v>Infraestructura social  dotada con servicios</v>
      </c>
      <c r="E37" s="45" t="str">
        <f>+'IN-PRO-DES-009'!M25</f>
        <v>Th(18*0.01)+Sspp(7*0.01)+GA(12*0.01)+AI(14*0.01)+Trans(18*0.01)+OS(12*0.01)+Vig(19*0.01)
THU: Talento Humano contratados para servicios administrativos y operativos
SSPP: Pago de servicios Públicos
GA: Pago servicios ambientales
AI: Servicios de aseo Infraestructura
Trans: Servicios de transporte
OS: Otros servicios necesarios operación Infraestructura
Vi: Pago servicio de Vigilancia</v>
      </c>
      <c r="F37" s="45" t="str">
        <f>+'IN-PRO-DES-009'!A16</f>
        <v xml:space="preserve">Medir la prestación del los servicios necesarios para la operación optima de la infraestructura social y administrativa que aporta a la ejecución del Modelo Pedagógico del IDIPRON                                                                                                                                                                                                                                                                                                                                                                                                                                                                                                                                                                                                                                                                                                               </v>
      </c>
      <c r="G37" s="43" t="str">
        <f>+'IN-PRO-DES-009'!J16</f>
        <v>NA</v>
      </c>
      <c r="H37" s="43">
        <f>+'IN-PRO-DES-009'!N17</f>
        <v>1</v>
      </c>
      <c r="I37" s="43">
        <f>+'IN-PRO-DES-009'!B34</f>
        <v>0</v>
      </c>
      <c r="J37" s="43">
        <f>+'IN-PRO-DES-009'!O17</f>
        <v>1</v>
      </c>
      <c r="K37" s="42"/>
      <c r="L37" s="43">
        <f>+'IN-PRO-DES-009'!P17</f>
        <v>1</v>
      </c>
      <c r="M37" s="42"/>
    </row>
    <row r="38" spans="1:13" ht="82.8">
      <c r="A38" s="42" t="s">
        <v>353</v>
      </c>
      <c r="B38" s="46" t="s">
        <v>375</v>
      </c>
      <c r="C38" s="42">
        <v>7973</v>
      </c>
      <c r="D38" s="40" t="str">
        <f>+'IN-PRO-DES-010'!A11</f>
        <v>Recursos invertidos</v>
      </c>
      <c r="E38" s="45" t="str">
        <f>+'IN-PRO-DES-010'!M25</f>
        <v>Total recursos ejecutados acumulados (vigencias  ejecutadas) / total recursos programados en el proyecto en el cuatrienio*100</v>
      </c>
      <c r="F38" s="45" t="str">
        <f>+'IN-PRO-DES-010'!A16</f>
        <v>Medir la prestación del los servicios necesarios para la operación optima de la infraestructura social y administrativa que aporta a la ejecución del Modelo Pedagógico del IDIPRON</v>
      </c>
      <c r="G38" s="43">
        <f>+'IN-PRO-DES-010'!J16</f>
        <v>0.1076</v>
      </c>
      <c r="H38" s="43">
        <f>+'IN-PRO-DES-010'!N17</f>
        <v>0.35420000000000001</v>
      </c>
      <c r="I38" s="43">
        <f>+'IN-PRO-DES-010'!B35</f>
        <v>0</v>
      </c>
      <c r="J38" s="44">
        <f>+'IN-PRO-DES-010'!O17</f>
        <v>0.66839999999999999</v>
      </c>
      <c r="K38" s="42"/>
      <c r="L38" s="44">
        <f>+'IN-PRO-DES-010'!P17</f>
        <v>1</v>
      </c>
      <c r="M38" s="42"/>
    </row>
  </sheetData>
  <mergeCells count="51">
    <mergeCell ref="A2:M2"/>
    <mergeCell ref="B4:B6"/>
    <mergeCell ref="B12:B14"/>
    <mergeCell ref="B20:B22"/>
    <mergeCell ref="B27:B29"/>
    <mergeCell ref="H5:I5"/>
    <mergeCell ref="J5:K5"/>
    <mergeCell ref="L5:M5"/>
    <mergeCell ref="C4:C6"/>
    <mergeCell ref="D4:D6"/>
    <mergeCell ref="E4:E6"/>
    <mergeCell ref="F4:F6"/>
    <mergeCell ref="G4:M4"/>
    <mergeCell ref="C12:C14"/>
    <mergeCell ref="D12:D14"/>
    <mergeCell ref="E12:E14"/>
    <mergeCell ref="B34:B36"/>
    <mergeCell ref="A4:A6"/>
    <mergeCell ref="A12:A14"/>
    <mergeCell ref="A20:A22"/>
    <mergeCell ref="A27:A29"/>
    <mergeCell ref="A34:A36"/>
    <mergeCell ref="F12:F14"/>
    <mergeCell ref="G12:M12"/>
    <mergeCell ref="H13:I13"/>
    <mergeCell ref="J13:K13"/>
    <mergeCell ref="L13:M13"/>
    <mergeCell ref="C20:C22"/>
    <mergeCell ref="D20:D22"/>
    <mergeCell ref="E20:E22"/>
    <mergeCell ref="F20:F22"/>
    <mergeCell ref="G20:M20"/>
    <mergeCell ref="H21:I21"/>
    <mergeCell ref="J21:K21"/>
    <mergeCell ref="L21:M21"/>
    <mergeCell ref="C27:C29"/>
    <mergeCell ref="D27:D29"/>
    <mergeCell ref="E27:E29"/>
    <mergeCell ref="F27:F29"/>
    <mergeCell ref="G27:M27"/>
    <mergeCell ref="H28:I28"/>
    <mergeCell ref="J28:K28"/>
    <mergeCell ref="L28:M28"/>
    <mergeCell ref="C34:C36"/>
    <mergeCell ref="D34:D36"/>
    <mergeCell ref="E34:E36"/>
    <mergeCell ref="F34:F36"/>
    <mergeCell ref="G34:M34"/>
    <mergeCell ref="H35:I35"/>
    <mergeCell ref="J35:K35"/>
    <mergeCell ref="L35:M35"/>
  </mergeCells>
  <hyperlinks>
    <hyperlink ref="B7" location="'IN-PRO-DES-001'!Área_de_impresión" display="'IN-PRO-DES-001'!Área_de_impresión" xr:uid="{164CB153-9E96-4AE4-A25D-C7A790746301}"/>
    <hyperlink ref="B8" location="'IN-PRO-DES-002'!Área_de_impresión" display="'IN-PRO-DES-002'!Área_de_impresión" xr:uid="{C7E0D5DF-F440-421F-B630-88E1F3788772}"/>
    <hyperlink ref="B15" location="'IN-PRO-DES-003'!Área_de_impresión" display="'IN-PRO-DES-003'!Área_de_impresión" xr:uid="{5F30E4F2-39AC-4C6B-82EB-B82F47AED827}"/>
    <hyperlink ref="B16" location="'IN-PRO-DES-004'!Área_de_impresión" display="'IN-PRO-DES-004'!Área_de_impresión" xr:uid="{AABA30CE-C4EF-4272-91C2-90C265970BBB}"/>
    <hyperlink ref="B23" location="'IN-PRO-DES-005'!Área_de_impresión" display="'IN-PRO-DES-005'!Área_de_impresión" xr:uid="{D05750D0-EE87-4F9C-96A8-43F97DA239F2}"/>
    <hyperlink ref="B24" location="'IN-PRO-DES-006'!Área_de_impresión" display="'IN-PRO-DES-006'!Área_de_impresión" xr:uid="{6BBB52E6-5462-4AA1-AE7C-C45ACA30441E}"/>
    <hyperlink ref="B30" location="'IN-PRO-DES-007'!Área_de_impresión" display="'IN-PRO-DES-007'!Área_de_impresión" xr:uid="{DEE65A88-1321-4638-AAE2-68AC7B45A8A1}"/>
    <hyperlink ref="B31" location="'IN-PRO-DES-008'!Área_de_impresión" display="'IN-PRO-DES-008'!Área_de_impresión" xr:uid="{FC1CFD54-B804-47CF-9FFF-A984D2086BE2}"/>
    <hyperlink ref="B37" location="'IN-PRO-DES-009'!Área_de_impresión" display="'IN-PRO-DES-009'!Área_de_impresión" xr:uid="{1D615C91-5D20-4145-BAAC-9FBCE1546664}"/>
    <hyperlink ref="B38" location="'IN-PRO-DES-010'!Área_de_impresión" display="'IN-PRO-DES-010'!Área_de_impresión" xr:uid="{CD636448-B641-4F0D-901B-099DA13094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B1D4-B649-48B4-BE15-7E9ACA2846A0}">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199218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316</v>
      </c>
      <c r="B11" s="83"/>
      <c r="C11" s="83"/>
      <c r="D11" s="83"/>
      <c r="E11" s="83"/>
      <c r="F11" s="87" t="s">
        <v>131</v>
      </c>
      <c r="G11" s="88"/>
      <c r="H11" s="88"/>
      <c r="I11" s="88"/>
      <c r="J11" s="88"/>
      <c r="K11" s="88"/>
      <c r="L11" s="88"/>
      <c r="M11" s="88"/>
      <c r="N11" s="89"/>
      <c r="O11" s="78" t="s">
        <v>279</v>
      </c>
      <c r="P11" s="79"/>
      <c r="Q11" s="80"/>
      <c r="R11" s="135" t="s">
        <v>351</v>
      </c>
      <c r="S11" s="135"/>
      <c r="T11" s="135"/>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7972</v>
      </c>
      <c r="Q13" s="81"/>
      <c r="R13" s="75" t="s">
        <v>320</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314</v>
      </c>
      <c r="B16" s="83"/>
      <c r="C16" s="83"/>
      <c r="D16" s="83"/>
      <c r="E16" s="83"/>
      <c r="F16" s="91" t="s">
        <v>142</v>
      </c>
      <c r="G16" s="91"/>
      <c r="H16" s="91"/>
      <c r="I16" s="91"/>
      <c r="J16" s="174">
        <v>0.1658</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0.45350000000000001</v>
      </c>
      <c r="O17" s="50">
        <v>0.7228</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0.45350000000000001</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98</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364</v>
      </c>
      <c r="B25" s="83"/>
      <c r="C25" s="83"/>
      <c r="D25" s="83"/>
      <c r="E25" s="83"/>
      <c r="F25" s="83"/>
      <c r="G25" s="83"/>
      <c r="H25" s="83"/>
      <c r="I25" s="83"/>
      <c r="J25" s="83"/>
      <c r="K25" s="83"/>
      <c r="L25" s="83"/>
      <c r="M25" s="83" t="s">
        <v>332</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3972.06</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20915.28</v>
      </c>
      <c r="D29" s="76"/>
      <c r="E29" s="76"/>
      <c r="F29" s="76"/>
      <c r="G29" s="77"/>
      <c r="H29" s="78">
        <v>20915.28</v>
      </c>
      <c r="I29" s="79"/>
      <c r="J29" s="79"/>
      <c r="K29" s="79"/>
      <c r="L29" s="80"/>
      <c r="M29" s="75">
        <v>20915.28</v>
      </c>
      <c r="N29" s="76"/>
      <c r="O29" s="76"/>
      <c r="P29" s="76"/>
      <c r="Q29" s="77"/>
      <c r="R29" s="75">
        <v>20915.28</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6">
        <f>IF(ISERROR($C$28/$C$29),0,$C$28/$C$29)</f>
        <v>0.18991187304210128</v>
      </c>
      <c r="C33" s="1"/>
      <c r="D33" s="1"/>
      <c r="G33" s="160"/>
      <c r="H33" s="160"/>
      <c r="I33" s="90"/>
      <c r="J33" s="90"/>
      <c r="K33" s="10"/>
      <c r="L33" s="11"/>
      <c r="M33" s="160"/>
      <c r="N33" s="160"/>
      <c r="O33" s="160"/>
      <c r="P33" s="160"/>
      <c r="Q33" s="170"/>
      <c r="R33" s="170"/>
      <c r="S33" s="170"/>
      <c r="T33" s="170"/>
      <c r="U33" s="170"/>
      <c r="V33" s="171"/>
    </row>
    <row r="34" spans="1:24" ht="17.7" customHeight="1">
      <c r="A34" s="51" t="s">
        <v>355</v>
      </c>
      <c r="B34" s="52">
        <f>IF(ISERROR($H$28/$H$29),0,$H$28/$H$29)</f>
        <v>0</v>
      </c>
      <c r="C34" s="1"/>
      <c r="D34" s="1"/>
      <c r="G34" s="90"/>
      <c r="H34" s="90"/>
      <c r="I34" s="90"/>
      <c r="J34" s="90"/>
      <c r="K34" s="12"/>
      <c r="L34" s="10"/>
      <c r="M34" s="90"/>
      <c r="N34" s="90"/>
      <c r="O34" s="90"/>
      <c r="P34" s="90"/>
      <c r="Q34" s="170"/>
      <c r="R34" s="170"/>
      <c r="S34" s="170"/>
      <c r="T34" s="170"/>
      <c r="U34" s="170"/>
      <c r="V34" s="171"/>
    </row>
    <row r="35" spans="1:24" ht="17.7" customHeight="1">
      <c r="A35" s="51" t="s">
        <v>356</v>
      </c>
      <c r="B35" s="52">
        <f>IF(ISERROR($M$28/$M$29),0,$M$28/$M$29)</f>
        <v>0</v>
      </c>
      <c r="C35" s="1"/>
      <c r="D35" s="1"/>
      <c r="G35" s="90"/>
      <c r="H35" s="90"/>
      <c r="I35" s="90"/>
      <c r="J35" s="90"/>
      <c r="K35" s="12"/>
      <c r="L35" s="10"/>
      <c r="M35" s="90"/>
      <c r="N35" s="90"/>
      <c r="O35" s="90"/>
      <c r="P35" s="90"/>
      <c r="Q35" s="170"/>
      <c r="R35" s="170"/>
      <c r="S35" s="170"/>
      <c r="T35" s="170"/>
      <c r="U35" s="170"/>
      <c r="V35" s="171"/>
    </row>
    <row r="36" spans="1:24" ht="17.7" customHeight="1">
      <c r="A36" s="51" t="s">
        <v>357</v>
      </c>
      <c r="B36" s="52">
        <f>IF(ISERROR($R$28/$R$29),0,$R$28/$R$29)</f>
        <v>0</v>
      </c>
      <c r="C36" s="1"/>
      <c r="D36" s="1"/>
      <c r="G36" s="90"/>
      <c r="H36" s="90"/>
      <c r="I36" s="90"/>
      <c r="J36" s="90"/>
      <c r="K36" s="12"/>
      <c r="L36" s="10"/>
      <c r="M36" s="90"/>
      <c r="N36" s="90"/>
      <c r="O36" s="90"/>
      <c r="P36" s="90"/>
      <c r="Q36" s="170"/>
      <c r="R36" s="170"/>
      <c r="S36" s="170"/>
      <c r="T36" s="170"/>
      <c r="U36" s="170"/>
      <c r="V36" s="171"/>
    </row>
    <row r="37" spans="1:24" ht="17.7" customHeight="1">
      <c r="A37" s="53"/>
      <c r="C37" s="1"/>
      <c r="D37" s="1"/>
      <c r="G37" s="90"/>
      <c r="H37" s="90"/>
      <c r="I37" s="90"/>
      <c r="J37" s="90"/>
      <c r="K37" s="12"/>
      <c r="L37" s="10"/>
      <c r="M37" s="90"/>
      <c r="N37" s="90"/>
      <c r="O37" s="90"/>
      <c r="P37" s="90"/>
      <c r="Q37" s="170"/>
      <c r="R37" s="170"/>
      <c r="S37" s="170"/>
      <c r="T37" s="170"/>
      <c r="U37" s="170"/>
      <c r="V37" s="171"/>
    </row>
    <row r="38" spans="1:24" ht="17.7" customHeight="1">
      <c r="A38" s="53"/>
      <c r="C38" s="1"/>
      <c r="D38" s="1"/>
      <c r="G38" s="90"/>
      <c r="H38" s="90"/>
      <c r="I38" s="90"/>
      <c r="J38" s="90"/>
      <c r="K38" s="12"/>
      <c r="L38" s="10"/>
      <c r="M38" s="90"/>
      <c r="N38" s="90"/>
      <c r="O38" s="90"/>
      <c r="P38" s="90"/>
      <c r="Q38" s="170"/>
      <c r="R38" s="170"/>
      <c r="S38" s="170"/>
      <c r="T38" s="170"/>
      <c r="U38" s="170"/>
      <c r="V38" s="171"/>
    </row>
    <row r="39" spans="1:24" ht="17.7" customHeight="1">
      <c r="A39" s="53"/>
      <c r="C39" s="1"/>
      <c r="D39" s="1"/>
      <c r="G39" s="90"/>
      <c r="H39" s="90"/>
      <c r="I39" s="90"/>
      <c r="J39" s="90"/>
      <c r="K39" s="12"/>
      <c r="L39" s="10"/>
      <c r="M39" s="90"/>
      <c r="N39" s="90"/>
      <c r="O39" s="90"/>
      <c r="P39" s="90"/>
      <c r="Q39" s="170"/>
      <c r="R39" s="170"/>
      <c r="S39" s="170"/>
      <c r="T39" s="170"/>
      <c r="U39" s="170"/>
      <c r="V39" s="171"/>
    </row>
    <row r="40" spans="1:24" ht="17.7" customHeight="1">
      <c r="A40" s="53"/>
      <c r="C40" s="1"/>
      <c r="D40" s="1"/>
      <c r="G40" s="90"/>
      <c r="H40" s="90"/>
      <c r="I40" s="90"/>
      <c r="J40" s="90"/>
      <c r="K40" s="12"/>
      <c r="L40" s="10"/>
      <c r="M40" s="90"/>
      <c r="N40" s="90"/>
      <c r="O40" s="90"/>
      <c r="P40" s="90"/>
      <c r="Q40" s="170"/>
      <c r="R40" s="170"/>
      <c r="S40" s="170"/>
      <c r="T40" s="170"/>
      <c r="U40" s="170"/>
      <c r="V40" s="171"/>
    </row>
    <row r="41" spans="1:24" ht="17.7" customHeight="1">
      <c r="A41" s="53"/>
      <c r="C41" s="1"/>
      <c r="D41" s="1"/>
      <c r="G41" s="90"/>
      <c r="H41" s="90"/>
      <c r="I41" s="90"/>
      <c r="J41" s="90"/>
      <c r="K41" s="12"/>
      <c r="L41" s="10"/>
      <c r="M41" s="90"/>
      <c r="N41" s="90"/>
      <c r="O41" s="90"/>
      <c r="P41" s="90"/>
      <c r="Q41" s="170"/>
      <c r="R41" s="170"/>
      <c r="S41" s="170"/>
      <c r="T41" s="170"/>
      <c r="U41" s="170"/>
      <c r="V41" s="171"/>
    </row>
    <row r="42" spans="1:24" ht="17.7" customHeight="1">
      <c r="A42" s="53"/>
      <c r="C42" s="1"/>
      <c r="D42" s="1"/>
      <c r="G42" s="90"/>
      <c r="H42" s="90"/>
      <c r="I42" s="90"/>
      <c r="J42" s="90"/>
      <c r="K42" s="12"/>
      <c r="L42" s="10"/>
      <c r="M42" s="90"/>
      <c r="N42" s="90"/>
      <c r="O42" s="90"/>
      <c r="P42" s="90"/>
      <c r="Q42" s="170"/>
      <c r="R42" s="170"/>
      <c r="S42" s="170"/>
      <c r="T42" s="170"/>
      <c r="U42" s="170"/>
      <c r="V42" s="171"/>
    </row>
    <row r="43" spans="1:24" ht="17.7" customHeight="1">
      <c r="A43" s="53"/>
      <c r="C43" s="1"/>
      <c r="D43" s="1"/>
      <c r="G43" s="90"/>
      <c r="H43" s="90"/>
      <c r="I43" s="90"/>
      <c r="J43" s="90"/>
      <c r="K43" s="12"/>
      <c r="L43" s="10"/>
      <c r="M43" s="90"/>
      <c r="N43" s="90"/>
      <c r="O43" s="90"/>
      <c r="P43" s="90"/>
      <c r="Q43" s="170"/>
      <c r="R43" s="170"/>
      <c r="S43" s="170"/>
      <c r="T43" s="170"/>
      <c r="U43" s="170"/>
      <c r="V43" s="171"/>
    </row>
    <row r="44" spans="1:24" ht="17.25" customHeight="1">
      <c r="A44" s="53"/>
      <c r="C44" s="1"/>
      <c r="D44" s="1"/>
      <c r="G44" s="90"/>
      <c r="H44" s="90"/>
      <c r="I44" s="90"/>
      <c r="J44" s="90"/>
      <c r="K44" s="12"/>
      <c r="L44" s="10"/>
      <c r="M44" s="90"/>
      <c r="N44" s="90"/>
      <c r="O44" s="90"/>
      <c r="P44" s="90"/>
      <c r="Q44" s="172"/>
      <c r="R44" s="172"/>
      <c r="S44" s="172"/>
      <c r="T44" s="172"/>
      <c r="U44" s="172"/>
      <c r="V44" s="173"/>
    </row>
    <row r="45" spans="1:24" ht="17.25" customHeight="1">
      <c r="A45" s="24"/>
      <c r="B45" s="15"/>
      <c r="C45" s="21"/>
      <c r="D45" s="21"/>
      <c r="K45" s="12"/>
      <c r="L45" s="10"/>
      <c r="V45" s="25"/>
    </row>
    <row r="46" spans="1:24" ht="15.75"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390</v>
      </c>
      <c r="D47" s="97"/>
      <c r="E47" s="97"/>
      <c r="F47" s="97"/>
      <c r="G47" s="97"/>
      <c r="H47" s="97"/>
      <c r="I47" s="97"/>
      <c r="J47" s="97"/>
      <c r="K47" s="97"/>
      <c r="L47" s="97"/>
      <c r="M47" s="97"/>
      <c r="N47" s="97"/>
      <c r="O47" s="97"/>
      <c r="P47" s="97"/>
      <c r="Q47" s="97"/>
      <c r="R47" s="97"/>
      <c r="S47" s="97"/>
      <c r="T47" s="97"/>
      <c r="U47" s="97"/>
      <c r="V47" s="98"/>
      <c r="W47" s="10">
        <f>LEN(C47)</f>
        <v>270</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5.75"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5.75"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33"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429BB776-DDE8-41F5-9F71-E0120AD2C238}">
      <formula1>1</formula1>
      <formula2>700</formula2>
    </dataValidation>
    <dataValidation type="textLength" allowBlank="1" showInputMessage="1" showErrorMessage="1" sqref="A47:A50 A62:A65 A52:A55 A57:A60" xr:uid="{B2A4FD84-E42C-4A1C-A5A9-7D1EFFA90F6E}">
      <formula1>0</formula1>
      <formula2>700</formula2>
    </dataValidation>
    <dataValidation type="textLength" allowBlank="1" showInputMessage="1" showErrorMessage="1" sqref="C52:V55 C57:V60" xr:uid="{406B951F-B61E-4219-9E3D-1624C71AFCD1}">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60022779-3445-4B11-B907-8BB98B5ED644}">
          <x14:formula1>
            <xm:f>lista!$N$2:$N$5</xm:f>
          </x14:formula1>
          <xm:sqref>A8:G8</xm:sqref>
        </x14:dataValidation>
        <x14:dataValidation type="list" allowBlank="1" showInputMessage="1" showErrorMessage="1" xr:uid="{E7515D4D-1B2F-4E6B-9CC9-B74D41087E2E}">
          <x14:formula1>
            <xm:f>lista!$J$2:$J$13</xm:f>
          </x14:formula1>
          <xm:sqref>C13</xm:sqref>
        </x14:dataValidation>
        <x14:dataValidation type="list" allowBlank="1" showInputMessage="1" showErrorMessage="1" xr:uid="{EB7DD9CB-EB93-4063-A694-1FC57B94EF15}">
          <x14:formula1>
            <xm:f>lista!$A$2:$A$13</xm:f>
          </x14:formula1>
          <xm:sqref>F11:N11</xm:sqref>
        </x14:dataValidation>
        <x14:dataValidation type="list" allowBlank="1" showInputMessage="1" showErrorMessage="1" xr:uid="{9FEA70E1-57EB-405E-892D-E7AC73AF40B1}">
          <x14:formula1>
            <xm:f>lista!$B$2:$B$8</xm:f>
          </x14:formula1>
          <xm:sqref>F16:I17</xm:sqref>
        </x14:dataValidation>
        <x14:dataValidation type="list" allowBlank="1" showInputMessage="1" showErrorMessage="1" xr:uid="{43FC8EF8-E45D-411E-83BE-D6A6088771E3}">
          <x14:formula1>
            <xm:f>lista!$O$2:$O$3</xm:f>
          </x14:formula1>
          <xm:sqref>A20:C20</xm:sqref>
        </x14:dataValidation>
        <x14:dataValidation type="list" allowBlank="1" showInputMessage="1" showErrorMessage="1" xr:uid="{0476F2A1-60DA-4A59-A73C-81A2E66E4165}">
          <x14:formula1>
            <xm:f>lista!$F$2:$F$9</xm:f>
          </x14:formula1>
          <xm:sqref>D20:G20</xm:sqref>
        </x14:dataValidation>
        <x14:dataValidation type="list" allowBlank="1" showInputMessage="1" showErrorMessage="1" xr:uid="{BCACC1FF-AAFC-48C8-AB8F-86CD4DFDA188}">
          <x14:formula1>
            <xm:f>lista!$D$2:$D$3</xm:f>
          </x14:formula1>
          <xm:sqref>L20:O20</xm:sqref>
        </x14:dataValidation>
        <x14:dataValidation type="list" allowBlank="1" showInputMessage="1" showErrorMessage="1" xr:uid="{8E692B6E-BD8F-4560-B0F7-28F02A10B555}">
          <x14:formula1>
            <xm:f>lista!$E$2:$E$3</xm:f>
          </x14:formula1>
          <xm:sqref>S20:V20</xm:sqref>
        </x14:dataValidation>
        <x14:dataValidation type="list" allowBlank="1" showInputMessage="1" showErrorMessage="1" xr:uid="{F422725A-A8BC-4324-ACE0-19B19B079677}">
          <x14:formula1>
            <xm:f>lista!$C$2:$C$3</xm:f>
          </x14:formula1>
          <xm:sqref>P20:R20</xm:sqref>
        </x14:dataValidation>
        <x14:dataValidation type="list" allowBlank="1" showInputMessage="1" showErrorMessage="1" xr:uid="{C5EE1AC3-7FCD-4771-9202-71476CA6EBCB}">
          <x14:formula1>
            <xm:f>lista!$G$2:$G$5</xm:f>
          </x14:formula1>
          <xm:sqref>Q16:S17</xm:sqref>
        </x14:dataValidation>
        <x14:dataValidation type="list" allowBlank="1" showInputMessage="1" showErrorMessage="1" xr:uid="{EDA86719-6BA0-4890-B2B1-54A123EDD670}">
          <x14:formula1>
            <xm:f>lista!$H$2:$H$5</xm:f>
          </x14:formula1>
          <xm:sqref>T16:V17</xm:sqref>
        </x14:dataValidation>
        <x14:dataValidation type="list" allowBlank="1" showInputMessage="1" showErrorMessage="1" xr:uid="{261AD517-9069-4A1C-9EA4-D6C58A89F676}">
          <x14:formula1>
            <xm:f>lista!$I$2:$I$7</xm:f>
          </x14:formula1>
          <xm:sqref>A13:B13</xm:sqref>
        </x14:dataValidation>
        <x14:dataValidation type="list" allowBlank="1" showInputMessage="1" showErrorMessage="1" xr:uid="{73EE2910-D039-4AD7-B095-9F8758890B5C}">
          <x14:formula1>
            <xm:f>lista!$P$2:$P$4</xm:f>
          </x14:formula1>
          <xm:sqref>C62:V65</xm:sqref>
        </x14:dataValidation>
        <x14:dataValidation type="list" allowBlank="1" showInputMessage="1" showErrorMessage="1" xr:uid="{0D93F7D5-4773-43CA-AD3F-00A2E221CFBF}">
          <x14:formula1>
            <xm:f>lista!$Q$2:$Q$3</xm:f>
          </x14:formula1>
          <xm:sqref>O11:Q11</xm:sqref>
        </x14:dataValidation>
        <x14:dataValidation type="list" allowBlank="1" showInputMessage="1" showErrorMessage="1" xr:uid="{10727F0C-7B65-4907-BF04-B616DD8B955C}">
          <x14:formula1>
            <xm:f>lista!$M$2:$M$21</xm:f>
          </x14:formula1>
          <xm:sqref>S8:V8</xm:sqref>
        </x14:dataValidation>
        <x14:dataValidation type="list" allowBlank="1" showInputMessage="1" showErrorMessage="1" xr:uid="{8A27A119-C41B-4A20-A64D-1AB992BA9500}">
          <x14:formula1>
            <xm:f>lista!$L$2:$L$21</xm:f>
          </x14:formula1>
          <xm:sqref>H8:R8</xm:sqref>
        </x14:dataValidation>
        <x14:dataValidation type="list" allowBlank="1" showInputMessage="1" showErrorMessage="1" xr:uid="{61B7B121-796D-44DE-8BB9-0E336F1F0A0F}">
          <x14:formula1>
            <xm:f>lista!$K$2:$K$24</xm:f>
          </x14:formula1>
          <xm:sqref>H13</xm:sqref>
        </x14:dataValidation>
        <x14:dataValidation type="list" allowBlank="1" showInputMessage="1" showErrorMessage="1" xr:uid="{9E7D4EFA-2978-4488-AEA0-28A652C47DE2}">
          <x14:formula1>
            <xm:f>lista!$R$2:$R$21</xm:f>
          </x14:formula1>
          <xm:sqref>U11:V11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BB35-6455-4DAB-8EAD-D004A2AA9E7C}">
  <sheetPr>
    <pageSetUpPr fitToPage="1"/>
  </sheetPr>
  <dimension ref="A1:AA72"/>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13.3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339</v>
      </c>
      <c r="B11" s="83"/>
      <c r="C11" s="83"/>
      <c r="D11" s="83"/>
      <c r="E11" s="83"/>
      <c r="F11" s="87" t="s">
        <v>131</v>
      </c>
      <c r="G11" s="88"/>
      <c r="H11" s="88"/>
      <c r="I11" s="88"/>
      <c r="J11" s="88"/>
      <c r="K11" s="88"/>
      <c r="L11" s="88"/>
      <c r="M11" s="88"/>
      <c r="N11" s="89"/>
      <c r="O11" s="78" t="s">
        <v>279</v>
      </c>
      <c r="P11" s="79"/>
      <c r="Q11" s="80"/>
      <c r="R11" s="81" t="s">
        <v>352</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7973</v>
      </c>
      <c r="Q13" s="81"/>
      <c r="R13" s="75" t="s">
        <v>323</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340</v>
      </c>
      <c r="B16" s="83"/>
      <c r="C16" s="83"/>
      <c r="D16" s="83"/>
      <c r="E16" s="83"/>
      <c r="F16" s="91" t="s">
        <v>132</v>
      </c>
      <c r="G16" s="91"/>
      <c r="H16" s="91"/>
      <c r="I16" s="91"/>
      <c r="J16" s="174" t="s">
        <v>322</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1</v>
      </c>
      <c r="O17" s="50">
        <v>1</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1</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97</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117" customHeight="1">
      <c r="A25" s="83" t="s">
        <v>377</v>
      </c>
      <c r="B25" s="83"/>
      <c r="C25" s="83"/>
      <c r="D25" s="83"/>
      <c r="E25" s="83"/>
      <c r="F25" s="83"/>
      <c r="G25" s="83"/>
      <c r="H25" s="83"/>
      <c r="I25" s="83"/>
      <c r="J25" s="83"/>
      <c r="K25" s="83"/>
      <c r="L25" s="83"/>
      <c r="M25" s="83" t="s">
        <v>381</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33" customHeight="1">
      <c r="A28" s="92" t="s">
        <v>378</v>
      </c>
      <c r="B28" s="92"/>
      <c r="C28" s="175">
        <f>+(18*0.01)+(7*0.01)+(12*0)+(14*0.01)+(18*0.01)+(12*0)+(19*0.01)</f>
        <v>0.76</v>
      </c>
      <c r="D28" s="176"/>
      <c r="E28" s="176"/>
      <c r="F28" s="176"/>
      <c r="G28" s="177"/>
      <c r="H28" s="78"/>
      <c r="I28" s="79"/>
      <c r="J28" s="79"/>
      <c r="K28" s="79"/>
      <c r="L28" s="80"/>
      <c r="M28" s="75"/>
      <c r="N28" s="76"/>
      <c r="O28" s="76"/>
      <c r="P28" s="76"/>
      <c r="Q28" s="77"/>
      <c r="R28" s="75"/>
      <c r="S28" s="76"/>
      <c r="T28" s="76"/>
      <c r="U28" s="76"/>
      <c r="V28" s="77"/>
      <c r="X28" s="8"/>
      <c r="Y28" s="8"/>
    </row>
    <row r="29" spans="1:25" ht="19.95" customHeight="1">
      <c r="A29" s="162" t="s">
        <v>58</v>
      </c>
      <c r="B29" s="162"/>
      <c r="C29" s="162"/>
      <c r="D29" s="162"/>
      <c r="E29" s="162"/>
      <c r="F29" s="162"/>
      <c r="G29" s="162"/>
      <c r="H29" s="162"/>
      <c r="I29" s="162"/>
      <c r="J29" s="162"/>
      <c r="K29" s="162"/>
      <c r="L29" s="162"/>
      <c r="M29" s="162"/>
      <c r="N29" s="162"/>
      <c r="O29" s="162"/>
      <c r="P29" s="162"/>
      <c r="Q29" s="162"/>
      <c r="R29" s="162"/>
      <c r="S29" s="162"/>
      <c r="T29" s="162"/>
      <c r="U29" s="162"/>
      <c r="V29" s="162"/>
    </row>
    <row r="30" spans="1:25" ht="19.95" customHeight="1">
      <c r="A30" s="22"/>
      <c r="B30" s="10"/>
      <c r="C30" s="10"/>
      <c r="D30" s="10"/>
      <c r="E30" s="10"/>
      <c r="F30" s="10"/>
      <c r="G30" s="10"/>
      <c r="H30" s="10"/>
      <c r="I30" s="10"/>
      <c r="J30" s="10"/>
      <c r="K30" s="10"/>
      <c r="L30" s="10"/>
      <c r="M30" s="10"/>
      <c r="N30" s="10"/>
      <c r="O30" s="10"/>
      <c r="P30" s="10"/>
      <c r="Q30" s="10"/>
      <c r="R30" s="10"/>
      <c r="S30" s="10"/>
      <c r="T30" s="10"/>
      <c r="U30" s="10"/>
      <c r="V30" s="23"/>
    </row>
    <row r="31" spans="1:25" ht="26.4">
      <c r="A31" s="5" t="s">
        <v>59</v>
      </c>
      <c r="B31" s="6" t="s">
        <v>60</v>
      </c>
      <c r="C31" s="1"/>
      <c r="D31" s="1"/>
      <c r="G31" s="90"/>
      <c r="H31" s="90"/>
      <c r="I31" s="90"/>
      <c r="J31" s="90"/>
      <c r="K31" s="90"/>
      <c r="L31" s="90"/>
      <c r="M31" s="90"/>
      <c r="N31" s="90"/>
      <c r="O31" s="90"/>
      <c r="P31" s="90"/>
      <c r="Q31" s="163"/>
      <c r="R31" s="163"/>
      <c r="S31" s="163"/>
      <c r="T31" s="163"/>
      <c r="U31" s="163"/>
      <c r="V31" s="164"/>
    </row>
    <row r="32" spans="1:25" ht="17.7" customHeight="1">
      <c r="A32" s="51" t="s">
        <v>354</v>
      </c>
      <c r="B32" s="58">
        <f>+C28</f>
        <v>0.76</v>
      </c>
      <c r="C32" s="1"/>
      <c r="D32" s="1"/>
      <c r="G32" s="160"/>
      <c r="H32" s="160"/>
      <c r="I32" s="90"/>
      <c r="J32" s="90"/>
      <c r="K32" s="10"/>
      <c r="L32" s="11"/>
      <c r="M32" s="160"/>
      <c r="N32" s="160"/>
      <c r="O32" s="160"/>
      <c r="P32" s="160"/>
      <c r="Q32" s="178"/>
      <c r="R32" s="178"/>
      <c r="S32" s="178"/>
      <c r="T32" s="178"/>
      <c r="U32" s="178"/>
      <c r="V32" s="179"/>
    </row>
    <row r="33" spans="1:24" ht="17.7" customHeight="1">
      <c r="A33" s="51" t="s">
        <v>355</v>
      </c>
      <c r="B33" s="54"/>
      <c r="C33" s="1"/>
      <c r="D33" s="1"/>
      <c r="G33" s="90"/>
      <c r="H33" s="90"/>
      <c r="I33" s="90"/>
      <c r="J33" s="90"/>
      <c r="K33" s="12"/>
      <c r="L33" s="10"/>
      <c r="M33" s="90"/>
      <c r="N33" s="90"/>
      <c r="O33" s="90"/>
      <c r="P33" s="90"/>
      <c r="Q33" s="178"/>
      <c r="R33" s="178"/>
      <c r="S33" s="178"/>
      <c r="T33" s="178"/>
      <c r="U33" s="178"/>
      <c r="V33" s="179"/>
    </row>
    <row r="34" spans="1:24" ht="17.7" customHeight="1">
      <c r="A34" s="51" t="s">
        <v>356</v>
      </c>
      <c r="B34" s="54"/>
      <c r="C34" s="1"/>
      <c r="D34" s="1"/>
      <c r="G34" s="90"/>
      <c r="H34" s="90"/>
      <c r="I34" s="90"/>
      <c r="J34" s="90"/>
      <c r="K34" s="12"/>
      <c r="L34" s="10"/>
      <c r="M34" s="90"/>
      <c r="N34" s="90"/>
      <c r="O34" s="90"/>
      <c r="P34" s="90"/>
      <c r="Q34" s="178"/>
      <c r="R34" s="178"/>
      <c r="S34" s="178"/>
      <c r="T34" s="178"/>
      <c r="U34" s="178"/>
      <c r="V34" s="179"/>
    </row>
    <row r="35" spans="1:24" ht="17.7" customHeight="1">
      <c r="A35" s="51" t="s">
        <v>357</v>
      </c>
      <c r="B35" s="54"/>
      <c r="C35" s="1"/>
      <c r="D35" s="1"/>
      <c r="G35" s="90"/>
      <c r="H35" s="90"/>
      <c r="I35" s="90"/>
      <c r="J35" s="90"/>
      <c r="K35" s="12"/>
      <c r="L35" s="10"/>
      <c r="M35" s="90"/>
      <c r="N35" s="90"/>
      <c r="O35" s="90"/>
      <c r="P35" s="90"/>
      <c r="Q35" s="178"/>
      <c r="R35" s="178"/>
      <c r="S35" s="178"/>
      <c r="T35" s="178"/>
      <c r="U35" s="178"/>
      <c r="V35" s="179"/>
    </row>
    <row r="36" spans="1:24" ht="17.7" customHeight="1">
      <c r="A36" s="53"/>
      <c r="C36" s="1"/>
      <c r="D36" s="1"/>
      <c r="G36" s="90"/>
      <c r="H36" s="90"/>
      <c r="I36" s="90"/>
      <c r="J36" s="90"/>
      <c r="K36" s="12"/>
      <c r="L36" s="10"/>
      <c r="M36" s="90"/>
      <c r="N36" s="90"/>
      <c r="O36" s="90"/>
      <c r="P36" s="90"/>
      <c r="Q36" s="178"/>
      <c r="R36" s="178"/>
      <c r="S36" s="178"/>
      <c r="T36" s="178"/>
      <c r="U36" s="178"/>
      <c r="V36" s="179"/>
    </row>
    <row r="37" spans="1:24" ht="17.7" customHeight="1">
      <c r="A37" s="53"/>
      <c r="C37" s="1"/>
      <c r="D37" s="1"/>
      <c r="G37" s="90"/>
      <c r="H37" s="90"/>
      <c r="I37" s="90"/>
      <c r="J37" s="90"/>
      <c r="K37" s="12"/>
      <c r="L37" s="10"/>
      <c r="M37" s="90"/>
      <c r="N37" s="90"/>
      <c r="O37" s="90"/>
      <c r="P37" s="90"/>
      <c r="Q37" s="178"/>
      <c r="R37" s="178"/>
      <c r="S37" s="178"/>
      <c r="T37" s="178"/>
      <c r="U37" s="178"/>
      <c r="V37" s="179"/>
    </row>
    <row r="38" spans="1:24" ht="17.7" customHeight="1">
      <c r="A38" s="53"/>
      <c r="C38" s="1"/>
      <c r="D38" s="1"/>
      <c r="G38" s="90"/>
      <c r="H38" s="90"/>
      <c r="I38" s="90"/>
      <c r="J38" s="90"/>
      <c r="K38" s="12"/>
      <c r="L38" s="10"/>
      <c r="M38" s="90"/>
      <c r="N38" s="90"/>
      <c r="O38" s="90"/>
      <c r="P38" s="90"/>
      <c r="Q38" s="178"/>
      <c r="R38" s="178"/>
      <c r="S38" s="178"/>
      <c r="T38" s="178"/>
      <c r="U38" s="178"/>
      <c r="V38" s="179"/>
    </row>
    <row r="39" spans="1:24" ht="17.7" customHeight="1">
      <c r="A39" s="53"/>
      <c r="C39" s="1"/>
      <c r="D39" s="1"/>
      <c r="G39" s="90"/>
      <c r="H39" s="90"/>
      <c r="I39" s="90"/>
      <c r="J39" s="90"/>
      <c r="K39" s="12"/>
      <c r="L39" s="10"/>
      <c r="M39" s="90"/>
      <c r="N39" s="90"/>
      <c r="O39" s="90"/>
      <c r="P39" s="90"/>
      <c r="Q39" s="178"/>
      <c r="R39" s="178"/>
      <c r="S39" s="178"/>
      <c r="T39" s="178"/>
      <c r="U39" s="178"/>
      <c r="V39" s="179"/>
    </row>
    <row r="40" spans="1:24" ht="17.7" customHeight="1">
      <c r="A40" s="53"/>
      <c r="C40" s="1"/>
      <c r="D40" s="1"/>
      <c r="G40" s="90"/>
      <c r="H40" s="90"/>
      <c r="I40" s="90"/>
      <c r="J40" s="90"/>
      <c r="K40" s="12"/>
      <c r="L40" s="10"/>
      <c r="M40" s="90"/>
      <c r="N40" s="90"/>
      <c r="O40" s="90"/>
      <c r="P40" s="90"/>
      <c r="Q40" s="178"/>
      <c r="R40" s="178"/>
      <c r="S40" s="178"/>
      <c r="T40" s="178"/>
      <c r="U40" s="178"/>
      <c r="V40" s="179"/>
    </row>
    <row r="41" spans="1:24" ht="17.7" customHeight="1">
      <c r="A41" s="53"/>
      <c r="C41" s="1"/>
      <c r="D41" s="1"/>
      <c r="G41" s="90"/>
      <c r="H41" s="90"/>
      <c r="I41" s="90"/>
      <c r="J41" s="90"/>
      <c r="K41" s="12"/>
      <c r="L41" s="10"/>
      <c r="M41" s="90"/>
      <c r="N41" s="90"/>
      <c r="O41" s="90"/>
      <c r="P41" s="90"/>
      <c r="Q41" s="178"/>
      <c r="R41" s="178"/>
      <c r="S41" s="178"/>
      <c r="T41" s="178"/>
      <c r="U41" s="178"/>
      <c r="V41" s="179"/>
    </row>
    <row r="42" spans="1:24" ht="17.7" customHeight="1">
      <c r="A42" s="53"/>
      <c r="C42" s="1"/>
      <c r="D42" s="1"/>
      <c r="G42" s="90"/>
      <c r="H42" s="90"/>
      <c r="I42" s="90"/>
      <c r="J42" s="90"/>
      <c r="K42" s="12"/>
      <c r="L42" s="10"/>
      <c r="M42" s="90"/>
      <c r="N42" s="90"/>
      <c r="O42" s="90"/>
      <c r="P42" s="90"/>
      <c r="Q42" s="178"/>
      <c r="R42" s="178"/>
      <c r="S42" s="178"/>
      <c r="T42" s="178"/>
      <c r="U42" s="178"/>
      <c r="V42" s="179"/>
    </row>
    <row r="43" spans="1:24" ht="17.25" customHeight="1">
      <c r="A43" s="53"/>
      <c r="C43" s="1"/>
      <c r="D43" s="1"/>
      <c r="G43" s="90"/>
      <c r="H43" s="90"/>
      <c r="I43" s="90"/>
      <c r="J43" s="90"/>
      <c r="K43" s="12"/>
      <c r="L43" s="10"/>
      <c r="M43" s="90"/>
      <c r="N43" s="90"/>
      <c r="O43" s="90"/>
      <c r="P43" s="90"/>
      <c r="Q43" s="180"/>
      <c r="R43" s="180"/>
      <c r="S43" s="180"/>
      <c r="T43" s="180"/>
      <c r="U43" s="180"/>
      <c r="V43" s="181"/>
    </row>
    <row r="44" spans="1:24" ht="17.25" customHeight="1">
      <c r="A44" s="24"/>
      <c r="B44" s="15"/>
      <c r="C44" s="21"/>
      <c r="D44" s="21"/>
      <c r="K44" s="12"/>
      <c r="L44" s="10"/>
      <c r="V44" s="25"/>
    </row>
    <row r="45" spans="1:24" ht="14.4" customHeight="1">
      <c r="A45" s="93" t="s">
        <v>73</v>
      </c>
      <c r="B45" s="93"/>
      <c r="C45" s="93"/>
      <c r="D45" s="93"/>
      <c r="E45" s="93"/>
      <c r="F45" s="93"/>
      <c r="G45" s="93"/>
      <c r="H45" s="93"/>
      <c r="I45" s="93"/>
      <c r="J45" s="93"/>
      <c r="K45" s="93"/>
      <c r="L45" s="93"/>
      <c r="M45" s="93"/>
      <c r="N45" s="93"/>
      <c r="O45" s="93"/>
      <c r="P45" s="93"/>
      <c r="Q45" s="93"/>
      <c r="R45" s="93"/>
      <c r="S45" s="93"/>
      <c r="T45" s="93"/>
      <c r="U45" s="93"/>
      <c r="V45" s="93"/>
      <c r="X45" s="13"/>
    </row>
    <row r="46" spans="1:24" ht="30" customHeight="1">
      <c r="A46" s="94" t="s">
        <v>360</v>
      </c>
      <c r="B46" s="95"/>
      <c r="C46" s="96" t="s">
        <v>382</v>
      </c>
      <c r="D46" s="97"/>
      <c r="E46" s="97"/>
      <c r="F46" s="97"/>
      <c r="G46" s="97"/>
      <c r="H46" s="97"/>
      <c r="I46" s="97"/>
      <c r="J46" s="97"/>
      <c r="K46" s="97"/>
      <c r="L46" s="97"/>
      <c r="M46" s="97"/>
      <c r="N46" s="97"/>
      <c r="O46" s="97"/>
      <c r="P46" s="97"/>
      <c r="Q46" s="97"/>
      <c r="R46" s="97"/>
      <c r="S46" s="97"/>
      <c r="T46" s="97"/>
      <c r="U46" s="97"/>
      <c r="V46" s="98"/>
      <c r="W46" s="10">
        <f>LEN(C46)</f>
        <v>235</v>
      </c>
      <c r="X46" s="13"/>
    </row>
    <row r="47" spans="1:24" ht="30" customHeight="1">
      <c r="A47" s="94" t="s">
        <v>361</v>
      </c>
      <c r="B47" s="95"/>
      <c r="C47" s="99"/>
      <c r="D47" s="97"/>
      <c r="E47" s="97"/>
      <c r="F47" s="97"/>
      <c r="G47" s="97"/>
      <c r="H47" s="97"/>
      <c r="I47" s="97"/>
      <c r="J47" s="97"/>
      <c r="K47" s="97"/>
      <c r="L47" s="97"/>
      <c r="M47" s="97"/>
      <c r="N47" s="97"/>
      <c r="O47" s="97"/>
      <c r="P47" s="97"/>
      <c r="Q47" s="97"/>
      <c r="R47" s="97"/>
      <c r="S47" s="97"/>
      <c r="T47" s="97"/>
      <c r="U47" s="97"/>
      <c r="V47" s="98"/>
      <c r="W47" s="10">
        <f>LEN(C47)</f>
        <v>0</v>
      </c>
      <c r="X47" s="13"/>
    </row>
    <row r="48" spans="1:24" ht="30" customHeight="1">
      <c r="A48" s="94" t="s">
        <v>362</v>
      </c>
      <c r="B48" s="95"/>
      <c r="C48" s="96"/>
      <c r="D48" s="97"/>
      <c r="E48" s="97"/>
      <c r="F48" s="97"/>
      <c r="G48" s="97"/>
      <c r="H48" s="97"/>
      <c r="I48" s="97"/>
      <c r="J48" s="97"/>
      <c r="K48" s="97"/>
      <c r="L48" s="97"/>
      <c r="M48" s="97"/>
      <c r="N48" s="97"/>
      <c r="O48" s="97"/>
      <c r="P48" s="97"/>
      <c r="Q48" s="97"/>
      <c r="R48" s="97"/>
      <c r="S48" s="97"/>
      <c r="T48" s="97"/>
      <c r="U48" s="97"/>
      <c r="V48" s="98"/>
      <c r="W48" s="10">
        <f t="shared" ref="W48:W49" si="0">LEN(C48)</f>
        <v>0</v>
      </c>
      <c r="X48" s="13"/>
    </row>
    <row r="49" spans="1:25" ht="30" customHeight="1">
      <c r="A49" s="94" t="s">
        <v>363</v>
      </c>
      <c r="B49" s="95"/>
      <c r="C49" s="99"/>
      <c r="D49" s="97"/>
      <c r="E49" s="97"/>
      <c r="F49" s="97"/>
      <c r="G49" s="97"/>
      <c r="H49" s="97"/>
      <c r="I49" s="97"/>
      <c r="J49" s="97"/>
      <c r="K49" s="97"/>
      <c r="L49" s="97"/>
      <c r="M49" s="97"/>
      <c r="N49" s="97"/>
      <c r="O49" s="97"/>
      <c r="P49" s="97"/>
      <c r="Q49" s="97"/>
      <c r="R49" s="97"/>
      <c r="S49" s="97"/>
      <c r="T49" s="97"/>
      <c r="U49" s="97"/>
      <c r="V49" s="98"/>
      <c r="W49" s="10">
        <f t="shared" si="0"/>
        <v>0</v>
      </c>
      <c r="X49" s="13"/>
    </row>
    <row r="50" spans="1:25" ht="14.4" customHeight="1">
      <c r="A50" s="153" t="s">
        <v>74</v>
      </c>
      <c r="B50" s="154"/>
      <c r="C50" s="154"/>
      <c r="D50" s="154"/>
      <c r="E50" s="154"/>
      <c r="F50" s="154"/>
      <c r="G50" s="154"/>
      <c r="H50" s="154"/>
      <c r="I50" s="154"/>
      <c r="J50" s="154"/>
      <c r="K50" s="154"/>
      <c r="L50" s="154"/>
      <c r="M50" s="154"/>
      <c r="N50" s="154"/>
      <c r="O50" s="154"/>
      <c r="P50" s="154"/>
      <c r="Q50" s="154"/>
      <c r="R50" s="154"/>
      <c r="S50" s="154"/>
      <c r="T50" s="154"/>
      <c r="U50" s="154"/>
      <c r="V50" s="155"/>
      <c r="W50" s="14"/>
      <c r="X50" s="13"/>
    </row>
    <row r="51" spans="1:25" ht="30" customHeight="1">
      <c r="A51" s="94" t="s">
        <v>360</v>
      </c>
      <c r="B51" s="95"/>
      <c r="C51" s="96" t="s">
        <v>186</v>
      </c>
      <c r="D51" s="167"/>
      <c r="E51" s="167"/>
      <c r="F51" s="167"/>
      <c r="G51" s="167"/>
      <c r="H51" s="167"/>
      <c r="I51" s="167"/>
      <c r="J51" s="167"/>
      <c r="K51" s="167"/>
      <c r="L51" s="167"/>
      <c r="M51" s="167"/>
      <c r="N51" s="167"/>
      <c r="O51" s="167"/>
      <c r="P51" s="167"/>
      <c r="Q51" s="167"/>
      <c r="R51" s="167"/>
      <c r="S51" s="167"/>
      <c r="T51" s="167"/>
      <c r="U51" s="167"/>
      <c r="V51" s="168"/>
      <c r="W51" s="10">
        <f t="shared" ref="W51:W54" si="1">LEN(C51)</f>
        <v>3</v>
      </c>
      <c r="X51" s="13"/>
    </row>
    <row r="52" spans="1:25" ht="30" customHeight="1">
      <c r="A52" s="94" t="s">
        <v>361</v>
      </c>
      <c r="B52" s="95"/>
      <c r="C52" s="96"/>
      <c r="D52" s="167"/>
      <c r="E52" s="167"/>
      <c r="F52" s="167"/>
      <c r="G52" s="167"/>
      <c r="H52" s="167"/>
      <c r="I52" s="167"/>
      <c r="J52" s="167"/>
      <c r="K52" s="167"/>
      <c r="L52" s="167"/>
      <c r="M52" s="167"/>
      <c r="N52" s="167"/>
      <c r="O52" s="167"/>
      <c r="P52" s="167"/>
      <c r="Q52" s="167"/>
      <c r="R52" s="167"/>
      <c r="S52" s="167"/>
      <c r="T52" s="167"/>
      <c r="U52" s="167"/>
      <c r="V52" s="168"/>
      <c r="W52" s="10">
        <f t="shared" si="1"/>
        <v>0</v>
      </c>
      <c r="X52" s="13"/>
    </row>
    <row r="53" spans="1:25" ht="30" customHeight="1">
      <c r="A53" s="94" t="s">
        <v>362</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363</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14.4" customHeight="1">
      <c r="A55" s="156" t="s">
        <v>392</v>
      </c>
      <c r="B55" s="156"/>
      <c r="C55" s="156"/>
      <c r="D55" s="156"/>
      <c r="E55" s="156"/>
      <c r="F55" s="156"/>
      <c r="G55" s="156"/>
      <c r="H55" s="156"/>
      <c r="I55" s="156"/>
      <c r="J55" s="156"/>
      <c r="K55" s="156"/>
      <c r="L55" s="156"/>
      <c r="M55" s="156"/>
      <c r="N55" s="156"/>
      <c r="O55" s="156"/>
      <c r="P55" s="156"/>
      <c r="Q55" s="156"/>
      <c r="R55" s="156"/>
      <c r="S55" s="156"/>
      <c r="T55" s="156"/>
      <c r="U55" s="156"/>
      <c r="V55" s="156"/>
      <c r="W55" s="10"/>
      <c r="X55" s="13"/>
    </row>
    <row r="56" spans="1:25" ht="30" customHeight="1">
      <c r="A56" s="94" t="s">
        <v>360</v>
      </c>
      <c r="B56" s="95"/>
      <c r="C56" s="96" t="s">
        <v>186</v>
      </c>
      <c r="D56" s="167"/>
      <c r="E56" s="167"/>
      <c r="F56" s="167"/>
      <c r="G56" s="167"/>
      <c r="H56" s="167"/>
      <c r="I56" s="167"/>
      <c r="J56" s="167"/>
      <c r="K56" s="167"/>
      <c r="L56" s="167"/>
      <c r="M56" s="167"/>
      <c r="N56" s="167"/>
      <c r="O56" s="167"/>
      <c r="P56" s="167"/>
      <c r="Q56" s="167"/>
      <c r="R56" s="167"/>
      <c r="S56" s="167"/>
      <c r="T56" s="167"/>
      <c r="U56" s="167"/>
      <c r="V56" s="168"/>
      <c r="W56" s="10">
        <f t="shared" ref="W56:W59" si="2">LEN(C56)</f>
        <v>3</v>
      </c>
      <c r="X56" s="13"/>
    </row>
    <row r="57" spans="1:25" ht="30" customHeight="1">
      <c r="A57" s="94" t="s">
        <v>361</v>
      </c>
      <c r="B57" s="95"/>
      <c r="C57" s="96"/>
      <c r="D57" s="167"/>
      <c r="E57" s="167"/>
      <c r="F57" s="167"/>
      <c r="G57" s="167"/>
      <c r="H57" s="167"/>
      <c r="I57" s="167"/>
      <c r="J57" s="167"/>
      <c r="K57" s="167"/>
      <c r="L57" s="167"/>
      <c r="M57" s="167"/>
      <c r="N57" s="167"/>
      <c r="O57" s="167"/>
      <c r="P57" s="167"/>
      <c r="Q57" s="167"/>
      <c r="R57" s="167"/>
      <c r="S57" s="167"/>
      <c r="T57" s="167"/>
      <c r="U57" s="167"/>
      <c r="V57" s="168"/>
      <c r="W57" s="10">
        <f t="shared" si="2"/>
        <v>0</v>
      </c>
      <c r="X57" s="13"/>
    </row>
    <row r="58" spans="1:25" ht="30" customHeight="1">
      <c r="A58" s="94" t="s">
        <v>362</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363</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14.4" customHeight="1">
      <c r="A60" s="156" t="s">
        <v>282</v>
      </c>
      <c r="B60" s="156"/>
      <c r="C60" s="156"/>
      <c r="D60" s="156"/>
      <c r="E60" s="156"/>
      <c r="F60" s="156"/>
      <c r="G60" s="156"/>
      <c r="H60" s="156"/>
      <c r="I60" s="156"/>
      <c r="J60" s="156"/>
      <c r="K60" s="156"/>
      <c r="L60" s="156"/>
      <c r="M60" s="156"/>
      <c r="N60" s="156"/>
      <c r="O60" s="156"/>
      <c r="P60" s="156"/>
      <c r="Q60" s="156"/>
      <c r="R60" s="156"/>
      <c r="S60" s="156"/>
      <c r="T60" s="156"/>
      <c r="U60" s="156"/>
      <c r="V60" s="156"/>
      <c r="W60" s="14"/>
      <c r="X60" s="10"/>
      <c r="Y60" s="10"/>
    </row>
    <row r="61" spans="1:25" ht="30" customHeight="1">
      <c r="A61" s="94" t="s">
        <v>360</v>
      </c>
      <c r="B61" s="95"/>
      <c r="C61" s="167" t="s">
        <v>279</v>
      </c>
      <c r="D61" s="167"/>
      <c r="E61" s="167"/>
      <c r="F61" s="167"/>
      <c r="G61" s="167"/>
      <c r="H61" s="167"/>
      <c r="I61" s="167"/>
      <c r="J61" s="167"/>
      <c r="K61" s="167"/>
      <c r="L61" s="167"/>
      <c r="M61" s="167"/>
      <c r="N61" s="167"/>
      <c r="O61" s="167"/>
      <c r="P61" s="167"/>
      <c r="Q61" s="167"/>
      <c r="R61" s="167"/>
      <c r="S61" s="167"/>
      <c r="T61" s="167"/>
      <c r="U61" s="167"/>
      <c r="V61" s="168"/>
      <c r="W61" s="14"/>
      <c r="X61" s="15"/>
      <c r="Y61" s="12"/>
    </row>
    <row r="62" spans="1:25" ht="30" customHeight="1">
      <c r="A62" s="94" t="s">
        <v>361</v>
      </c>
      <c r="B62" s="95"/>
      <c r="C62" s="167"/>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362</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363</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16.2" customHeight="1">
      <c r="A65" s="156" t="s">
        <v>76</v>
      </c>
      <c r="B65" s="156"/>
      <c r="C65" s="156"/>
      <c r="D65" s="156"/>
      <c r="E65" s="156"/>
      <c r="F65" s="156"/>
      <c r="G65" s="156"/>
      <c r="H65" s="156"/>
      <c r="I65" s="156"/>
      <c r="J65" s="156"/>
      <c r="K65" s="156"/>
      <c r="L65" s="156"/>
      <c r="M65" s="156"/>
      <c r="N65" s="156"/>
      <c r="O65" s="156"/>
      <c r="P65" s="156"/>
      <c r="Q65" s="156"/>
      <c r="R65" s="156"/>
      <c r="S65" s="156"/>
      <c r="T65" s="156"/>
      <c r="U65" s="156"/>
      <c r="V65" s="156"/>
      <c r="W65" s="14"/>
      <c r="X65" s="15"/>
      <c r="Y65" s="12"/>
    </row>
    <row r="66" spans="1:25" ht="15.6" customHeight="1">
      <c r="A66" s="20" t="s">
        <v>3</v>
      </c>
      <c r="B66" s="158" t="s">
        <v>77</v>
      </c>
      <c r="C66" s="159"/>
      <c r="D66" s="157" t="s">
        <v>78</v>
      </c>
      <c r="E66" s="158"/>
      <c r="F66" s="158"/>
      <c r="G66" s="158"/>
      <c r="H66" s="158"/>
      <c r="I66" s="158"/>
      <c r="J66" s="159"/>
      <c r="K66" s="157" t="s">
        <v>79</v>
      </c>
      <c r="L66" s="158"/>
      <c r="M66" s="158"/>
      <c r="N66" s="158"/>
      <c r="O66" s="158"/>
      <c r="P66" s="158"/>
      <c r="Q66" s="159"/>
      <c r="R66" s="157" t="s">
        <v>80</v>
      </c>
      <c r="S66" s="158"/>
      <c r="T66" s="158"/>
      <c r="U66" s="158"/>
      <c r="V66" s="159"/>
      <c r="W66" s="14"/>
      <c r="X66" s="15"/>
      <c r="Y66" s="12"/>
    </row>
    <row r="67" spans="1:25" ht="15" customHeight="1">
      <c r="A67" s="19">
        <v>1</v>
      </c>
      <c r="B67" s="161">
        <v>45673</v>
      </c>
      <c r="C67" s="83"/>
      <c r="D67" s="83" t="s">
        <v>358</v>
      </c>
      <c r="E67" s="83"/>
      <c r="F67" s="83"/>
      <c r="G67" s="83"/>
      <c r="H67" s="83"/>
      <c r="I67" s="83"/>
      <c r="J67" s="83"/>
      <c r="K67" s="83" t="s">
        <v>359</v>
      </c>
      <c r="L67" s="83"/>
      <c r="M67" s="83"/>
      <c r="N67" s="83"/>
      <c r="O67" s="83"/>
      <c r="P67" s="83"/>
      <c r="Q67" s="83"/>
      <c r="R67" s="161">
        <v>45729</v>
      </c>
      <c r="S67" s="83"/>
      <c r="T67" s="83"/>
      <c r="U67" s="83"/>
      <c r="V67" s="83"/>
      <c r="W67" s="14"/>
      <c r="X67" s="15"/>
      <c r="Y67" s="12"/>
    </row>
    <row r="68" spans="1:25" ht="15.6" customHeight="1">
      <c r="A68" s="104" t="s">
        <v>81</v>
      </c>
      <c r="B68" s="105"/>
      <c r="C68" s="105"/>
      <c r="D68" s="105"/>
      <c r="E68" s="105"/>
      <c r="F68" s="105"/>
      <c r="G68" s="105"/>
      <c r="H68" s="105"/>
      <c r="I68" s="105"/>
      <c r="J68" s="105"/>
      <c r="K68" s="105"/>
      <c r="L68" s="105"/>
      <c r="M68" s="105"/>
      <c r="N68" s="105"/>
      <c r="O68" s="105"/>
      <c r="P68" s="105"/>
      <c r="Q68" s="105"/>
      <c r="R68" s="105"/>
      <c r="S68" s="105"/>
      <c r="T68" s="105"/>
      <c r="U68" s="105"/>
      <c r="V68" s="106"/>
      <c r="W68" s="14"/>
      <c r="X68" s="15"/>
      <c r="Y68" s="12"/>
    </row>
    <row r="69" spans="1:25" ht="26.7" customHeight="1">
      <c r="A69" s="16" t="s">
        <v>273</v>
      </c>
      <c r="B69" s="87" t="s">
        <v>310</v>
      </c>
      <c r="C69" s="88"/>
      <c r="D69" s="88"/>
      <c r="E69" s="88"/>
      <c r="F69" s="88"/>
      <c r="G69" s="88"/>
      <c r="H69" s="88"/>
      <c r="I69" s="88"/>
      <c r="J69" s="88"/>
      <c r="K69" s="88"/>
      <c r="L69" s="89"/>
      <c r="M69" s="102" t="s">
        <v>83</v>
      </c>
      <c r="N69" s="103"/>
      <c r="O69" s="87" t="s">
        <v>311</v>
      </c>
      <c r="P69" s="88"/>
      <c r="Q69" s="88"/>
      <c r="R69" s="88"/>
      <c r="S69" s="88"/>
      <c r="T69" s="88"/>
      <c r="U69" s="88"/>
      <c r="V69" s="89"/>
    </row>
    <row r="70" spans="1:25" ht="24.6" customHeight="1">
      <c r="A70" s="16" t="s">
        <v>274</v>
      </c>
      <c r="B70" s="87" t="s">
        <v>312</v>
      </c>
      <c r="C70" s="88"/>
      <c r="D70" s="88"/>
      <c r="E70" s="88"/>
      <c r="F70" s="88"/>
      <c r="G70" s="88"/>
      <c r="H70" s="88"/>
      <c r="I70" s="88"/>
      <c r="J70" s="88"/>
      <c r="K70" s="88"/>
      <c r="L70" s="89"/>
      <c r="M70" s="102" t="s">
        <v>83</v>
      </c>
      <c r="N70" s="103"/>
      <c r="O70" s="87" t="s">
        <v>313</v>
      </c>
      <c r="P70" s="88"/>
      <c r="Q70" s="88"/>
      <c r="R70" s="88"/>
      <c r="S70" s="88"/>
      <c r="T70" s="88"/>
      <c r="U70" s="88"/>
      <c r="V70" s="89"/>
    </row>
    <row r="71" spans="1:25" ht="27.6" customHeight="1">
      <c r="A71" s="16" t="s">
        <v>85</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13.5" customHeight="1">
      <c r="A72" s="137" t="s">
        <v>88</v>
      </c>
      <c r="B72" s="137"/>
      <c r="C72" s="137"/>
      <c r="D72" s="137"/>
      <c r="E72" s="137"/>
      <c r="F72" s="137"/>
      <c r="G72" s="137"/>
      <c r="H72" s="137"/>
      <c r="I72" s="137"/>
      <c r="J72" s="137"/>
      <c r="K72" s="137"/>
      <c r="L72" s="137"/>
      <c r="M72" s="137"/>
      <c r="N72" s="137"/>
      <c r="O72" s="137"/>
      <c r="P72" s="137"/>
      <c r="Q72" s="137"/>
      <c r="R72" s="137"/>
      <c r="S72" s="137"/>
      <c r="T72" s="137"/>
      <c r="U72" s="137"/>
      <c r="V72" s="137"/>
    </row>
  </sheetData>
  <sheetProtection selectLockedCells="1" selectUnlockedCells="1"/>
  <mergeCells count="199">
    <mergeCell ref="C51:V51"/>
    <mergeCell ref="A52:B52"/>
    <mergeCell ref="C52:V52"/>
    <mergeCell ref="A53:B53"/>
    <mergeCell ref="C53:V53"/>
    <mergeCell ref="A54:B54"/>
    <mergeCell ref="C54:V54"/>
    <mergeCell ref="A55:V55"/>
    <mergeCell ref="A56:B56"/>
    <mergeCell ref="C56:V56"/>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V29"/>
    <mergeCell ref="G31:H32"/>
    <mergeCell ref="I31:L31"/>
    <mergeCell ref="M31:N32"/>
    <mergeCell ref="O31:P32"/>
    <mergeCell ref="Q31:V31"/>
    <mergeCell ref="I32:J32"/>
    <mergeCell ref="Q32:V43"/>
    <mergeCell ref="G35:H35"/>
    <mergeCell ref="I35:J35"/>
    <mergeCell ref="M35:N35"/>
    <mergeCell ref="O35:P35"/>
    <mergeCell ref="G36:H36"/>
    <mergeCell ref="I36:J36"/>
    <mergeCell ref="M36:N36"/>
    <mergeCell ref="O36:P36"/>
    <mergeCell ref="G33:H33"/>
    <mergeCell ref="I33:J33"/>
    <mergeCell ref="M33:N33"/>
    <mergeCell ref="O33:P33"/>
    <mergeCell ref="G34:H34"/>
    <mergeCell ref="I34:J34"/>
    <mergeCell ref="M34:N34"/>
    <mergeCell ref="O34:P34"/>
    <mergeCell ref="G39:H39"/>
    <mergeCell ref="I39:J39"/>
    <mergeCell ref="M39:N39"/>
    <mergeCell ref="O39:P39"/>
    <mergeCell ref="G40:H40"/>
    <mergeCell ref="I40:J40"/>
    <mergeCell ref="M40:N40"/>
    <mergeCell ref="O40:P40"/>
    <mergeCell ref="G37:H37"/>
    <mergeCell ref="I37:J37"/>
    <mergeCell ref="M37:N37"/>
    <mergeCell ref="O37:P37"/>
    <mergeCell ref="G38:H38"/>
    <mergeCell ref="I38:J38"/>
    <mergeCell ref="M38:N38"/>
    <mergeCell ref="O38:P38"/>
    <mergeCell ref="G43:H43"/>
    <mergeCell ref="I43:J43"/>
    <mergeCell ref="M43:N43"/>
    <mergeCell ref="O43:P43"/>
    <mergeCell ref="A45:V45"/>
    <mergeCell ref="A60:V60"/>
    <mergeCell ref="G41:H41"/>
    <mergeCell ref="I41:J41"/>
    <mergeCell ref="M41:N41"/>
    <mergeCell ref="O41:P41"/>
    <mergeCell ref="G42:H42"/>
    <mergeCell ref="I42:J42"/>
    <mergeCell ref="M42:N42"/>
    <mergeCell ref="O42:P42"/>
    <mergeCell ref="A46:B46"/>
    <mergeCell ref="C46:V46"/>
    <mergeCell ref="A47:B47"/>
    <mergeCell ref="C47:V47"/>
    <mergeCell ref="A48:B48"/>
    <mergeCell ref="C48:V48"/>
    <mergeCell ref="A49:B49"/>
    <mergeCell ref="C49:V49"/>
    <mergeCell ref="A50:V50"/>
    <mergeCell ref="A51:B51"/>
    <mergeCell ref="O69:V69"/>
    <mergeCell ref="B67:C67"/>
    <mergeCell ref="D67:J67"/>
    <mergeCell ref="K67:Q67"/>
    <mergeCell ref="R67:V67"/>
    <mergeCell ref="A65:V65"/>
    <mergeCell ref="B66:C66"/>
    <mergeCell ref="D66:J66"/>
    <mergeCell ref="K66:Q66"/>
    <mergeCell ref="R66:V66"/>
    <mergeCell ref="A57:B57"/>
    <mergeCell ref="C57:V57"/>
    <mergeCell ref="A58:B58"/>
    <mergeCell ref="C58:V58"/>
    <mergeCell ref="A59:B59"/>
    <mergeCell ref="C59:V59"/>
    <mergeCell ref="C64:V64"/>
    <mergeCell ref="A72:V72"/>
    <mergeCell ref="B70:L70"/>
    <mergeCell ref="M70:N70"/>
    <mergeCell ref="O70:V70"/>
    <mergeCell ref="B71:L71"/>
    <mergeCell ref="M71:N71"/>
    <mergeCell ref="O71:V71"/>
    <mergeCell ref="A61:B61"/>
    <mergeCell ref="C61:V61"/>
    <mergeCell ref="A62:B62"/>
    <mergeCell ref="C62:V62"/>
    <mergeCell ref="A63:B63"/>
    <mergeCell ref="C63:V63"/>
    <mergeCell ref="A64:B64"/>
    <mergeCell ref="A68:V68"/>
    <mergeCell ref="B69:L69"/>
    <mergeCell ref="M69:N69"/>
  </mergeCells>
  <dataValidations count="3">
    <dataValidation type="textLength" allowBlank="1" showInputMessage="1" showErrorMessage="1" sqref="C46:V49" xr:uid="{BFC12763-FC5C-4D3F-9D6B-BEFF980D601A}">
      <formula1>1</formula1>
      <formula2>700</formula2>
    </dataValidation>
    <dataValidation type="textLength" allowBlank="1" showInputMessage="1" showErrorMessage="1" sqref="A46:A49 A61:A64 A51:A54 A56:A59" xr:uid="{072C1B87-157F-4D9D-BBFE-FA78BCABD50E}">
      <formula1>0</formula1>
      <formula2>700</formula2>
    </dataValidation>
    <dataValidation type="textLength" allowBlank="1" showInputMessage="1" showErrorMessage="1" sqref="C51:V54 C56:V59" xr:uid="{469A09BE-23E7-4F5D-BC8B-9B491E49282A}">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1E22BFD-D0E7-4CAD-8D7B-F65572ED1685}">
          <x14:formula1>
            <xm:f>lista!$N$2:$N$5</xm:f>
          </x14:formula1>
          <xm:sqref>A8:G8</xm:sqref>
        </x14:dataValidation>
        <x14:dataValidation type="list" allowBlank="1" showInputMessage="1" showErrorMessage="1" xr:uid="{95723529-1FE6-4271-A488-C79A942E4061}">
          <x14:formula1>
            <xm:f>lista!$J$2:$J$13</xm:f>
          </x14:formula1>
          <xm:sqref>C13</xm:sqref>
        </x14:dataValidation>
        <x14:dataValidation type="list" allowBlank="1" showInputMessage="1" showErrorMessage="1" xr:uid="{71DC3000-6898-412D-BA3C-7C3C0DA5AD76}">
          <x14:formula1>
            <xm:f>lista!$A$2:$A$13</xm:f>
          </x14:formula1>
          <xm:sqref>F11:N11</xm:sqref>
        </x14:dataValidation>
        <x14:dataValidation type="list" allowBlank="1" showInputMessage="1" showErrorMessage="1" xr:uid="{441B81F5-6D7F-48AB-9362-08A98E4D9318}">
          <x14:formula1>
            <xm:f>lista!$B$2:$B$8</xm:f>
          </x14:formula1>
          <xm:sqref>F16:I17</xm:sqref>
        </x14:dataValidation>
        <x14:dataValidation type="list" allowBlank="1" showInputMessage="1" showErrorMessage="1" xr:uid="{F1FD9383-654D-49AB-866E-9813DE84D7AC}">
          <x14:formula1>
            <xm:f>lista!$O$2:$O$3</xm:f>
          </x14:formula1>
          <xm:sqref>A20:C20</xm:sqref>
        </x14:dataValidation>
        <x14:dataValidation type="list" allowBlank="1" showInputMessage="1" showErrorMessage="1" xr:uid="{CD730F7D-5F1F-45E6-A0B4-CD29B7AAA22A}">
          <x14:formula1>
            <xm:f>lista!$F$2:$F$9</xm:f>
          </x14:formula1>
          <xm:sqref>D20:G20</xm:sqref>
        </x14:dataValidation>
        <x14:dataValidation type="list" allowBlank="1" showInputMessage="1" showErrorMessage="1" xr:uid="{1AF5AFCE-981F-4287-A9E4-78019051E6DA}">
          <x14:formula1>
            <xm:f>lista!$D$2:$D$3</xm:f>
          </x14:formula1>
          <xm:sqref>L20:O20</xm:sqref>
        </x14:dataValidation>
        <x14:dataValidation type="list" allowBlank="1" showInputMessage="1" showErrorMessage="1" xr:uid="{080296D5-AB30-4040-84A7-D582950D3935}">
          <x14:formula1>
            <xm:f>lista!$E$2:$E$3</xm:f>
          </x14:formula1>
          <xm:sqref>S20:V20</xm:sqref>
        </x14:dataValidation>
        <x14:dataValidation type="list" allowBlank="1" showInputMessage="1" showErrorMessage="1" xr:uid="{EA6CA656-DC00-44B3-9C34-6C7860E696C6}">
          <x14:formula1>
            <xm:f>lista!$C$2:$C$3</xm:f>
          </x14:formula1>
          <xm:sqref>P20:R20</xm:sqref>
        </x14:dataValidation>
        <x14:dataValidation type="list" allowBlank="1" showInputMessage="1" showErrorMessage="1" xr:uid="{3B170C96-5EA6-4090-A4D5-733DAA2E3744}">
          <x14:formula1>
            <xm:f>lista!$G$2:$G$5</xm:f>
          </x14:formula1>
          <xm:sqref>Q16:S17</xm:sqref>
        </x14:dataValidation>
        <x14:dataValidation type="list" allowBlank="1" showInputMessage="1" showErrorMessage="1" xr:uid="{BBA50E74-F3FB-46C1-9A63-2BAA8C4273DC}">
          <x14:formula1>
            <xm:f>lista!$H$2:$H$5</xm:f>
          </x14:formula1>
          <xm:sqref>T16:V17</xm:sqref>
        </x14:dataValidation>
        <x14:dataValidation type="list" allowBlank="1" showInputMessage="1" showErrorMessage="1" xr:uid="{76E536F6-26BC-4344-9619-2C6AABF6BFA8}">
          <x14:formula1>
            <xm:f>lista!$I$2:$I$7</xm:f>
          </x14:formula1>
          <xm:sqref>A13:B13</xm:sqref>
        </x14:dataValidation>
        <x14:dataValidation type="list" allowBlank="1" showInputMessage="1" showErrorMessage="1" xr:uid="{A8E642E0-6606-4BE1-A9CC-E0E43EBD7138}">
          <x14:formula1>
            <xm:f>lista!$P$2:$P$4</xm:f>
          </x14:formula1>
          <xm:sqref>C61:V64</xm:sqref>
        </x14:dataValidation>
        <x14:dataValidation type="list" allowBlank="1" showInputMessage="1" showErrorMessage="1" xr:uid="{F5813ACE-259A-474B-9EEB-E58BC28E6CBE}">
          <x14:formula1>
            <xm:f>lista!$Q$2:$Q$3</xm:f>
          </x14:formula1>
          <xm:sqref>O11:Q11</xm:sqref>
        </x14:dataValidation>
        <x14:dataValidation type="list" allowBlank="1" showInputMessage="1" showErrorMessage="1" xr:uid="{D2BFB615-DDDF-4620-85E1-26C026E6B1D1}">
          <x14:formula1>
            <xm:f>lista!$M$2:$M$21</xm:f>
          </x14:formula1>
          <xm:sqref>S8:V8</xm:sqref>
        </x14:dataValidation>
        <x14:dataValidation type="list" allowBlank="1" showInputMessage="1" showErrorMessage="1" xr:uid="{064A869B-CE3E-4193-939B-250AC895A7AE}">
          <x14:formula1>
            <xm:f>lista!$L$2:$L$21</xm:f>
          </x14:formula1>
          <xm:sqref>H8:R8</xm:sqref>
        </x14:dataValidation>
        <x14:dataValidation type="list" allowBlank="1" showInputMessage="1" showErrorMessage="1" xr:uid="{38628D9E-CFCF-4A01-96BC-16B7BF759BDC}">
          <x14:formula1>
            <xm:f>lista!$K$2:$K$24</xm:f>
          </x14:formula1>
          <xm:sqref>H13</xm:sqref>
        </x14:dataValidation>
        <x14:dataValidation type="list" allowBlank="1" showInputMessage="1" showErrorMessage="1" xr:uid="{57FF015D-0CBA-490C-A8E0-EF9840605256}">
          <x14:formula1>
            <xm:f>lista!$R$2:$R$21</xm:f>
          </x14:formula1>
          <xm:sqref>U11:V11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BA57-F32C-4E32-A421-4CDAA065AE0E}">
  <sheetPr>
    <pageSetUpPr fitToPage="1"/>
  </sheetPr>
  <dimension ref="A1:AA73"/>
  <sheetViews>
    <sheetView showGridLines="0" view="pageBreakPreview" topLeftCell="B1" zoomScale="90" zoomScaleNormal="100" zoomScaleSheetLayoutView="9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8"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316</v>
      </c>
      <c r="B11" s="83"/>
      <c r="C11" s="83"/>
      <c r="D11" s="83"/>
      <c r="E11" s="83"/>
      <c r="F11" s="87" t="s">
        <v>131</v>
      </c>
      <c r="G11" s="88"/>
      <c r="H11" s="88"/>
      <c r="I11" s="88"/>
      <c r="J11" s="88"/>
      <c r="K11" s="88"/>
      <c r="L11" s="88"/>
      <c r="M11" s="88"/>
      <c r="N11" s="89"/>
      <c r="O11" s="78" t="s">
        <v>279</v>
      </c>
      <c r="P11" s="79"/>
      <c r="Q11" s="80"/>
      <c r="R11" s="81" t="s">
        <v>353</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7972</v>
      </c>
      <c r="Q13" s="81"/>
      <c r="R13" s="75" t="s">
        <v>320</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338</v>
      </c>
      <c r="B16" s="83"/>
      <c r="C16" s="83"/>
      <c r="D16" s="83"/>
      <c r="E16" s="83"/>
      <c r="F16" s="91" t="s">
        <v>142</v>
      </c>
      <c r="G16" s="91"/>
      <c r="H16" s="91"/>
      <c r="I16" s="91"/>
      <c r="J16" s="174">
        <v>0.1076</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0.35420000000000001</v>
      </c>
      <c r="O17" s="50">
        <v>0.66839999999999999</v>
      </c>
      <c r="P17" s="48">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0.35420000000000001</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98</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364</v>
      </c>
      <c r="B25" s="83"/>
      <c r="C25" s="83"/>
      <c r="D25" s="83"/>
      <c r="E25" s="83"/>
      <c r="F25" s="83"/>
      <c r="G25" s="83"/>
      <c r="H25" s="83"/>
      <c r="I25" s="83"/>
      <c r="J25" s="83"/>
      <c r="K25" s="83"/>
      <c r="L25" s="83"/>
      <c r="M25" s="83" t="s">
        <v>380</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100" t="s">
        <v>56</v>
      </c>
      <c r="B28" s="101"/>
      <c r="C28" s="75">
        <v>23677.81</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100" t="s">
        <v>57</v>
      </c>
      <c r="B29" s="101"/>
      <c r="C29" s="75">
        <v>79470.91</v>
      </c>
      <c r="D29" s="76"/>
      <c r="E29" s="76"/>
      <c r="F29" s="76"/>
      <c r="G29" s="77"/>
      <c r="H29" s="78">
        <v>79470.91</v>
      </c>
      <c r="I29" s="79"/>
      <c r="J29" s="79"/>
      <c r="K29" s="79"/>
      <c r="L29" s="80"/>
      <c r="M29" s="75">
        <v>79470.91</v>
      </c>
      <c r="N29" s="76"/>
      <c r="O29" s="76"/>
      <c r="P29" s="76"/>
      <c r="Q29" s="77"/>
      <c r="R29" s="75">
        <v>79470.91</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2">
        <f>IF(ISERROR($C$28/$C$29),0,$C$28/$C$29)</f>
        <v>0.29794310899422194</v>
      </c>
      <c r="C33" s="1"/>
      <c r="D33" s="1"/>
      <c r="G33" s="160"/>
      <c r="H33" s="160"/>
      <c r="I33" s="90"/>
      <c r="J33" s="90"/>
      <c r="K33" s="10"/>
      <c r="L33" s="11"/>
      <c r="M33" s="160"/>
      <c r="N33" s="160"/>
      <c r="O33" s="160"/>
      <c r="P33" s="160"/>
      <c r="Q33" s="170"/>
      <c r="R33" s="170"/>
      <c r="S33" s="170"/>
      <c r="T33" s="170"/>
      <c r="U33" s="170"/>
      <c r="V33" s="171"/>
    </row>
    <row r="34" spans="1:24" ht="17.7" customHeight="1">
      <c r="A34" s="51" t="s">
        <v>355</v>
      </c>
      <c r="B34" s="52">
        <f>IF(ISERROR($H$28/$H$29),0,$H$28/$H$29)</f>
        <v>0</v>
      </c>
      <c r="C34" s="1"/>
      <c r="D34" s="1"/>
      <c r="G34" s="90"/>
      <c r="H34" s="90"/>
      <c r="I34" s="90"/>
      <c r="J34" s="90"/>
      <c r="K34" s="12"/>
      <c r="L34" s="10"/>
      <c r="M34" s="90"/>
      <c r="N34" s="90"/>
      <c r="O34" s="90"/>
      <c r="P34" s="90"/>
      <c r="Q34" s="170"/>
      <c r="R34" s="170"/>
      <c r="S34" s="170"/>
      <c r="T34" s="170"/>
      <c r="U34" s="170"/>
      <c r="V34" s="171"/>
    </row>
    <row r="35" spans="1:24" ht="17.7" customHeight="1">
      <c r="A35" s="51" t="s">
        <v>356</v>
      </c>
      <c r="B35" s="52">
        <f>IF(ISERROR($M$28/$M$29),0,$M$28/$M$29)</f>
        <v>0</v>
      </c>
      <c r="C35" s="1"/>
      <c r="D35" s="1"/>
      <c r="G35" s="90"/>
      <c r="H35" s="90"/>
      <c r="I35" s="90"/>
      <c r="J35" s="90"/>
      <c r="K35" s="12"/>
      <c r="L35" s="10"/>
      <c r="M35" s="90"/>
      <c r="N35" s="90"/>
      <c r="O35" s="90"/>
      <c r="P35" s="90"/>
      <c r="Q35" s="170"/>
      <c r="R35" s="170"/>
      <c r="S35" s="170"/>
      <c r="T35" s="170"/>
      <c r="U35" s="170"/>
      <c r="V35" s="171"/>
    </row>
    <row r="36" spans="1:24" ht="17.7" customHeight="1">
      <c r="A36" s="51" t="s">
        <v>357</v>
      </c>
      <c r="B36" s="52">
        <f>IF(ISERROR($R$28/$R$29),0,$R$28/$R$29)</f>
        <v>0</v>
      </c>
      <c r="C36" s="1"/>
      <c r="D36" s="1"/>
      <c r="G36" s="90"/>
      <c r="H36" s="90"/>
      <c r="I36" s="90"/>
      <c r="J36" s="90"/>
      <c r="K36" s="12"/>
      <c r="L36" s="10"/>
      <c r="M36" s="90"/>
      <c r="N36" s="90"/>
      <c r="O36" s="90"/>
      <c r="P36" s="90"/>
      <c r="Q36" s="170"/>
      <c r="R36" s="170"/>
      <c r="S36" s="170"/>
      <c r="T36" s="170"/>
      <c r="U36" s="170"/>
      <c r="V36" s="171"/>
    </row>
    <row r="37" spans="1:24" ht="17.7" customHeight="1">
      <c r="A37" s="53"/>
      <c r="C37" s="1"/>
      <c r="D37" s="1"/>
      <c r="G37" s="90"/>
      <c r="H37" s="90"/>
      <c r="I37" s="90"/>
      <c r="J37" s="90"/>
      <c r="K37" s="12"/>
      <c r="L37" s="10"/>
      <c r="M37" s="90"/>
      <c r="N37" s="90"/>
      <c r="O37" s="90"/>
      <c r="P37" s="90"/>
      <c r="Q37" s="170"/>
      <c r="R37" s="170"/>
      <c r="S37" s="170"/>
      <c r="T37" s="170"/>
      <c r="U37" s="170"/>
      <c r="V37" s="171"/>
    </row>
    <row r="38" spans="1:24" ht="17.7" customHeight="1">
      <c r="A38" s="53"/>
      <c r="C38" s="1"/>
      <c r="D38" s="1"/>
      <c r="G38" s="90"/>
      <c r="H38" s="90"/>
      <c r="I38" s="90"/>
      <c r="J38" s="90"/>
      <c r="K38" s="12"/>
      <c r="L38" s="10"/>
      <c r="M38" s="90"/>
      <c r="N38" s="90"/>
      <c r="O38" s="90"/>
      <c r="P38" s="90"/>
      <c r="Q38" s="170"/>
      <c r="R38" s="170"/>
      <c r="S38" s="170"/>
      <c r="T38" s="170"/>
      <c r="U38" s="170"/>
      <c r="V38" s="171"/>
    </row>
    <row r="39" spans="1:24" ht="17.7" customHeight="1">
      <c r="A39" s="53"/>
      <c r="C39" s="1"/>
      <c r="D39" s="1"/>
      <c r="G39" s="90"/>
      <c r="H39" s="90"/>
      <c r="I39" s="90"/>
      <c r="J39" s="90"/>
      <c r="K39" s="12"/>
      <c r="L39" s="10"/>
      <c r="M39" s="90"/>
      <c r="N39" s="90"/>
      <c r="O39" s="90"/>
      <c r="P39" s="90"/>
      <c r="Q39" s="170"/>
      <c r="R39" s="170"/>
      <c r="S39" s="170"/>
      <c r="T39" s="170"/>
      <c r="U39" s="170"/>
      <c r="V39" s="171"/>
    </row>
    <row r="40" spans="1:24" ht="17.7" customHeight="1">
      <c r="A40" s="53"/>
      <c r="C40" s="1"/>
      <c r="D40" s="1"/>
      <c r="G40" s="90"/>
      <c r="H40" s="90"/>
      <c r="I40" s="90"/>
      <c r="J40" s="90"/>
      <c r="K40" s="12"/>
      <c r="L40" s="10"/>
      <c r="M40" s="90"/>
      <c r="N40" s="90"/>
      <c r="O40" s="90"/>
      <c r="P40" s="90"/>
      <c r="Q40" s="170"/>
      <c r="R40" s="170"/>
      <c r="S40" s="170"/>
      <c r="T40" s="170"/>
      <c r="U40" s="170"/>
      <c r="V40" s="171"/>
    </row>
    <row r="41" spans="1:24" ht="17.7" customHeight="1">
      <c r="A41" s="53"/>
      <c r="C41" s="1"/>
      <c r="D41" s="1"/>
      <c r="G41" s="90"/>
      <c r="H41" s="90"/>
      <c r="I41" s="90"/>
      <c r="J41" s="90"/>
      <c r="K41" s="12"/>
      <c r="L41" s="10"/>
      <c r="M41" s="90"/>
      <c r="N41" s="90"/>
      <c r="O41" s="90"/>
      <c r="P41" s="90"/>
      <c r="Q41" s="170"/>
      <c r="R41" s="170"/>
      <c r="S41" s="170"/>
      <c r="T41" s="170"/>
      <c r="U41" s="170"/>
      <c r="V41" s="171"/>
    </row>
    <row r="42" spans="1:24" ht="17.7" customHeight="1">
      <c r="A42" s="53"/>
      <c r="C42" s="1"/>
      <c r="D42" s="1"/>
      <c r="G42" s="90"/>
      <c r="H42" s="90"/>
      <c r="I42" s="90"/>
      <c r="J42" s="90"/>
      <c r="K42" s="12"/>
      <c r="L42" s="10"/>
      <c r="M42" s="90"/>
      <c r="N42" s="90"/>
      <c r="O42" s="90"/>
      <c r="P42" s="90"/>
      <c r="Q42" s="170"/>
      <c r="R42" s="170"/>
      <c r="S42" s="170"/>
      <c r="T42" s="170"/>
      <c r="U42" s="170"/>
      <c r="V42" s="171"/>
    </row>
    <row r="43" spans="1:24" ht="17.7" customHeight="1">
      <c r="A43" s="53"/>
      <c r="C43" s="1"/>
      <c r="D43" s="1"/>
      <c r="G43" s="90"/>
      <c r="H43" s="90"/>
      <c r="I43" s="90"/>
      <c r="J43" s="90"/>
      <c r="K43" s="12"/>
      <c r="L43" s="10"/>
      <c r="M43" s="90"/>
      <c r="N43" s="90"/>
      <c r="O43" s="90"/>
      <c r="P43" s="90"/>
      <c r="Q43" s="170"/>
      <c r="R43" s="170"/>
      <c r="S43" s="170"/>
      <c r="T43" s="170"/>
      <c r="U43" s="170"/>
      <c r="V43" s="171"/>
    </row>
    <row r="44" spans="1:24" ht="17.25" customHeight="1">
      <c r="A44" s="53"/>
      <c r="C44" s="1"/>
      <c r="D44" s="1"/>
      <c r="G44" s="90"/>
      <c r="H44" s="90"/>
      <c r="I44" s="90"/>
      <c r="J44" s="90"/>
      <c r="K44" s="12"/>
      <c r="L44" s="10"/>
      <c r="M44" s="90"/>
      <c r="N44" s="90"/>
      <c r="O44" s="90"/>
      <c r="P44" s="90"/>
      <c r="Q44" s="172"/>
      <c r="R44" s="172"/>
      <c r="S44" s="172"/>
      <c r="T44" s="172"/>
      <c r="U44" s="172"/>
      <c r="V44" s="173"/>
    </row>
    <row r="45" spans="1:24" ht="17.25" customHeight="1">
      <c r="A45" s="24"/>
      <c r="B45" s="15"/>
      <c r="C45" s="21"/>
      <c r="D45" s="21"/>
      <c r="K45" s="12"/>
      <c r="L45" s="10"/>
      <c r="V45" s="25"/>
    </row>
    <row r="46" spans="1:24" ht="14.4"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391</v>
      </c>
      <c r="D47" s="97"/>
      <c r="E47" s="97"/>
      <c r="F47" s="97"/>
      <c r="G47" s="97"/>
      <c r="H47" s="97"/>
      <c r="I47" s="97"/>
      <c r="J47" s="97"/>
      <c r="K47" s="97"/>
      <c r="L47" s="97"/>
      <c r="M47" s="97"/>
      <c r="N47" s="97"/>
      <c r="O47" s="97"/>
      <c r="P47" s="97"/>
      <c r="Q47" s="97"/>
      <c r="R47" s="97"/>
      <c r="S47" s="97"/>
      <c r="T47" s="97"/>
      <c r="U47" s="97"/>
      <c r="V47" s="98"/>
      <c r="W47" s="10">
        <f>LEN(C47)</f>
        <v>270</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4.4"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4.4"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4.4"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C6B8F98F-8280-43DD-88DD-BD241C9285B0}">
      <formula1>1</formula1>
      <formula2>700</formula2>
    </dataValidation>
    <dataValidation type="textLength" allowBlank="1" showInputMessage="1" showErrorMessage="1" sqref="A47:A50 A62:A65 A52:A55 A57:A60" xr:uid="{ADAF7448-48C1-4536-9A98-F948C9A66ED3}">
      <formula1>0</formula1>
      <formula2>700</formula2>
    </dataValidation>
    <dataValidation type="textLength" allowBlank="1" showInputMessage="1" showErrorMessage="1" sqref="C52:V55 C57:V60" xr:uid="{2F03B824-2793-491F-A56F-B88B3CA88755}">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173C84E5-3C2A-47C6-ADB2-2B840860FF76}">
          <x14:formula1>
            <xm:f>lista!$R$2:$R$21</xm:f>
          </x14:formula1>
          <xm:sqref>U11:V11</xm:sqref>
        </x14:dataValidation>
        <x14:dataValidation type="list" allowBlank="1" showInputMessage="1" showErrorMessage="1" xr:uid="{1BE8E1AB-AF6A-4E83-964A-D5807B81A1A1}">
          <x14:formula1>
            <xm:f>lista!$K$2:$K$24</xm:f>
          </x14:formula1>
          <xm:sqref>H13</xm:sqref>
        </x14:dataValidation>
        <x14:dataValidation type="list" allowBlank="1" showInputMessage="1" showErrorMessage="1" xr:uid="{C74850E0-FE0C-46C1-8077-FE7460039916}">
          <x14:formula1>
            <xm:f>lista!$L$2:$L$21</xm:f>
          </x14:formula1>
          <xm:sqref>H8:R8</xm:sqref>
        </x14:dataValidation>
        <x14:dataValidation type="list" allowBlank="1" showInputMessage="1" showErrorMessage="1" xr:uid="{23883A35-E10D-450C-8F33-A242BA123D6D}">
          <x14:formula1>
            <xm:f>lista!$M$2:$M$21</xm:f>
          </x14:formula1>
          <xm:sqref>S8:V8</xm:sqref>
        </x14:dataValidation>
        <x14:dataValidation type="list" allowBlank="1" showInputMessage="1" showErrorMessage="1" xr:uid="{98F62A64-C224-4D43-BFF0-64DC2EB4819D}">
          <x14:formula1>
            <xm:f>lista!$Q$2:$Q$3</xm:f>
          </x14:formula1>
          <xm:sqref>O11:Q11</xm:sqref>
        </x14:dataValidation>
        <x14:dataValidation type="list" allowBlank="1" showInputMessage="1" showErrorMessage="1" xr:uid="{CBD9C4DC-65E2-46EB-92D2-29D4B4576903}">
          <x14:formula1>
            <xm:f>lista!$P$2:$P$4</xm:f>
          </x14:formula1>
          <xm:sqref>C62:V65</xm:sqref>
        </x14:dataValidation>
        <x14:dataValidation type="list" allowBlank="1" showInputMessage="1" showErrorMessage="1" xr:uid="{9B870DE5-7D43-4469-9140-D31891025A0B}">
          <x14:formula1>
            <xm:f>lista!$I$2:$I$7</xm:f>
          </x14:formula1>
          <xm:sqref>A13:B13</xm:sqref>
        </x14:dataValidation>
        <x14:dataValidation type="list" allowBlank="1" showInputMessage="1" showErrorMessage="1" xr:uid="{B4898A5E-7ED5-4033-94AB-EFD0FEA3DB5E}">
          <x14:formula1>
            <xm:f>lista!$H$2:$H$5</xm:f>
          </x14:formula1>
          <xm:sqref>T16:V17</xm:sqref>
        </x14:dataValidation>
        <x14:dataValidation type="list" allowBlank="1" showInputMessage="1" showErrorMessage="1" xr:uid="{8CE31558-F49A-4A70-8265-8F6FB1EB106E}">
          <x14:formula1>
            <xm:f>lista!$G$2:$G$5</xm:f>
          </x14:formula1>
          <xm:sqref>Q16:S17</xm:sqref>
        </x14:dataValidation>
        <x14:dataValidation type="list" allowBlank="1" showInputMessage="1" showErrorMessage="1" xr:uid="{65B76977-7567-48EA-9C1C-586EE9C3EDCA}">
          <x14:formula1>
            <xm:f>lista!$C$2:$C$3</xm:f>
          </x14:formula1>
          <xm:sqref>P20:R20</xm:sqref>
        </x14:dataValidation>
        <x14:dataValidation type="list" allowBlank="1" showInputMessage="1" showErrorMessage="1" xr:uid="{7BA7765A-6B98-417C-8A81-6B02903C6BA0}">
          <x14:formula1>
            <xm:f>lista!$E$2:$E$3</xm:f>
          </x14:formula1>
          <xm:sqref>S20:V20</xm:sqref>
        </x14:dataValidation>
        <x14:dataValidation type="list" allowBlank="1" showInputMessage="1" showErrorMessage="1" xr:uid="{C5EEEABB-0890-4A12-B413-2D0F33FB0DA4}">
          <x14:formula1>
            <xm:f>lista!$D$2:$D$3</xm:f>
          </x14:formula1>
          <xm:sqref>L20:O20</xm:sqref>
        </x14:dataValidation>
        <x14:dataValidation type="list" allowBlank="1" showInputMessage="1" showErrorMessage="1" xr:uid="{5B49F58D-34BF-407D-8ECE-0BF55451A7CC}">
          <x14:formula1>
            <xm:f>lista!$F$2:$F$9</xm:f>
          </x14:formula1>
          <xm:sqref>D20:G20</xm:sqref>
        </x14:dataValidation>
        <x14:dataValidation type="list" allowBlank="1" showInputMessage="1" showErrorMessage="1" xr:uid="{3A1079D2-5792-4051-B034-F777BE38570C}">
          <x14:formula1>
            <xm:f>lista!$O$2:$O$3</xm:f>
          </x14:formula1>
          <xm:sqref>A20:C20</xm:sqref>
        </x14:dataValidation>
        <x14:dataValidation type="list" allowBlank="1" showInputMessage="1" showErrorMessage="1" xr:uid="{6CF43573-4EC6-4F63-9E08-6EA3307D7B9F}">
          <x14:formula1>
            <xm:f>lista!$B$2:$B$8</xm:f>
          </x14:formula1>
          <xm:sqref>F16:I17</xm:sqref>
        </x14:dataValidation>
        <x14:dataValidation type="list" allowBlank="1" showInputMessage="1" showErrorMessage="1" xr:uid="{020DDBEC-79E0-4481-B24A-A5A10E594A8B}">
          <x14:formula1>
            <xm:f>lista!$A$2:$A$13</xm:f>
          </x14:formula1>
          <xm:sqref>F11:N11</xm:sqref>
        </x14:dataValidation>
        <x14:dataValidation type="list" allowBlank="1" showInputMessage="1" showErrorMessage="1" xr:uid="{CFDA0770-7F4A-4418-944D-2535BFB82D64}">
          <x14:formula1>
            <xm:f>lista!$J$2:$J$13</xm:f>
          </x14:formula1>
          <xm:sqref>C13</xm:sqref>
        </x14:dataValidation>
        <x14:dataValidation type="list" allowBlank="1" showInputMessage="1" showErrorMessage="1" xr:uid="{E7B213BA-A301-4A48-A27C-59910BBFC403}">
          <x14:formula1>
            <xm:f>lista!$N$2:$N$5</xm:f>
          </x14:formula1>
          <xm:sqref>A8:G8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7"/>
  <sheetViews>
    <sheetView showGridLines="0" view="pageBreakPreview" zoomScaleNormal="100" zoomScaleSheetLayoutView="100" workbookViewId="0">
      <selection activeCell="I7" sqref="I7:T7"/>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14" width="6.69921875" style="1" customWidth="1"/>
    <col min="15" max="15" width="10.19921875" style="1" customWidth="1"/>
    <col min="16" max="16" width="14.19921875" style="1" customWidth="1"/>
    <col min="17" max="17" width="15" style="1" customWidth="1"/>
    <col min="18" max="18" width="20.69921875" style="1" customWidth="1"/>
    <col min="19"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82"/>
      <c r="C1" s="82"/>
      <c r="D1" s="108" t="s">
        <v>0</v>
      </c>
      <c r="E1" s="108"/>
      <c r="F1" s="108"/>
      <c r="G1" s="108"/>
      <c r="H1" s="108"/>
      <c r="I1" s="108"/>
      <c r="J1" s="108"/>
      <c r="K1" s="108"/>
      <c r="L1" s="108"/>
      <c r="M1" s="108"/>
      <c r="N1" s="108"/>
      <c r="O1" s="108"/>
      <c r="P1" s="108"/>
      <c r="Q1" s="108"/>
      <c r="R1" s="108"/>
      <c r="S1" s="182" t="s">
        <v>1</v>
      </c>
      <c r="T1" s="182"/>
      <c r="U1" s="182"/>
      <c r="V1" s="108" t="s">
        <v>2</v>
      </c>
      <c r="W1" s="108"/>
      <c r="X1" s="108"/>
    </row>
    <row r="2" spans="2:27" ht="13.8">
      <c r="B2" s="82"/>
      <c r="C2" s="82"/>
      <c r="D2" s="108"/>
      <c r="E2" s="108"/>
      <c r="F2" s="108"/>
      <c r="G2" s="108"/>
      <c r="H2" s="108"/>
      <c r="I2" s="108"/>
      <c r="J2" s="108"/>
      <c r="K2" s="108"/>
      <c r="L2" s="108"/>
      <c r="M2" s="108"/>
      <c r="N2" s="108"/>
      <c r="O2" s="108"/>
      <c r="P2" s="108"/>
      <c r="Q2" s="108"/>
      <c r="R2" s="108"/>
      <c r="S2" s="182" t="s">
        <v>3</v>
      </c>
      <c r="T2" s="182"/>
      <c r="U2" s="182"/>
      <c r="V2" s="109" t="s">
        <v>294</v>
      </c>
      <c r="W2" s="109"/>
      <c r="X2" s="109"/>
    </row>
    <row r="3" spans="2:27" ht="13.8">
      <c r="B3" s="82"/>
      <c r="C3" s="82"/>
      <c r="D3" s="108" t="s">
        <v>4</v>
      </c>
      <c r="E3" s="108"/>
      <c r="F3" s="108"/>
      <c r="G3" s="108"/>
      <c r="H3" s="108"/>
      <c r="I3" s="108"/>
      <c r="J3" s="108"/>
      <c r="K3" s="108"/>
      <c r="L3" s="108"/>
      <c r="M3" s="108"/>
      <c r="N3" s="108"/>
      <c r="O3" s="108"/>
      <c r="P3" s="108"/>
      <c r="Q3" s="108"/>
      <c r="R3" s="108"/>
      <c r="S3" s="182" t="s">
        <v>5</v>
      </c>
      <c r="T3" s="182"/>
      <c r="U3" s="182"/>
      <c r="V3" s="108" t="s">
        <v>6</v>
      </c>
      <c r="W3" s="108"/>
      <c r="X3" s="108"/>
    </row>
    <row r="4" spans="2:27" ht="15.6" customHeight="1">
      <c r="B4" s="82"/>
      <c r="C4" s="82"/>
      <c r="D4" s="108"/>
      <c r="E4" s="108"/>
      <c r="F4" s="108"/>
      <c r="G4" s="108"/>
      <c r="H4" s="108"/>
      <c r="I4" s="108"/>
      <c r="J4" s="108"/>
      <c r="K4" s="108"/>
      <c r="L4" s="108"/>
      <c r="M4" s="108"/>
      <c r="N4" s="108"/>
      <c r="O4" s="108"/>
      <c r="P4" s="108"/>
      <c r="Q4" s="108"/>
      <c r="R4" s="108"/>
      <c r="S4" s="182" t="s">
        <v>7</v>
      </c>
      <c r="T4" s="182"/>
      <c r="U4" s="182"/>
      <c r="V4" s="110">
        <v>45721</v>
      </c>
      <c r="W4" s="108"/>
      <c r="X4" s="108"/>
    </row>
    <row r="5" spans="2:27" ht="9" customHeight="1">
      <c r="B5" s="72"/>
      <c r="C5" s="73"/>
      <c r="D5" s="73"/>
      <c r="E5" s="73"/>
      <c r="F5" s="73"/>
      <c r="G5" s="73"/>
      <c r="H5" s="73"/>
      <c r="I5" s="73"/>
      <c r="J5" s="73"/>
      <c r="K5" s="73"/>
      <c r="L5" s="73"/>
      <c r="M5" s="73"/>
      <c r="N5" s="73"/>
      <c r="O5" s="73"/>
      <c r="P5" s="73"/>
      <c r="Q5" s="73"/>
      <c r="R5" s="73"/>
      <c r="S5" s="73"/>
      <c r="T5" s="73"/>
      <c r="U5" s="73"/>
      <c r="V5" s="73"/>
      <c r="W5" s="73"/>
      <c r="X5" s="74"/>
    </row>
    <row r="6" spans="2:27" ht="18.600000000000001" customHeight="1">
      <c r="B6" s="84" t="s">
        <v>8</v>
      </c>
      <c r="C6" s="85"/>
      <c r="D6" s="85"/>
      <c r="E6" s="85"/>
      <c r="F6" s="85"/>
      <c r="G6" s="85"/>
      <c r="H6" s="85"/>
      <c r="I6" s="85"/>
      <c r="J6" s="85"/>
      <c r="K6" s="85"/>
      <c r="L6" s="85"/>
      <c r="M6" s="85"/>
      <c r="N6" s="85"/>
      <c r="O6" s="85"/>
      <c r="P6" s="85"/>
      <c r="Q6" s="85"/>
      <c r="R6" s="85"/>
      <c r="S6" s="85"/>
      <c r="T6" s="85"/>
      <c r="U6" s="85"/>
      <c r="V6" s="85"/>
      <c r="W6" s="85"/>
      <c r="X6" s="86"/>
    </row>
    <row r="7" spans="2:27" ht="16.95" customHeight="1">
      <c r="B7" s="72" t="s">
        <v>9</v>
      </c>
      <c r="C7" s="73"/>
      <c r="D7" s="73"/>
      <c r="E7" s="73"/>
      <c r="F7" s="73"/>
      <c r="G7" s="73"/>
      <c r="H7" s="74"/>
      <c r="I7" s="72" t="s">
        <v>10</v>
      </c>
      <c r="J7" s="73"/>
      <c r="K7" s="73"/>
      <c r="L7" s="73"/>
      <c r="M7" s="73"/>
      <c r="N7" s="73"/>
      <c r="O7" s="73"/>
      <c r="P7" s="73"/>
      <c r="Q7" s="73"/>
      <c r="R7" s="73"/>
      <c r="S7" s="73"/>
      <c r="T7" s="74"/>
      <c r="U7" s="72" t="s">
        <v>11</v>
      </c>
      <c r="V7" s="73"/>
      <c r="W7" s="73"/>
      <c r="X7" s="74"/>
    </row>
    <row r="8" spans="2:27" ht="26.7" customHeight="1">
      <c r="B8" s="183" t="s">
        <v>89</v>
      </c>
      <c r="C8" s="184"/>
      <c r="D8" s="184"/>
      <c r="E8" s="184"/>
      <c r="F8" s="184"/>
      <c r="G8" s="184"/>
      <c r="H8" s="185"/>
      <c r="I8" s="186" t="s">
        <v>90</v>
      </c>
      <c r="J8" s="184"/>
      <c r="K8" s="184"/>
      <c r="L8" s="184"/>
      <c r="M8" s="184"/>
      <c r="N8" s="184"/>
      <c r="O8" s="184"/>
      <c r="P8" s="184"/>
      <c r="Q8" s="184"/>
      <c r="R8" s="184"/>
      <c r="S8" s="184"/>
      <c r="T8" s="185"/>
      <c r="U8" s="183" t="s">
        <v>91</v>
      </c>
      <c r="V8" s="187"/>
      <c r="W8" s="187"/>
      <c r="X8" s="188"/>
    </row>
    <row r="9" spans="2:27" ht="19.2" customHeight="1">
      <c r="B9" s="84" t="s">
        <v>12</v>
      </c>
      <c r="C9" s="85"/>
      <c r="D9" s="85"/>
      <c r="E9" s="85"/>
      <c r="F9" s="85"/>
      <c r="G9" s="85"/>
      <c r="H9" s="85"/>
      <c r="I9" s="85"/>
      <c r="J9" s="85"/>
      <c r="K9" s="85"/>
      <c r="L9" s="85"/>
      <c r="M9" s="85"/>
      <c r="N9" s="85"/>
      <c r="O9" s="85"/>
      <c r="P9" s="85"/>
      <c r="Q9" s="85"/>
      <c r="R9" s="85"/>
      <c r="S9" s="85"/>
      <c r="T9" s="85"/>
      <c r="U9" s="85"/>
      <c r="V9" s="85"/>
      <c r="W9" s="85"/>
      <c r="X9" s="86"/>
    </row>
    <row r="10" spans="2:27" ht="33" customHeight="1">
      <c r="B10" s="82" t="s">
        <v>13</v>
      </c>
      <c r="C10" s="82"/>
      <c r="D10" s="82"/>
      <c r="E10" s="82"/>
      <c r="F10" s="82"/>
      <c r="G10" s="72" t="s">
        <v>14</v>
      </c>
      <c r="H10" s="73"/>
      <c r="I10" s="73"/>
      <c r="J10" s="73"/>
      <c r="K10" s="73"/>
      <c r="L10" s="73"/>
      <c r="M10" s="73"/>
      <c r="N10" s="73"/>
      <c r="O10" s="74"/>
      <c r="P10" s="69" t="s">
        <v>283</v>
      </c>
      <c r="Q10" s="70"/>
      <c r="R10" s="71"/>
      <c r="S10" s="72" t="s">
        <v>15</v>
      </c>
      <c r="T10" s="73"/>
      <c r="U10" s="73"/>
      <c r="V10" s="82" t="s">
        <v>3</v>
      </c>
      <c r="W10" s="82"/>
      <c r="X10" s="82"/>
    </row>
    <row r="11" spans="2:27" ht="93" customHeight="1">
      <c r="B11" s="189" t="s">
        <v>92</v>
      </c>
      <c r="C11" s="189"/>
      <c r="D11" s="189"/>
      <c r="E11" s="189"/>
      <c r="F11" s="189"/>
      <c r="G11" s="183" t="s">
        <v>93</v>
      </c>
      <c r="H11" s="187"/>
      <c r="I11" s="187"/>
      <c r="J11" s="187"/>
      <c r="K11" s="187"/>
      <c r="L11" s="187"/>
      <c r="M11" s="187"/>
      <c r="N11" s="187"/>
      <c r="O11" s="188"/>
      <c r="P11" s="183" t="s">
        <v>285</v>
      </c>
      <c r="Q11" s="187"/>
      <c r="R11" s="187"/>
      <c r="S11" s="183" t="s">
        <v>94</v>
      </c>
      <c r="T11" s="187"/>
      <c r="U11" s="187"/>
      <c r="V11" s="189" t="s">
        <v>95</v>
      </c>
      <c r="W11" s="189"/>
      <c r="X11" s="189"/>
    </row>
    <row r="12" spans="2:27" ht="70.2" customHeight="1">
      <c r="B12" s="135" t="s">
        <v>271</v>
      </c>
      <c r="C12" s="135"/>
      <c r="D12" s="135" t="s">
        <v>16</v>
      </c>
      <c r="E12" s="135"/>
      <c r="F12" s="135"/>
      <c r="G12" s="135"/>
      <c r="H12" s="135"/>
      <c r="I12" s="135" t="s">
        <v>17</v>
      </c>
      <c r="J12" s="135"/>
      <c r="K12" s="135"/>
      <c r="L12" s="135"/>
      <c r="M12" s="135"/>
      <c r="N12" s="135"/>
      <c r="O12" s="135" t="s">
        <v>272</v>
      </c>
      <c r="P12" s="135"/>
      <c r="Q12" s="69" t="s">
        <v>18</v>
      </c>
      <c r="R12" s="70"/>
      <c r="S12" s="71"/>
      <c r="T12" s="69" t="s">
        <v>19</v>
      </c>
      <c r="U12" s="70"/>
      <c r="V12" s="70"/>
      <c r="W12" s="70"/>
      <c r="X12" s="71"/>
    </row>
    <row r="13" spans="2:27" ht="121.95" customHeight="1">
      <c r="B13" s="81" t="s">
        <v>269</v>
      </c>
      <c r="C13" s="81"/>
      <c r="D13" s="189" t="s">
        <v>267</v>
      </c>
      <c r="E13" s="189"/>
      <c r="F13" s="189"/>
      <c r="G13" s="189"/>
      <c r="H13" s="189"/>
      <c r="I13" s="189" t="s">
        <v>96</v>
      </c>
      <c r="J13" s="189"/>
      <c r="K13" s="189"/>
      <c r="L13" s="189"/>
      <c r="M13" s="189"/>
      <c r="N13" s="189"/>
      <c r="O13" s="189" t="s">
        <v>268</v>
      </c>
      <c r="P13" s="189"/>
      <c r="Q13" s="183" t="s">
        <v>270</v>
      </c>
      <c r="R13" s="187"/>
      <c r="S13" s="188"/>
      <c r="T13" s="183" t="s">
        <v>97</v>
      </c>
      <c r="U13" s="187"/>
      <c r="V13" s="187"/>
      <c r="W13" s="187"/>
      <c r="X13" s="188"/>
    </row>
    <row r="14" spans="2:27" ht="12" customHeight="1">
      <c r="B14" s="122" t="s">
        <v>20</v>
      </c>
      <c r="C14" s="123"/>
      <c r="D14" s="123"/>
      <c r="E14" s="123"/>
      <c r="F14" s="124"/>
      <c r="G14" s="128" t="s">
        <v>21</v>
      </c>
      <c r="H14" s="129"/>
      <c r="I14" s="129"/>
      <c r="J14" s="130"/>
      <c r="K14" s="122" t="s">
        <v>22</v>
      </c>
      <c r="L14" s="123"/>
      <c r="M14" s="123"/>
      <c r="N14" s="124"/>
      <c r="O14" s="72" t="s">
        <v>23</v>
      </c>
      <c r="P14" s="73"/>
      <c r="Q14" s="73"/>
      <c r="R14" s="73"/>
      <c r="S14" s="73"/>
      <c r="T14" s="73"/>
      <c r="U14" s="73"/>
      <c r="V14" s="73"/>
      <c r="W14" s="73"/>
      <c r="X14" s="74"/>
      <c r="Y14" s="3"/>
      <c r="Z14" s="3"/>
      <c r="AA14" s="3"/>
    </row>
    <row r="15" spans="2:27" ht="64.95" customHeight="1">
      <c r="B15" s="125"/>
      <c r="C15" s="126"/>
      <c r="D15" s="126"/>
      <c r="E15" s="126"/>
      <c r="F15" s="127"/>
      <c r="G15" s="131"/>
      <c r="H15" s="132"/>
      <c r="I15" s="132"/>
      <c r="J15" s="133"/>
      <c r="K15" s="125"/>
      <c r="L15" s="126"/>
      <c r="M15" s="126"/>
      <c r="N15" s="127"/>
      <c r="O15" s="72" t="s">
        <v>24</v>
      </c>
      <c r="P15" s="73"/>
      <c r="Q15" s="73"/>
      <c r="R15" s="74"/>
      <c r="S15" s="69" t="s">
        <v>25</v>
      </c>
      <c r="T15" s="70"/>
      <c r="U15" s="71"/>
      <c r="V15" s="69" t="s">
        <v>26</v>
      </c>
      <c r="W15" s="70"/>
      <c r="X15" s="71"/>
      <c r="Y15" s="3"/>
      <c r="Z15" s="3"/>
      <c r="AA15" s="3"/>
    </row>
    <row r="16" spans="2:27" ht="25.95" customHeight="1">
      <c r="B16" s="190" t="s">
        <v>98</v>
      </c>
      <c r="C16" s="191"/>
      <c r="D16" s="191"/>
      <c r="E16" s="191"/>
      <c r="F16" s="192"/>
      <c r="G16" s="196" t="s">
        <v>99</v>
      </c>
      <c r="H16" s="196"/>
      <c r="I16" s="196"/>
      <c r="J16" s="196"/>
      <c r="K16" s="196" t="s">
        <v>256</v>
      </c>
      <c r="L16" s="196"/>
      <c r="M16" s="196"/>
      <c r="N16" s="196"/>
      <c r="O16" s="197" t="s">
        <v>100</v>
      </c>
      <c r="P16" s="198"/>
      <c r="Q16" s="198"/>
      <c r="R16" s="199"/>
      <c r="S16" s="83" t="s">
        <v>101</v>
      </c>
      <c r="T16" s="83"/>
      <c r="U16" s="83"/>
      <c r="V16" s="134" t="s">
        <v>102</v>
      </c>
      <c r="W16" s="134"/>
      <c r="X16" s="134"/>
    </row>
    <row r="17" spans="2:27" ht="98.4" customHeight="1">
      <c r="B17" s="193"/>
      <c r="C17" s="194"/>
      <c r="D17" s="194"/>
      <c r="E17" s="194"/>
      <c r="F17" s="195"/>
      <c r="G17" s="196"/>
      <c r="H17" s="196"/>
      <c r="I17" s="196"/>
      <c r="J17" s="196"/>
      <c r="K17" s="196"/>
      <c r="L17" s="196"/>
      <c r="M17" s="196"/>
      <c r="N17" s="196"/>
      <c r="O17" s="200" t="s">
        <v>214</v>
      </c>
      <c r="P17" s="201"/>
      <c r="Q17" s="201"/>
      <c r="R17" s="202"/>
      <c r="S17" s="83"/>
      <c r="T17" s="83"/>
      <c r="U17" s="83"/>
      <c r="V17" s="134"/>
      <c r="W17" s="134"/>
      <c r="X17" s="134"/>
    </row>
    <row r="18" spans="2:27" ht="18" customHeight="1">
      <c r="B18" s="84" t="s">
        <v>27</v>
      </c>
      <c r="C18" s="85"/>
      <c r="D18" s="85"/>
      <c r="E18" s="85"/>
      <c r="F18" s="85"/>
      <c r="G18" s="85"/>
      <c r="H18" s="85"/>
      <c r="I18" s="85"/>
      <c r="J18" s="85"/>
      <c r="K18" s="85"/>
      <c r="L18" s="85"/>
      <c r="M18" s="85"/>
      <c r="N18" s="85"/>
      <c r="O18" s="85"/>
      <c r="P18" s="85"/>
      <c r="Q18" s="85"/>
      <c r="R18" s="85"/>
      <c r="S18" s="85"/>
      <c r="T18" s="85"/>
      <c r="U18" s="85"/>
      <c r="V18" s="85"/>
      <c r="W18" s="85"/>
      <c r="X18" s="86"/>
      <c r="Z18" s="1" t="s">
        <v>28</v>
      </c>
    </row>
    <row r="19" spans="2:27" ht="43.95" customHeight="1">
      <c r="B19" s="111" t="s">
        <v>29</v>
      </c>
      <c r="C19" s="112"/>
      <c r="D19" s="113"/>
      <c r="E19" s="111" t="s">
        <v>30</v>
      </c>
      <c r="F19" s="112"/>
      <c r="G19" s="112"/>
      <c r="H19" s="113"/>
      <c r="I19" s="111" t="s">
        <v>31</v>
      </c>
      <c r="J19" s="112"/>
      <c r="K19" s="112"/>
      <c r="L19" s="113"/>
      <c r="M19" s="94" t="s">
        <v>32</v>
      </c>
      <c r="N19" s="107"/>
      <c r="O19" s="107"/>
      <c r="P19" s="95"/>
      <c r="Q19" s="111" t="s">
        <v>33</v>
      </c>
      <c r="R19" s="112"/>
      <c r="S19" s="112"/>
      <c r="T19" s="113"/>
      <c r="U19" s="94" t="s">
        <v>34</v>
      </c>
      <c r="V19" s="107"/>
      <c r="W19" s="107"/>
      <c r="X19" s="95"/>
    </row>
    <row r="20" spans="2:27" ht="163.19999999999999" customHeight="1">
      <c r="B20" s="200" t="s">
        <v>103</v>
      </c>
      <c r="C20" s="201"/>
      <c r="D20" s="202"/>
      <c r="E20" s="200" t="s">
        <v>104</v>
      </c>
      <c r="F20" s="201"/>
      <c r="G20" s="201"/>
      <c r="H20" s="202"/>
      <c r="I20" s="200" t="s">
        <v>105</v>
      </c>
      <c r="J20" s="201"/>
      <c r="K20" s="201"/>
      <c r="L20" s="202"/>
      <c r="M20" s="183" t="s">
        <v>106</v>
      </c>
      <c r="N20" s="187"/>
      <c r="O20" s="187"/>
      <c r="P20" s="188"/>
      <c r="Q20" s="200" t="s">
        <v>107</v>
      </c>
      <c r="R20" s="201"/>
      <c r="S20" s="201"/>
      <c r="T20" s="202"/>
      <c r="U20" s="183" t="s">
        <v>108</v>
      </c>
      <c r="V20" s="187"/>
      <c r="W20" s="187"/>
      <c r="X20" s="188"/>
    </row>
    <row r="21" spans="2:27" ht="43.95" customHeight="1">
      <c r="B21" s="150" t="s">
        <v>35</v>
      </c>
      <c r="C21" s="151"/>
      <c r="D21" s="151"/>
      <c r="E21" s="151"/>
      <c r="F21" s="151"/>
      <c r="G21" s="151"/>
      <c r="H21" s="151"/>
      <c r="I21" s="151"/>
      <c r="J21" s="151"/>
      <c r="K21" s="151"/>
      <c r="L21" s="151"/>
      <c r="M21" s="151"/>
      <c r="N21" s="151"/>
      <c r="O21" s="152"/>
      <c r="P21" s="128" t="s">
        <v>36</v>
      </c>
      <c r="Q21" s="129"/>
      <c r="R21" s="129"/>
      <c r="S21" s="129"/>
      <c r="T21" s="129"/>
      <c r="U21" s="129"/>
      <c r="V21" s="129"/>
      <c r="W21" s="129"/>
      <c r="X21" s="130"/>
    </row>
    <row r="22" spans="2:27" ht="43.95" customHeight="1">
      <c r="B22" s="138" t="s">
        <v>37</v>
      </c>
      <c r="C22" s="139"/>
      <c r="D22" s="139"/>
      <c r="E22" s="140"/>
      <c r="F22" s="144" t="s">
        <v>38</v>
      </c>
      <c r="G22" s="145"/>
      <c r="H22" s="145"/>
      <c r="I22" s="145"/>
      <c r="J22" s="146"/>
      <c r="K22" s="141" t="s">
        <v>39</v>
      </c>
      <c r="L22" s="142"/>
      <c r="M22" s="142"/>
      <c r="N22" s="142"/>
      <c r="O22" s="143"/>
      <c r="P22" s="131"/>
      <c r="Q22" s="132"/>
      <c r="R22" s="132"/>
      <c r="S22" s="132"/>
      <c r="T22" s="132"/>
      <c r="U22" s="132"/>
      <c r="V22" s="132"/>
      <c r="W22" s="132"/>
      <c r="X22" s="133"/>
    </row>
    <row r="23" spans="2:27" ht="43.95" customHeight="1">
      <c r="B23" s="200" t="s">
        <v>109</v>
      </c>
      <c r="C23" s="201"/>
      <c r="D23" s="201"/>
      <c r="E23" s="202"/>
      <c r="F23" s="200" t="s">
        <v>110</v>
      </c>
      <c r="G23" s="201"/>
      <c r="H23" s="201"/>
      <c r="I23" s="201"/>
      <c r="J23" s="202"/>
      <c r="K23" s="183" t="s">
        <v>111</v>
      </c>
      <c r="L23" s="187"/>
      <c r="M23" s="187"/>
      <c r="N23" s="187"/>
      <c r="O23" s="188"/>
      <c r="P23" s="183" t="s">
        <v>112</v>
      </c>
      <c r="Q23" s="187"/>
      <c r="R23" s="187"/>
      <c r="S23" s="187"/>
      <c r="T23" s="187"/>
      <c r="U23" s="187"/>
      <c r="V23" s="187"/>
      <c r="W23" s="187"/>
      <c r="X23" s="188"/>
    </row>
    <row r="24" spans="2:27" ht="25.2" customHeight="1">
      <c r="B24" s="82" t="s">
        <v>40</v>
      </c>
      <c r="C24" s="82"/>
      <c r="D24" s="82"/>
      <c r="E24" s="82"/>
      <c r="F24" s="82"/>
      <c r="G24" s="82"/>
      <c r="H24" s="82"/>
      <c r="I24" s="82"/>
      <c r="J24" s="82"/>
      <c r="K24" s="82"/>
      <c r="L24" s="82"/>
      <c r="M24" s="82"/>
      <c r="N24" s="82" t="s">
        <v>41</v>
      </c>
      <c r="O24" s="82"/>
      <c r="P24" s="82"/>
      <c r="Q24" s="82"/>
      <c r="R24" s="82"/>
      <c r="S24" s="82"/>
      <c r="T24" s="82"/>
      <c r="U24" s="82"/>
      <c r="V24" s="82"/>
      <c r="W24" s="82"/>
      <c r="X24" s="82"/>
    </row>
    <row r="25" spans="2:27" ht="45.45" customHeight="1">
      <c r="B25" s="189" t="s">
        <v>113</v>
      </c>
      <c r="C25" s="189"/>
      <c r="D25" s="189"/>
      <c r="E25" s="189"/>
      <c r="F25" s="189"/>
      <c r="G25" s="189"/>
      <c r="H25" s="189"/>
      <c r="I25" s="189"/>
      <c r="J25" s="189"/>
      <c r="K25" s="189"/>
      <c r="L25" s="189"/>
      <c r="M25" s="189"/>
      <c r="N25" s="189" t="s">
        <v>114</v>
      </c>
      <c r="O25" s="189"/>
      <c r="P25" s="189"/>
      <c r="Q25" s="189"/>
      <c r="R25" s="189"/>
      <c r="S25" s="189"/>
      <c r="T25" s="189"/>
      <c r="U25" s="189"/>
      <c r="V25" s="189"/>
      <c r="W25" s="189"/>
      <c r="X25" s="189"/>
      <c r="AA25" s="4"/>
    </row>
    <row r="26" spans="2:27" ht="19.2" customHeight="1">
      <c r="B26" s="84" t="s">
        <v>42</v>
      </c>
      <c r="C26" s="85"/>
      <c r="D26" s="85"/>
      <c r="E26" s="85"/>
      <c r="F26" s="85"/>
      <c r="G26" s="85"/>
      <c r="H26" s="85"/>
      <c r="I26" s="85"/>
      <c r="J26" s="85"/>
      <c r="K26" s="85"/>
      <c r="L26" s="85"/>
      <c r="M26" s="85"/>
      <c r="N26" s="85"/>
      <c r="O26" s="85"/>
      <c r="P26" s="85"/>
      <c r="Q26" s="85"/>
      <c r="R26" s="85"/>
      <c r="S26" s="85"/>
      <c r="T26" s="85"/>
      <c r="U26" s="85"/>
      <c r="V26" s="85"/>
      <c r="W26" s="85"/>
      <c r="X26" s="86"/>
    </row>
    <row r="27" spans="2:27" ht="19.2" customHeight="1">
      <c r="B27" s="100" t="s">
        <v>43</v>
      </c>
      <c r="C27" s="101"/>
      <c r="D27" s="6" t="s">
        <v>44</v>
      </c>
      <c r="E27" s="69" t="s">
        <v>45</v>
      </c>
      <c r="F27" s="71"/>
      <c r="G27" s="72" t="s">
        <v>46</v>
      </c>
      <c r="H27" s="74"/>
      <c r="I27" s="72" t="s">
        <v>47</v>
      </c>
      <c r="J27" s="74"/>
      <c r="K27" s="72" t="s">
        <v>48</v>
      </c>
      <c r="L27" s="74"/>
      <c r="M27" s="5" t="s">
        <v>49</v>
      </c>
      <c r="N27" s="69" t="s">
        <v>50</v>
      </c>
      <c r="O27" s="71"/>
      <c r="P27" s="72" t="s">
        <v>51</v>
      </c>
      <c r="Q27" s="74"/>
      <c r="R27" s="72" t="s">
        <v>52</v>
      </c>
      <c r="S27" s="74"/>
      <c r="T27" s="69" t="s">
        <v>53</v>
      </c>
      <c r="U27" s="71"/>
      <c r="V27" s="69" t="s">
        <v>54</v>
      </c>
      <c r="W27" s="71"/>
      <c r="X27" s="6" t="s">
        <v>55</v>
      </c>
    </row>
    <row r="28" spans="2:27" ht="19.2" customHeight="1">
      <c r="B28" s="92" t="s">
        <v>56</v>
      </c>
      <c r="C28" s="92"/>
      <c r="D28" s="17" t="s">
        <v>115</v>
      </c>
      <c r="E28" s="17" t="s">
        <v>115</v>
      </c>
      <c r="F28" s="17" t="s">
        <v>115</v>
      </c>
      <c r="G28" s="17" t="s">
        <v>115</v>
      </c>
      <c r="H28" s="17" t="s">
        <v>115</v>
      </c>
      <c r="I28" s="17" t="s">
        <v>115</v>
      </c>
      <c r="J28" s="17" t="s">
        <v>115</v>
      </c>
      <c r="K28" s="17" t="s">
        <v>115</v>
      </c>
      <c r="L28" s="17" t="s">
        <v>115</v>
      </c>
      <c r="M28" s="17" t="s">
        <v>115</v>
      </c>
      <c r="N28" s="17" t="s">
        <v>115</v>
      </c>
      <c r="O28" s="17" t="s">
        <v>115</v>
      </c>
      <c r="P28" s="17" t="s">
        <v>115</v>
      </c>
      <c r="Q28" s="17" t="s">
        <v>115</v>
      </c>
      <c r="R28" s="17" t="s">
        <v>115</v>
      </c>
      <c r="S28" s="17" t="s">
        <v>115</v>
      </c>
      <c r="T28" s="17" t="s">
        <v>115</v>
      </c>
      <c r="U28" s="17" t="s">
        <v>115</v>
      </c>
      <c r="V28" s="17" t="s">
        <v>115</v>
      </c>
      <c r="W28" s="17" t="s">
        <v>115</v>
      </c>
      <c r="X28" s="17" t="s">
        <v>115</v>
      </c>
      <c r="Z28" s="8"/>
      <c r="AA28" s="8"/>
    </row>
    <row r="29" spans="2:27" ht="19.2" customHeight="1">
      <c r="B29" s="92" t="s">
        <v>57</v>
      </c>
      <c r="C29" s="92"/>
      <c r="D29" s="17" t="s">
        <v>115</v>
      </c>
      <c r="E29" s="17" t="s">
        <v>115</v>
      </c>
      <c r="F29" s="17" t="s">
        <v>115</v>
      </c>
      <c r="G29" s="17" t="s">
        <v>115</v>
      </c>
      <c r="H29" s="17" t="s">
        <v>115</v>
      </c>
      <c r="I29" s="17" t="s">
        <v>115</v>
      </c>
      <c r="J29" s="17" t="s">
        <v>115</v>
      </c>
      <c r="K29" s="17" t="s">
        <v>115</v>
      </c>
      <c r="L29" s="17" t="s">
        <v>115</v>
      </c>
      <c r="M29" s="17" t="s">
        <v>115</v>
      </c>
      <c r="N29" s="17" t="s">
        <v>115</v>
      </c>
      <c r="O29" s="17" t="s">
        <v>115</v>
      </c>
      <c r="P29" s="17" t="s">
        <v>115</v>
      </c>
      <c r="Q29" s="17" t="s">
        <v>115</v>
      </c>
      <c r="R29" s="17" t="s">
        <v>115</v>
      </c>
      <c r="S29" s="17" t="s">
        <v>115</v>
      </c>
      <c r="T29" s="17" t="s">
        <v>115</v>
      </c>
      <c r="U29" s="17" t="s">
        <v>115</v>
      </c>
      <c r="V29" s="17" t="s">
        <v>115</v>
      </c>
      <c r="W29" s="17" t="s">
        <v>115</v>
      </c>
      <c r="X29" s="17" t="s">
        <v>115</v>
      </c>
      <c r="Y29" s="4"/>
    </row>
    <row r="30" spans="2:27" ht="19.95" customHeight="1">
      <c r="B30" s="162" t="s">
        <v>58</v>
      </c>
      <c r="C30" s="162"/>
      <c r="D30" s="162"/>
      <c r="E30" s="162"/>
      <c r="F30" s="162"/>
      <c r="G30" s="162"/>
      <c r="H30" s="162"/>
      <c r="I30" s="162"/>
      <c r="J30" s="162"/>
      <c r="K30" s="162"/>
      <c r="L30" s="162"/>
      <c r="M30" s="162"/>
      <c r="N30" s="162"/>
      <c r="O30" s="162"/>
      <c r="P30" s="162"/>
      <c r="Q30" s="162"/>
      <c r="R30" s="162"/>
      <c r="S30" s="162"/>
      <c r="T30" s="162"/>
      <c r="U30" s="162"/>
      <c r="V30" s="162"/>
      <c r="W30" s="162"/>
      <c r="X30" s="162"/>
    </row>
    <row r="31" spans="2:27" ht="19.95" customHeight="1">
      <c r="B31" s="22"/>
      <c r="C31" s="10"/>
      <c r="D31" s="10"/>
      <c r="E31" s="10"/>
      <c r="F31" s="10"/>
      <c r="G31" s="10"/>
      <c r="H31" s="10"/>
      <c r="I31" s="10"/>
      <c r="J31" s="10"/>
      <c r="K31" s="10"/>
      <c r="L31" s="10"/>
      <c r="M31" s="10"/>
      <c r="N31" s="10"/>
      <c r="O31" s="10"/>
      <c r="P31" s="10"/>
      <c r="Q31" s="10"/>
      <c r="R31" s="10"/>
      <c r="S31" s="10"/>
      <c r="T31" s="10"/>
      <c r="U31" s="10"/>
      <c r="V31" s="10"/>
      <c r="W31" s="10"/>
      <c r="X31" s="23"/>
    </row>
    <row r="32" spans="2:27" ht="26.4">
      <c r="B32" s="5" t="s">
        <v>59</v>
      </c>
      <c r="C32" s="6" t="s">
        <v>60</v>
      </c>
      <c r="D32" s="1"/>
      <c r="E32" s="1"/>
      <c r="H32" s="90"/>
      <c r="I32" s="90"/>
      <c r="J32" s="90"/>
      <c r="K32" s="90"/>
      <c r="L32" s="90"/>
      <c r="M32" s="90"/>
      <c r="N32" s="90"/>
      <c r="O32" s="90"/>
      <c r="P32" s="90"/>
      <c r="Q32" s="90"/>
      <c r="R32" s="90"/>
      <c r="S32" s="163"/>
      <c r="T32" s="163"/>
      <c r="U32" s="163"/>
      <c r="V32" s="163"/>
      <c r="W32" s="163"/>
      <c r="X32" s="164"/>
    </row>
    <row r="33" spans="2:26" ht="17.7" customHeight="1">
      <c r="B33" s="7" t="s">
        <v>61</v>
      </c>
      <c r="C33" s="9">
        <f>IF(ISERROR($D$28/$D$29),0,$D$28/$D$29)</f>
        <v>0</v>
      </c>
      <c r="D33" s="1"/>
      <c r="E33" s="1"/>
      <c r="H33" s="160"/>
      <c r="I33" s="160"/>
      <c r="J33" s="90"/>
      <c r="K33" s="90"/>
      <c r="L33" s="10"/>
      <c r="M33" s="11"/>
      <c r="N33" s="160"/>
      <c r="O33" s="160"/>
      <c r="P33" s="160"/>
      <c r="Q33" s="160"/>
      <c r="R33" s="160"/>
      <c r="S33" s="165"/>
      <c r="T33" s="165"/>
      <c r="U33" s="165"/>
      <c r="V33" s="165"/>
      <c r="W33" s="165"/>
      <c r="X33" s="166"/>
    </row>
    <row r="34" spans="2:26" ht="17.7" customHeight="1">
      <c r="B34" s="7" t="s">
        <v>62</v>
      </c>
      <c r="C34" s="9">
        <f>IF(ISERROR($E$28/$E$29),0,$E$28/$E$29)</f>
        <v>0</v>
      </c>
      <c r="D34" s="1"/>
      <c r="E34" s="1"/>
      <c r="H34" s="90"/>
      <c r="I34" s="90"/>
      <c r="J34" s="90"/>
      <c r="K34" s="90"/>
      <c r="L34" s="12"/>
      <c r="M34" s="10"/>
      <c r="N34" s="90"/>
      <c r="O34" s="90"/>
      <c r="P34" s="90"/>
      <c r="Q34" s="90"/>
      <c r="R34" s="90"/>
      <c r="S34" s="165"/>
      <c r="T34" s="165"/>
      <c r="U34" s="165"/>
      <c r="V34" s="165"/>
      <c r="W34" s="165"/>
      <c r="X34" s="166"/>
    </row>
    <row r="35" spans="2:26" ht="17.7" customHeight="1">
      <c r="B35" s="7" t="s">
        <v>63</v>
      </c>
      <c r="C35" s="9">
        <f>IF(ISERROR($G$28/$G$29),0,$G$28/$G$29)</f>
        <v>0</v>
      </c>
      <c r="D35" s="1"/>
      <c r="E35" s="1"/>
      <c r="H35" s="90"/>
      <c r="I35" s="90"/>
      <c r="J35" s="90"/>
      <c r="K35" s="90"/>
      <c r="L35" s="12"/>
      <c r="M35" s="10"/>
      <c r="N35" s="90"/>
      <c r="O35" s="90"/>
      <c r="P35" s="90"/>
      <c r="Q35" s="90"/>
      <c r="R35" s="90"/>
      <c r="S35" s="165"/>
      <c r="T35" s="165"/>
      <c r="U35" s="165"/>
      <c r="V35" s="165"/>
      <c r="W35" s="165"/>
      <c r="X35" s="166"/>
    </row>
    <row r="36" spans="2:26" ht="17.7" customHeight="1">
      <c r="B36" s="7" t="s">
        <v>64</v>
      </c>
      <c r="C36" s="9">
        <f>IF(ISERROR($I$28/$I$29),0,$I$28/$I$29)</f>
        <v>0</v>
      </c>
      <c r="D36" s="1"/>
      <c r="E36" s="1"/>
      <c r="H36" s="90"/>
      <c r="I36" s="90"/>
      <c r="J36" s="90"/>
      <c r="K36" s="90"/>
      <c r="L36" s="12"/>
      <c r="M36" s="10"/>
      <c r="N36" s="90"/>
      <c r="O36" s="90"/>
      <c r="P36" s="90"/>
      <c r="Q36" s="90"/>
      <c r="R36" s="90"/>
      <c r="S36" s="165"/>
      <c r="T36" s="165"/>
      <c r="U36" s="165"/>
      <c r="V36" s="165"/>
      <c r="W36" s="165"/>
      <c r="X36" s="166"/>
    </row>
    <row r="37" spans="2:26" ht="17.7" customHeight="1">
      <c r="B37" s="7" t="s">
        <v>65</v>
      </c>
      <c r="C37" s="9">
        <f>IF(ISERROR($K$28/$K$29),0,$K$28/$K$29)</f>
        <v>0</v>
      </c>
      <c r="D37" s="1"/>
      <c r="E37" s="1"/>
      <c r="H37" s="90"/>
      <c r="I37" s="90"/>
      <c r="J37" s="90"/>
      <c r="K37" s="90"/>
      <c r="L37" s="12"/>
      <c r="M37" s="10"/>
      <c r="N37" s="90"/>
      <c r="O37" s="90"/>
      <c r="P37" s="90"/>
      <c r="Q37" s="90"/>
      <c r="R37" s="90"/>
      <c r="S37" s="165"/>
      <c r="T37" s="165"/>
      <c r="U37" s="165"/>
      <c r="V37" s="165"/>
      <c r="W37" s="165"/>
      <c r="X37" s="166"/>
    </row>
    <row r="38" spans="2:26" ht="17.7" customHeight="1">
      <c r="B38" s="7" t="s">
        <v>66</v>
      </c>
      <c r="C38" s="9">
        <f>IF(ISERROR($M$28/$M$29),0,$M$28/$M$29)</f>
        <v>0</v>
      </c>
      <c r="D38" s="1"/>
      <c r="E38" s="1"/>
      <c r="H38" s="90"/>
      <c r="I38" s="90"/>
      <c r="J38" s="90"/>
      <c r="K38" s="90"/>
      <c r="L38" s="12"/>
      <c r="M38" s="10"/>
      <c r="N38" s="90"/>
      <c r="O38" s="90"/>
      <c r="P38" s="90"/>
      <c r="Q38" s="90"/>
      <c r="R38" s="90"/>
      <c r="S38" s="165"/>
      <c r="T38" s="165"/>
      <c r="U38" s="165"/>
      <c r="V38" s="165"/>
      <c r="W38" s="165"/>
      <c r="X38" s="166"/>
    </row>
    <row r="39" spans="2:26" ht="17.7" customHeight="1">
      <c r="B39" s="7" t="s">
        <v>67</v>
      </c>
      <c r="C39" s="9">
        <f>IF(ISERROR($N$28/$N$29),0,$N$28/$N$29)</f>
        <v>0</v>
      </c>
      <c r="D39" s="1"/>
      <c r="E39" s="1"/>
      <c r="H39" s="90"/>
      <c r="I39" s="90"/>
      <c r="J39" s="90"/>
      <c r="K39" s="90"/>
      <c r="L39" s="12"/>
      <c r="M39" s="10"/>
      <c r="N39" s="90"/>
      <c r="O39" s="90"/>
      <c r="P39" s="90"/>
      <c r="Q39" s="90"/>
      <c r="R39" s="90"/>
      <c r="S39" s="165"/>
      <c r="T39" s="165"/>
      <c r="U39" s="165"/>
      <c r="V39" s="165"/>
      <c r="W39" s="165"/>
      <c r="X39" s="166"/>
    </row>
    <row r="40" spans="2:26" ht="17.7" customHeight="1">
      <c r="B40" s="7" t="s">
        <v>68</v>
      </c>
      <c r="C40" s="9">
        <f>IF(ISERROR($P$28/$P$29),0,$P$28/$P$29)</f>
        <v>0</v>
      </c>
      <c r="D40" s="1"/>
      <c r="E40" s="1"/>
      <c r="H40" s="90"/>
      <c r="I40" s="90"/>
      <c r="J40" s="90"/>
      <c r="K40" s="90"/>
      <c r="L40" s="12"/>
      <c r="M40" s="10"/>
      <c r="N40" s="90"/>
      <c r="O40" s="90"/>
      <c r="P40" s="90"/>
      <c r="Q40" s="90"/>
      <c r="R40" s="90"/>
      <c r="S40" s="165"/>
      <c r="T40" s="165"/>
      <c r="U40" s="165"/>
      <c r="V40" s="165"/>
      <c r="W40" s="165"/>
      <c r="X40" s="166"/>
    </row>
    <row r="41" spans="2:26" ht="17.7" customHeight="1">
      <c r="B41" s="7" t="s">
        <v>69</v>
      </c>
      <c r="C41" s="9">
        <f>IF(ISERROR($R$28/$R$29),0,$R$28/$R$29)</f>
        <v>0</v>
      </c>
      <c r="D41" s="1"/>
      <c r="E41" s="1"/>
      <c r="H41" s="90"/>
      <c r="I41" s="90"/>
      <c r="J41" s="90"/>
      <c r="K41" s="90"/>
      <c r="L41" s="12"/>
      <c r="M41" s="10"/>
      <c r="N41" s="90"/>
      <c r="O41" s="90"/>
      <c r="P41" s="90"/>
      <c r="Q41" s="90"/>
      <c r="R41" s="90"/>
      <c r="S41" s="165"/>
      <c r="T41" s="165"/>
      <c r="U41" s="165"/>
      <c r="V41" s="165"/>
      <c r="W41" s="165"/>
      <c r="X41" s="166"/>
    </row>
    <row r="42" spans="2:26" ht="17.7" customHeight="1">
      <c r="B42" s="7" t="s">
        <v>70</v>
      </c>
      <c r="C42" s="9">
        <f>IF(ISERROR($T$28/$T$29),0,$T$28/$T$29)</f>
        <v>0</v>
      </c>
      <c r="D42" s="1"/>
      <c r="E42" s="1"/>
      <c r="H42" s="90"/>
      <c r="I42" s="90"/>
      <c r="J42" s="90"/>
      <c r="K42" s="90"/>
      <c r="L42" s="12"/>
      <c r="M42" s="10"/>
      <c r="N42" s="90"/>
      <c r="O42" s="90"/>
      <c r="P42" s="90"/>
      <c r="Q42" s="90"/>
      <c r="R42" s="90"/>
      <c r="S42" s="165"/>
      <c r="T42" s="165"/>
      <c r="U42" s="165"/>
      <c r="V42" s="165"/>
      <c r="W42" s="165"/>
      <c r="X42" s="166"/>
    </row>
    <row r="43" spans="2:26" ht="17.7" customHeight="1">
      <c r="B43" s="7" t="s">
        <v>71</v>
      </c>
      <c r="C43" s="9">
        <f>IF(ISERROR($V$28/$V$29),0,$V$28/$V$29)</f>
        <v>0</v>
      </c>
      <c r="D43" s="1"/>
      <c r="E43" s="1"/>
      <c r="H43" s="90"/>
      <c r="I43" s="90"/>
      <c r="J43" s="90"/>
      <c r="K43" s="90"/>
      <c r="L43" s="12"/>
      <c r="M43" s="10"/>
      <c r="N43" s="90"/>
      <c r="O43" s="90"/>
      <c r="P43" s="90"/>
      <c r="Q43" s="90"/>
      <c r="R43" s="90"/>
      <c r="S43" s="165"/>
      <c r="T43" s="165"/>
      <c r="U43" s="165"/>
      <c r="V43" s="165"/>
      <c r="W43" s="165"/>
      <c r="X43" s="166"/>
    </row>
    <row r="44" spans="2:26" ht="17.25" customHeight="1">
      <c r="B44" s="7" t="s">
        <v>72</v>
      </c>
      <c r="C44" s="9">
        <f>IF(ISERROR($X$28/$X$29),0,$X$28/$X$29)</f>
        <v>0</v>
      </c>
      <c r="D44" s="1"/>
      <c r="E44" s="1"/>
      <c r="H44" s="90"/>
      <c r="I44" s="90"/>
      <c r="J44" s="90"/>
      <c r="K44" s="90"/>
      <c r="L44" s="12"/>
      <c r="M44" s="10"/>
      <c r="N44" s="90"/>
      <c r="O44" s="90"/>
      <c r="P44" s="90"/>
      <c r="Q44" s="90"/>
      <c r="R44" s="90"/>
      <c r="S44" s="163"/>
      <c r="T44" s="163"/>
      <c r="U44" s="163"/>
      <c r="V44" s="163"/>
      <c r="W44" s="163"/>
      <c r="X44" s="164"/>
    </row>
    <row r="45" spans="2:26" ht="17.25" customHeight="1">
      <c r="B45" s="24"/>
      <c r="C45" s="15"/>
      <c r="D45" s="1"/>
      <c r="E45" s="1"/>
      <c r="L45" s="12"/>
      <c r="M45" s="10"/>
      <c r="X45" s="25"/>
    </row>
    <row r="46" spans="2:26" ht="17.25" customHeight="1">
      <c r="B46" s="69" t="s">
        <v>116</v>
      </c>
      <c r="C46" s="70"/>
      <c r="D46" s="70"/>
      <c r="E46" s="70"/>
      <c r="F46" s="70"/>
      <c r="G46" s="70"/>
      <c r="H46" s="70"/>
      <c r="I46" s="70"/>
      <c r="J46" s="70"/>
      <c r="K46" s="70"/>
      <c r="L46" s="70"/>
      <c r="M46" s="70"/>
      <c r="N46" s="70"/>
      <c r="O46" s="70"/>
      <c r="P46" s="70"/>
      <c r="Q46" s="70"/>
      <c r="R46" s="70"/>
      <c r="S46" s="70"/>
      <c r="T46" s="70"/>
      <c r="U46" s="70"/>
      <c r="V46" s="70"/>
      <c r="W46" s="70"/>
      <c r="X46" s="71"/>
    </row>
    <row r="47" spans="2:26" ht="17.25" customHeight="1">
      <c r="B47" s="24"/>
      <c r="C47" s="15"/>
      <c r="D47" s="21"/>
      <c r="E47" s="21"/>
      <c r="L47" s="12"/>
      <c r="M47" s="10"/>
      <c r="X47" s="25"/>
    </row>
    <row r="48" spans="2:26" ht="15.75" customHeight="1">
      <c r="B48" s="93" t="s">
        <v>73</v>
      </c>
      <c r="C48" s="93"/>
      <c r="D48" s="93"/>
      <c r="E48" s="93"/>
      <c r="F48" s="93"/>
      <c r="G48" s="93"/>
      <c r="H48" s="93"/>
      <c r="I48" s="93"/>
      <c r="J48" s="93"/>
      <c r="K48" s="93"/>
      <c r="L48" s="93"/>
      <c r="M48" s="93"/>
      <c r="N48" s="93"/>
      <c r="O48" s="93"/>
      <c r="P48" s="93"/>
      <c r="Q48" s="93"/>
      <c r="R48" s="93"/>
      <c r="S48" s="93"/>
      <c r="T48" s="93"/>
      <c r="U48" s="93"/>
      <c r="V48" s="93"/>
      <c r="W48" s="93"/>
      <c r="X48" s="93"/>
      <c r="Z48" s="13"/>
    </row>
    <row r="49" spans="2:27" ht="117" customHeight="1">
      <c r="B49" s="204" t="s">
        <v>304</v>
      </c>
      <c r="C49" s="205"/>
      <c r="D49" s="205"/>
      <c r="E49" s="205"/>
      <c r="F49" s="205"/>
      <c r="G49" s="205"/>
      <c r="H49" s="205"/>
      <c r="I49" s="205"/>
      <c r="J49" s="205"/>
      <c r="K49" s="205"/>
      <c r="L49" s="205"/>
      <c r="M49" s="205"/>
      <c r="N49" s="205"/>
      <c r="O49" s="205"/>
      <c r="P49" s="205"/>
      <c r="Q49" s="205"/>
      <c r="R49" s="205"/>
      <c r="S49" s="205"/>
      <c r="T49" s="205"/>
      <c r="U49" s="205"/>
      <c r="V49" s="205"/>
      <c r="W49" s="205"/>
      <c r="X49" s="206"/>
      <c r="Y49" s="10"/>
      <c r="Z49" s="10"/>
      <c r="AA49" s="10"/>
    </row>
    <row r="50" spans="2:27" ht="18" customHeight="1">
      <c r="B50" s="156" t="s">
        <v>74</v>
      </c>
      <c r="C50" s="156"/>
      <c r="D50" s="156"/>
      <c r="E50" s="156"/>
      <c r="F50" s="156"/>
      <c r="G50" s="156"/>
      <c r="H50" s="156"/>
      <c r="I50" s="156"/>
      <c r="J50" s="156"/>
      <c r="K50" s="156"/>
      <c r="L50" s="156"/>
      <c r="M50" s="156"/>
      <c r="N50" s="156"/>
      <c r="O50" s="156"/>
      <c r="P50" s="156"/>
      <c r="Q50" s="156"/>
      <c r="R50" s="156"/>
      <c r="S50" s="156"/>
      <c r="T50" s="156"/>
      <c r="U50" s="156"/>
      <c r="V50" s="156"/>
      <c r="W50" s="156"/>
      <c r="X50" s="156"/>
      <c r="Y50" s="14"/>
      <c r="Z50" s="15"/>
      <c r="AA50" s="12"/>
    </row>
    <row r="51" spans="2:27" ht="51.75" customHeight="1">
      <c r="B51" s="207" t="s">
        <v>305</v>
      </c>
      <c r="C51" s="208"/>
      <c r="D51" s="208"/>
      <c r="E51" s="208"/>
      <c r="F51" s="208"/>
      <c r="G51" s="208"/>
      <c r="H51" s="208"/>
      <c r="I51" s="208"/>
      <c r="J51" s="208"/>
      <c r="K51" s="208"/>
      <c r="L51" s="208"/>
      <c r="M51" s="208"/>
      <c r="N51" s="208"/>
      <c r="O51" s="208"/>
      <c r="P51" s="208"/>
      <c r="Q51" s="208"/>
      <c r="R51" s="208"/>
      <c r="S51" s="208"/>
      <c r="T51" s="208"/>
      <c r="U51" s="208"/>
      <c r="V51" s="208"/>
      <c r="W51" s="208"/>
      <c r="X51" s="209"/>
      <c r="Y51" s="14"/>
      <c r="Z51" s="15"/>
      <c r="AA51" s="12"/>
    </row>
    <row r="52" spans="2:27" ht="20.399999999999999" customHeight="1">
      <c r="B52" s="156" t="s">
        <v>75</v>
      </c>
      <c r="C52" s="156"/>
      <c r="D52" s="156"/>
      <c r="E52" s="156"/>
      <c r="F52" s="156"/>
      <c r="G52" s="156"/>
      <c r="H52" s="156"/>
      <c r="I52" s="156"/>
      <c r="J52" s="156"/>
      <c r="K52" s="156"/>
      <c r="L52" s="156"/>
      <c r="M52" s="156"/>
      <c r="N52" s="156"/>
      <c r="O52" s="156"/>
      <c r="P52" s="156"/>
      <c r="Q52" s="156"/>
      <c r="R52" s="156"/>
      <c r="S52" s="156"/>
      <c r="T52" s="156"/>
      <c r="U52" s="156"/>
      <c r="V52" s="156"/>
      <c r="W52" s="156"/>
      <c r="X52" s="156"/>
      <c r="Y52" s="14"/>
      <c r="Z52" s="15"/>
      <c r="AA52" s="12"/>
    </row>
    <row r="53" spans="2:27" ht="32.25" customHeight="1">
      <c r="B53" s="210" t="s">
        <v>117</v>
      </c>
      <c r="C53" s="211"/>
      <c r="D53" s="211"/>
      <c r="E53" s="211"/>
      <c r="F53" s="211"/>
      <c r="G53" s="211"/>
      <c r="H53" s="211"/>
      <c r="I53" s="211"/>
      <c r="J53" s="211"/>
      <c r="K53" s="211"/>
      <c r="L53" s="211"/>
      <c r="M53" s="211"/>
      <c r="N53" s="211"/>
      <c r="O53" s="211"/>
      <c r="P53" s="211"/>
      <c r="Q53" s="211"/>
      <c r="R53" s="211"/>
      <c r="S53" s="211"/>
      <c r="T53" s="211"/>
      <c r="U53" s="211"/>
      <c r="V53" s="211"/>
      <c r="W53" s="211"/>
      <c r="X53" s="212"/>
      <c r="Y53" s="14"/>
      <c r="Z53" s="15"/>
      <c r="AA53" s="12"/>
    </row>
    <row r="54" spans="2:27" ht="16.2" customHeight="1">
      <c r="B54" s="156" t="s">
        <v>76</v>
      </c>
      <c r="C54" s="156"/>
      <c r="D54" s="156"/>
      <c r="E54" s="156"/>
      <c r="F54" s="156"/>
      <c r="G54" s="156"/>
      <c r="H54" s="156"/>
      <c r="I54" s="156"/>
      <c r="J54" s="156"/>
      <c r="K54" s="156"/>
      <c r="L54" s="156"/>
      <c r="M54" s="156"/>
      <c r="N54" s="156"/>
      <c r="O54" s="156"/>
      <c r="P54" s="156"/>
      <c r="Q54" s="156"/>
      <c r="R54" s="156"/>
      <c r="S54" s="156"/>
      <c r="T54" s="156"/>
      <c r="U54" s="156"/>
      <c r="V54" s="156"/>
      <c r="W54" s="156"/>
      <c r="X54" s="156"/>
      <c r="Y54" s="14"/>
      <c r="Z54" s="15"/>
      <c r="AA54" s="12"/>
    </row>
    <row r="55" spans="2:27" ht="15.6" customHeight="1">
      <c r="B55" s="20" t="s">
        <v>3</v>
      </c>
      <c r="C55" s="158" t="s">
        <v>77</v>
      </c>
      <c r="D55" s="159"/>
      <c r="E55" s="157" t="s">
        <v>78</v>
      </c>
      <c r="F55" s="158"/>
      <c r="G55" s="158"/>
      <c r="H55" s="158"/>
      <c r="I55" s="158"/>
      <c r="J55" s="158"/>
      <c r="K55" s="159"/>
      <c r="L55" s="157" t="s">
        <v>79</v>
      </c>
      <c r="M55" s="158"/>
      <c r="N55" s="158"/>
      <c r="O55" s="158"/>
      <c r="P55" s="158"/>
      <c r="Q55" s="158"/>
      <c r="R55" s="158"/>
      <c r="S55" s="159"/>
      <c r="T55" s="157" t="s">
        <v>80</v>
      </c>
      <c r="U55" s="158"/>
      <c r="V55" s="158"/>
      <c r="W55" s="158"/>
      <c r="X55" s="159"/>
      <c r="Y55" s="14"/>
      <c r="Z55" s="15"/>
      <c r="AA55" s="12"/>
    </row>
    <row r="56" spans="2:27" ht="15" customHeight="1">
      <c r="B56" s="26" t="s">
        <v>118</v>
      </c>
      <c r="C56" s="189" t="s">
        <v>119</v>
      </c>
      <c r="D56" s="189"/>
      <c r="E56" s="203" t="s">
        <v>120</v>
      </c>
      <c r="F56" s="203"/>
      <c r="G56" s="203"/>
      <c r="H56" s="203"/>
      <c r="I56" s="203"/>
      <c r="J56" s="203"/>
      <c r="K56" s="203"/>
      <c r="L56" s="203" t="s">
        <v>121</v>
      </c>
      <c r="M56" s="203"/>
      <c r="N56" s="203"/>
      <c r="O56" s="203"/>
      <c r="P56" s="203"/>
      <c r="Q56" s="203"/>
      <c r="R56" s="203"/>
      <c r="S56" s="203"/>
      <c r="T56" s="189" t="s">
        <v>122</v>
      </c>
      <c r="U56" s="189"/>
      <c r="V56" s="189"/>
      <c r="W56" s="189"/>
      <c r="X56" s="189"/>
      <c r="Y56" s="14"/>
      <c r="Z56" s="15"/>
      <c r="AA56" s="12"/>
    </row>
    <row r="57" spans="2:27" ht="15" customHeight="1">
      <c r="B57" s="19"/>
      <c r="C57" s="83"/>
      <c r="D57" s="83"/>
      <c r="E57" s="83"/>
      <c r="F57" s="83"/>
      <c r="G57" s="83"/>
      <c r="H57" s="83"/>
      <c r="I57" s="83"/>
      <c r="J57" s="83"/>
      <c r="K57" s="83"/>
      <c r="L57" s="83"/>
      <c r="M57" s="83"/>
      <c r="N57" s="83"/>
      <c r="O57" s="83"/>
      <c r="P57" s="83"/>
      <c r="Q57" s="83"/>
      <c r="R57" s="83"/>
      <c r="S57" s="83"/>
      <c r="T57" s="83"/>
      <c r="U57" s="83"/>
      <c r="V57" s="83"/>
      <c r="W57" s="83"/>
      <c r="X57" s="83"/>
      <c r="Y57" s="14"/>
      <c r="Z57" s="15"/>
      <c r="AA57" s="12"/>
    </row>
    <row r="58" spans="2:27" ht="15" customHeight="1">
      <c r="B58" s="19"/>
      <c r="C58" s="83"/>
      <c r="D58" s="83"/>
      <c r="E58" s="83"/>
      <c r="F58" s="83"/>
      <c r="G58" s="83"/>
      <c r="H58" s="83"/>
      <c r="I58" s="83"/>
      <c r="J58" s="83"/>
      <c r="K58" s="83"/>
      <c r="L58" s="83"/>
      <c r="M58" s="83"/>
      <c r="N58" s="83"/>
      <c r="O58" s="83"/>
      <c r="P58" s="83"/>
      <c r="Q58" s="83"/>
      <c r="R58" s="83"/>
      <c r="S58" s="83"/>
      <c r="T58" s="83"/>
      <c r="U58" s="83"/>
      <c r="V58" s="83"/>
      <c r="W58" s="83"/>
      <c r="X58" s="83"/>
      <c r="Y58" s="14"/>
      <c r="Z58" s="15"/>
      <c r="AA58" s="12"/>
    </row>
    <row r="59" spans="2:27" ht="15" customHeight="1">
      <c r="B59" s="19"/>
      <c r="C59" s="83"/>
      <c r="D59" s="83"/>
      <c r="E59" s="83"/>
      <c r="F59" s="83"/>
      <c r="G59" s="83"/>
      <c r="H59" s="83"/>
      <c r="I59" s="83"/>
      <c r="J59" s="83"/>
      <c r="K59" s="83"/>
      <c r="L59" s="83"/>
      <c r="M59" s="83"/>
      <c r="N59" s="83"/>
      <c r="O59" s="83"/>
      <c r="P59" s="83"/>
      <c r="Q59" s="83"/>
      <c r="R59" s="83"/>
      <c r="S59" s="83"/>
      <c r="T59" s="83"/>
      <c r="U59" s="83"/>
      <c r="V59" s="83"/>
      <c r="W59" s="83"/>
      <c r="X59" s="83"/>
      <c r="Y59" s="14"/>
      <c r="Z59" s="15"/>
      <c r="AA59" s="12"/>
    </row>
    <row r="60" spans="2:27" ht="15" customHeight="1">
      <c r="B60" s="19"/>
      <c r="C60" s="83"/>
      <c r="D60" s="83"/>
      <c r="E60" s="83"/>
      <c r="F60" s="83"/>
      <c r="G60" s="83"/>
      <c r="H60" s="83"/>
      <c r="I60" s="83"/>
      <c r="J60" s="83"/>
      <c r="K60" s="83"/>
      <c r="L60" s="83"/>
      <c r="M60" s="83"/>
      <c r="N60" s="83"/>
      <c r="O60" s="83"/>
      <c r="P60" s="83"/>
      <c r="Q60" s="83"/>
      <c r="R60" s="83"/>
      <c r="S60" s="83"/>
      <c r="T60" s="83"/>
      <c r="U60" s="83"/>
      <c r="V60" s="83"/>
      <c r="W60" s="83"/>
      <c r="X60" s="83"/>
      <c r="Y60" s="14"/>
      <c r="Z60" s="15"/>
      <c r="AA60" s="12"/>
    </row>
    <row r="61" spans="2:27" ht="15.6" customHeight="1">
      <c r="B61" s="104" t="s">
        <v>81</v>
      </c>
      <c r="C61" s="105"/>
      <c r="D61" s="105"/>
      <c r="E61" s="105"/>
      <c r="F61" s="105"/>
      <c r="G61" s="105"/>
      <c r="H61" s="105"/>
      <c r="I61" s="105"/>
      <c r="J61" s="105"/>
      <c r="K61" s="105"/>
      <c r="L61" s="105"/>
      <c r="M61" s="105"/>
      <c r="N61" s="105"/>
      <c r="O61" s="105"/>
      <c r="P61" s="105"/>
      <c r="Q61" s="105"/>
      <c r="R61" s="105"/>
      <c r="S61" s="105"/>
      <c r="T61" s="105"/>
      <c r="U61" s="105"/>
      <c r="V61" s="105"/>
      <c r="W61" s="105"/>
      <c r="X61" s="106"/>
      <c r="Y61" s="14"/>
      <c r="Z61" s="15"/>
      <c r="AA61" s="12"/>
    </row>
    <row r="62" spans="2:27" ht="26.7" customHeight="1">
      <c r="B62" s="16" t="s">
        <v>82</v>
      </c>
      <c r="C62" s="183" t="s">
        <v>123</v>
      </c>
      <c r="D62" s="187"/>
      <c r="E62" s="187"/>
      <c r="F62" s="187"/>
      <c r="G62" s="187"/>
      <c r="H62" s="187"/>
      <c r="I62" s="187"/>
      <c r="J62" s="187"/>
      <c r="K62" s="187"/>
      <c r="L62" s="187"/>
      <c r="M62" s="188"/>
      <c r="N62" s="102" t="s">
        <v>83</v>
      </c>
      <c r="O62" s="103"/>
      <c r="P62" s="183" t="s">
        <v>124</v>
      </c>
      <c r="Q62" s="187"/>
      <c r="R62" s="187"/>
      <c r="S62" s="187"/>
      <c r="T62" s="187"/>
      <c r="U62" s="187"/>
      <c r="V62" s="187"/>
      <c r="W62" s="187"/>
      <c r="X62" s="188"/>
    </row>
    <row r="63" spans="2:27" ht="24.6" customHeight="1">
      <c r="B63" s="16" t="s">
        <v>84</v>
      </c>
      <c r="C63" s="183" t="s">
        <v>125</v>
      </c>
      <c r="D63" s="187"/>
      <c r="E63" s="187"/>
      <c r="F63" s="187"/>
      <c r="G63" s="187"/>
      <c r="H63" s="187"/>
      <c r="I63" s="187"/>
      <c r="J63" s="187"/>
      <c r="K63" s="187"/>
      <c r="L63" s="187"/>
      <c r="M63" s="188"/>
      <c r="N63" s="102" t="s">
        <v>83</v>
      </c>
      <c r="O63" s="103"/>
      <c r="P63" s="183" t="s">
        <v>126</v>
      </c>
      <c r="Q63" s="187"/>
      <c r="R63" s="187"/>
      <c r="S63" s="187"/>
      <c r="T63" s="187"/>
      <c r="U63" s="187"/>
      <c r="V63" s="187"/>
      <c r="W63" s="187"/>
      <c r="X63" s="188"/>
    </row>
    <row r="64" spans="2:27" ht="27.6" customHeight="1">
      <c r="B64" s="16" t="s">
        <v>85</v>
      </c>
      <c r="C64" s="183" t="s">
        <v>127</v>
      </c>
      <c r="D64" s="187"/>
      <c r="E64" s="187"/>
      <c r="F64" s="187"/>
      <c r="G64" s="187"/>
      <c r="H64" s="187"/>
      <c r="I64" s="187"/>
      <c r="J64" s="187"/>
      <c r="K64" s="187"/>
      <c r="L64" s="187"/>
      <c r="M64" s="188"/>
      <c r="N64" s="102" t="s">
        <v>83</v>
      </c>
      <c r="O64" s="103"/>
      <c r="P64" s="183" t="s">
        <v>128</v>
      </c>
      <c r="Q64" s="187"/>
      <c r="R64" s="187"/>
      <c r="S64" s="187"/>
      <c r="T64" s="187"/>
      <c r="U64" s="187"/>
      <c r="V64" s="187"/>
      <c r="W64" s="187"/>
      <c r="X64" s="188"/>
    </row>
    <row r="65" spans="2:24" ht="13.5" customHeight="1">
      <c r="B65" s="104" t="s">
        <v>86</v>
      </c>
      <c r="C65" s="105"/>
      <c r="D65" s="105"/>
      <c r="E65" s="105"/>
      <c r="F65" s="105"/>
      <c r="G65" s="105"/>
      <c r="H65" s="105"/>
      <c r="I65" s="105"/>
      <c r="J65" s="105"/>
      <c r="K65" s="105"/>
      <c r="L65" s="105"/>
      <c r="M65" s="105"/>
      <c r="N65" s="105"/>
      <c r="O65" s="105"/>
      <c r="P65" s="105"/>
      <c r="Q65" s="105"/>
      <c r="R65" s="105"/>
      <c r="S65" s="105"/>
      <c r="T65" s="105"/>
      <c r="U65" s="105"/>
      <c r="V65" s="105"/>
      <c r="W65" s="105"/>
      <c r="X65" s="106"/>
    </row>
    <row r="66" spans="2:24" ht="24" customHeight="1">
      <c r="B66" s="30" t="s">
        <v>87</v>
      </c>
      <c r="C66" s="183" t="s">
        <v>129</v>
      </c>
      <c r="D66" s="187"/>
      <c r="E66" s="187"/>
      <c r="F66" s="187"/>
      <c r="G66" s="187"/>
      <c r="H66" s="187"/>
      <c r="I66" s="187"/>
      <c r="J66" s="187"/>
      <c r="K66" s="187"/>
      <c r="L66" s="187"/>
      <c r="M66" s="188"/>
      <c r="N66" s="213" t="s">
        <v>83</v>
      </c>
      <c r="O66" s="214"/>
      <c r="P66" s="183" t="s">
        <v>130</v>
      </c>
      <c r="Q66" s="187"/>
      <c r="R66" s="187"/>
      <c r="S66" s="187"/>
      <c r="T66" s="187"/>
      <c r="U66" s="187"/>
      <c r="V66" s="187"/>
      <c r="W66" s="187"/>
      <c r="X66" s="188"/>
    </row>
    <row r="67" spans="2:24" ht="13.5" customHeight="1">
      <c r="B67" s="137" t="s">
        <v>88</v>
      </c>
      <c r="C67" s="137"/>
      <c r="D67" s="137"/>
      <c r="E67" s="137"/>
      <c r="F67" s="137"/>
      <c r="G67" s="137"/>
      <c r="H67" s="137"/>
      <c r="I67" s="137"/>
      <c r="J67" s="137"/>
      <c r="K67" s="137"/>
      <c r="L67" s="137"/>
      <c r="M67" s="137"/>
      <c r="N67" s="137"/>
      <c r="O67" s="137"/>
      <c r="P67" s="137"/>
      <c r="Q67" s="137"/>
      <c r="R67" s="137"/>
      <c r="S67" s="137"/>
      <c r="T67" s="137"/>
      <c r="U67" s="137"/>
      <c r="V67" s="137"/>
      <c r="W67" s="137"/>
      <c r="X67" s="137"/>
    </row>
  </sheetData>
  <sheetProtection selectLockedCells="1" selectUnlockedCells="1"/>
  <mergeCells count="194">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C13"/>
    <mergeCell ref="B14:F15"/>
    <mergeCell ref="G14:J15"/>
    <mergeCell ref="K14:N15"/>
    <mergeCell ref="O14:X14"/>
    <mergeCell ref="O15:R15"/>
    <mergeCell ref="S15:U15"/>
    <mergeCell ref="D13:H13"/>
    <mergeCell ref="I13:N13"/>
    <mergeCell ref="O13:P13"/>
    <mergeCell ref="Q13:S13"/>
    <mergeCell ref="T13:X13"/>
    <mergeCell ref="B8:H8"/>
    <mergeCell ref="I8:T8"/>
    <mergeCell ref="U8:X8"/>
    <mergeCell ref="B9:X9"/>
    <mergeCell ref="B10:F10"/>
    <mergeCell ref="G10:O10"/>
    <mergeCell ref="V10:X10"/>
    <mergeCell ref="B12:C12"/>
    <mergeCell ref="D12:H12"/>
    <mergeCell ref="I12:N12"/>
    <mergeCell ref="O12:P12"/>
    <mergeCell ref="Q12:S12"/>
    <mergeCell ref="T12:X12"/>
    <mergeCell ref="B11:F11"/>
    <mergeCell ref="G11:O11"/>
    <mergeCell ref="V11:X11"/>
    <mergeCell ref="P10:R10"/>
    <mergeCell ref="S10:U10"/>
    <mergeCell ref="S11:U11"/>
    <mergeCell ref="P11:R1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lista!$A$2:$A$9</xm:f>
          </x14:formula1>
          <xm:sqref>G11:O11</xm:sqref>
        </x14:dataValidation>
        <x14:dataValidation type="list" allowBlank="1" showInputMessage="1" showErrorMessage="1" xr:uid="{00000000-0002-0000-0100-000001000000}">
          <x14:formula1>
            <xm:f>lista!$N$2:$N$5</xm:f>
          </x14:formula1>
          <xm:sqref>B8:H8</xm:sqref>
        </x14:dataValidation>
        <x14:dataValidation type="list" allowBlank="1" showInputMessage="1" showErrorMessage="1" xr:uid="{00000000-0002-0000-0100-000002000000}">
          <x14:formula1>
            <xm:f>lista!$M$2:$M$21</xm:f>
          </x14:formula1>
          <xm:sqref>U8:X8</xm:sqref>
        </x14:dataValidation>
        <x14:dataValidation type="list" allowBlank="1" showInputMessage="1" showErrorMessage="1" xr:uid="{00000000-0002-0000-0100-000003000000}">
          <x14:formula1>
            <xm:f>lista!$L$2:$L$21</xm:f>
          </x14:formula1>
          <xm:sqref>I8:T8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3"/>
  <sheetViews>
    <sheetView showGridLines="0" tabSelected="1"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11.199218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306</v>
      </c>
      <c r="B11" s="83"/>
      <c r="C11" s="83"/>
      <c r="D11" s="83"/>
      <c r="E11" s="83"/>
      <c r="F11" s="87" t="s">
        <v>131</v>
      </c>
      <c r="G11" s="88"/>
      <c r="H11" s="88"/>
      <c r="I11" s="88"/>
      <c r="J11" s="88"/>
      <c r="K11" s="88"/>
      <c r="L11" s="88"/>
      <c r="M11" s="88"/>
      <c r="N11" s="89"/>
      <c r="O11" s="78" t="s">
        <v>279</v>
      </c>
      <c r="P11" s="79"/>
      <c r="Q11" s="80"/>
      <c r="R11" s="81" t="s">
        <v>344</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7755</v>
      </c>
      <c r="Q13" s="81"/>
      <c r="R13" s="75" t="s">
        <v>307</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330</v>
      </c>
      <c r="B16" s="83"/>
      <c r="C16" s="83"/>
      <c r="D16" s="83"/>
      <c r="E16" s="83"/>
      <c r="F16" s="91" t="s">
        <v>132</v>
      </c>
      <c r="G16" s="91"/>
      <c r="H16" s="91"/>
      <c r="I16" s="91"/>
      <c r="J16" s="91">
        <f>13177/212338</f>
        <v>6.2056720888394916E-2</v>
      </c>
      <c r="K16" s="91"/>
      <c r="L16" s="91"/>
      <c r="M16" s="91"/>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91"/>
      <c r="K17" s="91"/>
      <c r="L17" s="91"/>
      <c r="M17" s="91"/>
      <c r="N17" s="50">
        <v>8.6699999999999999E-2</v>
      </c>
      <c r="O17" s="50">
        <v>8.9399999999999993E-2</v>
      </c>
      <c r="P17" s="50">
        <v>9.2100000000000001E-2</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8.6699999999999999E-2</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9.3000000000000007</v>
      </c>
      <c r="B23" s="79"/>
      <c r="C23" s="79"/>
      <c r="D23" s="80"/>
      <c r="E23" s="78">
        <v>9.2100000000000009</v>
      </c>
      <c r="F23" s="79"/>
      <c r="G23" s="79"/>
      <c r="H23" s="79"/>
      <c r="I23" s="80"/>
      <c r="J23" s="147">
        <v>9</v>
      </c>
      <c r="K23" s="148"/>
      <c r="L23" s="148"/>
      <c r="M23" s="148"/>
      <c r="N23" s="149"/>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308</v>
      </c>
      <c r="B25" s="83"/>
      <c r="C25" s="83"/>
      <c r="D25" s="83"/>
      <c r="E25" s="83"/>
      <c r="F25" s="83"/>
      <c r="G25" s="83"/>
      <c r="H25" s="83"/>
      <c r="I25" s="83"/>
      <c r="J25" s="83"/>
      <c r="K25" s="83"/>
      <c r="L25" s="83"/>
      <c r="M25" s="83" t="s">
        <v>341</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5770</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212338</v>
      </c>
      <c r="D29" s="76"/>
      <c r="E29" s="76"/>
      <c r="F29" s="76"/>
      <c r="G29" s="77"/>
      <c r="H29" s="78">
        <v>212338</v>
      </c>
      <c r="I29" s="79"/>
      <c r="J29" s="79"/>
      <c r="K29" s="79"/>
      <c r="L29" s="80"/>
      <c r="M29" s="75">
        <v>212338</v>
      </c>
      <c r="N29" s="76"/>
      <c r="O29" s="76"/>
      <c r="P29" s="76"/>
      <c r="Q29" s="77"/>
      <c r="R29" s="75">
        <v>212338</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2.7173657093878627E-2</v>
      </c>
      <c r="C33" s="1"/>
      <c r="D33" s="1"/>
      <c r="G33" s="160"/>
      <c r="H33" s="160"/>
      <c r="I33" s="90"/>
      <c r="J33" s="90"/>
      <c r="K33" s="10"/>
      <c r="L33" s="11"/>
      <c r="M33" s="160"/>
      <c r="N33" s="160"/>
      <c r="O33" s="160"/>
      <c r="P33" s="160"/>
      <c r="Q33" s="165"/>
      <c r="R33" s="165"/>
      <c r="S33" s="165"/>
      <c r="T33" s="165"/>
      <c r="U33" s="165"/>
      <c r="V33" s="166"/>
    </row>
    <row r="34" spans="1:24" ht="17.7" customHeight="1">
      <c r="A34" s="51" t="s">
        <v>355</v>
      </c>
      <c r="B34" s="52">
        <f>IF(ISERROR($H$28/$H$29),0,$H$28/$H$29)</f>
        <v>0</v>
      </c>
      <c r="C34" s="1"/>
      <c r="D34" s="1"/>
      <c r="G34" s="90"/>
      <c r="H34" s="90"/>
      <c r="I34" s="90"/>
      <c r="J34" s="90"/>
      <c r="K34" s="12"/>
      <c r="L34" s="10"/>
      <c r="M34" s="90"/>
      <c r="N34" s="90"/>
      <c r="O34" s="90"/>
      <c r="P34" s="90"/>
      <c r="Q34" s="165"/>
      <c r="R34" s="165"/>
      <c r="S34" s="165"/>
      <c r="T34" s="165"/>
      <c r="U34" s="165"/>
      <c r="V34" s="166"/>
    </row>
    <row r="35" spans="1:24" ht="17.7" customHeight="1">
      <c r="A35" s="51" t="s">
        <v>356</v>
      </c>
      <c r="B35" s="52">
        <f>IF(ISERROR($M$28/$M$29),0,$M$28/$M$29)</f>
        <v>0</v>
      </c>
      <c r="C35" s="1"/>
      <c r="D35" s="1"/>
      <c r="G35" s="90"/>
      <c r="H35" s="90"/>
      <c r="I35" s="90"/>
      <c r="J35" s="90"/>
      <c r="K35" s="12"/>
      <c r="L35" s="10"/>
      <c r="M35" s="90"/>
      <c r="N35" s="90"/>
      <c r="O35" s="90"/>
      <c r="P35" s="90"/>
      <c r="Q35" s="165"/>
      <c r="R35" s="165"/>
      <c r="S35" s="165"/>
      <c r="T35" s="165"/>
      <c r="U35" s="165"/>
      <c r="V35" s="166"/>
    </row>
    <row r="36" spans="1:24" ht="17.7" customHeight="1">
      <c r="A36" s="51" t="s">
        <v>357</v>
      </c>
      <c r="B36" s="52">
        <f>IF(ISERROR($R$28/$R$29),0,$R$28/$R$29)</f>
        <v>0</v>
      </c>
      <c r="C36" s="1"/>
      <c r="D36" s="1"/>
      <c r="G36" s="90"/>
      <c r="H36" s="90"/>
      <c r="I36" s="90"/>
      <c r="J36" s="90"/>
      <c r="K36" s="12"/>
      <c r="L36" s="10"/>
      <c r="M36" s="90"/>
      <c r="N36" s="90"/>
      <c r="O36" s="90"/>
      <c r="P36" s="90"/>
      <c r="Q36" s="165"/>
      <c r="R36" s="165"/>
      <c r="S36" s="165"/>
      <c r="T36" s="165"/>
      <c r="U36" s="165"/>
      <c r="V36" s="166"/>
    </row>
    <row r="37" spans="1:24" ht="17.7" customHeight="1">
      <c r="A37" s="53"/>
      <c r="C37" s="1"/>
      <c r="D37" s="1"/>
      <c r="G37" s="90"/>
      <c r="H37" s="90"/>
      <c r="I37" s="90"/>
      <c r="J37" s="90"/>
      <c r="K37" s="12"/>
      <c r="L37" s="10"/>
      <c r="M37" s="90"/>
      <c r="N37" s="90"/>
      <c r="O37" s="90"/>
      <c r="P37" s="90"/>
      <c r="Q37" s="165"/>
      <c r="R37" s="165"/>
      <c r="S37" s="165"/>
      <c r="T37" s="165"/>
      <c r="U37" s="165"/>
      <c r="V37" s="166"/>
    </row>
    <row r="38" spans="1:24" ht="17.7" customHeight="1">
      <c r="A38" s="53"/>
      <c r="C38" s="1"/>
      <c r="D38" s="1"/>
      <c r="G38" s="90"/>
      <c r="H38" s="90"/>
      <c r="I38" s="90"/>
      <c r="J38" s="90"/>
      <c r="K38" s="12"/>
      <c r="L38" s="10"/>
      <c r="M38" s="90"/>
      <c r="N38" s="90"/>
      <c r="O38" s="90"/>
      <c r="P38" s="90"/>
      <c r="Q38" s="165"/>
      <c r="R38" s="165"/>
      <c r="S38" s="165"/>
      <c r="T38" s="165"/>
      <c r="U38" s="165"/>
      <c r="V38" s="166"/>
    </row>
    <row r="39" spans="1:24" ht="17.7" customHeight="1">
      <c r="A39" s="53"/>
      <c r="C39" s="1"/>
      <c r="G39" s="90"/>
      <c r="H39" s="90"/>
      <c r="I39" s="90"/>
      <c r="J39" s="90"/>
      <c r="K39" s="12"/>
      <c r="L39" s="10"/>
      <c r="M39" s="90"/>
      <c r="N39" s="90"/>
      <c r="O39" s="90"/>
      <c r="P39" s="90"/>
      <c r="Q39" s="165"/>
      <c r="R39" s="165"/>
      <c r="S39" s="165"/>
      <c r="T39" s="165"/>
      <c r="U39" s="165"/>
      <c r="V39" s="166"/>
    </row>
    <row r="40" spans="1:24" ht="17.7" customHeight="1">
      <c r="A40" s="53"/>
      <c r="C40" s="1"/>
      <c r="D40" s="1"/>
      <c r="G40" s="90"/>
      <c r="H40" s="90"/>
      <c r="I40" s="90"/>
      <c r="J40" s="90"/>
      <c r="K40" s="12"/>
      <c r="L40" s="10"/>
      <c r="M40" s="90"/>
      <c r="N40" s="90"/>
      <c r="O40" s="90"/>
      <c r="P40" s="90"/>
      <c r="Q40" s="165"/>
      <c r="R40" s="165"/>
      <c r="S40" s="165"/>
      <c r="T40" s="165"/>
      <c r="U40" s="165"/>
      <c r="V40" s="166"/>
    </row>
    <row r="41" spans="1:24" ht="17.7" customHeight="1">
      <c r="A41" s="53"/>
      <c r="C41" s="1"/>
      <c r="D41" s="1"/>
      <c r="G41" s="90"/>
      <c r="H41" s="90"/>
      <c r="I41" s="90"/>
      <c r="J41" s="90"/>
      <c r="K41" s="12"/>
      <c r="L41" s="10"/>
      <c r="M41" s="90"/>
      <c r="N41" s="90"/>
      <c r="O41" s="90"/>
      <c r="P41" s="90"/>
      <c r="Q41" s="165"/>
      <c r="R41" s="165"/>
      <c r="S41" s="165"/>
      <c r="T41" s="165"/>
      <c r="U41" s="165"/>
      <c r="V41" s="166"/>
    </row>
    <row r="42" spans="1:24" ht="17.7" customHeight="1">
      <c r="A42" s="53"/>
      <c r="C42" s="1"/>
      <c r="D42" s="1"/>
      <c r="G42" s="90"/>
      <c r="H42" s="90"/>
      <c r="I42" s="90"/>
      <c r="J42" s="90"/>
      <c r="K42" s="12"/>
      <c r="L42" s="10"/>
      <c r="M42" s="90"/>
      <c r="N42" s="90"/>
      <c r="O42" s="90"/>
      <c r="P42" s="90"/>
      <c r="Q42" s="165"/>
      <c r="R42" s="165"/>
      <c r="S42" s="165"/>
      <c r="T42" s="165"/>
      <c r="U42" s="165"/>
      <c r="V42" s="166"/>
    </row>
    <row r="43" spans="1:24" ht="17.7" customHeight="1">
      <c r="A43" s="53"/>
      <c r="C43" s="1"/>
      <c r="D43" s="1"/>
      <c r="G43" s="90"/>
      <c r="H43" s="90"/>
      <c r="I43" s="90"/>
      <c r="J43" s="90"/>
      <c r="K43" s="12"/>
      <c r="L43" s="10"/>
      <c r="M43" s="90"/>
      <c r="N43" s="90"/>
      <c r="O43" s="90"/>
      <c r="P43" s="90"/>
      <c r="Q43" s="165"/>
      <c r="R43" s="165"/>
      <c r="S43" s="165"/>
      <c r="T43" s="165"/>
      <c r="U43" s="165"/>
      <c r="V43" s="166"/>
    </row>
    <row r="44" spans="1:24" ht="17.25" customHeight="1">
      <c r="A44" s="53"/>
      <c r="C44" s="1"/>
      <c r="D44" s="1"/>
      <c r="G44" s="90"/>
      <c r="H44" s="90"/>
      <c r="I44" s="90"/>
      <c r="J44" s="90"/>
      <c r="K44" s="12"/>
      <c r="L44" s="10"/>
      <c r="M44" s="90"/>
      <c r="N44" s="90"/>
      <c r="O44" s="90"/>
      <c r="P44" s="90"/>
      <c r="Q44" s="163"/>
      <c r="R44" s="163"/>
      <c r="S44" s="163"/>
      <c r="T44" s="163"/>
      <c r="U44" s="163"/>
      <c r="V44" s="164"/>
    </row>
    <row r="45" spans="1:24" ht="17.25" customHeight="1">
      <c r="A45" s="24"/>
      <c r="B45" s="15"/>
      <c r="C45" s="21"/>
      <c r="D45" s="21"/>
      <c r="K45" s="12"/>
      <c r="L45" s="10"/>
      <c r="V45" s="25"/>
    </row>
    <row r="46" spans="1:24" ht="15.75"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383</v>
      </c>
      <c r="D47" s="97"/>
      <c r="E47" s="97"/>
      <c r="F47" s="97"/>
      <c r="G47" s="97"/>
      <c r="H47" s="97"/>
      <c r="I47" s="97"/>
      <c r="J47" s="97"/>
      <c r="K47" s="97"/>
      <c r="L47" s="97"/>
      <c r="M47" s="97"/>
      <c r="N47" s="97"/>
      <c r="O47" s="97"/>
      <c r="P47" s="97"/>
      <c r="Q47" s="97"/>
      <c r="R47" s="97"/>
      <c r="S47" s="97"/>
      <c r="T47" s="97"/>
      <c r="U47" s="97"/>
      <c r="V47" s="98"/>
      <c r="W47" s="10">
        <f>LEN(C47)</f>
        <v>431</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0"/>
      <c r="Y50" s="10"/>
    </row>
    <row r="51" spans="1:25" ht="18"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5"/>
      <c r="Y51" s="12"/>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5"/>
      <c r="Y52" s="12"/>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5"/>
      <c r="Y53" s="12"/>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5"/>
      <c r="Y54" s="12"/>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5"/>
      <c r="Y55" s="12"/>
    </row>
    <row r="56" spans="1:25" ht="22.2"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5"/>
      <c r="Y56" s="12"/>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5"/>
      <c r="Y57" s="12"/>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5"/>
      <c r="Y58" s="12"/>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5"/>
      <c r="Y59" s="12"/>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5"/>
      <c r="Y60" s="12"/>
    </row>
    <row r="61" spans="1:25" ht="20.399999999999999"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5"/>
      <c r="Y61" s="12"/>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A64:B64"/>
    <mergeCell ref="C64:V64"/>
    <mergeCell ref="A65:B65"/>
    <mergeCell ref="C65:V65"/>
    <mergeCell ref="A56:V56"/>
    <mergeCell ref="A57:B57"/>
    <mergeCell ref="A58:B58"/>
    <mergeCell ref="A59:B59"/>
    <mergeCell ref="A60:B60"/>
    <mergeCell ref="C57:V57"/>
    <mergeCell ref="C58:V58"/>
    <mergeCell ref="C59:V59"/>
    <mergeCell ref="C60:V60"/>
    <mergeCell ref="A53:B53"/>
    <mergeCell ref="C53:V53"/>
    <mergeCell ref="A54:B54"/>
    <mergeCell ref="C54:V54"/>
    <mergeCell ref="A55:B55"/>
    <mergeCell ref="C55:V55"/>
    <mergeCell ref="A62:B62"/>
    <mergeCell ref="C62:V62"/>
    <mergeCell ref="A63:B63"/>
    <mergeCell ref="C63:V63"/>
    <mergeCell ref="C29:G29"/>
    <mergeCell ref="H29:L29"/>
    <mergeCell ref="M29:Q29"/>
    <mergeCell ref="R29:V29"/>
    <mergeCell ref="A61:V61"/>
    <mergeCell ref="S20:V20"/>
    <mergeCell ref="B68:C68"/>
    <mergeCell ref="D68:J68"/>
    <mergeCell ref="K68:Q68"/>
    <mergeCell ref="R68:V68"/>
    <mergeCell ref="I33:J33"/>
    <mergeCell ref="A30:V30"/>
    <mergeCell ref="Q32:V32"/>
    <mergeCell ref="Q33:V44"/>
    <mergeCell ref="G34:H34"/>
    <mergeCell ref="I34:J34"/>
    <mergeCell ref="M34:N34"/>
    <mergeCell ref="G37:H37"/>
    <mergeCell ref="I37:J37"/>
    <mergeCell ref="M32:N33"/>
    <mergeCell ref="O32:P33"/>
    <mergeCell ref="O36:P36"/>
    <mergeCell ref="A52:B52"/>
    <mergeCell ref="C52:V52"/>
    <mergeCell ref="A73:V73"/>
    <mergeCell ref="O21:V22"/>
    <mergeCell ref="O23:V23"/>
    <mergeCell ref="A22:D22"/>
    <mergeCell ref="J22:N22"/>
    <mergeCell ref="E22:I22"/>
    <mergeCell ref="A23:D23"/>
    <mergeCell ref="E23:I23"/>
    <mergeCell ref="J23:N23"/>
    <mergeCell ref="A21:N21"/>
    <mergeCell ref="A51:V51"/>
    <mergeCell ref="A66:V66"/>
    <mergeCell ref="R67:V67"/>
    <mergeCell ref="K67:Q67"/>
    <mergeCell ref="B67:C67"/>
    <mergeCell ref="D67:J67"/>
    <mergeCell ref="G32:H33"/>
    <mergeCell ref="I32:L32"/>
    <mergeCell ref="A29:B29"/>
    <mergeCell ref="G40:H40"/>
    <mergeCell ref="I38:J38"/>
    <mergeCell ref="M38:N38"/>
    <mergeCell ref="O38:P38"/>
    <mergeCell ref="O37:P37"/>
    <mergeCell ref="G39:H39"/>
    <mergeCell ref="I39:J39"/>
    <mergeCell ref="O34:P34"/>
    <mergeCell ref="I35:J35"/>
    <mergeCell ref="M35:N35"/>
    <mergeCell ref="O35:P35"/>
    <mergeCell ref="O39:P39"/>
    <mergeCell ref="M39:N39"/>
    <mergeCell ref="G36:H36"/>
    <mergeCell ref="I36:J36"/>
    <mergeCell ref="M36:N36"/>
    <mergeCell ref="C50:V50"/>
    <mergeCell ref="G41:H41"/>
    <mergeCell ref="G44:H44"/>
    <mergeCell ref="I44:J44"/>
    <mergeCell ref="M44:N44"/>
    <mergeCell ref="O44:P44"/>
    <mergeCell ref="G42:H42"/>
    <mergeCell ref="I42:J42"/>
    <mergeCell ref="M42:N42"/>
    <mergeCell ref="O42:P42"/>
    <mergeCell ref="G43:H43"/>
    <mergeCell ref="I43:J43"/>
    <mergeCell ref="M43:N43"/>
    <mergeCell ref="O43:P43"/>
    <mergeCell ref="I41:J41"/>
    <mergeCell ref="A9:V9"/>
    <mergeCell ref="A14:E15"/>
    <mergeCell ref="F14:I15"/>
    <mergeCell ref="J14:M15"/>
    <mergeCell ref="N14:V14"/>
    <mergeCell ref="T16:V17"/>
    <mergeCell ref="A19:C19"/>
    <mergeCell ref="D19:G19"/>
    <mergeCell ref="H19:K19"/>
    <mergeCell ref="L19:O19"/>
    <mergeCell ref="P12:Q12"/>
    <mergeCell ref="P13:Q13"/>
    <mergeCell ref="N15:P15"/>
    <mergeCell ref="Q15:S15"/>
    <mergeCell ref="T15:V15"/>
    <mergeCell ref="U10:V10"/>
    <mergeCell ref="U11:V11"/>
    <mergeCell ref="O10:Q10"/>
    <mergeCell ref="O11:Q11"/>
    <mergeCell ref="R10:T10"/>
    <mergeCell ref="R11:T11"/>
    <mergeCell ref="R12:V12"/>
    <mergeCell ref="A13:B13"/>
    <mergeCell ref="A10:E10"/>
    <mergeCell ref="A11:E11"/>
    <mergeCell ref="M24:V24"/>
    <mergeCell ref="A1:B4"/>
    <mergeCell ref="C1:P2"/>
    <mergeCell ref="C3:P4"/>
    <mergeCell ref="T1:V1"/>
    <mergeCell ref="T2:V2"/>
    <mergeCell ref="T3:V3"/>
    <mergeCell ref="T4:V4"/>
    <mergeCell ref="Q1:S1"/>
    <mergeCell ref="Q2:S2"/>
    <mergeCell ref="Q3:S3"/>
    <mergeCell ref="Q4:S4"/>
    <mergeCell ref="J16:M17"/>
    <mergeCell ref="A12:B12"/>
    <mergeCell ref="P19:R19"/>
    <mergeCell ref="A20:C20"/>
    <mergeCell ref="D20:G20"/>
    <mergeCell ref="H20:K20"/>
    <mergeCell ref="L20:O20"/>
    <mergeCell ref="P20:R20"/>
    <mergeCell ref="N12:O12"/>
    <mergeCell ref="A5:V5"/>
    <mergeCell ref="H12:M12"/>
    <mergeCell ref="B72:L72"/>
    <mergeCell ref="M70:N70"/>
    <mergeCell ref="M71:N71"/>
    <mergeCell ref="M72:N72"/>
    <mergeCell ref="O70:V70"/>
    <mergeCell ref="O71:V71"/>
    <mergeCell ref="O72:V72"/>
    <mergeCell ref="A69:V69"/>
    <mergeCell ref="A6:V6"/>
    <mergeCell ref="F10:N10"/>
    <mergeCell ref="F11:N11"/>
    <mergeCell ref="S7:V7"/>
    <mergeCell ref="H7:R7"/>
    <mergeCell ref="H8:R8"/>
    <mergeCell ref="A7:G7"/>
    <mergeCell ref="A8:G8"/>
    <mergeCell ref="S8:V8"/>
    <mergeCell ref="Q16:S17"/>
    <mergeCell ref="S19:V19"/>
    <mergeCell ref="G35:H35"/>
    <mergeCell ref="M41:N41"/>
    <mergeCell ref="O41:P41"/>
    <mergeCell ref="G38:H38"/>
    <mergeCell ref="M37:N37"/>
    <mergeCell ref="C12:G12"/>
    <mergeCell ref="C13:G13"/>
    <mergeCell ref="A25:L25"/>
    <mergeCell ref="M25:V25"/>
    <mergeCell ref="A26:V26"/>
    <mergeCell ref="B70:L70"/>
    <mergeCell ref="B71:L71"/>
    <mergeCell ref="I40:J40"/>
    <mergeCell ref="M40:N40"/>
    <mergeCell ref="O40:P40"/>
    <mergeCell ref="A18:V18"/>
    <mergeCell ref="A24:L24"/>
    <mergeCell ref="A16:E17"/>
    <mergeCell ref="F16:I17"/>
    <mergeCell ref="A28:B28"/>
    <mergeCell ref="A46:V46"/>
    <mergeCell ref="A47:B47"/>
    <mergeCell ref="C47:V47"/>
    <mergeCell ref="A48:B48"/>
    <mergeCell ref="C48:V48"/>
    <mergeCell ref="A49:B49"/>
    <mergeCell ref="C49:V49"/>
    <mergeCell ref="A27:B27"/>
    <mergeCell ref="A50:B50"/>
    <mergeCell ref="C27:G27"/>
    <mergeCell ref="H27:L27"/>
    <mergeCell ref="M27:Q27"/>
    <mergeCell ref="R27:V27"/>
    <mergeCell ref="C28:G28"/>
    <mergeCell ref="H28:L28"/>
    <mergeCell ref="R13:V13"/>
    <mergeCell ref="N13:O13"/>
    <mergeCell ref="M28:Q28"/>
    <mergeCell ref="R28:V28"/>
    <mergeCell ref="H13:M13"/>
  </mergeCells>
  <phoneticPr fontId="13" type="noConversion"/>
  <dataValidations count="3">
    <dataValidation type="textLength" allowBlank="1" showInputMessage="1" showErrorMessage="1" sqref="C47:V50" xr:uid="{8DC891AA-8DFE-4F8E-A7A7-5DA6530837F5}">
      <formula1>1</formula1>
      <formula2>700</formula2>
    </dataValidation>
    <dataValidation type="textLength" allowBlank="1" showInputMessage="1" showErrorMessage="1" sqref="A47:A50 A62:A65 A52:A55 A57:A60" xr:uid="{2254D39A-E042-4DF9-B4B9-DB5E17DD876F}">
      <formula1>0</formula1>
      <formula2>700</formula2>
    </dataValidation>
    <dataValidation type="textLength" allowBlank="1" showInputMessage="1" showErrorMessage="1" sqref="C52:V55 C57:V60" xr:uid="{E1E0784A-B973-4271-8FA4-D0D826AC4F9A}">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2000000}">
          <x14:formula1>
            <xm:f>lista!$N$2:$N$5</xm:f>
          </x14:formula1>
          <xm:sqref>A8:G8</xm:sqref>
        </x14:dataValidation>
        <x14:dataValidation type="list" allowBlank="1" showInputMessage="1" showErrorMessage="1" xr:uid="{00000000-0002-0000-0000-000003000000}">
          <x14:formula1>
            <xm:f>lista!$J$2:$J$13</xm:f>
          </x14:formula1>
          <xm:sqref>C13</xm:sqref>
        </x14:dataValidation>
        <x14:dataValidation type="list" allowBlank="1" showInputMessage="1" showErrorMessage="1" xr:uid="{00000000-0002-0000-0000-000004000000}">
          <x14:formula1>
            <xm:f>lista!$A$2:$A$13</xm:f>
          </x14:formula1>
          <xm:sqref>F11:N11</xm:sqref>
        </x14:dataValidation>
        <x14:dataValidation type="list" allowBlank="1" showInputMessage="1" showErrorMessage="1" xr:uid="{00000000-0002-0000-0000-000005000000}">
          <x14:formula1>
            <xm:f>lista!$B$2:$B$8</xm:f>
          </x14:formula1>
          <xm:sqref>F16:I17</xm:sqref>
        </x14:dataValidation>
        <x14:dataValidation type="list" allowBlank="1" showInputMessage="1" showErrorMessage="1" xr:uid="{00000000-0002-0000-0000-000006000000}">
          <x14:formula1>
            <xm:f>lista!$O$2:$O$3</xm:f>
          </x14:formula1>
          <xm:sqref>A20:C20</xm:sqref>
        </x14:dataValidation>
        <x14:dataValidation type="list" allowBlank="1" showInputMessage="1" showErrorMessage="1" xr:uid="{00000000-0002-0000-0000-000007000000}">
          <x14:formula1>
            <xm:f>lista!$F$2:$F$9</xm:f>
          </x14:formula1>
          <xm:sqref>D20:G20</xm:sqref>
        </x14:dataValidation>
        <x14:dataValidation type="list" allowBlank="1" showInputMessage="1" showErrorMessage="1" xr:uid="{00000000-0002-0000-0000-000008000000}">
          <x14:formula1>
            <xm:f>lista!$D$2:$D$3</xm:f>
          </x14:formula1>
          <xm:sqref>L20:O20</xm:sqref>
        </x14:dataValidation>
        <x14:dataValidation type="list" allowBlank="1" showInputMessage="1" showErrorMessage="1" xr:uid="{00000000-0002-0000-0000-000009000000}">
          <x14:formula1>
            <xm:f>lista!$E$2:$E$3</xm:f>
          </x14:formula1>
          <xm:sqref>S20:V20</xm:sqref>
        </x14:dataValidation>
        <x14:dataValidation type="list" allowBlank="1" showInputMessage="1" showErrorMessage="1" xr:uid="{00000000-0002-0000-0000-00000A000000}">
          <x14:formula1>
            <xm:f>lista!$C$2:$C$3</xm:f>
          </x14:formula1>
          <xm:sqref>P20:R20</xm:sqref>
        </x14:dataValidation>
        <x14:dataValidation type="list" allowBlank="1" showInputMessage="1" showErrorMessage="1" xr:uid="{00000000-0002-0000-0000-00000B000000}">
          <x14:formula1>
            <xm:f>lista!$G$2:$G$5</xm:f>
          </x14:formula1>
          <xm:sqref>Q16:S17</xm:sqref>
        </x14:dataValidation>
        <x14:dataValidation type="list" allowBlank="1" showInputMessage="1" showErrorMessage="1" xr:uid="{00000000-0002-0000-0000-00000C000000}">
          <x14:formula1>
            <xm:f>lista!$H$2:$H$5</xm:f>
          </x14:formula1>
          <xm:sqref>T16:V17</xm:sqref>
        </x14:dataValidation>
        <x14:dataValidation type="list" allowBlank="1" showInputMessage="1" showErrorMessage="1" xr:uid="{00000000-0002-0000-0000-00000D000000}">
          <x14:formula1>
            <xm:f>lista!$I$2:$I$7</xm:f>
          </x14:formula1>
          <xm:sqref>A13:B13</xm:sqref>
        </x14:dataValidation>
        <x14:dataValidation type="list" allowBlank="1" showInputMessage="1" showErrorMessage="1" xr:uid="{00000000-0002-0000-0000-00000E000000}">
          <x14:formula1>
            <xm:f>lista!$P$2:$P$4</xm:f>
          </x14:formula1>
          <xm:sqref>C62:V65</xm:sqref>
        </x14:dataValidation>
        <x14:dataValidation type="list" allowBlank="1" showInputMessage="1" showErrorMessage="1" xr:uid="{00000000-0002-0000-0000-00000F000000}">
          <x14:formula1>
            <xm:f>lista!$Q$2:$Q$3</xm:f>
          </x14:formula1>
          <xm:sqref>O11:Q11</xm:sqref>
        </x14:dataValidation>
        <x14:dataValidation type="list" allowBlank="1" showInputMessage="1" showErrorMessage="1" xr:uid="{00000000-0002-0000-0000-000010000000}">
          <x14:formula1>
            <xm:f>lista!$M$2:$M$21</xm:f>
          </x14:formula1>
          <xm:sqref>S8:V8</xm:sqref>
        </x14:dataValidation>
        <x14:dataValidation type="list" allowBlank="1" showInputMessage="1" showErrorMessage="1" xr:uid="{00000000-0002-0000-0000-000011000000}">
          <x14:formula1>
            <xm:f>lista!$L$2:$L$21</xm:f>
          </x14:formula1>
          <xm:sqref>H8:R8</xm:sqref>
        </x14:dataValidation>
        <x14:dataValidation type="list" allowBlank="1" showInputMessage="1" showErrorMessage="1" xr:uid="{00000000-0002-0000-0000-000012000000}">
          <x14:formula1>
            <xm:f>lista!$K$2:$K$24</xm:f>
          </x14:formula1>
          <xm:sqref>H13</xm:sqref>
        </x14:dataValidation>
        <x14:dataValidation type="list" allowBlank="1" showInputMessage="1" showErrorMessage="1" xr:uid="{00000000-0002-0000-0000-000013000000}">
          <x14:formula1>
            <xm:f>lista!$R$2:$R$21</xm:f>
          </x14:formula1>
          <xm:sqref>U11:V11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topLeftCell="K1" workbookViewId="0">
      <selection activeCell="R1" sqref="R1:R21"/>
    </sheetView>
  </sheetViews>
  <sheetFormatPr baseColWidth="10" defaultColWidth="11" defaultRowHeight="13.8"/>
  <cols>
    <col min="1" max="1" width="24.59765625" customWidth="1"/>
    <col min="2" max="2" width="16.3984375" customWidth="1"/>
    <col min="3" max="3" width="13.8984375" customWidth="1"/>
    <col min="4" max="4" width="17.19921875" customWidth="1"/>
    <col min="5" max="5" width="16.3984375" customWidth="1"/>
    <col min="6" max="9" width="17.19921875" customWidth="1"/>
    <col min="10" max="10" width="79.69921875" customWidth="1"/>
    <col min="11" max="11" width="49.09765625" customWidth="1"/>
    <col min="12" max="12" width="30.3984375" style="32" customWidth="1"/>
    <col min="16" max="16" width="17.5" customWidth="1"/>
    <col min="17" max="17" width="24.3984375" customWidth="1"/>
    <col min="18" max="18" width="21.69921875" customWidth="1"/>
  </cols>
  <sheetData>
    <row r="1" spans="1:18" s="33" customFormat="1" ht="38.4" customHeight="1">
      <c r="A1" s="33" t="s">
        <v>215</v>
      </c>
      <c r="B1" s="33" t="s">
        <v>216</v>
      </c>
      <c r="C1" s="33" t="s">
        <v>217</v>
      </c>
      <c r="D1" s="33" t="s">
        <v>32</v>
      </c>
      <c r="E1" s="33" t="s">
        <v>34</v>
      </c>
      <c r="F1" s="33" t="s">
        <v>218</v>
      </c>
      <c r="G1" s="33" t="s">
        <v>257</v>
      </c>
      <c r="H1" s="33" t="s">
        <v>26</v>
      </c>
      <c r="I1" s="33" t="s">
        <v>261</v>
      </c>
      <c r="J1" s="33" t="s">
        <v>219</v>
      </c>
      <c r="K1" s="33" t="s">
        <v>220</v>
      </c>
      <c r="L1" s="33" t="s">
        <v>221</v>
      </c>
      <c r="M1" s="33" t="s">
        <v>11</v>
      </c>
      <c r="N1" s="33" t="s">
        <v>222</v>
      </c>
      <c r="O1" s="33" t="s">
        <v>29</v>
      </c>
      <c r="P1" s="33" t="s">
        <v>278</v>
      </c>
      <c r="Q1" s="33" t="s">
        <v>283</v>
      </c>
      <c r="R1" s="38" t="s">
        <v>3</v>
      </c>
    </row>
    <row r="2" spans="1:18" ht="24" customHeight="1">
      <c r="A2" s="31" t="s">
        <v>131</v>
      </c>
      <c r="B2" t="s">
        <v>132</v>
      </c>
      <c r="C2" t="s">
        <v>133</v>
      </c>
      <c r="D2" t="s">
        <v>134</v>
      </c>
      <c r="E2" t="s">
        <v>135</v>
      </c>
      <c r="F2" t="s">
        <v>136</v>
      </c>
      <c r="G2" t="s">
        <v>258</v>
      </c>
      <c r="H2" s="35">
        <v>2025</v>
      </c>
      <c r="I2" t="s">
        <v>264</v>
      </c>
      <c r="J2" s="34" t="s">
        <v>223</v>
      </c>
      <c r="K2" s="34" t="s">
        <v>228</v>
      </c>
      <c r="L2" s="27" t="s">
        <v>137</v>
      </c>
      <c r="M2" s="28" t="s">
        <v>138</v>
      </c>
      <c r="N2" t="s">
        <v>139</v>
      </c>
      <c r="O2" t="s">
        <v>140</v>
      </c>
      <c r="P2" s="37" t="s">
        <v>279</v>
      </c>
      <c r="Q2" s="37" t="s">
        <v>279</v>
      </c>
      <c r="R2" s="39" t="s">
        <v>118</v>
      </c>
    </row>
    <row r="3" spans="1:18" ht="24" customHeight="1">
      <c r="A3" s="31" t="s">
        <v>141</v>
      </c>
      <c r="B3" t="s">
        <v>142</v>
      </c>
      <c r="C3" t="s">
        <v>143</v>
      </c>
      <c r="D3" t="s">
        <v>144</v>
      </c>
      <c r="E3" t="s">
        <v>145</v>
      </c>
      <c r="F3" t="s">
        <v>146</v>
      </c>
      <c r="G3" t="s">
        <v>259</v>
      </c>
      <c r="H3" s="35">
        <v>2026</v>
      </c>
      <c r="I3" t="s">
        <v>139</v>
      </c>
      <c r="J3" s="27" t="s">
        <v>224</v>
      </c>
      <c r="K3" s="27" t="s">
        <v>229</v>
      </c>
      <c r="L3" s="27" t="s">
        <v>147</v>
      </c>
      <c r="M3" s="28" t="s">
        <v>148</v>
      </c>
      <c r="N3" t="s">
        <v>149</v>
      </c>
      <c r="O3" t="s">
        <v>150</v>
      </c>
      <c r="P3" s="37" t="s">
        <v>280</v>
      </c>
      <c r="Q3" s="37" t="s">
        <v>284</v>
      </c>
      <c r="R3" s="39" t="s">
        <v>286</v>
      </c>
    </row>
    <row r="4" spans="1:18" ht="24" customHeight="1">
      <c r="A4" s="31" t="s">
        <v>151</v>
      </c>
      <c r="B4" t="s">
        <v>152</v>
      </c>
      <c r="F4" t="s">
        <v>153</v>
      </c>
      <c r="G4" t="s">
        <v>260</v>
      </c>
      <c r="H4" s="35">
        <v>2027</v>
      </c>
      <c r="I4" t="s">
        <v>263</v>
      </c>
      <c r="J4" s="34" t="s">
        <v>225</v>
      </c>
      <c r="K4" s="27" t="s">
        <v>230</v>
      </c>
      <c r="L4" s="27" t="s">
        <v>154</v>
      </c>
      <c r="M4" s="28" t="s">
        <v>155</v>
      </c>
      <c r="N4" t="s">
        <v>156</v>
      </c>
      <c r="P4" s="37" t="s">
        <v>281</v>
      </c>
      <c r="R4" s="39" t="s">
        <v>287</v>
      </c>
    </row>
    <row r="5" spans="1:18" ht="24" customHeight="1">
      <c r="A5" s="31" t="s">
        <v>157</v>
      </c>
      <c r="B5" t="s">
        <v>158</v>
      </c>
      <c r="F5" t="s">
        <v>159</v>
      </c>
      <c r="G5" t="s">
        <v>186</v>
      </c>
      <c r="H5" t="s">
        <v>186</v>
      </c>
      <c r="I5" t="s">
        <v>262</v>
      </c>
      <c r="J5" s="27" t="s">
        <v>226</v>
      </c>
      <c r="K5" s="34" t="s">
        <v>231</v>
      </c>
      <c r="L5" s="27" t="s">
        <v>160</v>
      </c>
      <c r="M5" s="27" t="s">
        <v>161</v>
      </c>
      <c r="N5" t="s">
        <v>162</v>
      </c>
      <c r="P5" s="32"/>
      <c r="R5" s="39" t="s">
        <v>288</v>
      </c>
    </row>
    <row r="6" spans="1:18" ht="24" customHeight="1">
      <c r="A6" s="31" t="s">
        <v>163</v>
      </c>
      <c r="B6" t="s">
        <v>164</v>
      </c>
      <c r="F6" t="s">
        <v>165</v>
      </c>
      <c r="I6" s="36" t="s">
        <v>265</v>
      </c>
      <c r="J6" s="27" t="s">
        <v>227</v>
      </c>
      <c r="K6" s="34" t="s">
        <v>232</v>
      </c>
      <c r="L6" s="27" t="s">
        <v>166</v>
      </c>
      <c r="M6" s="28" t="s">
        <v>167</v>
      </c>
      <c r="R6" s="39" t="s">
        <v>289</v>
      </c>
    </row>
    <row r="7" spans="1:18" ht="24" customHeight="1">
      <c r="A7" s="31" t="s">
        <v>168</v>
      </c>
      <c r="B7" t="s">
        <v>169</v>
      </c>
      <c r="F7" t="s">
        <v>170</v>
      </c>
      <c r="I7" s="27" t="s">
        <v>186</v>
      </c>
      <c r="J7" s="27" t="s">
        <v>240</v>
      </c>
      <c r="K7" s="27" t="s">
        <v>233</v>
      </c>
      <c r="L7" s="27" t="s">
        <v>171</v>
      </c>
      <c r="M7" s="27" t="s">
        <v>172</v>
      </c>
      <c r="R7" s="39" t="s">
        <v>290</v>
      </c>
    </row>
    <row r="8" spans="1:18" ht="24" customHeight="1">
      <c r="A8" s="31" t="s">
        <v>173</v>
      </c>
      <c r="B8" t="s">
        <v>174</v>
      </c>
      <c r="F8" t="s">
        <v>175</v>
      </c>
      <c r="J8" s="27" t="s">
        <v>241</v>
      </c>
      <c r="K8" s="27" t="s">
        <v>234</v>
      </c>
      <c r="L8" s="27" t="s">
        <v>176</v>
      </c>
      <c r="M8" s="27" t="s">
        <v>177</v>
      </c>
      <c r="R8" s="39" t="s">
        <v>291</v>
      </c>
    </row>
    <row r="9" spans="1:18" ht="24" customHeight="1">
      <c r="A9" s="31" t="s">
        <v>178</v>
      </c>
      <c r="F9" t="s">
        <v>179</v>
      </c>
      <c r="J9" s="27" t="s">
        <v>246</v>
      </c>
      <c r="K9" s="27" t="s">
        <v>235</v>
      </c>
      <c r="L9" s="27" t="s">
        <v>180</v>
      </c>
      <c r="M9" s="28" t="s">
        <v>181</v>
      </c>
      <c r="R9" s="39" t="s">
        <v>292</v>
      </c>
    </row>
    <row r="10" spans="1:18" ht="24" customHeight="1">
      <c r="A10" s="31" t="s">
        <v>182</v>
      </c>
      <c r="J10" s="27" t="s">
        <v>247</v>
      </c>
      <c r="K10" s="27" t="s">
        <v>236</v>
      </c>
      <c r="L10" s="27" t="s">
        <v>183</v>
      </c>
      <c r="M10" s="27" t="s">
        <v>184</v>
      </c>
      <c r="R10" s="39" t="s">
        <v>293</v>
      </c>
    </row>
    <row r="11" spans="1:18" ht="55.2">
      <c r="A11" s="31" t="s">
        <v>185</v>
      </c>
      <c r="J11" s="27" t="s">
        <v>250</v>
      </c>
      <c r="K11" s="27" t="s">
        <v>237</v>
      </c>
      <c r="L11" s="27" t="s">
        <v>187</v>
      </c>
      <c r="M11" s="27" t="s">
        <v>188</v>
      </c>
      <c r="R11" s="39" t="s">
        <v>277</v>
      </c>
    </row>
    <row r="12" spans="1:18" ht="27.6">
      <c r="A12" s="31" t="s">
        <v>189</v>
      </c>
      <c r="J12" s="34" t="s">
        <v>254</v>
      </c>
      <c r="K12" s="27" t="s">
        <v>238</v>
      </c>
      <c r="L12" s="27" t="s">
        <v>190</v>
      </c>
      <c r="M12" s="27" t="s">
        <v>191</v>
      </c>
      <c r="R12" s="39" t="s">
        <v>294</v>
      </c>
    </row>
    <row r="13" spans="1:18" ht="27.6">
      <c r="A13" s="31" t="s">
        <v>192</v>
      </c>
      <c r="J13" s="27" t="s">
        <v>186</v>
      </c>
      <c r="K13" s="27" t="s">
        <v>239</v>
      </c>
      <c r="L13" s="27" t="s">
        <v>193</v>
      </c>
      <c r="M13" s="27" t="s">
        <v>194</v>
      </c>
      <c r="R13" s="39" t="s">
        <v>295</v>
      </c>
    </row>
    <row r="14" spans="1:18" ht="27.6">
      <c r="K14" s="27" t="s">
        <v>242</v>
      </c>
      <c r="L14" s="27" t="s">
        <v>195</v>
      </c>
      <c r="M14" s="28" t="s">
        <v>196</v>
      </c>
      <c r="R14" s="39" t="s">
        <v>296</v>
      </c>
    </row>
    <row r="15" spans="1:18" ht="27.6">
      <c r="K15" s="27" t="s">
        <v>243</v>
      </c>
      <c r="L15" s="27" t="s">
        <v>197</v>
      </c>
      <c r="M15" s="27" t="s">
        <v>198</v>
      </c>
      <c r="R15" s="39" t="s">
        <v>297</v>
      </c>
    </row>
    <row r="16" spans="1:18" ht="55.2">
      <c r="K16" s="27" t="s">
        <v>244</v>
      </c>
      <c r="L16" s="27" t="s">
        <v>199</v>
      </c>
      <c r="M16" s="29" t="s">
        <v>200</v>
      </c>
      <c r="R16" s="39" t="s">
        <v>298</v>
      </c>
    </row>
    <row r="17" spans="11:18" ht="41.4">
      <c r="K17" s="27" t="s">
        <v>245</v>
      </c>
      <c r="L17" s="27" t="s">
        <v>201</v>
      </c>
      <c r="M17" s="29" t="s">
        <v>202</v>
      </c>
      <c r="R17" s="39" t="s">
        <v>299</v>
      </c>
    </row>
    <row r="18" spans="11:18" ht="41.4">
      <c r="K18" s="27" t="s">
        <v>248</v>
      </c>
      <c r="L18" s="27" t="s">
        <v>203</v>
      </c>
      <c r="M18" s="29" t="s">
        <v>204</v>
      </c>
      <c r="R18" s="39" t="s">
        <v>300</v>
      </c>
    </row>
    <row r="19" spans="11:18" ht="41.4">
      <c r="K19" s="27" t="s">
        <v>249</v>
      </c>
      <c r="L19" s="27" t="s">
        <v>205</v>
      </c>
      <c r="M19" s="27" t="s">
        <v>206</v>
      </c>
      <c r="R19" s="39" t="s">
        <v>301</v>
      </c>
    </row>
    <row r="20" spans="11:18" ht="41.4">
      <c r="K20" s="27" t="s">
        <v>251</v>
      </c>
      <c r="L20" s="27" t="s">
        <v>207</v>
      </c>
      <c r="M20" s="27" t="s">
        <v>208</v>
      </c>
      <c r="R20" s="39" t="s">
        <v>302</v>
      </c>
    </row>
    <row r="21" spans="11:18" ht="55.2">
      <c r="K21" s="27" t="s">
        <v>252</v>
      </c>
      <c r="L21" s="27" t="s">
        <v>209</v>
      </c>
      <c r="M21" s="27" t="s">
        <v>210</v>
      </c>
      <c r="R21" s="39" t="s">
        <v>303</v>
      </c>
    </row>
    <row r="22" spans="11:18" ht="41.4">
      <c r="K22" s="27" t="s">
        <v>253</v>
      </c>
    </row>
    <row r="23" spans="11:18" ht="27.6">
      <c r="K23" s="34" t="s">
        <v>255</v>
      </c>
    </row>
    <row r="24" spans="11:18">
      <c r="K24" s="27" t="s">
        <v>186</v>
      </c>
    </row>
    <row r="50" spans="9:10">
      <c r="I50" s="169" t="s">
        <v>266</v>
      </c>
      <c r="J50" s="169"/>
    </row>
    <row r="51" spans="9:10" ht="27.6">
      <c r="I51" s="28" t="s">
        <v>265</v>
      </c>
      <c r="J51" s="34" t="s">
        <v>223</v>
      </c>
    </row>
    <row r="52" spans="9:10" ht="27.6">
      <c r="I52" s="29" t="s">
        <v>263</v>
      </c>
      <c r="J52" s="27" t="s">
        <v>224</v>
      </c>
    </row>
    <row r="53" spans="9:10" ht="27.6">
      <c r="I53" s="28" t="s">
        <v>265</v>
      </c>
      <c r="J53" s="34" t="s">
        <v>225</v>
      </c>
    </row>
    <row r="54" spans="9:10" ht="27.6">
      <c r="I54" s="29" t="s">
        <v>264</v>
      </c>
      <c r="J54" s="27" t="s">
        <v>226</v>
      </c>
    </row>
    <row r="55" spans="9:10" ht="41.4">
      <c r="I55" s="29" t="s">
        <v>264</v>
      </c>
      <c r="J55" s="27" t="s">
        <v>227</v>
      </c>
    </row>
    <row r="56" spans="9:10" ht="27.6">
      <c r="I56" s="29" t="s">
        <v>263</v>
      </c>
      <c r="J56" s="27" t="s">
        <v>240</v>
      </c>
    </row>
    <row r="57" spans="9:10" ht="27.6">
      <c r="I57" s="29" t="s">
        <v>139</v>
      </c>
      <c r="J57" s="27" t="s">
        <v>241</v>
      </c>
    </row>
    <row r="58" spans="9:10" ht="27.6">
      <c r="I58" s="29" t="s">
        <v>262</v>
      </c>
      <c r="J58" s="27" t="s">
        <v>246</v>
      </c>
    </row>
    <row r="59" spans="9:10" ht="41.4">
      <c r="I59" s="29" t="s">
        <v>139</v>
      </c>
      <c r="J59" s="27" t="s">
        <v>247</v>
      </c>
    </row>
    <row r="60" spans="9:10" ht="27.6">
      <c r="I60" s="29" t="s">
        <v>139</v>
      </c>
      <c r="J60" s="27" t="s">
        <v>250</v>
      </c>
    </row>
    <row r="61" spans="9:10" ht="27.6">
      <c r="I61" s="28" t="s">
        <v>265</v>
      </c>
      <c r="J61" s="34" t="s">
        <v>254</v>
      </c>
    </row>
    <row r="62" spans="9:10">
      <c r="J62" s="27" t="s">
        <v>186</v>
      </c>
    </row>
  </sheetData>
  <mergeCells count="1">
    <mergeCell ref="I50:J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C5E0-53E6-458D-B3FD-6A306959C45B}">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3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316</v>
      </c>
      <c r="B11" s="83"/>
      <c r="C11" s="83"/>
      <c r="D11" s="83"/>
      <c r="E11" s="83"/>
      <c r="F11" s="87" t="s">
        <v>131</v>
      </c>
      <c r="G11" s="88"/>
      <c r="H11" s="88"/>
      <c r="I11" s="88"/>
      <c r="J11" s="88"/>
      <c r="K11" s="88"/>
      <c r="L11" s="88"/>
      <c r="M11" s="88"/>
      <c r="N11" s="89"/>
      <c r="O11" s="78" t="s">
        <v>279</v>
      </c>
      <c r="P11" s="79"/>
      <c r="Q11" s="80"/>
      <c r="R11" s="81" t="s">
        <v>345</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7755</v>
      </c>
      <c r="Q13" s="81"/>
      <c r="R13" s="75" t="s">
        <v>307</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314</v>
      </c>
      <c r="B16" s="83"/>
      <c r="C16" s="83"/>
      <c r="D16" s="83"/>
      <c r="E16" s="83"/>
      <c r="F16" s="91" t="s">
        <v>142</v>
      </c>
      <c r="G16" s="91"/>
      <c r="H16" s="91"/>
      <c r="I16" s="91"/>
      <c r="J16" s="91">
        <v>6.4399999999999999E-2</v>
      </c>
      <c r="K16" s="91"/>
      <c r="L16" s="91"/>
      <c r="M16" s="91"/>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91"/>
      <c r="K17" s="91"/>
      <c r="L17" s="91"/>
      <c r="M17" s="91"/>
      <c r="N17" s="50">
        <v>0.34910000000000002</v>
      </c>
      <c r="O17" s="50">
        <v>0.66969999999999996</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0.34910000000000002</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98</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364</v>
      </c>
      <c r="B25" s="83"/>
      <c r="C25" s="83"/>
      <c r="D25" s="83"/>
      <c r="E25" s="83"/>
      <c r="F25" s="83"/>
      <c r="G25" s="83"/>
      <c r="H25" s="83"/>
      <c r="I25" s="83"/>
      <c r="J25" s="83"/>
      <c r="K25" s="83"/>
      <c r="L25" s="83"/>
      <c r="M25" s="83" t="s">
        <v>315</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19656.73</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95502.63</v>
      </c>
      <c r="D29" s="76"/>
      <c r="E29" s="76"/>
      <c r="F29" s="76"/>
      <c r="G29" s="77"/>
      <c r="H29" s="78">
        <v>95502.63</v>
      </c>
      <c r="I29" s="79"/>
      <c r="J29" s="79"/>
      <c r="K29" s="79"/>
      <c r="L29" s="80"/>
      <c r="M29" s="75">
        <v>95502.63</v>
      </c>
      <c r="N29" s="76"/>
      <c r="O29" s="76"/>
      <c r="P29" s="76"/>
      <c r="Q29" s="77"/>
      <c r="R29" s="75">
        <v>95502.63</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0.20582396526671567</v>
      </c>
      <c r="C33" s="1"/>
      <c r="D33" s="1"/>
      <c r="G33" s="160"/>
      <c r="H33" s="160"/>
      <c r="I33" s="90"/>
      <c r="J33" s="90"/>
      <c r="K33" s="10"/>
      <c r="L33" s="11"/>
      <c r="M33" s="160"/>
      <c r="N33" s="160"/>
      <c r="O33" s="160"/>
      <c r="P33" s="160"/>
      <c r="Q33" s="170"/>
      <c r="R33" s="170"/>
      <c r="S33" s="170"/>
      <c r="T33" s="170"/>
      <c r="U33" s="170"/>
      <c r="V33" s="171"/>
    </row>
    <row r="34" spans="1:24" ht="17.7" customHeight="1">
      <c r="A34" s="51" t="s">
        <v>355</v>
      </c>
      <c r="B34" s="52">
        <f>IF(ISERROR($H$28/$H$29),0,$H$28/$H$29)</f>
        <v>0</v>
      </c>
      <c r="C34" s="1"/>
      <c r="D34" s="1"/>
      <c r="G34" s="90"/>
      <c r="H34" s="90"/>
      <c r="I34" s="90"/>
      <c r="J34" s="90"/>
      <c r="K34" s="12"/>
      <c r="L34" s="10"/>
      <c r="M34" s="90"/>
      <c r="N34" s="90"/>
      <c r="O34" s="90"/>
      <c r="P34" s="90"/>
      <c r="Q34" s="170"/>
      <c r="R34" s="170"/>
      <c r="S34" s="170"/>
      <c r="T34" s="170"/>
      <c r="U34" s="170"/>
      <c r="V34" s="171"/>
    </row>
    <row r="35" spans="1:24" ht="17.7" customHeight="1">
      <c r="A35" s="51" t="s">
        <v>356</v>
      </c>
      <c r="B35" s="52">
        <f>IF(ISERROR($M$28/$M$29),0,$M$28/$M$29)</f>
        <v>0</v>
      </c>
      <c r="C35" s="1"/>
      <c r="D35" s="1"/>
      <c r="G35" s="90"/>
      <c r="H35" s="90"/>
      <c r="I35" s="90"/>
      <c r="J35" s="90"/>
      <c r="K35" s="12"/>
      <c r="L35" s="10"/>
      <c r="M35" s="90"/>
      <c r="N35" s="90"/>
      <c r="O35" s="90"/>
      <c r="P35" s="90"/>
      <c r="Q35" s="170"/>
      <c r="R35" s="170"/>
      <c r="S35" s="170"/>
      <c r="T35" s="170"/>
      <c r="U35" s="170"/>
      <c r="V35" s="171"/>
    </row>
    <row r="36" spans="1:24" ht="17.7" customHeight="1">
      <c r="A36" s="51" t="s">
        <v>357</v>
      </c>
      <c r="B36" s="52">
        <f>IF(ISERROR($R$28/$R$29),0,$R$28/$R$29)</f>
        <v>0</v>
      </c>
      <c r="C36" s="1"/>
      <c r="D36" s="1"/>
      <c r="G36" s="90"/>
      <c r="H36" s="90"/>
      <c r="I36" s="90"/>
      <c r="J36" s="90"/>
      <c r="K36" s="12"/>
      <c r="L36" s="10"/>
      <c r="M36" s="90"/>
      <c r="N36" s="90"/>
      <c r="O36" s="90"/>
      <c r="P36" s="90"/>
      <c r="Q36" s="170"/>
      <c r="R36" s="170"/>
      <c r="S36" s="170"/>
      <c r="T36" s="170"/>
      <c r="U36" s="170"/>
      <c r="V36" s="171"/>
    </row>
    <row r="37" spans="1:24" ht="17.7" customHeight="1">
      <c r="A37" s="53"/>
      <c r="C37" s="1"/>
      <c r="D37" s="1"/>
      <c r="G37" s="90"/>
      <c r="H37" s="90"/>
      <c r="I37" s="90"/>
      <c r="J37" s="90"/>
      <c r="K37" s="12"/>
      <c r="L37" s="10"/>
      <c r="M37" s="90"/>
      <c r="N37" s="90"/>
      <c r="O37" s="90"/>
      <c r="P37" s="90"/>
      <c r="Q37" s="170"/>
      <c r="R37" s="170"/>
      <c r="S37" s="170"/>
      <c r="T37" s="170"/>
      <c r="U37" s="170"/>
      <c r="V37" s="171"/>
    </row>
    <row r="38" spans="1:24" ht="17.7" customHeight="1">
      <c r="A38" s="53"/>
      <c r="C38" s="1"/>
      <c r="D38" s="1"/>
      <c r="G38" s="90"/>
      <c r="H38" s="90"/>
      <c r="I38" s="90"/>
      <c r="J38" s="90"/>
      <c r="K38" s="12"/>
      <c r="L38" s="10"/>
      <c r="M38" s="90"/>
      <c r="N38" s="90"/>
      <c r="O38" s="90"/>
      <c r="P38" s="90"/>
      <c r="Q38" s="170"/>
      <c r="R38" s="170"/>
      <c r="S38" s="170"/>
      <c r="T38" s="170"/>
      <c r="U38" s="170"/>
      <c r="V38" s="171"/>
    </row>
    <row r="39" spans="1:24" ht="17.7" customHeight="1">
      <c r="A39" s="53"/>
      <c r="C39" s="1"/>
      <c r="D39" s="1"/>
      <c r="G39" s="90"/>
      <c r="H39" s="90"/>
      <c r="I39" s="90"/>
      <c r="J39" s="90"/>
      <c r="K39" s="12"/>
      <c r="L39" s="10"/>
      <c r="M39" s="90"/>
      <c r="N39" s="90"/>
      <c r="O39" s="90"/>
      <c r="P39" s="90"/>
      <c r="Q39" s="170"/>
      <c r="R39" s="170"/>
      <c r="S39" s="170"/>
      <c r="T39" s="170"/>
      <c r="U39" s="170"/>
      <c r="V39" s="171"/>
    </row>
    <row r="40" spans="1:24" ht="17.7" customHeight="1">
      <c r="A40" s="53"/>
      <c r="C40" s="1"/>
      <c r="D40" s="1"/>
      <c r="G40" s="90"/>
      <c r="H40" s="90"/>
      <c r="I40" s="90"/>
      <c r="J40" s="90"/>
      <c r="K40" s="12"/>
      <c r="L40" s="10"/>
      <c r="M40" s="90"/>
      <c r="N40" s="90"/>
      <c r="O40" s="90"/>
      <c r="P40" s="90"/>
      <c r="Q40" s="170"/>
      <c r="R40" s="170"/>
      <c r="S40" s="170"/>
      <c r="T40" s="170"/>
      <c r="U40" s="170"/>
      <c r="V40" s="171"/>
    </row>
    <row r="41" spans="1:24" ht="17.7" customHeight="1">
      <c r="A41" s="53"/>
      <c r="C41" s="1"/>
      <c r="D41" s="1"/>
      <c r="G41" s="90"/>
      <c r="H41" s="90"/>
      <c r="I41" s="90"/>
      <c r="J41" s="90"/>
      <c r="K41" s="12"/>
      <c r="L41" s="10"/>
      <c r="M41" s="90"/>
      <c r="N41" s="90"/>
      <c r="O41" s="90"/>
      <c r="P41" s="90"/>
      <c r="Q41" s="170"/>
      <c r="R41" s="170"/>
      <c r="S41" s="170"/>
      <c r="T41" s="170"/>
      <c r="U41" s="170"/>
      <c r="V41" s="171"/>
    </row>
    <row r="42" spans="1:24" ht="17.7" customHeight="1">
      <c r="A42" s="53"/>
      <c r="C42" s="1"/>
      <c r="D42" s="1"/>
      <c r="G42" s="90"/>
      <c r="H42" s="90"/>
      <c r="I42" s="90"/>
      <c r="J42" s="90"/>
      <c r="K42" s="12"/>
      <c r="L42" s="10"/>
      <c r="M42" s="90"/>
      <c r="N42" s="90"/>
      <c r="O42" s="90"/>
      <c r="P42" s="90"/>
      <c r="Q42" s="170"/>
      <c r="R42" s="170"/>
      <c r="S42" s="170"/>
      <c r="T42" s="170"/>
      <c r="U42" s="170"/>
      <c r="V42" s="171"/>
    </row>
    <row r="43" spans="1:24" ht="17.7" customHeight="1">
      <c r="A43" s="53"/>
      <c r="C43" s="1"/>
      <c r="D43" s="1"/>
      <c r="G43" s="90"/>
      <c r="H43" s="90"/>
      <c r="I43" s="90"/>
      <c r="J43" s="90"/>
      <c r="K43" s="12"/>
      <c r="L43" s="10"/>
      <c r="M43" s="90"/>
      <c r="N43" s="90"/>
      <c r="O43" s="90"/>
      <c r="P43" s="90"/>
      <c r="Q43" s="170"/>
      <c r="R43" s="170"/>
      <c r="S43" s="170"/>
      <c r="T43" s="170"/>
      <c r="U43" s="170"/>
      <c r="V43" s="171"/>
    </row>
    <row r="44" spans="1:24" ht="17.25" customHeight="1">
      <c r="A44" s="53"/>
      <c r="C44" s="1"/>
      <c r="D44" s="1"/>
      <c r="G44" s="90"/>
      <c r="H44" s="90"/>
      <c r="I44" s="90"/>
      <c r="J44" s="90"/>
      <c r="K44" s="12"/>
      <c r="L44" s="10"/>
      <c r="M44" s="90"/>
      <c r="N44" s="90"/>
      <c r="O44" s="90"/>
      <c r="P44" s="90"/>
      <c r="Q44" s="172"/>
      <c r="R44" s="172"/>
      <c r="S44" s="172"/>
      <c r="T44" s="172"/>
      <c r="U44" s="172"/>
      <c r="V44" s="173"/>
    </row>
    <row r="45" spans="1:24" ht="17.25" customHeight="1">
      <c r="A45" s="24"/>
      <c r="B45" s="15"/>
      <c r="C45" s="21"/>
      <c r="D45" s="21"/>
      <c r="K45" s="12"/>
      <c r="L45" s="10"/>
      <c r="V45" s="25"/>
    </row>
    <row r="46" spans="1:24" ht="16.2"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384</v>
      </c>
      <c r="D47" s="97"/>
      <c r="E47" s="97"/>
      <c r="F47" s="97"/>
      <c r="G47" s="97"/>
      <c r="H47" s="97"/>
      <c r="I47" s="97"/>
      <c r="J47" s="97"/>
      <c r="K47" s="97"/>
      <c r="L47" s="97"/>
      <c r="M47" s="97"/>
      <c r="N47" s="97"/>
      <c r="O47" s="97"/>
      <c r="P47" s="97"/>
      <c r="Q47" s="97"/>
      <c r="R47" s="97"/>
      <c r="S47" s="97"/>
      <c r="T47" s="97"/>
      <c r="U47" s="97"/>
      <c r="V47" s="98"/>
      <c r="W47" s="10">
        <f>LEN(C47)</f>
        <v>273</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6.2"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6.2"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6.2"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E647D696-78DB-499C-A1DB-6D53C0927C17}">
      <formula1>1</formula1>
      <formula2>300</formula2>
    </dataValidation>
    <dataValidation type="textLength" allowBlank="1" showInputMessage="1" showErrorMessage="1" sqref="A47:A50 A62:A65 A52:A55 A57:A60" xr:uid="{6607B054-506E-40D3-A038-1712DAB73755}">
      <formula1>0</formula1>
      <formula2>700</formula2>
    </dataValidation>
    <dataValidation type="textLength" allowBlank="1" showInputMessage="1" showErrorMessage="1" sqref="C47:V50" xr:uid="{7BEE57F2-2440-4D6F-ABA6-DFA04C5F6A6B}">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E77C7D2-AE29-4DBD-A920-BDA932D7001A}">
          <x14:formula1>
            <xm:f>lista!$R$2:$R$21</xm:f>
          </x14:formula1>
          <xm:sqref>U11:V11</xm:sqref>
        </x14:dataValidation>
        <x14:dataValidation type="list" allowBlank="1" showInputMessage="1" showErrorMessage="1" xr:uid="{BA95FA91-A568-4276-B8A7-F78FAA012032}">
          <x14:formula1>
            <xm:f>lista!$K$2:$K$24</xm:f>
          </x14:formula1>
          <xm:sqref>H13</xm:sqref>
        </x14:dataValidation>
        <x14:dataValidation type="list" allowBlank="1" showInputMessage="1" showErrorMessage="1" xr:uid="{E92A9D54-C48E-4F1E-ACC4-4D3C14583316}">
          <x14:formula1>
            <xm:f>lista!$L$2:$L$21</xm:f>
          </x14:formula1>
          <xm:sqref>H8:R8</xm:sqref>
        </x14:dataValidation>
        <x14:dataValidation type="list" allowBlank="1" showInputMessage="1" showErrorMessage="1" xr:uid="{B0FE8253-B9FA-479E-A740-7763403AEC3B}">
          <x14:formula1>
            <xm:f>lista!$M$2:$M$21</xm:f>
          </x14:formula1>
          <xm:sqref>S8:V8</xm:sqref>
        </x14:dataValidation>
        <x14:dataValidation type="list" allowBlank="1" showInputMessage="1" showErrorMessage="1" xr:uid="{EE5C93D4-FF00-4347-AE03-7B567C0BC6AD}">
          <x14:formula1>
            <xm:f>lista!$Q$2:$Q$3</xm:f>
          </x14:formula1>
          <xm:sqref>O11:Q11</xm:sqref>
        </x14:dataValidation>
        <x14:dataValidation type="list" allowBlank="1" showInputMessage="1" showErrorMessage="1" xr:uid="{DB3AD883-BE6B-4F34-8747-EA30831081BC}">
          <x14:formula1>
            <xm:f>lista!$P$2:$P$4</xm:f>
          </x14:formula1>
          <xm:sqref>C62:V65</xm:sqref>
        </x14:dataValidation>
        <x14:dataValidation type="list" allowBlank="1" showInputMessage="1" showErrorMessage="1" xr:uid="{3A1A72E1-EA3F-43D4-A425-132920E676D6}">
          <x14:formula1>
            <xm:f>lista!$I$2:$I$7</xm:f>
          </x14:formula1>
          <xm:sqref>A13:B13</xm:sqref>
        </x14:dataValidation>
        <x14:dataValidation type="list" allowBlank="1" showInputMessage="1" showErrorMessage="1" xr:uid="{4097F900-677B-404C-8509-C6123946474B}">
          <x14:formula1>
            <xm:f>lista!$H$2:$H$5</xm:f>
          </x14:formula1>
          <xm:sqref>T16:V17</xm:sqref>
        </x14:dataValidation>
        <x14:dataValidation type="list" allowBlank="1" showInputMessage="1" showErrorMessage="1" xr:uid="{E0E09105-77E3-4583-9AD9-01E8AC9A27BD}">
          <x14:formula1>
            <xm:f>lista!$G$2:$G$5</xm:f>
          </x14:formula1>
          <xm:sqref>Q16:S17</xm:sqref>
        </x14:dataValidation>
        <x14:dataValidation type="list" allowBlank="1" showInputMessage="1" showErrorMessage="1" xr:uid="{CF296B97-92E4-4A31-826B-F53E7C54E4F2}">
          <x14:formula1>
            <xm:f>lista!$C$2:$C$3</xm:f>
          </x14:formula1>
          <xm:sqref>P20:R20</xm:sqref>
        </x14:dataValidation>
        <x14:dataValidation type="list" allowBlank="1" showInputMessage="1" showErrorMessage="1" xr:uid="{410797F9-6F66-4DCB-A92A-2C635CBC105D}">
          <x14:formula1>
            <xm:f>lista!$E$2:$E$3</xm:f>
          </x14:formula1>
          <xm:sqref>S20:V20</xm:sqref>
        </x14:dataValidation>
        <x14:dataValidation type="list" allowBlank="1" showInputMessage="1" showErrorMessage="1" xr:uid="{3E036AE9-E989-4A19-9CA6-A3100382044A}">
          <x14:formula1>
            <xm:f>lista!$D$2:$D$3</xm:f>
          </x14:formula1>
          <xm:sqref>L20:O20</xm:sqref>
        </x14:dataValidation>
        <x14:dataValidation type="list" allowBlank="1" showInputMessage="1" showErrorMessage="1" xr:uid="{05F4DDEA-BBD9-44C5-965B-21BAA5F6B952}">
          <x14:formula1>
            <xm:f>lista!$F$2:$F$9</xm:f>
          </x14:formula1>
          <xm:sqref>D20:G20</xm:sqref>
        </x14:dataValidation>
        <x14:dataValidation type="list" allowBlank="1" showInputMessage="1" showErrorMessage="1" xr:uid="{233F0346-402D-48EC-ADE6-20239D8529CE}">
          <x14:formula1>
            <xm:f>lista!$O$2:$O$3</xm:f>
          </x14:formula1>
          <xm:sqref>A20:C20</xm:sqref>
        </x14:dataValidation>
        <x14:dataValidation type="list" allowBlank="1" showInputMessage="1" showErrorMessage="1" xr:uid="{D9829060-41E9-49FD-BC90-3E640919F2BF}">
          <x14:formula1>
            <xm:f>lista!$B$2:$B$8</xm:f>
          </x14:formula1>
          <xm:sqref>F16:I17</xm:sqref>
        </x14:dataValidation>
        <x14:dataValidation type="list" allowBlank="1" showInputMessage="1" showErrorMessage="1" xr:uid="{94550A67-8E7E-43B1-A0FE-8543A91DC803}">
          <x14:formula1>
            <xm:f>lista!$A$2:$A$13</xm:f>
          </x14:formula1>
          <xm:sqref>F11:N11</xm:sqref>
        </x14:dataValidation>
        <x14:dataValidation type="list" allowBlank="1" showInputMessage="1" showErrorMessage="1" xr:uid="{1227D5B8-B998-4014-B1CF-8975EE2E88A9}">
          <x14:formula1>
            <xm:f>lista!$J$2:$J$13</xm:f>
          </x14:formula1>
          <xm:sqref>C13</xm:sqref>
        </x14:dataValidation>
        <x14:dataValidation type="list" allowBlank="1" showInputMessage="1" showErrorMessage="1" xr:uid="{C46337C2-E251-4C48-914E-827C61F1E03D}">
          <x14:formula1>
            <xm:f>lista!$N$2:$N$5</xm:f>
          </x14:formula1>
          <xm:sqref>A8:G8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FDE7-E7CE-416E-BC56-8DA5CCC9BBB3}">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9.0976562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306</v>
      </c>
      <c r="B11" s="83"/>
      <c r="C11" s="83"/>
      <c r="D11" s="83"/>
      <c r="E11" s="83"/>
      <c r="F11" s="87" t="s">
        <v>131</v>
      </c>
      <c r="G11" s="88"/>
      <c r="H11" s="88"/>
      <c r="I11" s="88"/>
      <c r="J11" s="88"/>
      <c r="K11" s="88"/>
      <c r="L11" s="88"/>
      <c r="M11" s="88"/>
      <c r="N11" s="89"/>
      <c r="O11" s="78" t="s">
        <v>279</v>
      </c>
      <c r="P11" s="79"/>
      <c r="Q11" s="80"/>
      <c r="R11" s="135" t="s">
        <v>346</v>
      </c>
      <c r="S11" s="135"/>
      <c r="T11" s="135"/>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7967</v>
      </c>
      <c r="Q13" s="81"/>
      <c r="R13" s="75" t="s">
        <v>317</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331</v>
      </c>
      <c r="B16" s="83"/>
      <c r="C16" s="83"/>
      <c r="D16" s="83"/>
      <c r="E16" s="83"/>
      <c r="F16" s="91" t="s">
        <v>132</v>
      </c>
      <c r="G16" s="91"/>
      <c r="H16" s="91"/>
      <c r="I16" s="91"/>
      <c r="J16" s="174">
        <f>+(2121/143229)*100%</f>
        <v>1.4808453595291456E-2</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1.7299999999999999E-2</v>
      </c>
      <c r="O17" s="50">
        <v>1.7299999999999999E-2</v>
      </c>
      <c r="P17" s="50">
        <v>1.7299999999999999E-2</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1.7299999999999999E-2</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1.73</v>
      </c>
      <c r="B23" s="79"/>
      <c r="C23" s="79"/>
      <c r="D23" s="80"/>
      <c r="E23" s="78">
        <v>1.72</v>
      </c>
      <c r="F23" s="79"/>
      <c r="G23" s="79"/>
      <c r="H23" s="79"/>
      <c r="I23" s="80"/>
      <c r="J23" s="75">
        <v>1.7</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308</v>
      </c>
      <c r="B25" s="83"/>
      <c r="C25" s="83"/>
      <c r="D25" s="83"/>
      <c r="E25" s="83"/>
      <c r="F25" s="83"/>
      <c r="G25" s="83"/>
      <c r="H25" s="83"/>
      <c r="I25" s="83"/>
      <c r="J25" s="83"/>
      <c r="K25" s="83"/>
      <c r="L25" s="83"/>
      <c r="M25" s="83" t="s">
        <v>342</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903</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143229</v>
      </c>
      <c r="D29" s="76"/>
      <c r="E29" s="76"/>
      <c r="F29" s="76"/>
      <c r="G29" s="77"/>
      <c r="H29" s="78">
        <v>143229</v>
      </c>
      <c r="I29" s="79"/>
      <c r="J29" s="79"/>
      <c r="K29" s="79"/>
      <c r="L29" s="80"/>
      <c r="M29" s="75">
        <v>143229</v>
      </c>
      <c r="N29" s="76"/>
      <c r="O29" s="76"/>
      <c r="P29" s="76"/>
      <c r="Q29" s="77"/>
      <c r="R29" s="75">
        <v>143229</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6.3045891544310159E-3</v>
      </c>
      <c r="C33" s="1"/>
      <c r="D33" s="1"/>
      <c r="G33" s="160"/>
      <c r="H33" s="160"/>
      <c r="I33" s="90"/>
      <c r="J33" s="90"/>
      <c r="K33" s="10"/>
      <c r="L33" s="11"/>
      <c r="M33" s="160"/>
      <c r="N33" s="160"/>
      <c r="O33" s="160"/>
      <c r="P33" s="160"/>
      <c r="Q33" s="165"/>
      <c r="R33" s="165"/>
      <c r="S33" s="165"/>
      <c r="T33" s="165"/>
      <c r="U33" s="165"/>
      <c r="V33" s="166"/>
    </row>
    <row r="34" spans="1:24" ht="17.7" customHeight="1">
      <c r="A34" s="51" t="s">
        <v>355</v>
      </c>
      <c r="B34" s="52">
        <f>IF(ISERROR($H$28/$H$29),0,$H$28/$H$29)</f>
        <v>0</v>
      </c>
      <c r="C34" s="1"/>
      <c r="D34" s="1"/>
      <c r="G34" s="90"/>
      <c r="H34" s="90"/>
      <c r="I34" s="90"/>
      <c r="J34" s="90"/>
      <c r="K34" s="12"/>
      <c r="L34" s="10"/>
      <c r="M34" s="90"/>
      <c r="N34" s="90"/>
      <c r="O34" s="90"/>
      <c r="P34" s="90"/>
      <c r="Q34" s="165"/>
      <c r="R34" s="165"/>
      <c r="S34" s="165"/>
      <c r="T34" s="165"/>
      <c r="U34" s="165"/>
      <c r="V34" s="166"/>
    </row>
    <row r="35" spans="1:24" ht="17.7" customHeight="1">
      <c r="A35" s="51" t="s">
        <v>356</v>
      </c>
      <c r="B35" s="52">
        <f>IF(ISERROR($M$28/$M$29),0,$M$28/$M$29)</f>
        <v>0</v>
      </c>
      <c r="C35" s="1"/>
      <c r="D35" s="1"/>
      <c r="G35" s="90"/>
      <c r="H35" s="90"/>
      <c r="I35" s="90"/>
      <c r="J35" s="90"/>
      <c r="K35" s="12"/>
      <c r="L35" s="10"/>
      <c r="M35" s="90"/>
      <c r="N35" s="90"/>
      <c r="O35" s="90"/>
      <c r="P35" s="90"/>
      <c r="Q35" s="165"/>
      <c r="R35" s="165"/>
      <c r="S35" s="165"/>
      <c r="T35" s="165"/>
      <c r="U35" s="165"/>
      <c r="V35" s="166"/>
    </row>
    <row r="36" spans="1:24" ht="17.7" customHeight="1">
      <c r="A36" s="51" t="s">
        <v>357</v>
      </c>
      <c r="B36" s="52">
        <f>IF(ISERROR($R$28/$R$29),0,$R$28/$R$29)</f>
        <v>0</v>
      </c>
      <c r="C36" s="1"/>
      <c r="D36" s="1"/>
      <c r="G36" s="90"/>
      <c r="H36" s="90"/>
      <c r="I36" s="90"/>
      <c r="J36" s="90"/>
      <c r="K36" s="12"/>
      <c r="L36" s="10"/>
      <c r="M36" s="90"/>
      <c r="N36" s="90"/>
      <c r="O36" s="90"/>
      <c r="P36" s="90"/>
      <c r="Q36" s="165"/>
      <c r="R36" s="165"/>
      <c r="S36" s="165"/>
      <c r="T36" s="165"/>
      <c r="U36" s="165"/>
      <c r="V36" s="166"/>
    </row>
    <row r="37" spans="1:24" ht="17.7" customHeight="1">
      <c r="A37" s="53"/>
      <c r="C37" s="1"/>
      <c r="D37" s="1"/>
      <c r="G37" s="90"/>
      <c r="H37" s="90"/>
      <c r="I37" s="90"/>
      <c r="J37" s="90"/>
      <c r="K37" s="12"/>
      <c r="L37" s="10"/>
      <c r="M37" s="90"/>
      <c r="N37" s="90"/>
      <c r="O37" s="90"/>
      <c r="P37" s="90"/>
      <c r="Q37" s="165"/>
      <c r="R37" s="165"/>
      <c r="S37" s="165"/>
      <c r="T37" s="165"/>
      <c r="U37" s="165"/>
      <c r="V37" s="166"/>
    </row>
    <row r="38" spans="1:24" ht="17.7" customHeight="1">
      <c r="A38" s="53"/>
      <c r="C38" s="1"/>
      <c r="D38" s="1"/>
      <c r="G38" s="90"/>
      <c r="H38" s="90"/>
      <c r="I38" s="90"/>
      <c r="J38" s="90"/>
      <c r="K38" s="12"/>
      <c r="L38" s="10"/>
      <c r="M38" s="90"/>
      <c r="N38" s="90"/>
      <c r="O38" s="90"/>
      <c r="P38" s="90"/>
      <c r="Q38" s="165"/>
      <c r="R38" s="165"/>
      <c r="S38" s="165"/>
      <c r="T38" s="165"/>
      <c r="U38" s="165"/>
      <c r="V38" s="166"/>
    </row>
    <row r="39" spans="1:24" ht="17.7" customHeight="1">
      <c r="A39" s="53"/>
      <c r="C39" s="1"/>
      <c r="D39" s="1"/>
      <c r="G39" s="90"/>
      <c r="H39" s="90"/>
      <c r="I39" s="90"/>
      <c r="J39" s="90"/>
      <c r="K39" s="12"/>
      <c r="L39" s="10"/>
      <c r="M39" s="90"/>
      <c r="N39" s="90"/>
      <c r="O39" s="90"/>
      <c r="P39" s="90"/>
      <c r="Q39" s="165"/>
      <c r="R39" s="165"/>
      <c r="S39" s="165"/>
      <c r="T39" s="165"/>
      <c r="U39" s="165"/>
      <c r="V39" s="166"/>
    </row>
    <row r="40" spans="1:24" ht="17.7" customHeight="1">
      <c r="A40" s="53"/>
      <c r="C40" s="1"/>
      <c r="D40" s="1"/>
      <c r="G40" s="90"/>
      <c r="H40" s="90"/>
      <c r="I40" s="90"/>
      <c r="J40" s="90"/>
      <c r="K40" s="12"/>
      <c r="L40" s="10"/>
      <c r="M40" s="90"/>
      <c r="N40" s="90"/>
      <c r="O40" s="90"/>
      <c r="P40" s="90"/>
      <c r="Q40" s="165"/>
      <c r="R40" s="165"/>
      <c r="S40" s="165"/>
      <c r="T40" s="165"/>
      <c r="U40" s="165"/>
      <c r="V40" s="166"/>
    </row>
    <row r="41" spans="1:24" ht="17.7" customHeight="1">
      <c r="A41" s="53"/>
      <c r="C41" s="1"/>
      <c r="D41" s="1"/>
      <c r="G41" s="90"/>
      <c r="H41" s="90"/>
      <c r="I41" s="90"/>
      <c r="J41" s="90"/>
      <c r="K41" s="12"/>
      <c r="L41" s="10"/>
      <c r="M41" s="90"/>
      <c r="N41" s="90"/>
      <c r="O41" s="90"/>
      <c r="P41" s="90"/>
      <c r="Q41" s="165"/>
      <c r="R41" s="165"/>
      <c r="S41" s="165"/>
      <c r="T41" s="165"/>
      <c r="U41" s="165"/>
      <c r="V41" s="166"/>
    </row>
    <row r="42" spans="1:24" ht="17.7" customHeight="1">
      <c r="A42" s="53"/>
      <c r="C42" s="1"/>
      <c r="D42" s="1"/>
      <c r="G42" s="90"/>
      <c r="H42" s="90"/>
      <c r="I42" s="90"/>
      <c r="J42" s="90"/>
      <c r="K42" s="12"/>
      <c r="L42" s="10"/>
      <c r="M42" s="90"/>
      <c r="N42" s="90"/>
      <c r="O42" s="90"/>
      <c r="P42" s="90"/>
      <c r="Q42" s="165"/>
      <c r="R42" s="165"/>
      <c r="S42" s="165"/>
      <c r="T42" s="165"/>
      <c r="U42" s="165"/>
      <c r="V42" s="166"/>
    </row>
    <row r="43" spans="1:24" ht="17.7" customHeight="1">
      <c r="A43" s="53"/>
      <c r="C43" s="1"/>
      <c r="D43" s="1"/>
      <c r="G43" s="90"/>
      <c r="H43" s="90"/>
      <c r="I43" s="90"/>
      <c r="J43" s="90"/>
      <c r="K43" s="12"/>
      <c r="L43" s="10"/>
      <c r="M43" s="90"/>
      <c r="N43" s="90"/>
      <c r="O43" s="90"/>
      <c r="P43" s="90"/>
      <c r="Q43" s="165"/>
      <c r="R43" s="165"/>
      <c r="S43" s="165"/>
      <c r="T43" s="165"/>
      <c r="U43" s="165"/>
      <c r="V43" s="166"/>
    </row>
    <row r="44" spans="1:24" ht="17.25" customHeight="1">
      <c r="A44" s="53"/>
      <c r="C44" s="1"/>
      <c r="D44" s="1"/>
      <c r="G44" s="90"/>
      <c r="H44" s="90"/>
      <c r="I44" s="90"/>
      <c r="J44" s="90"/>
      <c r="K44" s="12"/>
      <c r="L44" s="10"/>
      <c r="M44" s="90"/>
      <c r="N44" s="90"/>
      <c r="O44" s="90"/>
      <c r="P44" s="90"/>
      <c r="Q44" s="163"/>
      <c r="R44" s="163"/>
      <c r="S44" s="163"/>
      <c r="T44" s="163"/>
      <c r="U44" s="163"/>
      <c r="V44" s="164"/>
    </row>
    <row r="45" spans="1:24" ht="17.25" customHeight="1">
      <c r="A45" s="24"/>
      <c r="B45" s="15"/>
      <c r="C45" s="21"/>
      <c r="D45" s="21"/>
      <c r="K45" s="12"/>
      <c r="L45" s="10"/>
      <c r="V45" s="25"/>
    </row>
    <row r="46" spans="1:24" ht="16.95"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385</v>
      </c>
      <c r="D47" s="97"/>
      <c r="E47" s="97"/>
      <c r="F47" s="97"/>
      <c r="G47" s="97"/>
      <c r="H47" s="97"/>
      <c r="I47" s="97"/>
      <c r="J47" s="97"/>
      <c r="K47" s="97"/>
      <c r="L47" s="97"/>
      <c r="M47" s="97"/>
      <c r="N47" s="97"/>
      <c r="O47" s="97"/>
      <c r="P47" s="97"/>
      <c r="Q47" s="97"/>
      <c r="R47" s="97"/>
      <c r="S47" s="97"/>
      <c r="T47" s="97"/>
      <c r="U47" s="97"/>
      <c r="V47" s="98"/>
      <c r="W47" s="10">
        <f>LEN(C47)</f>
        <v>484</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6.95"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6.95"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6.95"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638B58C6-AF95-4325-B5B6-9C89C6863997}">
      <formula1>1</formula1>
      <formula2>300</formula2>
    </dataValidation>
    <dataValidation type="textLength" allowBlank="1" showInputMessage="1" showErrorMessage="1" sqref="A47:A50 A62:A65 A52:A55 A57:A60" xr:uid="{1AA2331B-8A0E-4FF0-BE80-F354FFDF8184}">
      <formula1>0</formula1>
      <formula2>700</formula2>
    </dataValidation>
    <dataValidation type="textLength" allowBlank="1" showInputMessage="1" showErrorMessage="1" sqref="C47:V50" xr:uid="{9DEB6CD8-CEFE-4FF8-A716-4EE8E2607D4A}">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F6B8618-90E0-41CB-BA6E-DE7BD8BFBA86}">
          <x14:formula1>
            <xm:f>lista!$R$2:$R$21</xm:f>
          </x14:formula1>
          <xm:sqref>U11:V11</xm:sqref>
        </x14:dataValidation>
        <x14:dataValidation type="list" allowBlank="1" showInputMessage="1" showErrorMessage="1" xr:uid="{CC34C0D8-0F84-4349-B90E-C827DE2B2BD5}">
          <x14:formula1>
            <xm:f>lista!$K$2:$K$24</xm:f>
          </x14:formula1>
          <xm:sqref>H13</xm:sqref>
        </x14:dataValidation>
        <x14:dataValidation type="list" allowBlank="1" showInputMessage="1" showErrorMessage="1" xr:uid="{7A886F94-ACBE-47F6-9FF1-08B4421C2D38}">
          <x14:formula1>
            <xm:f>lista!$L$2:$L$21</xm:f>
          </x14:formula1>
          <xm:sqref>H8:R8</xm:sqref>
        </x14:dataValidation>
        <x14:dataValidation type="list" allowBlank="1" showInputMessage="1" showErrorMessage="1" xr:uid="{C7C176B8-B127-4A44-8335-934AE3142D91}">
          <x14:formula1>
            <xm:f>lista!$M$2:$M$21</xm:f>
          </x14:formula1>
          <xm:sqref>S8:V8</xm:sqref>
        </x14:dataValidation>
        <x14:dataValidation type="list" allowBlank="1" showInputMessage="1" showErrorMessage="1" xr:uid="{BB3D5DAA-8872-4B7F-B728-247B0D3D3D91}">
          <x14:formula1>
            <xm:f>lista!$Q$2:$Q$3</xm:f>
          </x14:formula1>
          <xm:sqref>O11:Q11</xm:sqref>
        </x14:dataValidation>
        <x14:dataValidation type="list" allowBlank="1" showInputMessage="1" showErrorMessage="1" xr:uid="{9495A589-9AD8-4EAA-A9ED-AF98451791D5}">
          <x14:formula1>
            <xm:f>lista!$P$2:$P$4</xm:f>
          </x14:formula1>
          <xm:sqref>C62:V65</xm:sqref>
        </x14:dataValidation>
        <x14:dataValidation type="list" allowBlank="1" showInputMessage="1" showErrorMessage="1" xr:uid="{178DF737-EBED-4A33-B453-937F64BD5C1D}">
          <x14:formula1>
            <xm:f>lista!$I$2:$I$7</xm:f>
          </x14:formula1>
          <xm:sqref>A13:B13</xm:sqref>
        </x14:dataValidation>
        <x14:dataValidation type="list" allowBlank="1" showInputMessage="1" showErrorMessage="1" xr:uid="{CD61146B-F6D1-4829-A9BF-409DC29E7850}">
          <x14:formula1>
            <xm:f>lista!$H$2:$H$5</xm:f>
          </x14:formula1>
          <xm:sqref>T16:V17</xm:sqref>
        </x14:dataValidation>
        <x14:dataValidation type="list" allowBlank="1" showInputMessage="1" showErrorMessage="1" xr:uid="{D0D7CD99-1DEA-400D-AA84-9E13605F3E06}">
          <x14:formula1>
            <xm:f>lista!$G$2:$G$5</xm:f>
          </x14:formula1>
          <xm:sqref>Q16:S17</xm:sqref>
        </x14:dataValidation>
        <x14:dataValidation type="list" allowBlank="1" showInputMessage="1" showErrorMessage="1" xr:uid="{E45CA0C3-ABC4-4BE5-BB99-B781E399C3C0}">
          <x14:formula1>
            <xm:f>lista!$C$2:$C$3</xm:f>
          </x14:formula1>
          <xm:sqref>P20:R20</xm:sqref>
        </x14:dataValidation>
        <x14:dataValidation type="list" allowBlank="1" showInputMessage="1" showErrorMessage="1" xr:uid="{99953999-5FCB-4CBE-84E5-D98E29FBDD14}">
          <x14:formula1>
            <xm:f>lista!$E$2:$E$3</xm:f>
          </x14:formula1>
          <xm:sqref>S20:V20</xm:sqref>
        </x14:dataValidation>
        <x14:dataValidation type="list" allowBlank="1" showInputMessage="1" showErrorMessage="1" xr:uid="{1D3AC25E-24B9-4B18-9D74-ED16FE122559}">
          <x14:formula1>
            <xm:f>lista!$D$2:$D$3</xm:f>
          </x14:formula1>
          <xm:sqref>L20:O20</xm:sqref>
        </x14:dataValidation>
        <x14:dataValidation type="list" allowBlank="1" showInputMessage="1" showErrorMessage="1" xr:uid="{9A6ECEB4-80F8-4875-B61E-4F6E9CD5D9E8}">
          <x14:formula1>
            <xm:f>lista!$F$2:$F$9</xm:f>
          </x14:formula1>
          <xm:sqref>D20:G20</xm:sqref>
        </x14:dataValidation>
        <x14:dataValidation type="list" allowBlank="1" showInputMessage="1" showErrorMessage="1" xr:uid="{D07268C4-DF53-44E3-A871-6485B8E90FE6}">
          <x14:formula1>
            <xm:f>lista!$O$2:$O$3</xm:f>
          </x14:formula1>
          <xm:sqref>A20:C20</xm:sqref>
        </x14:dataValidation>
        <x14:dataValidation type="list" allowBlank="1" showInputMessage="1" showErrorMessage="1" xr:uid="{07216BCE-CBD3-41CE-8378-58CDE22560E6}">
          <x14:formula1>
            <xm:f>lista!$B$2:$B$8</xm:f>
          </x14:formula1>
          <xm:sqref>F16:I17</xm:sqref>
        </x14:dataValidation>
        <x14:dataValidation type="list" allowBlank="1" showInputMessage="1" showErrorMessage="1" xr:uid="{33419A39-45A4-40B1-9F5E-B91FFD148A90}">
          <x14:formula1>
            <xm:f>lista!$A$2:$A$13</xm:f>
          </x14:formula1>
          <xm:sqref>F11:N11</xm:sqref>
        </x14:dataValidation>
        <x14:dataValidation type="list" allowBlank="1" showInputMessage="1" showErrorMessage="1" xr:uid="{B5C4AC83-82AF-4D0F-B697-1FAADC1833AE}">
          <x14:formula1>
            <xm:f>lista!$J$2:$J$13</xm:f>
          </x14:formula1>
          <xm:sqref>C13</xm:sqref>
        </x14:dataValidation>
        <x14:dataValidation type="list" allowBlank="1" showInputMessage="1" showErrorMessage="1" xr:uid="{22AE2D4D-1803-46C9-B904-188FB345E8E6}">
          <x14:formula1>
            <xm:f>lista!$N$2:$N$5</xm:f>
          </x14:formula1>
          <xm:sqref>A8:G8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0A3E-074A-472C-B394-72E99D505A28}">
  <sheetPr>
    <pageSetUpPr fitToPage="1"/>
  </sheetPr>
  <dimension ref="A1:AA73"/>
  <sheetViews>
    <sheetView showGridLines="0" view="pageBreakPreview" topLeftCell="A7"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8.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316</v>
      </c>
      <c r="B11" s="83"/>
      <c r="C11" s="83"/>
      <c r="D11" s="83"/>
      <c r="E11" s="83"/>
      <c r="F11" s="87" t="s">
        <v>131</v>
      </c>
      <c r="G11" s="88"/>
      <c r="H11" s="88"/>
      <c r="I11" s="88"/>
      <c r="J11" s="88"/>
      <c r="K11" s="88"/>
      <c r="L11" s="88"/>
      <c r="M11" s="88"/>
      <c r="N11" s="89"/>
      <c r="O11" s="78" t="s">
        <v>279</v>
      </c>
      <c r="P11" s="79"/>
      <c r="Q11" s="80"/>
      <c r="R11" s="135" t="s">
        <v>347</v>
      </c>
      <c r="S11" s="135"/>
      <c r="T11" s="135"/>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7967</v>
      </c>
      <c r="Q13" s="81"/>
      <c r="R13" s="75" t="s">
        <v>317</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314</v>
      </c>
      <c r="B16" s="83"/>
      <c r="C16" s="83"/>
      <c r="D16" s="83"/>
      <c r="E16" s="83"/>
      <c r="F16" s="91" t="s">
        <v>142</v>
      </c>
      <c r="G16" s="91"/>
      <c r="H16" s="91"/>
      <c r="I16" s="91"/>
      <c r="J16" s="174">
        <v>8.6099999999999996E-2</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0.38429999999999997</v>
      </c>
      <c r="O17" s="50">
        <v>0.68430000000000002</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0.38429999999999997</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98</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364</v>
      </c>
      <c r="B25" s="83"/>
      <c r="C25" s="83"/>
      <c r="D25" s="83"/>
      <c r="E25" s="83"/>
      <c r="F25" s="83"/>
      <c r="G25" s="83"/>
      <c r="H25" s="83"/>
      <c r="I25" s="83"/>
      <c r="J25" s="83"/>
      <c r="K25" s="83"/>
      <c r="L25" s="83"/>
      <c r="M25" s="83" t="s">
        <v>332</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16333.04</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117598.14</v>
      </c>
      <c r="D29" s="76"/>
      <c r="E29" s="76"/>
      <c r="F29" s="76"/>
      <c r="G29" s="77"/>
      <c r="H29" s="78">
        <v>117598.14</v>
      </c>
      <c r="I29" s="79"/>
      <c r="J29" s="79"/>
      <c r="K29" s="79"/>
      <c r="L29" s="80"/>
      <c r="M29" s="75">
        <v>117598.14</v>
      </c>
      <c r="N29" s="76"/>
      <c r="O29" s="76"/>
      <c r="P29" s="76"/>
      <c r="Q29" s="77"/>
      <c r="R29" s="75">
        <v>117598.14</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0.13888859126513398</v>
      </c>
      <c r="C33" s="1"/>
      <c r="D33" s="1"/>
      <c r="G33" s="160"/>
      <c r="H33" s="160"/>
      <c r="I33" s="90"/>
      <c r="J33" s="90"/>
      <c r="K33" s="10"/>
      <c r="L33" s="11"/>
      <c r="M33" s="160"/>
      <c r="N33" s="160"/>
      <c r="O33" s="160"/>
      <c r="P33" s="160"/>
      <c r="Q33" s="170"/>
      <c r="R33" s="170"/>
      <c r="S33" s="170"/>
      <c r="T33" s="170"/>
      <c r="U33" s="170"/>
      <c r="V33" s="171"/>
    </row>
    <row r="34" spans="1:24" ht="17.7" customHeight="1">
      <c r="A34" s="51" t="s">
        <v>355</v>
      </c>
      <c r="B34" s="52">
        <f>IF(ISERROR($H$28/$H$29),0,$H$28/$H$29)</f>
        <v>0</v>
      </c>
      <c r="C34" s="1"/>
      <c r="D34" s="1"/>
      <c r="G34" s="90"/>
      <c r="H34" s="90"/>
      <c r="I34" s="90"/>
      <c r="J34" s="90"/>
      <c r="K34" s="12"/>
      <c r="L34" s="10"/>
      <c r="M34" s="90"/>
      <c r="N34" s="90"/>
      <c r="O34" s="90"/>
      <c r="P34" s="90"/>
      <c r="Q34" s="170"/>
      <c r="R34" s="170"/>
      <c r="S34" s="170"/>
      <c r="T34" s="170"/>
      <c r="U34" s="170"/>
      <c r="V34" s="171"/>
    </row>
    <row r="35" spans="1:24" ht="17.7" customHeight="1">
      <c r="A35" s="51" t="s">
        <v>356</v>
      </c>
      <c r="B35" s="52">
        <f>IF(ISERROR($M$28/$M$29),0,$M$28/$M$29)</f>
        <v>0</v>
      </c>
      <c r="C35" s="1"/>
      <c r="D35" s="1"/>
      <c r="G35" s="90"/>
      <c r="H35" s="90"/>
      <c r="I35" s="90"/>
      <c r="J35" s="90"/>
      <c r="K35" s="12"/>
      <c r="L35" s="10"/>
      <c r="M35" s="90"/>
      <c r="N35" s="90"/>
      <c r="O35" s="90"/>
      <c r="P35" s="90"/>
      <c r="Q35" s="170"/>
      <c r="R35" s="170"/>
      <c r="S35" s="170"/>
      <c r="T35" s="170"/>
      <c r="U35" s="170"/>
      <c r="V35" s="171"/>
    </row>
    <row r="36" spans="1:24" ht="17.7" customHeight="1">
      <c r="A36" s="51" t="s">
        <v>357</v>
      </c>
      <c r="B36" s="52">
        <f>IF(ISERROR($R$28/$R$29),0,$R$28/$R$29)</f>
        <v>0</v>
      </c>
      <c r="C36" s="1"/>
      <c r="D36" s="1"/>
      <c r="G36" s="90"/>
      <c r="H36" s="90"/>
      <c r="I36" s="90"/>
      <c r="J36" s="90"/>
      <c r="K36" s="12"/>
      <c r="L36" s="10"/>
      <c r="M36" s="90"/>
      <c r="N36" s="90"/>
      <c r="O36" s="90"/>
      <c r="P36" s="90"/>
      <c r="Q36" s="170"/>
      <c r="R36" s="170"/>
      <c r="S36" s="170"/>
      <c r="T36" s="170"/>
      <c r="U36" s="170"/>
      <c r="V36" s="171"/>
    </row>
    <row r="37" spans="1:24" ht="17.7" customHeight="1">
      <c r="A37" s="53"/>
      <c r="C37" s="1"/>
      <c r="D37" s="1"/>
      <c r="G37" s="90"/>
      <c r="H37" s="90"/>
      <c r="I37" s="90"/>
      <c r="J37" s="90"/>
      <c r="K37" s="12"/>
      <c r="L37" s="10"/>
      <c r="M37" s="90"/>
      <c r="N37" s="90"/>
      <c r="O37" s="90"/>
      <c r="P37" s="90"/>
      <c r="Q37" s="170"/>
      <c r="R37" s="170"/>
      <c r="S37" s="170"/>
      <c r="T37" s="170"/>
      <c r="U37" s="170"/>
      <c r="V37" s="171"/>
    </row>
    <row r="38" spans="1:24" ht="17.7" customHeight="1">
      <c r="A38" s="53"/>
      <c r="C38" s="1"/>
      <c r="D38" s="1"/>
      <c r="G38" s="90"/>
      <c r="H38" s="90"/>
      <c r="I38" s="90"/>
      <c r="J38" s="90"/>
      <c r="K38" s="12"/>
      <c r="L38" s="10"/>
      <c r="M38" s="90"/>
      <c r="N38" s="90"/>
      <c r="O38" s="90"/>
      <c r="P38" s="90"/>
      <c r="Q38" s="170"/>
      <c r="R38" s="170"/>
      <c r="S38" s="170"/>
      <c r="T38" s="170"/>
      <c r="U38" s="170"/>
      <c r="V38" s="171"/>
    </row>
    <row r="39" spans="1:24" ht="17.7" customHeight="1">
      <c r="A39" s="53"/>
      <c r="C39" s="1"/>
      <c r="D39" s="1"/>
      <c r="G39" s="90"/>
      <c r="H39" s="90"/>
      <c r="I39" s="90"/>
      <c r="J39" s="90"/>
      <c r="K39" s="12"/>
      <c r="L39" s="10"/>
      <c r="M39" s="90"/>
      <c r="N39" s="90"/>
      <c r="O39" s="90"/>
      <c r="P39" s="90"/>
      <c r="Q39" s="170"/>
      <c r="R39" s="170"/>
      <c r="S39" s="170"/>
      <c r="T39" s="170"/>
      <c r="U39" s="170"/>
      <c r="V39" s="171"/>
    </row>
    <row r="40" spans="1:24" ht="17.7" customHeight="1">
      <c r="A40" s="53"/>
      <c r="C40" s="1"/>
      <c r="D40" s="1"/>
      <c r="G40" s="90"/>
      <c r="H40" s="90"/>
      <c r="I40" s="90"/>
      <c r="J40" s="90"/>
      <c r="K40" s="12"/>
      <c r="L40" s="10"/>
      <c r="M40" s="90"/>
      <c r="N40" s="90"/>
      <c r="O40" s="90"/>
      <c r="P40" s="90"/>
      <c r="Q40" s="170"/>
      <c r="R40" s="170"/>
      <c r="S40" s="170"/>
      <c r="T40" s="170"/>
      <c r="U40" s="170"/>
      <c r="V40" s="171"/>
    </row>
    <row r="41" spans="1:24" ht="17.7" customHeight="1">
      <c r="A41" s="53"/>
      <c r="C41" s="1"/>
      <c r="D41" s="1"/>
      <c r="G41" s="90"/>
      <c r="H41" s="90"/>
      <c r="I41" s="90"/>
      <c r="J41" s="90"/>
      <c r="K41" s="12"/>
      <c r="L41" s="10"/>
      <c r="M41" s="90"/>
      <c r="N41" s="90"/>
      <c r="O41" s="90"/>
      <c r="P41" s="90"/>
      <c r="Q41" s="170"/>
      <c r="R41" s="170"/>
      <c r="S41" s="170"/>
      <c r="T41" s="170"/>
      <c r="U41" s="170"/>
      <c r="V41" s="171"/>
    </row>
    <row r="42" spans="1:24" ht="17.7" customHeight="1">
      <c r="A42" s="53"/>
      <c r="C42" s="1"/>
      <c r="D42" s="1"/>
      <c r="G42" s="90"/>
      <c r="H42" s="90"/>
      <c r="I42" s="90"/>
      <c r="J42" s="90"/>
      <c r="K42" s="12"/>
      <c r="L42" s="10"/>
      <c r="M42" s="90"/>
      <c r="N42" s="90"/>
      <c r="O42" s="90"/>
      <c r="P42" s="90"/>
      <c r="Q42" s="170"/>
      <c r="R42" s="170"/>
      <c r="S42" s="170"/>
      <c r="T42" s="170"/>
      <c r="U42" s="170"/>
      <c r="V42" s="171"/>
    </row>
    <row r="43" spans="1:24" ht="17.7" customHeight="1">
      <c r="A43" s="53"/>
      <c r="C43" s="1"/>
      <c r="D43" s="1"/>
      <c r="G43" s="90"/>
      <c r="H43" s="90"/>
      <c r="I43" s="90"/>
      <c r="J43" s="90"/>
      <c r="K43" s="12"/>
      <c r="L43" s="10"/>
      <c r="M43" s="90"/>
      <c r="N43" s="90"/>
      <c r="O43" s="90"/>
      <c r="P43" s="90"/>
      <c r="Q43" s="170"/>
      <c r="R43" s="170"/>
      <c r="S43" s="170"/>
      <c r="T43" s="170"/>
      <c r="U43" s="170"/>
      <c r="V43" s="171"/>
    </row>
    <row r="44" spans="1:24" ht="17.25" customHeight="1">
      <c r="A44" s="53"/>
      <c r="C44" s="1"/>
      <c r="D44" s="1"/>
      <c r="G44" s="90"/>
      <c r="H44" s="90"/>
      <c r="I44" s="90"/>
      <c r="J44" s="90"/>
      <c r="K44" s="12"/>
      <c r="L44" s="10"/>
      <c r="M44" s="90"/>
      <c r="N44" s="90"/>
      <c r="O44" s="90"/>
      <c r="P44" s="90"/>
      <c r="Q44" s="172"/>
      <c r="R44" s="172"/>
      <c r="S44" s="172"/>
      <c r="T44" s="172"/>
      <c r="U44" s="172"/>
      <c r="V44" s="173"/>
    </row>
    <row r="45" spans="1:24" ht="17.25" customHeight="1">
      <c r="A45" s="24"/>
      <c r="B45" s="15"/>
      <c r="C45" s="21"/>
      <c r="D45" s="21"/>
      <c r="K45" s="12"/>
      <c r="L45" s="10"/>
      <c r="V45" s="25"/>
    </row>
    <row r="46" spans="1:24" ht="15.75"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386</v>
      </c>
      <c r="D47" s="97"/>
      <c r="E47" s="97"/>
      <c r="F47" s="97"/>
      <c r="G47" s="97"/>
      <c r="H47" s="97"/>
      <c r="I47" s="97"/>
      <c r="J47" s="97"/>
      <c r="K47" s="97"/>
      <c r="L47" s="97"/>
      <c r="M47" s="97"/>
      <c r="N47" s="97"/>
      <c r="O47" s="97"/>
      <c r="P47" s="97"/>
      <c r="Q47" s="97"/>
      <c r="R47" s="97"/>
      <c r="S47" s="97"/>
      <c r="T47" s="97"/>
      <c r="U47" s="97"/>
      <c r="V47" s="98"/>
      <c r="W47" s="10">
        <f>LEN(C47)</f>
        <v>273</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5.75"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5.75"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4.4"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1037A9A8-B9B0-492F-9940-14C874B5BB23}">
      <formula1>1</formula1>
      <formula2>300</formula2>
    </dataValidation>
    <dataValidation type="textLength" allowBlank="1" showInputMessage="1" showErrorMessage="1" sqref="A47:A50 A62:A65 A52:A55 A57:A60" xr:uid="{E24F8924-3401-454E-9179-580D75B1DF67}">
      <formula1>0</formula1>
      <formula2>700</formula2>
    </dataValidation>
    <dataValidation type="textLength" allowBlank="1" showInputMessage="1" showErrorMessage="1" sqref="C47:V50" xr:uid="{CA321679-C9C5-40D7-969C-387A868CF832}">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5192AC85-9BD5-4C31-8922-868568EF7B71}">
          <x14:formula1>
            <xm:f>lista!$N$2:$N$5</xm:f>
          </x14:formula1>
          <xm:sqref>A8:G8</xm:sqref>
        </x14:dataValidation>
        <x14:dataValidation type="list" allowBlank="1" showInputMessage="1" showErrorMessage="1" xr:uid="{1EA6BFD0-CC1B-4803-8859-185C2CE66B46}">
          <x14:formula1>
            <xm:f>lista!$J$2:$J$13</xm:f>
          </x14:formula1>
          <xm:sqref>C13</xm:sqref>
        </x14:dataValidation>
        <x14:dataValidation type="list" allowBlank="1" showInputMessage="1" showErrorMessage="1" xr:uid="{2161FCA8-2CC1-4A1F-94F5-B63BFD05DA91}">
          <x14:formula1>
            <xm:f>lista!$A$2:$A$13</xm:f>
          </x14:formula1>
          <xm:sqref>F11:N11</xm:sqref>
        </x14:dataValidation>
        <x14:dataValidation type="list" allowBlank="1" showInputMessage="1" showErrorMessage="1" xr:uid="{DB2578C2-6E0F-4B9E-BFD7-D97F0448F6AD}">
          <x14:formula1>
            <xm:f>lista!$B$2:$B$8</xm:f>
          </x14:formula1>
          <xm:sqref>F16:I17</xm:sqref>
        </x14:dataValidation>
        <x14:dataValidation type="list" allowBlank="1" showInputMessage="1" showErrorMessage="1" xr:uid="{E1141389-1901-48C1-920C-04D0516848CB}">
          <x14:formula1>
            <xm:f>lista!$O$2:$O$3</xm:f>
          </x14:formula1>
          <xm:sqref>A20:C20</xm:sqref>
        </x14:dataValidation>
        <x14:dataValidation type="list" allowBlank="1" showInputMessage="1" showErrorMessage="1" xr:uid="{98DBBB6F-1204-474E-A4DB-57BAF64ED1C5}">
          <x14:formula1>
            <xm:f>lista!$F$2:$F$9</xm:f>
          </x14:formula1>
          <xm:sqref>D20:G20</xm:sqref>
        </x14:dataValidation>
        <x14:dataValidation type="list" allowBlank="1" showInputMessage="1" showErrorMessage="1" xr:uid="{9FE88ACD-58DD-4E91-B049-0982757584E3}">
          <x14:formula1>
            <xm:f>lista!$D$2:$D$3</xm:f>
          </x14:formula1>
          <xm:sqref>L20:O20</xm:sqref>
        </x14:dataValidation>
        <x14:dataValidation type="list" allowBlank="1" showInputMessage="1" showErrorMessage="1" xr:uid="{7DB5825D-491A-4062-AE26-01A5FF99B634}">
          <x14:formula1>
            <xm:f>lista!$E$2:$E$3</xm:f>
          </x14:formula1>
          <xm:sqref>S20:V20</xm:sqref>
        </x14:dataValidation>
        <x14:dataValidation type="list" allowBlank="1" showInputMessage="1" showErrorMessage="1" xr:uid="{784BCE67-A206-4149-AD9D-5F60CB8504AC}">
          <x14:formula1>
            <xm:f>lista!$C$2:$C$3</xm:f>
          </x14:formula1>
          <xm:sqref>P20:R20</xm:sqref>
        </x14:dataValidation>
        <x14:dataValidation type="list" allowBlank="1" showInputMessage="1" showErrorMessage="1" xr:uid="{BE151BB3-B54F-478A-830F-70DE9F4736BC}">
          <x14:formula1>
            <xm:f>lista!$G$2:$G$5</xm:f>
          </x14:formula1>
          <xm:sqref>Q16:S17</xm:sqref>
        </x14:dataValidation>
        <x14:dataValidation type="list" allowBlank="1" showInputMessage="1" showErrorMessage="1" xr:uid="{6ED6B3CD-42AC-4E85-A637-ABC187B67DE4}">
          <x14:formula1>
            <xm:f>lista!$H$2:$H$5</xm:f>
          </x14:formula1>
          <xm:sqref>T16:V17</xm:sqref>
        </x14:dataValidation>
        <x14:dataValidation type="list" allowBlank="1" showInputMessage="1" showErrorMessage="1" xr:uid="{F61B61A2-49E2-404B-B037-0C811A5FB95E}">
          <x14:formula1>
            <xm:f>lista!$I$2:$I$7</xm:f>
          </x14:formula1>
          <xm:sqref>A13:B13</xm:sqref>
        </x14:dataValidation>
        <x14:dataValidation type="list" allowBlank="1" showInputMessage="1" showErrorMessage="1" xr:uid="{1404A927-9288-424C-B330-DA286C00EF3B}">
          <x14:formula1>
            <xm:f>lista!$P$2:$P$4</xm:f>
          </x14:formula1>
          <xm:sqref>C62:V65</xm:sqref>
        </x14:dataValidation>
        <x14:dataValidation type="list" allowBlank="1" showInputMessage="1" showErrorMessage="1" xr:uid="{A1FBE451-D19A-4BC6-8D58-BE9AAA1B10DF}">
          <x14:formula1>
            <xm:f>lista!$Q$2:$Q$3</xm:f>
          </x14:formula1>
          <xm:sqref>O11:Q11</xm:sqref>
        </x14:dataValidation>
        <x14:dataValidation type="list" allowBlank="1" showInputMessage="1" showErrorMessage="1" xr:uid="{A2FCA389-4080-42F6-9342-437AC07EC176}">
          <x14:formula1>
            <xm:f>lista!$M$2:$M$21</xm:f>
          </x14:formula1>
          <xm:sqref>S8:V8</xm:sqref>
        </x14:dataValidation>
        <x14:dataValidation type="list" allowBlank="1" showInputMessage="1" showErrorMessage="1" xr:uid="{9DBE66EE-3B05-42D2-8A96-49DAA7593243}">
          <x14:formula1>
            <xm:f>lista!$L$2:$L$21</xm:f>
          </x14:formula1>
          <xm:sqref>H8:R8</xm:sqref>
        </x14:dataValidation>
        <x14:dataValidation type="list" allowBlank="1" showInputMessage="1" showErrorMessage="1" xr:uid="{A97CD5D5-42A6-4217-8139-50DFFD2D1F3B}">
          <x14:formula1>
            <xm:f>lista!$K$2:$K$24</xm:f>
          </x14:formula1>
          <xm:sqref>H13</xm:sqref>
        </x14:dataValidation>
        <x14:dataValidation type="list" allowBlank="1" showInputMessage="1" showErrorMessage="1" xr:uid="{6F002B60-50B7-48E1-8646-3CCBF6936ECE}">
          <x14:formula1>
            <xm:f>lista!$R$2:$R$21</xm:f>
          </x14:formula1>
          <xm:sqref>U11:V11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E70B-E734-487F-8A87-B14E28875E91}">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6.0976562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333</v>
      </c>
      <c r="B11" s="83"/>
      <c r="C11" s="83"/>
      <c r="D11" s="83"/>
      <c r="E11" s="83"/>
      <c r="F11" s="87" t="s">
        <v>131</v>
      </c>
      <c r="G11" s="88"/>
      <c r="H11" s="88"/>
      <c r="I11" s="88"/>
      <c r="J11" s="88"/>
      <c r="K11" s="88"/>
      <c r="L11" s="88"/>
      <c r="M11" s="88"/>
      <c r="N11" s="89"/>
      <c r="O11" s="78" t="s">
        <v>279</v>
      </c>
      <c r="P11" s="79"/>
      <c r="Q11" s="80"/>
      <c r="R11" s="135" t="s">
        <v>348</v>
      </c>
      <c r="S11" s="135"/>
      <c r="T11" s="135"/>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7968</v>
      </c>
      <c r="Q13" s="81"/>
      <c r="R13" s="75" t="s">
        <v>318</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321</v>
      </c>
      <c r="B16" s="83"/>
      <c r="C16" s="83"/>
      <c r="D16" s="83"/>
      <c r="E16" s="83"/>
      <c r="F16" s="91" t="s">
        <v>132</v>
      </c>
      <c r="G16" s="91"/>
      <c r="H16" s="91"/>
      <c r="I16" s="91"/>
      <c r="J16" s="174">
        <f>0.818181818181818*100%</f>
        <v>0.81818181818181801</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1</v>
      </c>
      <c r="O17" s="50">
        <v>10</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1</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97</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319</v>
      </c>
      <c r="B25" s="83"/>
      <c r="C25" s="83"/>
      <c r="D25" s="83"/>
      <c r="E25" s="83"/>
      <c r="F25" s="83"/>
      <c r="G25" s="83"/>
      <c r="H25" s="83"/>
      <c r="I25" s="83"/>
      <c r="J25" s="83"/>
      <c r="K25" s="83"/>
      <c r="L25" s="83"/>
      <c r="M25" s="83" t="s">
        <v>334</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15</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22</v>
      </c>
      <c r="D29" s="76"/>
      <c r="E29" s="76"/>
      <c r="F29" s="76"/>
      <c r="G29" s="77"/>
      <c r="H29" s="78">
        <v>22</v>
      </c>
      <c r="I29" s="79"/>
      <c r="J29" s="79"/>
      <c r="K29" s="79"/>
      <c r="L29" s="80"/>
      <c r="M29" s="75">
        <v>22</v>
      </c>
      <c r="N29" s="76"/>
      <c r="O29" s="76"/>
      <c r="P29" s="76"/>
      <c r="Q29" s="77"/>
      <c r="R29" s="75">
        <v>22</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0.68181818181818177</v>
      </c>
      <c r="C33" s="1"/>
      <c r="D33" s="1"/>
      <c r="G33" s="160"/>
      <c r="H33" s="160"/>
      <c r="I33" s="90"/>
      <c r="J33" s="90"/>
      <c r="K33" s="10"/>
      <c r="L33" s="11"/>
      <c r="M33" s="160"/>
      <c r="N33" s="160"/>
      <c r="O33" s="160"/>
      <c r="P33" s="160"/>
      <c r="Q33" s="165"/>
      <c r="R33" s="165"/>
      <c r="S33" s="165"/>
      <c r="T33" s="165"/>
      <c r="U33" s="165"/>
      <c r="V33" s="166"/>
    </row>
    <row r="34" spans="1:24" ht="17.7" customHeight="1">
      <c r="A34" s="51" t="s">
        <v>355</v>
      </c>
      <c r="B34" s="52">
        <f>IF(ISERROR($H$28/$H$29),0,$H$28/$H$29)</f>
        <v>0</v>
      </c>
      <c r="C34" s="1"/>
      <c r="D34" s="1"/>
      <c r="G34" s="90"/>
      <c r="H34" s="90"/>
      <c r="I34" s="90"/>
      <c r="J34" s="90"/>
      <c r="K34" s="12"/>
      <c r="L34" s="10"/>
      <c r="M34" s="90"/>
      <c r="N34" s="90"/>
      <c r="O34" s="90"/>
      <c r="P34" s="90"/>
      <c r="Q34" s="165"/>
      <c r="R34" s="165"/>
      <c r="S34" s="165"/>
      <c r="T34" s="165"/>
      <c r="U34" s="165"/>
      <c r="V34" s="166"/>
    </row>
    <row r="35" spans="1:24" ht="17.7" customHeight="1">
      <c r="A35" s="51" t="s">
        <v>356</v>
      </c>
      <c r="B35" s="52">
        <f>IF(ISERROR($M$28/$M$29),0,$M$28/$M$29)</f>
        <v>0</v>
      </c>
      <c r="C35" s="1"/>
      <c r="D35" s="1"/>
      <c r="G35" s="90"/>
      <c r="H35" s="90"/>
      <c r="I35" s="90"/>
      <c r="J35" s="90"/>
      <c r="K35" s="12"/>
      <c r="L35" s="10"/>
      <c r="M35" s="90"/>
      <c r="N35" s="90"/>
      <c r="O35" s="90"/>
      <c r="P35" s="90"/>
      <c r="Q35" s="165"/>
      <c r="R35" s="165"/>
      <c r="S35" s="165"/>
      <c r="T35" s="165"/>
      <c r="U35" s="165"/>
      <c r="V35" s="166"/>
    </row>
    <row r="36" spans="1:24" ht="17.7" customHeight="1">
      <c r="A36" s="51" t="s">
        <v>357</v>
      </c>
      <c r="B36" s="52">
        <f>IF(ISERROR($R$28/$R$29),0,$R$28/$R$29)</f>
        <v>0</v>
      </c>
      <c r="C36" s="1"/>
      <c r="D36" s="1"/>
      <c r="G36" s="90"/>
      <c r="H36" s="90"/>
      <c r="I36" s="90"/>
      <c r="J36" s="90"/>
      <c r="K36" s="12"/>
      <c r="L36" s="10"/>
      <c r="M36" s="90"/>
      <c r="N36" s="90"/>
      <c r="O36" s="90"/>
      <c r="P36" s="90"/>
      <c r="Q36" s="165"/>
      <c r="R36" s="165"/>
      <c r="S36" s="165"/>
      <c r="T36" s="165"/>
      <c r="U36" s="165"/>
      <c r="V36" s="166"/>
    </row>
    <row r="37" spans="1:24" ht="17.7" customHeight="1">
      <c r="A37" s="53"/>
      <c r="C37" s="1"/>
      <c r="D37" s="1"/>
      <c r="G37" s="90"/>
      <c r="H37" s="90"/>
      <c r="I37" s="90"/>
      <c r="J37" s="90"/>
      <c r="K37" s="12"/>
      <c r="L37" s="10"/>
      <c r="M37" s="90"/>
      <c r="N37" s="90"/>
      <c r="O37" s="90"/>
      <c r="P37" s="90"/>
      <c r="Q37" s="165"/>
      <c r="R37" s="165"/>
      <c r="S37" s="165"/>
      <c r="T37" s="165"/>
      <c r="U37" s="165"/>
      <c r="V37" s="166"/>
    </row>
    <row r="38" spans="1:24" ht="17.7" customHeight="1">
      <c r="A38" s="53"/>
      <c r="C38" s="1"/>
      <c r="D38" s="1"/>
      <c r="G38" s="90"/>
      <c r="H38" s="90"/>
      <c r="I38" s="90"/>
      <c r="J38" s="90"/>
      <c r="K38" s="12"/>
      <c r="L38" s="10"/>
      <c r="M38" s="90"/>
      <c r="N38" s="90"/>
      <c r="O38" s="90"/>
      <c r="P38" s="90"/>
      <c r="Q38" s="165"/>
      <c r="R38" s="165"/>
      <c r="S38" s="165"/>
      <c r="T38" s="165"/>
      <c r="U38" s="165"/>
      <c r="V38" s="166"/>
    </row>
    <row r="39" spans="1:24" ht="17.7" customHeight="1">
      <c r="A39" s="53"/>
      <c r="C39" s="1"/>
      <c r="D39" s="1"/>
      <c r="G39" s="90"/>
      <c r="H39" s="90"/>
      <c r="I39" s="90"/>
      <c r="J39" s="90"/>
      <c r="K39" s="12"/>
      <c r="L39" s="10"/>
      <c r="M39" s="90"/>
      <c r="N39" s="90"/>
      <c r="O39" s="90"/>
      <c r="P39" s="90"/>
      <c r="Q39" s="165"/>
      <c r="R39" s="165"/>
      <c r="S39" s="165"/>
      <c r="T39" s="165"/>
      <c r="U39" s="165"/>
      <c r="V39" s="166"/>
    </row>
    <row r="40" spans="1:24" ht="17.7" customHeight="1">
      <c r="A40" s="53"/>
      <c r="C40" s="1"/>
      <c r="D40" s="1"/>
      <c r="G40" s="90"/>
      <c r="H40" s="90"/>
      <c r="I40" s="90"/>
      <c r="J40" s="90"/>
      <c r="K40" s="12"/>
      <c r="L40" s="10"/>
      <c r="M40" s="90"/>
      <c r="N40" s="90"/>
      <c r="O40" s="90"/>
      <c r="P40" s="90"/>
      <c r="Q40" s="165"/>
      <c r="R40" s="165"/>
      <c r="S40" s="165"/>
      <c r="T40" s="165"/>
      <c r="U40" s="165"/>
      <c r="V40" s="166"/>
    </row>
    <row r="41" spans="1:24" ht="17.7" customHeight="1">
      <c r="A41" s="53"/>
      <c r="C41" s="1"/>
      <c r="D41" s="1"/>
      <c r="G41" s="90"/>
      <c r="H41" s="90"/>
      <c r="I41" s="90"/>
      <c r="J41" s="90"/>
      <c r="K41" s="12"/>
      <c r="L41" s="10"/>
      <c r="M41" s="90"/>
      <c r="N41" s="90"/>
      <c r="O41" s="90"/>
      <c r="P41" s="90"/>
      <c r="Q41" s="165"/>
      <c r="R41" s="165"/>
      <c r="S41" s="165"/>
      <c r="T41" s="165"/>
      <c r="U41" s="165"/>
      <c r="V41" s="166"/>
    </row>
    <row r="42" spans="1:24" ht="17.7" customHeight="1">
      <c r="A42" s="53"/>
      <c r="C42" s="1"/>
      <c r="D42" s="1"/>
      <c r="G42" s="90"/>
      <c r="H42" s="90"/>
      <c r="I42" s="90"/>
      <c r="J42" s="90"/>
      <c r="K42" s="12"/>
      <c r="L42" s="10"/>
      <c r="M42" s="90"/>
      <c r="N42" s="90"/>
      <c r="O42" s="90"/>
      <c r="P42" s="90"/>
      <c r="Q42" s="165"/>
      <c r="R42" s="165"/>
      <c r="S42" s="165"/>
      <c r="T42" s="165"/>
      <c r="U42" s="165"/>
      <c r="V42" s="166"/>
    </row>
    <row r="43" spans="1:24" ht="17.7" customHeight="1">
      <c r="A43" s="53"/>
      <c r="C43" s="1"/>
      <c r="D43" s="1"/>
      <c r="G43" s="90"/>
      <c r="H43" s="90"/>
      <c r="I43" s="90"/>
      <c r="J43" s="90"/>
      <c r="K43" s="12"/>
      <c r="L43" s="10"/>
      <c r="M43" s="90"/>
      <c r="N43" s="90"/>
      <c r="O43" s="90"/>
      <c r="P43" s="90"/>
      <c r="Q43" s="165"/>
      <c r="R43" s="165"/>
      <c r="S43" s="165"/>
      <c r="T43" s="165"/>
      <c r="U43" s="165"/>
      <c r="V43" s="166"/>
    </row>
    <row r="44" spans="1:24" ht="17.25" customHeight="1">
      <c r="A44" s="53"/>
      <c r="C44" s="1"/>
      <c r="D44" s="1"/>
      <c r="G44" s="90"/>
      <c r="H44" s="90"/>
      <c r="I44" s="90"/>
      <c r="J44" s="90"/>
      <c r="K44" s="12"/>
      <c r="L44" s="10"/>
      <c r="M44" s="90"/>
      <c r="N44" s="90"/>
      <c r="O44" s="90"/>
      <c r="P44" s="90"/>
      <c r="Q44" s="163"/>
      <c r="R44" s="163"/>
      <c r="S44" s="163"/>
      <c r="T44" s="163"/>
      <c r="U44" s="163"/>
      <c r="V44" s="164"/>
    </row>
    <row r="45" spans="1:24" ht="17.25" customHeight="1">
      <c r="A45" s="24"/>
      <c r="B45" s="15"/>
      <c r="C45" s="21"/>
      <c r="D45" s="21"/>
      <c r="K45" s="12"/>
      <c r="L45" s="10"/>
      <c r="V45" s="25"/>
    </row>
    <row r="46" spans="1:24" ht="14.4"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387</v>
      </c>
      <c r="D47" s="97"/>
      <c r="E47" s="97"/>
      <c r="F47" s="97"/>
      <c r="G47" s="97"/>
      <c r="H47" s="97"/>
      <c r="I47" s="97"/>
      <c r="J47" s="97"/>
      <c r="K47" s="97"/>
      <c r="L47" s="97"/>
      <c r="M47" s="97"/>
      <c r="N47" s="97"/>
      <c r="O47" s="97"/>
      <c r="P47" s="97"/>
      <c r="Q47" s="97"/>
      <c r="R47" s="97"/>
      <c r="S47" s="97"/>
      <c r="T47" s="97"/>
      <c r="U47" s="97"/>
      <c r="V47" s="98"/>
      <c r="W47" s="10">
        <f>LEN(C47)</f>
        <v>319</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4.4"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4.4"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4.4"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ABC4BD70-1036-4C01-ADFF-A6E186E64EAC}">
      <formula1>1</formula1>
      <formula2>300</formula2>
    </dataValidation>
    <dataValidation type="textLength" allowBlank="1" showInputMessage="1" showErrorMessage="1" sqref="A47:A50 A62:A65 A52:A55 A57:A60" xr:uid="{A4DE1E36-B19D-44E5-BDC1-702A0F991A23}">
      <formula1>0</formula1>
      <formula2>700</formula2>
    </dataValidation>
    <dataValidation type="textLength" allowBlank="1" showInputMessage="1" showErrorMessage="1" sqref="C47:V50" xr:uid="{4B49BF48-C580-4A22-8767-DC2491753E0E}">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B01FFBCE-C9C2-4B8A-B91F-D2D69432D44A}">
          <x14:formula1>
            <xm:f>lista!$N$2:$N$5</xm:f>
          </x14:formula1>
          <xm:sqref>A8:G8</xm:sqref>
        </x14:dataValidation>
        <x14:dataValidation type="list" allowBlank="1" showInputMessage="1" showErrorMessage="1" xr:uid="{46F3046F-1933-4BB8-A17F-EB10185E4748}">
          <x14:formula1>
            <xm:f>lista!$J$2:$J$13</xm:f>
          </x14:formula1>
          <xm:sqref>C13</xm:sqref>
        </x14:dataValidation>
        <x14:dataValidation type="list" allowBlank="1" showInputMessage="1" showErrorMessage="1" xr:uid="{9564853E-AA6B-4D16-8F18-8C2470C9A588}">
          <x14:formula1>
            <xm:f>lista!$A$2:$A$13</xm:f>
          </x14:formula1>
          <xm:sqref>F11:N11</xm:sqref>
        </x14:dataValidation>
        <x14:dataValidation type="list" allowBlank="1" showInputMessage="1" showErrorMessage="1" xr:uid="{58FEECC1-DB70-41D4-ADF3-6B85F070535C}">
          <x14:formula1>
            <xm:f>lista!$B$2:$B$8</xm:f>
          </x14:formula1>
          <xm:sqref>F16:I17</xm:sqref>
        </x14:dataValidation>
        <x14:dataValidation type="list" allowBlank="1" showInputMessage="1" showErrorMessage="1" xr:uid="{74BEF48F-4967-4333-B477-F968129E000A}">
          <x14:formula1>
            <xm:f>lista!$O$2:$O$3</xm:f>
          </x14:formula1>
          <xm:sqref>A20:C20</xm:sqref>
        </x14:dataValidation>
        <x14:dataValidation type="list" allowBlank="1" showInputMessage="1" showErrorMessage="1" xr:uid="{234225A5-A129-47B6-8B5D-8E7BC6575935}">
          <x14:formula1>
            <xm:f>lista!$F$2:$F$9</xm:f>
          </x14:formula1>
          <xm:sqref>D20:G20</xm:sqref>
        </x14:dataValidation>
        <x14:dataValidation type="list" allowBlank="1" showInputMessage="1" showErrorMessage="1" xr:uid="{A7388149-2744-4965-A3C9-8E0CAAC30E32}">
          <x14:formula1>
            <xm:f>lista!$D$2:$D$3</xm:f>
          </x14:formula1>
          <xm:sqref>L20:O20</xm:sqref>
        </x14:dataValidation>
        <x14:dataValidation type="list" allowBlank="1" showInputMessage="1" showErrorMessage="1" xr:uid="{B6EBE7C3-CE36-492A-9FBB-365A2685325E}">
          <x14:formula1>
            <xm:f>lista!$E$2:$E$3</xm:f>
          </x14:formula1>
          <xm:sqref>S20:V20</xm:sqref>
        </x14:dataValidation>
        <x14:dataValidation type="list" allowBlank="1" showInputMessage="1" showErrorMessage="1" xr:uid="{DC09F98D-3209-44B7-A850-E14F95D05EE3}">
          <x14:formula1>
            <xm:f>lista!$C$2:$C$3</xm:f>
          </x14:formula1>
          <xm:sqref>P20:R20</xm:sqref>
        </x14:dataValidation>
        <x14:dataValidation type="list" allowBlank="1" showInputMessage="1" showErrorMessage="1" xr:uid="{B5F73471-8044-4AB4-A294-1DBA17F4122F}">
          <x14:formula1>
            <xm:f>lista!$G$2:$G$5</xm:f>
          </x14:formula1>
          <xm:sqref>Q16:S17</xm:sqref>
        </x14:dataValidation>
        <x14:dataValidation type="list" allowBlank="1" showInputMessage="1" showErrorMessage="1" xr:uid="{A712C67E-239D-4FC1-8A31-40B8583C2DFF}">
          <x14:formula1>
            <xm:f>lista!$H$2:$H$5</xm:f>
          </x14:formula1>
          <xm:sqref>T16:V17</xm:sqref>
        </x14:dataValidation>
        <x14:dataValidation type="list" allowBlank="1" showInputMessage="1" showErrorMessage="1" xr:uid="{B9D01A6D-2C49-4A56-B7CF-4C58F3AA03CE}">
          <x14:formula1>
            <xm:f>lista!$I$2:$I$7</xm:f>
          </x14:formula1>
          <xm:sqref>A13:B13</xm:sqref>
        </x14:dataValidation>
        <x14:dataValidation type="list" allowBlank="1" showInputMessage="1" showErrorMessage="1" xr:uid="{1EE05B39-367A-491E-8479-F6357B4108C2}">
          <x14:formula1>
            <xm:f>lista!$P$2:$P$4</xm:f>
          </x14:formula1>
          <xm:sqref>C62:V65</xm:sqref>
        </x14:dataValidation>
        <x14:dataValidation type="list" allowBlank="1" showInputMessage="1" showErrorMessage="1" xr:uid="{7C7EF88E-D008-4E85-8284-50AB8E2E1D22}">
          <x14:formula1>
            <xm:f>lista!$Q$2:$Q$3</xm:f>
          </x14:formula1>
          <xm:sqref>O11:Q11</xm:sqref>
        </x14:dataValidation>
        <x14:dataValidation type="list" allowBlank="1" showInputMessage="1" showErrorMessage="1" xr:uid="{D2EAC6B5-4CD1-4D57-B2E1-C4DFA6B7EACF}">
          <x14:formula1>
            <xm:f>lista!$M$2:$M$21</xm:f>
          </x14:formula1>
          <xm:sqref>S8:V8</xm:sqref>
        </x14:dataValidation>
        <x14:dataValidation type="list" allowBlank="1" showInputMessage="1" showErrorMessage="1" xr:uid="{49F35B3A-6AB7-4AAE-A306-32C45174498B}">
          <x14:formula1>
            <xm:f>lista!$L$2:$L$21</xm:f>
          </x14:formula1>
          <xm:sqref>H8:R8</xm:sqref>
        </x14:dataValidation>
        <x14:dataValidation type="list" allowBlank="1" showInputMessage="1" showErrorMessage="1" xr:uid="{A1315CB1-F39C-4B46-B327-47385435814A}">
          <x14:formula1>
            <xm:f>lista!$K$2:$K$24</xm:f>
          </x14:formula1>
          <xm:sqref>H13</xm:sqref>
        </x14:dataValidation>
        <x14:dataValidation type="list" allowBlank="1" showInputMessage="1" showErrorMessage="1" xr:uid="{361364D7-88E9-49A7-9BC2-E44F3CA324E0}">
          <x14:formula1>
            <xm:f>lista!$R$2:$R$21</xm:f>
          </x14:formula1>
          <xm:sqref>U11:V11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F7385-D3E5-4557-8F27-8C00514799AF}">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7.8984375"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316</v>
      </c>
      <c r="B11" s="83"/>
      <c r="C11" s="83"/>
      <c r="D11" s="83"/>
      <c r="E11" s="83"/>
      <c r="F11" s="87" t="s">
        <v>131</v>
      </c>
      <c r="G11" s="88"/>
      <c r="H11" s="88"/>
      <c r="I11" s="88"/>
      <c r="J11" s="88"/>
      <c r="K11" s="88"/>
      <c r="L11" s="88"/>
      <c r="M11" s="88"/>
      <c r="N11" s="89"/>
      <c r="O11" s="78" t="s">
        <v>279</v>
      </c>
      <c r="P11" s="79"/>
      <c r="Q11" s="80"/>
      <c r="R11" s="81" t="s">
        <v>349</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7968</v>
      </c>
      <c r="Q13" s="81"/>
      <c r="R13" s="75" t="s">
        <v>318</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314</v>
      </c>
      <c r="B16" s="83"/>
      <c r="C16" s="83"/>
      <c r="D16" s="83"/>
      <c r="E16" s="83"/>
      <c r="F16" s="91" t="s">
        <v>142</v>
      </c>
      <c r="G16" s="91"/>
      <c r="H16" s="91"/>
      <c r="I16" s="91"/>
      <c r="J16" s="174">
        <v>7.7899999999999997E-2</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v>0.39550000000000002</v>
      </c>
      <c r="O17" s="50">
        <v>0.69120000000000004</v>
      </c>
      <c r="P17" s="50">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0.39550000000000002</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98</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376</v>
      </c>
      <c r="B25" s="83"/>
      <c r="C25" s="83"/>
      <c r="D25" s="83"/>
      <c r="E25" s="83"/>
      <c r="F25" s="83"/>
      <c r="G25" s="83"/>
      <c r="H25" s="83"/>
      <c r="I25" s="83"/>
      <c r="J25" s="83"/>
      <c r="K25" s="83"/>
      <c r="L25" s="83"/>
      <c r="M25" s="83" t="s">
        <v>332</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v>1613.02</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9544.5499999999993</v>
      </c>
      <c r="D29" s="76"/>
      <c r="E29" s="76"/>
      <c r="F29" s="76"/>
      <c r="G29" s="77"/>
      <c r="H29" s="78">
        <v>9544.5499999999993</v>
      </c>
      <c r="I29" s="79"/>
      <c r="J29" s="79"/>
      <c r="K29" s="79"/>
      <c r="L29" s="80"/>
      <c r="M29" s="75">
        <v>9544.5499999999993</v>
      </c>
      <c r="N29" s="76"/>
      <c r="O29" s="76"/>
      <c r="P29" s="76"/>
      <c r="Q29" s="77"/>
      <c r="R29" s="75">
        <v>9544.5499999999993</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7">
        <f>IF(ISERROR($C$28/$C$29),0,$C$28/$C$29)</f>
        <v>0.16899906229209341</v>
      </c>
      <c r="C33" s="1"/>
      <c r="D33" s="1"/>
      <c r="G33" s="160"/>
      <c r="H33" s="160"/>
      <c r="I33" s="90"/>
      <c r="J33" s="90"/>
      <c r="K33" s="10"/>
      <c r="L33" s="11"/>
      <c r="M33" s="160"/>
      <c r="N33" s="160"/>
      <c r="O33" s="160"/>
      <c r="P33" s="160"/>
      <c r="Q33" s="170"/>
      <c r="R33" s="170"/>
      <c r="S33" s="170"/>
      <c r="T33" s="170"/>
      <c r="U33" s="170"/>
      <c r="V33" s="171"/>
    </row>
    <row r="34" spans="1:24" ht="17.7" customHeight="1">
      <c r="A34" s="51" t="s">
        <v>355</v>
      </c>
      <c r="B34" s="52">
        <f>IF(ISERROR($H$28/$H$29),0,$H$28/$H$29)</f>
        <v>0</v>
      </c>
      <c r="C34" s="1"/>
      <c r="D34" s="1"/>
      <c r="G34" s="90"/>
      <c r="H34" s="90"/>
      <c r="I34" s="90"/>
      <c r="J34" s="90"/>
      <c r="K34" s="12"/>
      <c r="L34" s="10"/>
      <c r="M34" s="90"/>
      <c r="N34" s="90"/>
      <c r="O34" s="90"/>
      <c r="P34" s="90"/>
      <c r="Q34" s="170"/>
      <c r="R34" s="170"/>
      <c r="S34" s="170"/>
      <c r="T34" s="170"/>
      <c r="U34" s="170"/>
      <c r="V34" s="171"/>
    </row>
    <row r="35" spans="1:24" ht="17.7" customHeight="1">
      <c r="A35" s="51" t="s">
        <v>356</v>
      </c>
      <c r="B35" s="52">
        <f>IF(ISERROR($M$28/$M$29),0,$M$28/$M$29)</f>
        <v>0</v>
      </c>
      <c r="C35" s="1"/>
      <c r="D35" s="1"/>
      <c r="G35" s="90"/>
      <c r="H35" s="90"/>
      <c r="I35" s="90"/>
      <c r="J35" s="90"/>
      <c r="K35" s="12"/>
      <c r="L35" s="10"/>
      <c r="M35" s="90"/>
      <c r="N35" s="90"/>
      <c r="O35" s="90"/>
      <c r="P35" s="90"/>
      <c r="Q35" s="170"/>
      <c r="R35" s="170"/>
      <c r="S35" s="170"/>
      <c r="T35" s="170"/>
      <c r="U35" s="170"/>
      <c r="V35" s="171"/>
    </row>
    <row r="36" spans="1:24" ht="17.7" customHeight="1">
      <c r="A36" s="51" t="s">
        <v>357</v>
      </c>
      <c r="B36" s="52">
        <f>IF(ISERROR($R$28/$R$29),0,$R$28/$R$29)</f>
        <v>0</v>
      </c>
      <c r="C36" s="1"/>
      <c r="D36" s="1"/>
      <c r="G36" s="90"/>
      <c r="H36" s="90"/>
      <c r="I36" s="90"/>
      <c r="J36" s="90"/>
      <c r="K36" s="12"/>
      <c r="L36" s="10"/>
      <c r="M36" s="90"/>
      <c r="N36" s="90"/>
      <c r="O36" s="90"/>
      <c r="P36" s="90"/>
      <c r="Q36" s="170"/>
      <c r="R36" s="170"/>
      <c r="S36" s="170"/>
      <c r="T36" s="170"/>
      <c r="U36" s="170"/>
      <c r="V36" s="171"/>
    </row>
    <row r="37" spans="1:24" ht="17.7" customHeight="1">
      <c r="A37" s="53"/>
      <c r="C37" s="1"/>
      <c r="D37" s="1"/>
      <c r="G37" s="90"/>
      <c r="H37" s="90"/>
      <c r="I37" s="90"/>
      <c r="J37" s="90"/>
      <c r="K37" s="12"/>
      <c r="L37" s="10"/>
      <c r="M37" s="90"/>
      <c r="N37" s="90"/>
      <c r="O37" s="90"/>
      <c r="P37" s="90"/>
      <c r="Q37" s="170"/>
      <c r="R37" s="170"/>
      <c r="S37" s="170"/>
      <c r="T37" s="170"/>
      <c r="U37" s="170"/>
      <c r="V37" s="171"/>
    </row>
    <row r="38" spans="1:24" ht="17.7" customHeight="1">
      <c r="A38" s="53"/>
      <c r="C38" s="1"/>
      <c r="D38" s="1"/>
      <c r="G38" s="90"/>
      <c r="H38" s="90"/>
      <c r="I38" s="90"/>
      <c r="J38" s="90"/>
      <c r="K38" s="12"/>
      <c r="L38" s="10"/>
      <c r="M38" s="90"/>
      <c r="N38" s="90"/>
      <c r="O38" s="90"/>
      <c r="P38" s="90"/>
      <c r="Q38" s="170"/>
      <c r="R38" s="170"/>
      <c r="S38" s="170"/>
      <c r="T38" s="170"/>
      <c r="U38" s="170"/>
      <c r="V38" s="171"/>
    </row>
    <row r="39" spans="1:24" ht="17.7" customHeight="1">
      <c r="A39" s="53"/>
      <c r="C39" s="1"/>
      <c r="D39" s="1"/>
      <c r="G39" s="90"/>
      <c r="H39" s="90"/>
      <c r="I39" s="90"/>
      <c r="J39" s="90"/>
      <c r="K39" s="12"/>
      <c r="L39" s="10"/>
      <c r="M39" s="90"/>
      <c r="N39" s="90"/>
      <c r="O39" s="90"/>
      <c r="P39" s="90"/>
      <c r="Q39" s="170"/>
      <c r="R39" s="170"/>
      <c r="S39" s="170"/>
      <c r="T39" s="170"/>
      <c r="U39" s="170"/>
      <c r="V39" s="171"/>
    </row>
    <row r="40" spans="1:24" ht="17.7" customHeight="1">
      <c r="A40" s="53"/>
      <c r="C40" s="1"/>
      <c r="D40" s="1"/>
      <c r="G40" s="90"/>
      <c r="H40" s="90"/>
      <c r="I40" s="90"/>
      <c r="J40" s="90"/>
      <c r="K40" s="12"/>
      <c r="L40" s="10"/>
      <c r="M40" s="90"/>
      <c r="N40" s="90"/>
      <c r="O40" s="90"/>
      <c r="P40" s="90"/>
      <c r="Q40" s="170"/>
      <c r="R40" s="170"/>
      <c r="S40" s="170"/>
      <c r="T40" s="170"/>
      <c r="U40" s="170"/>
      <c r="V40" s="171"/>
    </row>
    <row r="41" spans="1:24" ht="17.7" customHeight="1">
      <c r="A41" s="53"/>
      <c r="C41" s="1"/>
      <c r="D41" s="1"/>
      <c r="G41" s="90"/>
      <c r="H41" s="90"/>
      <c r="I41" s="90"/>
      <c r="J41" s="90"/>
      <c r="K41" s="12"/>
      <c r="L41" s="10"/>
      <c r="M41" s="90"/>
      <c r="N41" s="90"/>
      <c r="O41" s="90"/>
      <c r="P41" s="90"/>
      <c r="Q41" s="170"/>
      <c r="R41" s="170"/>
      <c r="S41" s="170"/>
      <c r="T41" s="170"/>
      <c r="U41" s="170"/>
      <c r="V41" s="171"/>
    </row>
    <row r="42" spans="1:24" ht="17.7" customHeight="1">
      <c r="A42" s="53"/>
      <c r="C42" s="1"/>
      <c r="D42" s="1"/>
      <c r="G42" s="90"/>
      <c r="H42" s="90"/>
      <c r="I42" s="90"/>
      <c r="J42" s="90"/>
      <c r="K42" s="12"/>
      <c r="L42" s="10"/>
      <c r="M42" s="90"/>
      <c r="N42" s="90"/>
      <c r="O42" s="90"/>
      <c r="P42" s="90"/>
      <c r="Q42" s="170"/>
      <c r="R42" s="170"/>
      <c r="S42" s="170"/>
      <c r="T42" s="170"/>
      <c r="U42" s="170"/>
      <c r="V42" s="171"/>
    </row>
    <row r="43" spans="1:24" ht="17.7" customHeight="1">
      <c r="A43" s="53"/>
      <c r="C43" s="1"/>
      <c r="D43" s="1"/>
      <c r="G43" s="90"/>
      <c r="H43" s="90"/>
      <c r="I43" s="90"/>
      <c r="J43" s="90"/>
      <c r="K43" s="12"/>
      <c r="L43" s="10"/>
      <c r="M43" s="90"/>
      <c r="N43" s="90"/>
      <c r="O43" s="90"/>
      <c r="P43" s="90"/>
      <c r="Q43" s="170"/>
      <c r="R43" s="170"/>
      <c r="S43" s="170"/>
      <c r="T43" s="170"/>
      <c r="U43" s="170"/>
      <c r="V43" s="171"/>
    </row>
    <row r="44" spans="1:24" ht="17.25" customHeight="1">
      <c r="A44" s="53"/>
      <c r="C44" s="1"/>
      <c r="D44" s="1"/>
      <c r="G44" s="90"/>
      <c r="H44" s="90"/>
      <c r="I44" s="90"/>
      <c r="J44" s="90"/>
      <c r="K44" s="12"/>
      <c r="L44" s="10"/>
      <c r="M44" s="90"/>
      <c r="N44" s="90"/>
      <c r="O44" s="90"/>
      <c r="P44" s="90"/>
      <c r="Q44" s="172"/>
      <c r="R44" s="172"/>
      <c r="S44" s="172"/>
      <c r="T44" s="172"/>
      <c r="U44" s="172"/>
      <c r="V44" s="173"/>
    </row>
    <row r="45" spans="1:24" ht="17.25" customHeight="1">
      <c r="A45" s="24"/>
      <c r="B45" s="15"/>
      <c r="C45" s="21"/>
      <c r="D45" s="21"/>
      <c r="K45" s="12"/>
      <c r="L45" s="10"/>
      <c r="V45" s="25"/>
    </row>
    <row r="46" spans="1:24" ht="14.4"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388</v>
      </c>
      <c r="D47" s="97"/>
      <c r="E47" s="97"/>
      <c r="F47" s="97"/>
      <c r="G47" s="97"/>
      <c r="H47" s="97"/>
      <c r="I47" s="97"/>
      <c r="J47" s="97"/>
      <c r="K47" s="97"/>
      <c r="L47" s="97"/>
      <c r="M47" s="97"/>
      <c r="N47" s="97"/>
      <c r="O47" s="97"/>
      <c r="P47" s="97"/>
      <c r="Q47" s="97"/>
      <c r="R47" s="97"/>
      <c r="S47" s="97"/>
      <c r="T47" s="97"/>
      <c r="U47" s="97"/>
      <c r="V47" s="98"/>
      <c r="W47" s="10">
        <f>LEN(C47)</f>
        <v>273</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4.4"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4.4" customHeight="1">
      <c r="A56" s="156" t="s">
        <v>392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4.4" customHeight="1">
      <c r="A61" s="156" t="s">
        <v>282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52:V55 C57:V60" xr:uid="{E481A6AA-788E-4A90-9DCD-F5C8391EEDAA}">
      <formula1>1</formula1>
      <formula2>300</formula2>
    </dataValidation>
    <dataValidation type="textLength" allowBlank="1" showInputMessage="1" showErrorMessage="1" sqref="A47:A50 A62:A65 A52:A55 A57:A60" xr:uid="{D7999847-1081-4A72-9CDD-8CADEC8600C2}">
      <formula1>0</formula1>
      <formula2>700</formula2>
    </dataValidation>
    <dataValidation type="textLength" allowBlank="1" showInputMessage="1" showErrorMessage="1" sqref="C47:V50" xr:uid="{5F9AF90A-E76F-4B04-85F8-289F56B76EC1}">
      <formula1>1</formula1>
      <formula2>700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755C2CE4-A7F1-4653-8E2A-A5C0421EB709}">
          <x14:formula1>
            <xm:f>lista!$R$2:$R$21</xm:f>
          </x14:formula1>
          <xm:sqref>U11:V11</xm:sqref>
        </x14:dataValidation>
        <x14:dataValidation type="list" allowBlank="1" showInputMessage="1" showErrorMessage="1" xr:uid="{0D28CB91-E967-44FD-8EBA-CE7DB5F00447}">
          <x14:formula1>
            <xm:f>lista!$K$2:$K$24</xm:f>
          </x14:formula1>
          <xm:sqref>H13</xm:sqref>
        </x14:dataValidation>
        <x14:dataValidation type="list" allowBlank="1" showInputMessage="1" showErrorMessage="1" xr:uid="{742975FF-93A8-4C31-B8F1-257113F08C69}">
          <x14:formula1>
            <xm:f>lista!$L$2:$L$21</xm:f>
          </x14:formula1>
          <xm:sqref>H8:R8</xm:sqref>
        </x14:dataValidation>
        <x14:dataValidation type="list" allowBlank="1" showInputMessage="1" showErrorMessage="1" xr:uid="{7A670E0B-5AAB-46E8-AED6-C7B199CB15EB}">
          <x14:formula1>
            <xm:f>lista!$M$2:$M$21</xm:f>
          </x14:formula1>
          <xm:sqref>S8:V8</xm:sqref>
        </x14:dataValidation>
        <x14:dataValidation type="list" allowBlank="1" showInputMessage="1" showErrorMessage="1" xr:uid="{F278C795-46FB-4D24-B71C-4D4AB355D69B}">
          <x14:formula1>
            <xm:f>lista!$Q$2:$Q$3</xm:f>
          </x14:formula1>
          <xm:sqref>O11:Q11</xm:sqref>
        </x14:dataValidation>
        <x14:dataValidation type="list" allowBlank="1" showInputMessage="1" showErrorMessage="1" xr:uid="{DBFC81DE-D6BD-4C0B-AFFD-568CCEC781CA}">
          <x14:formula1>
            <xm:f>lista!$P$2:$P$4</xm:f>
          </x14:formula1>
          <xm:sqref>C62:V65</xm:sqref>
        </x14:dataValidation>
        <x14:dataValidation type="list" allowBlank="1" showInputMessage="1" showErrorMessage="1" xr:uid="{D7C55F0B-2419-48E7-AC3F-CAB7A74D0F0C}">
          <x14:formula1>
            <xm:f>lista!$I$2:$I$7</xm:f>
          </x14:formula1>
          <xm:sqref>A13:B13</xm:sqref>
        </x14:dataValidation>
        <x14:dataValidation type="list" allowBlank="1" showInputMessage="1" showErrorMessage="1" xr:uid="{45D50A51-346A-4F8E-9AAA-DD62A3315480}">
          <x14:formula1>
            <xm:f>lista!$H$2:$H$5</xm:f>
          </x14:formula1>
          <xm:sqref>T16:V17</xm:sqref>
        </x14:dataValidation>
        <x14:dataValidation type="list" allowBlank="1" showInputMessage="1" showErrorMessage="1" xr:uid="{FD21A23A-A7F2-46DA-ACCA-B8FA35AB51CC}">
          <x14:formula1>
            <xm:f>lista!$G$2:$G$5</xm:f>
          </x14:formula1>
          <xm:sqref>Q16:S17</xm:sqref>
        </x14:dataValidation>
        <x14:dataValidation type="list" allowBlank="1" showInputMessage="1" showErrorMessage="1" xr:uid="{D2E93401-7A1A-40AE-95FC-0125AFF22515}">
          <x14:formula1>
            <xm:f>lista!$C$2:$C$3</xm:f>
          </x14:formula1>
          <xm:sqref>P20:R20</xm:sqref>
        </x14:dataValidation>
        <x14:dataValidation type="list" allowBlank="1" showInputMessage="1" showErrorMessage="1" xr:uid="{8423E3F2-4141-455B-9765-7044FA9D46A4}">
          <x14:formula1>
            <xm:f>lista!$E$2:$E$3</xm:f>
          </x14:formula1>
          <xm:sqref>S20:V20</xm:sqref>
        </x14:dataValidation>
        <x14:dataValidation type="list" allowBlank="1" showInputMessage="1" showErrorMessage="1" xr:uid="{E5A0865C-C630-4C1A-A063-40B11DE9FE78}">
          <x14:formula1>
            <xm:f>lista!$D$2:$D$3</xm:f>
          </x14:formula1>
          <xm:sqref>L20:O20</xm:sqref>
        </x14:dataValidation>
        <x14:dataValidation type="list" allowBlank="1" showInputMessage="1" showErrorMessage="1" xr:uid="{C2BF00ED-2B88-48EC-9B58-62DECDE76298}">
          <x14:formula1>
            <xm:f>lista!$F$2:$F$9</xm:f>
          </x14:formula1>
          <xm:sqref>D20:G20</xm:sqref>
        </x14:dataValidation>
        <x14:dataValidation type="list" allowBlank="1" showInputMessage="1" showErrorMessage="1" xr:uid="{FBEF2375-6B06-40A4-B2A2-4F4A8D442A5C}">
          <x14:formula1>
            <xm:f>lista!$O$2:$O$3</xm:f>
          </x14:formula1>
          <xm:sqref>A20:C20</xm:sqref>
        </x14:dataValidation>
        <x14:dataValidation type="list" allowBlank="1" showInputMessage="1" showErrorMessage="1" xr:uid="{54AE70C6-1D67-4C22-B1ED-473352C7A6FF}">
          <x14:formula1>
            <xm:f>lista!$B$2:$B$8</xm:f>
          </x14:formula1>
          <xm:sqref>F16:I17</xm:sqref>
        </x14:dataValidation>
        <x14:dataValidation type="list" allowBlank="1" showInputMessage="1" showErrorMessage="1" xr:uid="{B0FD2C52-8428-4731-AA78-A3706F5C7C75}">
          <x14:formula1>
            <xm:f>lista!$A$2:$A$13</xm:f>
          </x14:formula1>
          <xm:sqref>F11:N11</xm:sqref>
        </x14:dataValidation>
        <x14:dataValidation type="list" allowBlank="1" showInputMessage="1" showErrorMessage="1" xr:uid="{F381D6F3-293C-4DF1-A841-924A8957948C}">
          <x14:formula1>
            <xm:f>lista!$J$2:$J$13</xm:f>
          </x14:formula1>
          <xm:sqref>C13</xm:sqref>
        </x14:dataValidation>
        <x14:dataValidation type="list" allowBlank="1" showInputMessage="1" showErrorMessage="1" xr:uid="{644C2E06-4A9F-412A-8684-F2ED0C5AED7B}">
          <x14:formula1>
            <xm:f>lista!$N$2:$N$5</xm:f>
          </x14:formula1>
          <xm:sqref>A8:G8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1FA8-3D73-42C0-89B1-1A6EE9D5682B}">
  <sheetPr>
    <pageSetUpPr fitToPage="1"/>
  </sheetPr>
  <dimension ref="A1:AA73"/>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3.8984375" style="1" customWidth="1"/>
    <col min="2" max="2" width="10.59765625" style="1" customWidth="1"/>
    <col min="3" max="3" width="14.69921875" style="18" customWidth="1"/>
    <col min="4" max="4" width="8.59765625" style="18" customWidth="1"/>
    <col min="5" max="5" width="8.59765625" style="1" customWidth="1"/>
    <col min="6" max="11" width="8.69921875" style="1" customWidth="1"/>
    <col min="12" max="12" width="16.09765625" style="1" customWidth="1"/>
    <col min="13" max="13" width="6.69921875" style="1" customWidth="1"/>
    <col min="14" max="14" width="7.69921875" style="1" customWidth="1"/>
    <col min="15" max="16" width="8.19921875" style="1" customWidth="1"/>
    <col min="17" max="17" width="13.3984375" style="1" customWidth="1"/>
    <col min="18" max="18" width="8.09765625" style="1" customWidth="1"/>
    <col min="19" max="19" width="9.5" style="1" customWidth="1"/>
    <col min="20" max="20" width="6.69921875" style="1" customWidth="1"/>
    <col min="21" max="21" width="8.19921875" style="1" customWidth="1"/>
    <col min="22" max="22" width="14.3984375" style="1" customWidth="1"/>
    <col min="23" max="23" width="7" style="1" customWidth="1"/>
    <col min="24" max="24" width="10.59765625" style="1" customWidth="1"/>
    <col min="25" max="25" width="26.69921875" style="1" customWidth="1"/>
    <col min="26" max="26" width="14.69921875" style="2" customWidth="1"/>
    <col min="27" max="27" width="4.59765625" style="2"/>
    <col min="28" max="16384" width="4.59765625" style="1"/>
  </cols>
  <sheetData>
    <row r="1" spans="1:25" ht="24" customHeight="1">
      <c r="A1" s="82"/>
      <c r="B1" s="82"/>
      <c r="C1" s="108" t="s">
        <v>0</v>
      </c>
      <c r="D1" s="108"/>
      <c r="E1" s="108"/>
      <c r="F1" s="108"/>
      <c r="G1" s="108"/>
      <c r="H1" s="108"/>
      <c r="I1" s="108"/>
      <c r="J1" s="108"/>
      <c r="K1" s="108"/>
      <c r="L1" s="108"/>
      <c r="M1" s="108"/>
      <c r="N1" s="108"/>
      <c r="O1" s="108"/>
      <c r="P1" s="108"/>
      <c r="Q1" s="108" t="s">
        <v>1</v>
      </c>
      <c r="R1" s="108"/>
      <c r="S1" s="108"/>
      <c r="T1" s="108" t="s">
        <v>2</v>
      </c>
      <c r="U1" s="108"/>
      <c r="V1" s="108"/>
    </row>
    <row r="2" spans="1:25" ht="24" customHeight="1">
      <c r="A2" s="82"/>
      <c r="B2" s="82"/>
      <c r="C2" s="108"/>
      <c r="D2" s="108"/>
      <c r="E2" s="108"/>
      <c r="F2" s="108"/>
      <c r="G2" s="108"/>
      <c r="H2" s="108"/>
      <c r="I2" s="108"/>
      <c r="J2" s="108"/>
      <c r="K2" s="108"/>
      <c r="L2" s="108"/>
      <c r="M2" s="108"/>
      <c r="N2" s="108"/>
      <c r="O2" s="108"/>
      <c r="P2" s="108"/>
      <c r="Q2" s="108" t="s">
        <v>3</v>
      </c>
      <c r="R2" s="108"/>
      <c r="S2" s="108"/>
      <c r="T2" s="109" t="s">
        <v>294</v>
      </c>
      <c r="U2" s="109"/>
      <c r="V2" s="109"/>
    </row>
    <row r="3" spans="1:25" ht="24" customHeight="1">
      <c r="A3" s="82"/>
      <c r="B3" s="82"/>
      <c r="C3" s="108" t="s">
        <v>4</v>
      </c>
      <c r="D3" s="108"/>
      <c r="E3" s="108"/>
      <c r="F3" s="108"/>
      <c r="G3" s="108"/>
      <c r="H3" s="108"/>
      <c r="I3" s="108"/>
      <c r="J3" s="108"/>
      <c r="K3" s="108"/>
      <c r="L3" s="108"/>
      <c r="M3" s="108"/>
      <c r="N3" s="108"/>
      <c r="O3" s="108"/>
      <c r="P3" s="108"/>
      <c r="Q3" s="108" t="s">
        <v>5</v>
      </c>
      <c r="R3" s="108"/>
      <c r="S3" s="108"/>
      <c r="T3" s="108" t="s">
        <v>6</v>
      </c>
      <c r="U3" s="108"/>
      <c r="V3" s="108"/>
    </row>
    <row r="4" spans="1:25" ht="24" customHeight="1">
      <c r="A4" s="82"/>
      <c r="B4" s="82"/>
      <c r="C4" s="108"/>
      <c r="D4" s="108"/>
      <c r="E4" s="108"/>
      <c r="F4" s="108"/>
      <c r="G4" s="108"/>
      <c r="H4" s="108"/>
      <c r="I4" s="108"/>
      <c r="J4" s="108"/>
      <c r="K4" s="108"/>
      <c r="L4" s="108"/>
      <c r="M4" s="108"/>
      <c r="N4" s="108"/>
      <c r="O4" s="108"/>
      <c r="P4" s="108"/>
      <c r="Q4" s="108" t="s">
        <v>7</v>
      </c>
      <c r="R4" s="108"/>
      <c r="S4" s="108"/>
      <c r="T4" s="110">
        <v>45721</v>
      </c>
      <c r="U4" s="108"/>
      <c r="V4" s="108"/>
    </row>
    <row r="5" spans="1:25" ht="9" customHeight="1">
      <c r="A5" s="72"/>
      <c r="B5" s="73"/>
      <c r="C5" s="73"/>
      <c r="D5" s="73"/>
      <c r="E5" s="73"/>
      <c r="F5" s="73"/>
      <c r="G5" s="73"/>
      <c r="H5" s="73"/>
      <c r="I5" s="73"/>
      <c r="J5" s="73"/>
      <c r="K5" s="73"/>
      <c r="L5" s="73"/>
      <c r="M5" s="73"/>
      <c r="N5" s="73"/>
      <c r="O5" s="73"/>
      <c r="P5" s="73"/>
      <c r="Q5" s="73"/>
      <c r="R5" s="73"/>
      <c r="S5" s="73"/>
      <c r="T5" s="73"/>
      <c r="U5" s="73"/>
      <c r="V5" s="74"/>
    </row>
    <row r="6" spans="1:25" ht="18.600000000000001" customHeight="1">
      <c r="A6" s="84" t="s">
        <v>8</v>
      </c>
      <c r="B6" s="85"/>
      <c r="C6" s="85"/>
      <c r="D6" s="85"/>
      <c r="E6" s="85"/>
      <c r="F6" s="85"/>
      <c r="G6" s="85"/>
      <c r="H6" s="85"/>
      <c r="I6" s="85"/>
      <c r="J6" s="85"/>
      <c r="K6" s="85"/>
      <c r="L6" s="85"/>
      <c r="M6" s="85"/>
      <c r="N6" s="85"/>
      <c r="O6" s="85"/>
      <c r="P6" s="85"/>
      <c r="Q6" s="85"/>
      <c r="R6" s="85"/>
      <c r="S6" s="85"/>
      <c r="T6" s="85"/>
      <c r="U6" s="85"/>
      <c r="V6" s="86"/>
    </row>
    <row r="7" spans="1:25" ht="16.95" customHeight="1">
      <c r="A7" s="72" t="s">
        <v>9</v>
      </c>
      <c r="B7" s="73"/>
      <c r="C7" s="73"/>
      <c r="D7" s="73"/>
      <c r="E7" s="73"/>
      <c r="F7" s="73"/>
      <c r="G7" s="74"/>
      <c r="H7" s="72" t="s">
        <v>10</v>
      </c>
      <c r="I7" s="73"/>
      <c r="J7" s="73"/>
      <c r="K7" s="73"/>
      <c r="L7" s="73"/>
      <c r="M7" s="73"/>
      <c r="N7" s="73"/>
      <c r="O7" s="73"/>
      <c r="P7" s="73"/>
      <c r="Q7" s="73"/>
      <c r="R7" s="74"/>
      <c r="S7" s="72" t="s">
        <v>11</v>
      </c>
      <c r="T7" s="73"/>
      <c r="U7" s="73"/>
      <c r="V7" s="74"/>
    </row>
    <row r="8" spans="1:25" ht="26.7" customHeight="1">
      <c r="A8" s="78" t="s">
        <v>139</v>
      </c>
      <c r="B8" s="79"/>
      <c r="C8" s="79"/>
      <c r="D8" s="79"/>
      <c r="E8" s="79"/>
      <c r="F8" s="79"/>
      <c r="G8" s="80"/>
      <c r="H8" s="78" t="s">
        <v>147</v>
      </c>
      <c r="I8" s="79"/>
      <c r="J8" s="79"/>
      <c r="K8" s="79"/>
      <c r="L8" s="79"/>
      <c r="M8" s="79"/>
      <c r="N8" s="79"/>
      <c r="O8" s="79"/>
      <c r="P8" s="79"/>
      <c r="Q8" s="79"/>
      <c r="R8" s="80"/>
      <c r="S8" s="78" t="s">
        <v>148</v>
      </c>
      <c r="T8" s="79"/>
      <c r="U8" s="79"/>
      <c r="V8" s="80"/>
    </row>
    <row r="9" spans="1:25" ht="19.2" customHeight="1">
      <c r="A9" s="84" t="s">
        <v>12</v>
      </c>
      <c r="B9" s="85"/>
      <c r="C9" s="85"/>
      <c r="D9" s="85"/>
      <c r="E9" s="85"/>
      <c r="F9" s="85"/>
      <c r="G9" s="85"/>
      <c r="H9" s="85"/>
      <c r="I9" s="85"/>
      <c r="J9" s="85"/>
      <c r="K9" s="85"/>
      <c r="L9" s="85"/>
      <c r="M9" s="85"/>
      <c r="N9" s="85"/>
      <c r="O9" s="85"/>
      <c r="P9" s="85"/>
      <c r="Q9" s="85"/>
      <c r="R9" s="85"/>
      <c r="S9" s="85"/>
      <c r="T9" s="85"/>
      <c r="U9" s="85"/>
      <c r="V9" s="86"/>
    </row>
    <row r="10" spans="1:25" ht="34.200000000000003" customHeight="1">
      <c r="A10" s="82" t="s">
        <v>13</v>
      </c>
      <c r="B10" s="82"/>
      <c r="C10" s="82"/>
      <c r="D10" s="82"/>
      <c r="E10" s="82"/>
      <c r="F10" s="72" t="s">
        <v>14</v>
      </c>
      <c r="G10" s="73"/>
      <c r="H10" s="73"/>
      <c r="I10" s="73"/>
      <c r="J10" s="73"/>
      <c r="K10" s="73"/>
      <c r="L10" s="73"/>
      <c r="M10" s="73"/>
      <c r="N10" s="74"/>
      <c r="O10" s="69" t="s">
        <v>283</v>
      </c>
      <c r="P10" s="70"/>
      <c r="Q10" s="71"/>
      <c r="R10" s="135" t="s">
        <v>15</v>
      </c>
      <c r="S10" s="135"/>
      <c r="T10" s="135"/>
      <c r="U10" s="82" t="s">
        <v>3</v>
      </c>
      <c r="V10" s="82"/>
    </row>
    <row r="11" spans="1:25" ht="34.950000000000003" customHeight="1">
      <c r="A11" s="83" t="s">
        <v>335</v>
      </c>
      <c r="B11" s="83"/>
      <c r="C11" s="83"/>
      <c r="D11" s="83"/>
      <c r="E11" s="83"/>
      <c r="F11" s="87" t="s">
        <v>131</v>
      </c>
      <c r="G11" s="88"/>
      <c r="H11" s="88"/>
      <c r="I11" s="88"/>
      <c r="J11" s="88"/>
      <c r="K11" s="88"/>
      <c r="L11" s="88"/>
      <c r="M11" s="88"/>
      <c r="N11" s="89"/>
      <c r="O11" s="78" t="s">
        <v>279</v>
      </c>
      <c r="P11" s="79"/>
      <c r="Q11" s="80"/>
      <c r="R11" s="81" t="s">
        <v>350</v>
      </c>
      <c r="S11" s="81"/>
      <c r="T11" s="81"/>
      <c r="U11" s="134" t="s">
        <v>118</v>
      </c>
      <c r="V11" s="134"/>
    </row>
    <row r="12" spans="1:25" ht="49.95" customHeight="1">
      <c r="A12" s="82" t="s">
        <v>271</v>
      </c>
      <c r="B12" s="82"/>
      <c r="C12" s="82" t="s">
        <v>16</v>
      </c>
      <c r="D12" s="82"/>
      <c r="E12" s="82"/>
      <c r="F12" s="82"/>
      <c r="G12" s="82"/>
      <c r="H12" s="121" t="s">
        <v>275</v>
      </c>
      <c r="I12" s="121"/>
      <c r="J12" s="121"/>
      <c r="K12" s="121"/>
      <c r="L12" s="121"/>
      <c r="M12" s="121"/>
      <c r="N12" s="120" t="s">
        <v>276</v>
      </c>
      <c r="O12" s="120"/>
      <c r="P12" s="135" t="s">
        <v>18</v>
      </c>
      <c r="Q12" s="135"/>
      <c r="R12" s="82" t="s">
        <v>19</v>
      </c>
      <c r="S12" s="82"/>
      <c r="T12" s="82"/>
      <c r="U12" s="82"/>
      <c r="V12" s="82"/>
    </row>
    <row r="13" spans="1:25" ht="54" customHeight="1">
      <c r="A13" s="136" t="s">
        <v>264</v>
      </c>
      <c r="B13" s="136"/>
      <c r="C13" s="81" t="s">
        <v>227</v>
      </c>
      <c r="D13" s="81"/>
      <c r="E13" s="81"/>
      <c r="F13" s="81"/>
      <c r="G13" s="81"/>
      <c r="H13" s="81" t="s">
        <v>231</v>
      </c>
      <c r="I13" s="81"/>
      <c r="J13" s="81"/>
      <c r="K13" s="81"/>
      <c r="L13" s="81"/>
      <c r="M13" s="81"/>
      <c r="N13" s="81" t="s">
        <v>186</v>
      </c>
      <c r="O13" s="81"/>
      <c r="P13" s="81">
        <v>7972</v>
      </c>
      <c r="Q13" s="81"/>
      <c r="R13" s="75" t="s">
        <v>320</v>
      </c>
      <c r="S13" s="76"/>
      <c r="T13" s="76"/>
      <c r="U13" s="76"/>
      <c r="V13" s="77"/>
    </row>
    <row r="14" spans="1:25" ht="21" customHeight="1">
      <c r="A14" s="122" t="s">
        <v>20</v>
      </c>
      <c r="B14" s="123"/>
      <c r="C14" s="123"/>
      <c r="D14" s="123"/>
      <c r="E14" s="124"/>
      <c r="F14" s="128" t="s">
        <v>21</v>
      </c>
      <c r="G14" s="129"/>
      <c r="H14" s="129"/>
      <c r="I14" s="130"/>
      <c r="J14" s="122" t="s">
        <v>22</v>
      </c>
      <c r="K14" s="123"/>
      <c r="L14" s="123"/>
      <c r="M14" s="124"/>
      <c r="N14" s="72" t="s">
        <v>23</v>
      </c>
      <c r="O14" s="73"/>
      <c r="P14" s="73"/>
      <c r="Q14" s="73"/>
      <c r="R14" s="73"/>
      <c r="S14" s="73"/>
      <c r="T14" s="73"/>
      <c r="U14" s="73"/>
      <c r="V14" s="74"/>
      <c r="W14" s="3"/>
      <c r="X14" s="3"/>
      <c r="Y14" s="3"/>
    </row>
    <row r="15" spans="1:25" ht="35.25" customHeight="1">
      <c r="A15" s="125"/>
      <c r="B15" s="126"/>
      <c r="C15" s="126"/>
      <c r="D15" s="126"/>
      <c r="E15" s="127"/>
      <c r="F15" s="131"/>
      <c r="G15" s="132"/>
      <c r="H15" s="132"/>
      <c r="I15" s="133"/>
      <c r="J15" s="125"/>
      <c r="K15" s="126"/>
      <c r="L15" s="126"/>
      <c r="M15" s="127"/>
      <c r="N15" s="72" t="s">
        <v>24</v>
      </c>
      <c r="O15" s="73"/>
      <c r="P15" s="73"/>
      <c r="Q15" s="69" t="s">
        <v>25</v>
      </c>
      <c r="R15" s="70"/>
      <c r="S15" s="71"/>
      <c r="T15" s="69" t="s">
        <v>26</v>
      </c>
      <c r="U15" s="70"/>
      <c r="V15" s="71"/>
      <c r="W15" s="3"/>
      <c r="X15" s="3"/>
      <c r="Y15" s="3"/>
    </row>
    <row r="16" spans="1:25" ht="25.95" customHeight="1">
      <c r="A16" s="83" t="s">
        <v>336</v>
      </c>
      <c r="B16" s="83"/>
      <c r="C16" s="83"/>
      <c r="D16" s="83"/>
      <c r="E16" s="83"/>
      <c r="F16" s="91" t="s">
        <v>132</v>
      </c>
      <c r="G16" s="91"/>
      <c r="H16" s="91"/>
      <c r="I16" s="91"/>
      <c r="J16" s="174">
        <v>0.25</v>
      </c>
      <c r="K16" s="174"/>
      <c r="L16" s="174"/>
      <c r="M16" s="174"/>
      <c r="N16" s="49" t="s">
        <v>211</v>
      </c>
      <c r="O16" s="49" t="s">
        <v>212</v>
      </c>
      <c r="P16" s="49" t="s">
        <v>213</v>
      </c>
      <c r="Q16" s="83" t="s">
        <v>260</v>
      </c>
      <c r="R16" s="83"/>
      <c r="S16" s="83"/>
      <c r="T16" s="134">
        <v>2027</v>
      </c>
      <c r="U16" s="134"/>
      <c r="V16" s="134"/>
    </row>
    <row r="17" spans="1:25" ht="37.200000000000003" customHeight="1">
      <c r="A17" s="83"/>
      <c r="B17" s="83"/>
      <c r="C17" s="83"/>
      <c r="D17" s="83"/>
      <c r="E17" s="83"/>
      <c r="F17" s="91"/>
      <c r="G17" s="91"/>
      <c r="H17" s="91"/>
      <c r="I17" s="91"/>
      <c r="J17" s="174"/>
      <c r="K17" s="174"/>
      <c r="L17" s="174"/>
      <c r="M17" s="174"/>
      <c r="N17" s="50">
        <f>(66*2)/264</f>
        <v>0.5</v>
      </c>
      <c r="O17" s="50">
        <f>(66*3)/264</f>
        <v>0.75</v>
      </c>
      <c r="P17" s="50">
        <f>(66*4)/264</f>
        <v>1</v>
      </c>
      <c r="Q17" s="83"/>
      <c r="R17" s="83"/>
      <c r="S17" s="83"/>
      <c r="T17" s="134"/>
      <c r="U17" s="134"/>
      <c r="V17" s="134"/>
    </row>
    <row r="18" spans="1:25" ht="18" customHeight="1">
      <c r="A18" s="84" t="s">
        <v>27</v>
      </c>
      <c r="B18" s="85"/>
      <c r="C18" s="85"/>
      <c r="D18" s="85"/>
      <c r="E18" s="85"/>
      <c r="F18" s="85"/>
      <c r="G18" s="85"/>
      <c r="H18" s="85"/>
      <c r="I18" s="85"/>
      <c r="J18" s="85"/>
      <c r="K18" s="85"/>
      <c r="L18" s="85"/>
      <c r="M18" s="85"/>
      <c r="N18" s="85"/>
      <c r="O18" s="85"/>
      <c r="P18" s="85"/>
      <c r="Q18" s="85"/>
      <c r="R18" s="85"/>
      <c r="S18" s="85"/>
      <c r="T18" s="85"/>
      <c r="U18" s="85"/>
      <c r="V18" s="86"/>
      <c r="X18" s="1" t="s">
        <v>28</v>
      </c>
    </row>
    <row r="19" spans="1:25" ht="43.95" customHeight="1">
      <c r="A19" s="111" t="s">
        <v>29</v>
      </c>
      <c r="B19" s="112"/>
      <c r="C19" s="113"/>
      <c r="D19" s="111" t="s">
        <v>30</v>
      </c>
      <c r="E19" s="112"/>
      <c r="F19" s="112"/>
      <c r="G19" s="113"/>
      <c r="H19" s="111" t="s">
        <v>31</v>
      </c>
      <c r="I19" s="112"/>
      <c r="J19" s="112"/>
      <c r="K19" s="113"/>
      <c r="L19" s="94" t="s">
        <v>32</v>
      </c>
      <c r="M19" s="107"/>
      <c r="N19" s="107"/>
      <c r="O19" s="95"/>
      <c r="P19" s="111" t="s">
        <v>33</v>
      </c>
      <c r="Q19" s="112"/>
      <c r="R19" s="113"/>
      <c r="S19" s="94" t="s">
        <v>34</v>
      </c>
      <c r="T19" s="107"/>
      <c r="U19" s="107"/>
      <c r="V19" s="95"/>
    </row>
    <row r="20" spans="1:25" ht="43.95" customHeight="1">
      <c r="A20" s="114" t="s">
        <v>150</v>
      </c>
      <c r="B20" s="115"/>
      <c r="C20" s="116"/>
      <c r="D20" s="114" t="s">
        <v>159</v>
      </c>
      <c r="E20" s="115"/>
      <c r="F20" s="115"/>
      <c r="G20" s="116"/>
      <c r="H20" s="117">
        <f>+N17</f>
        <v>0.5</v>
      </c>
      <c r="I20" s="118"/>
      <c r="J20" s="118"/>
      <c r="K20" s="119"/>
      <c r="L20" s="87" t="s">
        <v>134</v>
      </c>
      <c r="M20" s="88"/>
      <c r="N20" s="88"/>
      <c r="O20" s="89"/>
      <c r="P20" s="114" t="s">
        <v>133</v>
      </c>
      <c r="Q20" s="115"/>
      <c r="R20" s="116"/>
      <c r="S20" s="87" t="s">
        <v>145</v>
      </c>
      <c r="T20" s="88"/>
      <c r="U20" s="88"/>
      <c r="V20" s="89"/>
    </row>
    <row r="21" spans="1:25" ht="23.4" customHeight="1">
      <c r="A21" s="150" t="s">
        <v>35</v>
      </c>
      <c r="B21" s="151"/>
      <c r="C21" s="151"/>
      <c r="D21" s="151"/>
      <c r="E21" s="151"/>
      <c r="F21" s="151"/>
      <c r="G21" s="151"/>
      <c r="H21" s="151"/>
      <c r="I21" s="151"/>
      <c r="J21" s="151"/>
      <c r="K21" s="151"/>
      <c r="L21" s="151"/>
      <c r="M21" s="151"/>
      <c r="N21" s="152"/>
      <c r="O21" s="128" t="s">
        <v>36</v>
      </c>
      <c r="P21" s="129"/>
      <c r="Q21" s="129"/>
      <c r="R21" s="129"/>
      <c r="S21" s="129"/>
      <c r="T21" s="129"/>
      <c r="U21" s="129"/>
      <c r="V21" s="130"/>
    </row>
    <row r="22" spans="1:25" ht="25.95" customHeight="1">
      <c r="A22" s="138" t="s">
        <v>37</v>
      </c>
      <c r="B22" s="139"/>
      <c r="C22" s="139"/>
      <c r="D22" s="140"/>
      <c r="E22" s="144" t="s">
        <v>38</v>
      </c>
      <c r="F22" s="145"/>
      <c r="G22" s="145"/>
      <c r="H22" s="145"/>
      <c r="I22" s="146"/>
      <c r="J22" s="141" t="s">
        <v>39</v>
      </c>
      <c r="K22" s="142"/>
      <c r="L22" s="142"/>
      <c r="M22" s="142"/>
      <c r="N22" s="143"/>
      <c r="O22" s="131"/>
      <c r="P22" s="132"/>
      <c r="Q22" s="132"/>
      <c r="R22" s="132"/>
      <c r="S22" s="132"/>
      <c r="T22" s="132"/>
      <c r="U22" s="132"/>
      <c r="V22" s="133"/>
    </row>
    <row r="23" spans="1:25" ht="43.95" customHeight="1">
      <c r="A23" s="78">
        <v>100</v>
      </c>
      <c r="B23" s="79"/>
      <c r="C23" s="79"/>
      <c r="D23" s="80"/>
      <c r="E23" s="78">
        <v>97</v>
      </c>
      <c r="F23" s="79"/>
      <c r="G23" s="79"/>
      <c r="H23" s="79"/>
      <c r="I23" s="80"/>
      <c r="J23" s="75">
        <v>95</v>
      </c>
      <c r="K23" s="76"/>
      <c r="L23" s="76"/>
      <c r="M23" s="76"/>
      <c r="N23" s="77"/>
      <c r="O23" s="87" t="s">
        <v>309</v>
      </c>
      <c r="P23" s="88"/>
      <c r="Q23" s="88"/>
      <c r="R23" s="88"/>
      <c r="S23" s="88"/>
      <c r="T23" s="88"/>
      <c r="U23" s="88"/>
      <c r="V23" s="89"/>
    </row>
    <row r="24" spans="1:25" ht="25.2" customHeight="1">
      <c r="A24" s="82" t="s">
        <v>40</v>
      </c>
      <c r="B24" s="82"/>
      <c r="C24" s="82"/>
      <c r="D24" s="82"/>
      <c r="E24" s="82"/>
      <c r="F24" s="82"/>
      <c r="G24" s="82"/>
      <c r="H24" s="82"/>
      <c r="I24" s="82"/>
      <c r="J24" s="82"/>
      <c r="K24" s="82"/>
      <c r="L24" s="82"/>
      <c r="M24" s="82" t="s">
        <v>41</v>
      </c>
      <c r="N24" s="82"/>
      <c r="O24" s="82"/>
      <c r="P24" s="82"/>
      <c r="Q24" s="82"/>
      <c r="R24" s="82"/>
      <c r="S24" s="82"/>
      <c r="T24" s="82"/>
      <c r="U24" s="82"/>
      <c r="V24" s="82"/>
    </row>
    <row r="25" spans="1:25" ht="45.45" customHeight="1">
      <c r="A25" s="83" t="s">
        <v>319</v>
      </c>
      <c r="B25" s="83"/>
      <c r="C25" s="83"/>
      <c r="D25" s="83"/>
      <c r="E25" s="83"/>
      <c r="F25" s="83"/>
      <c r="G25" s="83"/>
      <c r="H25" s="83"/>
      <c r="I25" s="83"/>
      <c r="J25" s="83"/>
      <c r="K25" s="83"/>
      <c r="L25" s="83"/>
      <c r="M25" s="83" t="s">
        <v>337</v>
      </c>
      <c r="N25" s="83"/>
      <c r="O25" s="83"/>
      <c r="P25" s="83"/>
      <c r="Q25" s="83"/>
      <c r="R25" s="83"/>
      <c r="S25" s="83"/>
      <c r="T25" s="83"/>
      <c r="U25" s="83"/>
      <c r="V25" s="83"/>
      <c r="Y25" s="4"/>
    </row>
    <row r="26" spans="1:25" ht="19.2" customHeight="1">
      <c r="A26" s="84" t="s">
        <v>42</v>
      </c>
      <c r="B26" s="85"/>
      <c r="C26" s="85"/>
      <c r="D26" s="85"/>
      <c r="E26" s="85"/>
      <c r="F26" s="85"/>
      <c r="G26" s="85"/>
      <c r="H26" s="85"/>
      <c r="I26" s="85"/>
      <c r="J26" s="85"/>
      <c r="K26" s="85"/>
      <c r="L26" s="85"/>
      <c r="M26" s="85"/>
      <c r="N26" s="85"/>
      <c r="O26" s="85"/>
      <c r="P26" s="85"/>
      <c r="Q26" s="85"/>
      <c r="R26" s="85"/>
      <c r="S26" s="85"/>
      <c r="T26" s="85"/>
      <c r="U26" s="85"/>
      <c r="V26" s="86"/>
    </row>
    <row r="27" spans="1:25" ht="19.2" customHeight="1">
      <c r="A27" s="100" t="s">
        <v>43</v>
      </c>
      <c r="B27" s="101"/>
      <c r="C27" s="69" t="s">
        <v>354</v>
      </c>
      <c r="D27" s="70"/>
      <c r="E27" s="70"/>
      <c r="F27" s="70"/>
      <c r="G27" s="71"/>
      <c r="H27" s="72" t="s">
        <v>355</v>
      </c>
      <c r="I27" s="73"/>
      <c r="J27" s="73"/>
      <c r="K27" s="73"/>
      <c r="L27" s="74"/>
      <c r="M27" s="69" t="s">
        <v>356</v>
      </c>
      <c r="N27" s="70"/>
      <c r="O27" s="70"/>
      <c r="P27" s="70"/>
      <c r="Q27" s="71"/>
      <c r="R27" s="69" t="s">
        <v>357</v>
      </c>
      <c r="S27" s="70"/>
      <c r="T27" s="70"/>
      <c r="U27" s="70"/>
      <c r="V27" s="71"/>
    </row>
    <row r="28" spans="1:25" ht="19.2" customHeight="1">
      <c r="A28" s="92" t="s">
        <v>56</v>
      </c>
      <c r="B28" s="92"/>
      <c r="C28" s="75">
        <f>66+20</f>
        <v>86</v>
      </c>
      <c r="D28" s="76"/>
      <c r="E28" s="76"/>
      <c r="F28" s="76"/>
      <c r="G28" s="77"/>
      <c r="H28" s="78"/>
      <c r="I28" s="79"/>
      <c r="J28" s="79"/>
      <c r="K28" s="79"/>
      <c r="L28" s="80"/>
      <c r="M28" s="75"/>
      <c r="N28" s="76"/>
      <c r="O28" s="76"/>
      <c r="P28" s="76"/>
      <c r="Q28" s="77"/>
      <c r="R28" s="75"/>
      <c r="S28" s="76"/>
      <c r="T28" s="76"/>
      <c r="U28" s="76"/>
      <c r="V28" s="77"/>
      <c r="X28" s="8"/>
      <c r="Y28" s="8"/>
    </row>
    <row r="29" spans="1:25" ht="19.2" customHeight="1">
      <c r="A29" s="92" t="s">
        <v>57</v>
      </c>
      <c r="B29" s="92"/>
      <c r="C29" s="75">
        <v>264</v>
      </c>
      <c r="D29" s="76"/>
      <c r="E29" s="76"/>
      <c r="F29" s="76"/>
      <c r="G29" s="77"/>
      <c r="H29" s="78">
        <v>264</v>
      </c>
      <c r="I29" s="79"/>
      <c r="J29" s="79"/>
      <c r="K29" s="79"/>
      <c r="L29" s="80"/>
      <c r="M29" s="75">
        <v>264</v>
      </c>
      <c r="N29" s="76"/>
      <c r="O29" s="76"/>
      <c r="P29" s="76"/>
      <c r="Q29" s="77"/>
      <c r="R29" s="75">
        <v>264</v>
      </c>
      <c r="S29" s="76"/>
      <c r="T29" s="76"/>
      <c r="U29" s="76"/>
      <c r="V29" s="77"/>
      <c r="W29" s="4"/>
    </row>
    <row r="30" spans="1:25" ht="19.95" customHeight="1">
      <c r="A30" s="162" t="s">
        <v>58</v>
      </c>
      <c r="B30" s="162"/>
      <c r="C30" s="162"/>
      <c r="D30" s="162"/>
      <c r="E30" s="162"/>
      <c r="F30" s="162"/>
      <c r="G30" s="162"/>
      <c r="H30" s="162"/>
      <c r="I30" s="162"/>
      <c r="J30" s="162"/>
      <c r="K30" s="162"/>
      <c r="L30" s="162"/>
      <c r="M30" s="162"/>
      <c r="N30" s="162"/>
      <c r="O30" s="162"/>
      <c r="P30" s="162"/>
      <c r="Q30" s="162"/>
      <c r="R30" s="162"/>
      <c r="S30" s="162"/>
      <c r="T30" s="162"/>
      <c r="U30" s="162"/>
      <c r="V30" s="162"/>
    </row>
    <row r="31" spans="1:25" ht="19.95" customHeight="1">
      <c r="A31" s="22"/>
      <c r="B31" s="10"/>
      <c r="C31" s="10"/>
      <c r="D31" s="10"/>
      <c r="E31" s="10"/>
      <c r="F31" s="10"/>
      <c r="G31" s="10"/>
      <c r="H31" s="10"/>
      <c r="I31" s="10"/>
      <c r="J31" s="10"/>
      <c r="K31" s="10"/>
      <c r="L31" s="10"/>
      <c r="M31" s="10"/>
      <c r="N31" s="10"/>
      <c r="O31" s="10"/>
      <c r="P31" s="10"/>
      <c r="Q31" s="10"/>
      <c r="R31" s="10"/>
      <c r="S31" s="10"/>
      <c r="T31" s="10"/>
      <c r="U31" s="10"/>
      <c r="V31" s="23"/>
    </row>
    <row r="32" spans="1:25" ht="26.4">
      <c r="A32" s="5" t="s">
        <v>59</v>
      </c>
      <c r="B32" s="6" t="s">
        <v>60</v>
      </c>
      <c r="C32" s="1"/>
      <c r="D32" s="1"/>
      <c r="G32" s="90"/>
      <c r="H32" s="90"/>
      <c r="I32" s="90"/>
      <c r="J32" s="90"/>
      <c r="K32" s="90"/>
      <c r="L32" s="90"/>
      <c r="M32" s="90"/>
      <c r="N32" s="90"/>
      <c r="O32" s="90"/>
      <c r="P32" s="90"/>
      <c r="Q32" s="163"/>
      <c r="R32" s="163"/>
      <c r="S32" s="163"/>
      <c r="T32" s="163"/>
      <c r="U32" s="163"/>
      <c r="V32" s="164"/>
    </row>
    <row r="33" spans="1:24" ht="17.7" customHeight="1">
      <c r="A33" s="51" t="s">
        <v>354</v>
      </c>
      <c r="B33" s="56">
        <f>IF(ISERROR($C$28/$C$29),0,$C$28/$C$29)</f>
        <v>0.32575757575757575</v>
      </c>
      <c r="C33" s="1"/>
      <c r="D33" s="1"/>
      <c r="G33" s="160"/>
      <c r="H33" s="160"/>
      <c r="I33" s="90"/>
      <c r="J33" s="90"/>
      <c r="K33" s="10"/>
      <c r="L33" s="11"/>
      <c r="M33" s="160"/>
      <c r="N33" s="160"/>
      <c r="O33" s="160"/>
      <c r="P33" s="160"/>
      <c r="Q33" s="165"/>
      <c r="R33" s="165"/>
      <c r="S33" s="165"/>
      <c r="T33" s="165"/>
      <c r="U33" s="165"/>
      <c r="V33" s="166"/>
    </row>
    <row r="34" spans="1:24" ht="17.7" customHeight="1">
      <c r="A34" s="51" t="s">
        <v>355</v>
      </c>
      <c r="B34" s="52">
        <f>IF(ISERROR($H$28/$H$29),0,$H$28/$H$29)</f>
        <v>0</v>
      </c>
      <c r="C34" s="1"/>
      <c r="D34" s="1"/>
      <c r="G34" s="90"/>
      <c r="H34" s="90"/>
      <c r="I34" s="90"/>
      <c r="J34" s="90"/>
      <c r="K34" s="12"/>
      <c r="L34" s="10"/>
      <c r="M34" s="90"/>
      <c r="N34" s="90"/>
      <c r="O34" s="90"/>
      <c r="P34" s="90"/>
      <c r="Q34" s="165"/>
      <c r="R34" s="165"/>
      <c r="S34" s="165"/>
      <c r="T34" s="165"/>
      <c r="U34" s="165"/>
      <c r="V34" s="166"/>
    </row>
    <row r="35" spans="1:24" ht="17.7" customHeight="1">
      <c r="A35" s="51" t="s">
        <v>356</v>
      </c>
      <c r="B35" s="52">
        <f>IF(ISERROR($M$28/$M$29),0,$M$28/$M$29)</f>
        <v>0</v>
      </c>
      <c r="C35" s="1"/>
      <c r="D35" s="1"/>
      <c r="G35" s="90"/>
      <c r="H35" s="90"/>
      <c r="I35" s="90"/>
      <c r="J35" s="90"/>
      <c r="K35" s="12"/>
      <c r="L35" s="10"/>
      <c r="M35" s="90"/>
      <c r="N35" s="90"/>
      <c r="O35" s="90"/>
      <c r="P35" s="90"/>
      <c r="Q35" s="165"/>
      <c r="R35" s="165"/>
      <c r="S35" s="165"/>
      <c r="T35" s="165"/>
      <c r="U35" s="165"/>
      <c r="V35" s="166"/>
    </row>
    <row r="36" spans="1:24" ht="17.7" customHeight="1">
      <c r="A36" s="51" t="s">
        <v>357</v>
      </c>
      <c r="B36" s="52">
        <f>IF(ISERROR($R$28/$R$29),0,$R$28/$R$29)</f>
        <v>0</v>
      </c>
      <c r="C36" s="1"/>
      <c r="D36" s="1"/>
      <c r="G36" s="90"/>
      <c r="H36" s="90"/>
      <c r="I36" s="90"/>
      <c r="J36" s="90"/>
      <c r="K36" s="12"/>
      <c r="L36" s="10"/>
      <c r="M36" s="90"/>
      <c r="N36" s="90"/>
      <c r="O36" s="90"/>
      <c r="P36" s="90"/>
      <c r="Q36" s="165"/>
      <c r="R36" s="165"/>
      <c r="S36" s="165"/>
      <c r="T36" s="165"/>
      <c r="U36" s="165"/>
      <c r="V36" s="166"/>
    </row>
    <row r="37" spans="1:24" ht="17.7" customHeight="1">
      <c r="A37" s="53"/>
      <c r="C37" s="1"/>
      <c r="D37" s="1"/>
      <c r="G37" s="90"/>
      <c r="H37" s="90"/>
      <c r="I37" s="90"/>
      <c r="J37" s="90"/>
      <c r="K37" s="12"/>
      <c r="L37" s="10"/>
      <c r="M37" s="90"/>
      <c r="N37" s="90"/>
      <c r="O37" s="90"/>
      <c r="P37" s="90"/>
      <c r="Q37" s="165"/>
      <c r="R37" s="165"/>
      <c r="S37" s="165"/>
      <c r="T37" s="165"/>
      <c r="U37" s="165"/>
      <c r="V37" s="166"/>
    </row>
    <row r="38" spans="1:24" ht="17.7" customHeight="1">
      <c r="A38" s="53"/>
      <c r="C38" s="1"/>
      <c r="D38" s="1"/>
      <c r="G38" s="90"/>
      <c r="H38" s="90"/>
      <c r="I38" s="90"/>
      <c r="J38" s="90"/>
      <c r="K38" s="12"/>
      <c r="L38" s="10"/>
      <c r="M38" s="90"/>
      <c r="N38" s="90"/>
      <c r="O38" s="90"/>
      <c r="P38" s="90"/>
      <c r="Q38" s="165"/>
      <c r="R38" s="165"/>
      <c r="S38" s="165"/>
      <c r="T38" s="165"/>
      <c r="U38" s="165"/>
      <c r="V38" s="166"/>
    </row>
    <row r="39" spans="1:24" ht="17.7" customHeight="1">
      <c r="A39" s="53"/>
      <c r="C39" s="1"/>
      <c r="D39" s="1"/>
      <c r="G39" s="90"/>
      <c r="H39" s="90"/>
      <c r="I39" s="90"/>
      <c r="J39" s="90"/>
      <c r="K39" s="12"/>
      <c r="L39" s="10"/>
      <c r="M39" s="90"/>
      <c r="N39" s="90"/>
      <c r="O39" s="90"/>
      <c r="P39" s="90"/>
      <c r="Q39" s="165"/>
      <c r="R39" s="165"/>
      <c r="S39" s="165"/>
      <c r="T39" s="165"/>
      <c r="U39" s="165"/>
      <c r="V39" s="166"/>
    </row>
    <row r="40" spans="1:24" ht="17.7" customHeight="1">
      <c r="A40" s="53"/>
      <c r="C40" s="1"/>
      <c r="D40" s="1"/>
      <c r="G40" s="90"/>
      <c r="H40" s="90"/>
      <c r="I40" s="90"/>
      <c r="J40" s="90"/>
      <c r="K40" s="12"/>
      <c r="L40" s="10"/>
      <c r="M40" s="90"/>
      <c r="N40" s="90"/>
      <c r="O40" s="90"/>
      <c r="P40" s="90"/>
      <c r="Q40" s="165"/>
      <c r="R40" s="165"/>
      <c r="S40" s="165"/>
      <c r="T40" s="165"/>
      <c r="U40" s="165"/>
      <c r="V40" s="166"/>
    </row>
    <row r="41" spans="1:24" ht="17.7" customHeight="1">
      <c r="A41" s="53"/>
      <c r="C41" s="1"/>
      <c r="D41" s="1"/>
      <c r="G41" s="90"/>
      <c r="H41" s="90"/>
      <c r="I41" s="90"/>
      <c r="J41" s="90"/>
      <c r="K41" s="12"/>
      <c r="L41" s="10"/>
      <c r="M41" s="90"/>
      <c r="N41" s="90"/>
      <c r="O41" s="90"/>
      <c r="P41" s="90"/>
      <c r="Q41" s="165"/>
      <c r="R41" s="165"/>
      <c r="S41" s="165"/>
      <c r="T41" s="165"/>
      <c r="U41" s="165"/>
      <c r="V41" s="166"/>
    </row>
    <row r="42" spans="1:24" ht="17.7" customHeight="1">
      <c r="A42" s="53"/>
      <c r="C42" s="1"/>
      <c r="D42" s="1"/>
      <c r="G42" s="90"/>
      <c r="H42" s="90"/>
      <c r="I42" s="90"/>
      <c r="J42" s="90"/>
      <c r="K42" s="12"/>
      <c r="L42" s="10"/>
      <c r="M42" s="90"/>
      <c r="N42" s="90"/>
      <c r="O42" s="90"/>
      <c r="P42" s="90"/>
      <c r="Q42" s="165"/>
      <c r="R42" s="165"/>
      <c r="S42" s="165"/>
      <c r="T42" s="165"/>
      <c r="U42" s="165"/>
      <c r="V42" s="166"/>
    </row>
    <row r="43" spans="1:24" ht="17.7" customHeight="1">
      <c r="A43" s="53"/>
      <c r="C43" s="1"/>
      <c r="D43" s="1"/>
      <c r="G43" s="90"/>
      <c r="H43" s="90"/>
      <c r="I43" s="90"/>
      <c r="J43" s="90"/>
      <c r="K43" s="12"/>
      <c r="L43" s="10"/>
      <c r="M43" s="90"/>
      <c r="N43" s="90"/>
      <c r="O43" s="90"/>
      <c r="P43" s="90"/>
      <c r="Q43" s="165"/>
      <c r="R43" s="165"/>
      <c r="S43" s="165"/>
      <c r="T43" s="165"/>
      <c r="U43" s="165"/>
      <c r="V43" s="166"/>
    </row>
    <row r="44" spans="1:24" ht="17.25" customHeight="1">
      <c r="A44" s="53"/>
      <c r="C44" s="1"/>
      <c r="D44" s="1"/>
      <c r="G44" s="90"/>
      <c r="H44" s="90"/>
      <c r="I44" s="90"/>
      <c r="J44" s="90"/>
      <c r="K44" s="12"/>
      <c r="L44" s="10"/>
      <c r="M44" s="90"/>
      <c r="N44" s="90"/>
      <c r="O44" s="90"/>
      <c r="P44" s="90"/>
      <c r="Q44" s="163"/>
      <c r="R44" s="163"/>
      <c r="S44" s="163"/>
      <c r="T44" s="163"/>
      <c r="U44" s="163"/>
      <c r="V44" s="164"/>
    </row>
    <row r="45" spans="1:24" ht="17.25" customHeight="1">
      <c r="A45" s="24"/>
      <c r="B45" s="15"/>
      <c r="C45" s="21"/>
      <c r="D45" s="21"/>
      <c r="K45" s="12"/>
      <c r="L45" s="10"/>
      <c r="V45" s="25"/>
    </row>
    <row r="46" spans="1:24" ht="14.4" customHeight="1">
      <c r="A46" s="93" t="s">
        <v>73</v>
      </c>
      <c r="B46" s="93"/>
      <c r="C46" s="93"/>
      <c r="D46" s="93"/>
      <c r="E46" s="93"/>
      <c r="F46" s="93"/>
      <c r="G46" s="93"/>
      <c r="H46" s="93"/>
      <c r="I46" s="93"/>
      <c r="J46" s="93"/>
      <c r="K46" s="93"/>
      <c r="L46" s="93"/>
      <c r="M46" s="93"/>
      <c r="N46" s="93"/>
      <c r="O46" s="93"/>
      <c r="P46" s="93"/>
      <c r="Q46" s="93"/>
      <c r="R46" s="93"/>
      <c r="S46" s="93"/>
      <c r="T46" s="93"/>
      <c r="U46" s="93"/>
      <c r="V46" s="93"/>
      <c r="X46" s="13"/>
    </row>
    <row r="47" spans="1:24" ht="30" customHeight="1">
      <c r="A47" s="94" t="s">
        <v>360</v>
      </c>
      <c r="B47" s="95"/>
      <c r="C47" s="96" t="s">
        <v>389</v>
      </c>
      <c r="D47" s="97"/>
      <c r="E47" s="97"/>
      <c r="F47" s="97"/>
      <c r="G47" s="97"/>
      <c r="H47" s="97"/>
      <c r="I47" s="97"/>
      <c r="J47" s="97"/>
      <c r="K47" s="97"/>
      <c r="L47" s="97"/>
      <c r="M47" s="97"/>
      <c r="N47" s="97"/>
      <c r="O47" s="97"/>
      <c r="P47" s="97"/>
      <c r="Q47" s="97"/>
      <c r="R47" s="97"/>
      <c r="S47" s="97"/>
      <c r="T47" s="97"/>
      <c r="U47" s="97"/>
      <c r="V47" s="98"/>
      <c r="W47" s="10">
        <f>LEN(C47)</f>
        <v>308</v>
      </c>
      <c r="X47" s="13"/>
    </row>
    <row r="48" spans="1:24" ht="30" customHeight="1">
      <c r="A48" s="94" t="s">
        <v>361</v>
      </c>
      <c r="B48" s="95"/>
      <c r="C48" s="99"/>
      <c r="D48" s="97"/>
      <c r="E48" s="97"/>
      <c r="F48" s="97"/>
      <c r="G48" s="97"/>
      <c r="H48" s="97"/>
      <c r="I48" s="97"/>
      <c r="J48" s="97"/>
      <c r="K48" s="97"/>
      <c r="L48" s="97"/>
      <c r="M48" s="97"/>
      <c r="N48" s="97"/>
      <c r="O48" s="97"/>
      <c r="P48" s="97"/>
      <c r="Q48" s="97"/>
      <c r="R48" s="97"/>
      <c r="S48" s="97"/>
      <c r="T48" s="97"/>
      <c r="U48" s="97"/>
      <c r="V48" s="98"/>
      <c r="W48" s="10">
        <f>LEN(C48)</f>
        <v>0</v>
      </c>
      <c r="X48" s="13"/>
    </row>
    <row r="49" spans="1:25" ht="30" customHeight="1">
      <c r="A49" s="94" t="s">
        <v>362</v>
      </c>
      <c r="B49" s="95"/>
      <c r="C49" s="96"/>
      <c r="D49" s="97"/>
      <c r="E49" s="97"/>
      <c r="F49" s="97"/>
      <c r="G49" s="97"/>
      <c r="H49" s="97"/>
      <c r="I49" s="97"/>
      <c r="J49" s="97"/>
      <c r="K49" s="97"/>
      <c r="L49" s="97"/>
      <c r="M49" s="97"/>
      <c r="N49" s="97"/>
      <c r="O49" s="97"/>
      <c r="P49" s="97"/>
      <c r="Q49" s="97"/>
      <c r="R49" s="97"/>
      <c r="S49" s="97"/>
      <c r="T49" s="97"/>
      <c r="U49" s="97"/>
      <c r="V49" s="98"/>
      <c r="W49" s="10">
        <f t="shared" ref="W49:W50" si="0">LEN(C49)</f>
        <v>0</v>
      </c>
      <c r="X49" s="13"/>
    </row>
    <row r="50" spans="1:25" ht="30" customHeight="1">
      <c r="A50" s="94" t="s">
        <v>363</v>
      </c>
      <c r="B50" s="95"/>
      <c r="C50" s="99"/>
      <c r="D50" s="97"/>
      <c r="E50" s="97"/>
      <c r="F50" s="97"/>
      <c r="G50" s="97"/>
      <c r="H50" s="97"/>
      <c r="I50" s="97"/>
      <c r="J50" s="97"/>
      <c r="K50" s="97"/>
      <c r="L50" s="97"/>
      <c r="M50" s="97"/>
      <c r="N50" s="97"/>
      <c r="O50" s="97"/>
      <c r="P50" s="97"/>
      <c r="Q50" s="97"/>
      <c r="R50" s="97"/>
      <c r="S50" s="97"/>
      <c r="T50" s="97"/>
      <c r="U50" s="97"/>
      <c r="V50" s="98"/>
      <c r="W50" s="10">
        <f t="shared" si="0"/>
        <v>0</v>
      </c>
      <c r="X50" s="13"/>
    </row>
    <row r="51" spans="1:25" ht="14.4" customHeight="1">
      <c r="A51" s="153" t="s">
        <v>74</v>
      </c>
      <c r="B51" s="154"/>
      <c r="C51" s="154"/>
      <c r="D51" s="154"/>
      <c r="E51" s="154"/>
      <c r="F51" s="154"/>
      <c r="G51" s="154"/>
      <c r="H51" s="154"/>
      <c r="I51" s="154"/>
      <c r="J51" s="154"/>
      <c r="K51" s="154"/>
      <c r="L51" s="154"/>
      <c r="M51" s="154"/>
      <c r="N51" s="154"/>
      <c r="O51" s="154"/>
      <c r="P51" s="154"/>
      <c r="Q51" s="154"/>
      <c r="R51" s="154"/>
      <c r="S51" s="154"/>
      <c r="T51" s="154"/>
      <c r="U51" s="154"/>
      <c r="V51" s="155"/>
      <c r="W51" s="14"/>
      <c r="X51" s="13"/>
    </row>
    <row r="52" spans="1:25" ht="30" customHeight="1">
      <c r="A52" s="94" t="s">
        <v>360</v>
      </c>
      <c r="B52" s="95"/>
      <c r="C52" s="96" t="s">
        <v>186</v>
      </c>
      <c r="D52" s="167"/>
      <c r="E52" s="167"/>
      <c r="F52" s="167"/>
      <c r="G52" s="167"/>
      <c r="H52" s="167"/>
      <c r="I52" s="167"/>
      <c r="J52" s="167"/>
      <c r="K52" s="167"/>
      <c r="L52" s="167"/>
      <c r="M52" s="167"/>
      <c r="N52" s="167"/>
      <c r="O52" s="167"/>
      <c r="P52" s="167"/>
      <c r="Q52" s="167"/>
      <c r="R52" s="167"/>
      <c r="S52" s="167"/>
      <c r="T52" s="167"/>
      <c r="U52" s="167"/>
      <c r="V52" s="168"/>
      <c r="W52" s="10">
        <f t="shared" ref="W52:W55" si="1">LEN(C52)</f>
        <v>3</v>
      </c>
      <c r="X52" s="13"/>
    </row>
    <row r="53" spans="1:25" ht="30" customHeight="1">
      <c r="A53" s="94" t="s">
        <v>361</v>
      </c>
      <c r="B53" s="95"/>
      <c r="C53" s="96"/>
      <c r="D53" s="167"/>
      <c r="E53" s="167"/>
      <c r="F53" s="167"/>
      <c r="G53" s="167"/>
      <c r="H53" s="167"/>
      <c r="I53" s="167"/>
      <c r="J53" s="167"/>
      <c r="K53" s="167"/>
      <c r="L53" s="167"/>
      <c r="M53" s="167"/>
      <c r="N53" s="167"/>
      <c r="O53" s="167"/>
      <c r="P53" s="167"/>
      <c r="Q53" s="167"/>
      <c r="R53" s="167"/>
      <c r="S53" s="167"/>
      <c r="T53" s="167"/>
      <c r="U53" s="167"/>
      <c r="V53" s="168"/>
      <c r="W53" s="10">
        <f t="shared" si="1"/>
        <v>0</v>
      </c>
      <c r="X53" s="13"/>
    </row>
    <row r="54" spans="1:25" ht="30" customHeight="1">
      <c r="A54" s="94" t="s">
        <v>362</v>
      </c>
      <c r="B54" s="95"/>
      <c r="C54" s="96"/>
      <c r="D54" s="167"/>
      <c r="E54" s="167"/>
      <c r="F54" s="167"/>
      <c r="G54" s="167"/>
      <c r="H54" s="167"/>
      <c r="I54" s="167"/>
      <c r="J54" s="167"/>
      <c r="K54" s="167"/>
      <c r="L54" s="167"/>
      <c r="M54" s="167"/>
      <c r="N54" s="167"/>
      <c r="O54" s="167"/>
      <c r="P54" s="167"/>
      <c r="Q54" s="167"/>
      <c r="R54" s="167"/>
      <c r="S54" s="167"/>
      <c r="T54" s="167"/>
      <c r="U54" s="167"/>
      <c r="V54" s="168"/>
      <c r="W54" s="10">
        <f t="shared" si="1"/>
        <v>0</v>
      </c>
      <c r="X54" s="13"/>
    </row>
    <row r="55" spans="1:25" ht="30" customHeight="1">
      <c r="A55" s="94" t="s">
        <v>363</v>
      </c>
      <c r="B55" s="95"/>
      <c r="C55" s="96"/>
      <c r="D55" s="167"/>
      <c r="E55" s="167"/>
      <c r="F55" s="167"/>
      <c r="G55" s="167"/>
      <c r="H55" s="167"/>
      <c r="I55" s="167"/>
      <c r="J55" s="167"/>
      <c r="K55" s="167"/>
      <c r="L55" s="167"/>
      <c r="M55" s="167"/>
      <c r="N55" s="167"/>
      <c r="O55" s="167"/>
      <c r="P55" s="167"/>
      <c r="Q55" s="167"/>
      <c r="R55" s="167"/>
      <c r="S55" s="167"/>
      <c r="T55" s="167"/>
      <c r="U55" s="167"/>
      <c r="V55" s="168"/>
      <c r="W55" s="10">
        <f t="shared" si="1"/>
        <v>0</v>
      </c>
      <c r="X55" s="13"/>
    </row>
    <row r="56" spans="1:25" ht="14.4" customHeight="1">
      <c r="A56" s="156" t="s">
        <v>282</v>
      </c>
      <c r="B56" s="156"/>
      <c r="C56" s="156"/>
      <c r="D56" s="156"/>
      <c r="E56" s="156"/>
      <c r="F56" s="156"/>
      <c r="G56" s="156"/>
      <c r="H56" s="156"/>
      <c r="I56" s="156"/>
      <c r="J56" s="156"/>
      <c r="K56" s="156"/>
      <c r="L56" s="156"/>
      <c r="M56" s="156"/>
      <c r="N56" s="156"/>
      <c r="O56" s="156"/>
      <c r="P56" s="156"/>
      <c r="Q56" s="156"/>
      <c r="R56" s="156"/>
      <c r="S56" s="156"/>
      <c r="T56" s="156"/>
      <c r="U56" s="156"/>
      <c r="V56" s="156"/>
      <c r="W56" s="10"/>
      <c r="X56" s="13"/>
    </row>
    <row r="57" spans="1:25" ht="30" customHeight="1">
      <c r="A57" s="94" t="s">
        <v>360</v>
      </c>
      <c r="B57" s="95"/>
      <c r="C57" s="96" t="s">
        <v>186</v>
      </c>
      <c r="D57" s="167"/>
      <c r="E57" s="167"/>
      <c r="F57" s="167"/>
      <c r="G57" s="167"/>
      <c r="H57" s="167"/>
      <c r="I57" s="167"/>
      <c r="J57" s="167"/>
      <c r="K57" s="167"/>
      <c r="L57" s="167"/>
      <c r="M57" s="167"/>
      <c r="N57" s="167"/>
      <c r="O57" s="167"/>
      <c r="P57" s="167"/>
      <c r="Q57" s="167"/>
      <c r="R57" s="167"/>
      <c r="S57" s="167"/>
      <c r="T57" s="167"/>
      <c r="U57" s="167"/>
      <c r="V57" s="168"/>
      <c r="W57" s="10">
        <f t="shared" ref="W57:W60" si="2">LEN(C57)</f>
        <v>3</v>
      </c>
      <c r="X57" s="13"/>
    </row>
    <row r="58" spans="1:25" ht="30" customHeight="1">
      <c r="A58" s="94" t="s">
        <v>361</v>
      </c>
      <c r="B58" s="95"/>
      <c r="C58" s="96"/>
      <c r="D58" s="167"/>
      <c r="E58" s="167"/>
      <c r="F58" s="167"/>
      <c r="G58" s="167"/>
      <c r="H58" s="167"/>
      <c r="I58" s="167"/>
      <c r="J58" s="167"/>
      <c r="K58" s="167"/>
      <c r="L58" s="167"/>
      <c r="M58" s="167"/>
      <c r="N58" s="167"/>
      <c r="O58" s="167"/>
      <c r="P58" s="167"/>
      <c r="Q58" s="167"/>
      <c r="R58" s="167"/>
      <c r="S58" s="167"/>
      <c r="T58" s="167"/>
      <c r="U58" s="167"/>
      <c r="V58" s="168"/>
      <c r="W58" s="10">
        <f t="shared" si="2"/>
        <v>0</v>
      </c>
      <c r="X58" s="13"/>
    </row>
    <row r="59" spans="1:25" ht="30" customHeight="1">
      <c r="A59" s="94" t="s">
        <v>362</v>
      </c>
      <c r="B59" s="95"/>
      <c r="C59" s="96"/>
      <c r="D59" s="167"/>
      <c r="E59" s="167"/>
      <c r="F59" s="167"/>
      <c r="G59" s="167"/>
      <c r="H59" s="167"/>
      <c r="I59" s="167"/>
      <c r="J59" s="167"/>
      <c r="K59" s="167"/>
      <c r="L59" s="167"/>
      <c r="M59" s="167"/>
      <c r="N59" s="167"/>
      <c r="O59" s="167"/>
      <c r="P59" s="167"/>
      <c r="Q59" s="167"/>
      <c r="R59" s="167"/>
      <c r="S59" s="167"/>
      <c r="T59" s="167"/>
      <c r="U59" s="167"/>
      <c r="V59" s="168"/>
      <c r="W59" s="10">
        <f t="shared" si="2"/>
        <v>0</v>
      </c>
      <c r="X59" s="13"/>
    </row>
    <row r="60" spans="1:25" ht="30" customHeight="1">
      <c r="A60" s="94" t="s">
        <v>363</v>
      </c>
      <c r="B60" s="95"/>
      <c r="C60" s="96"/>
      <c r="D60" s="167"/>
      <c r="E60" s="167"/>
      <c r="F60" s="167"/>
      <c r="G60" s="167"/>
      <c r="H60" s="167"/>
      <c r="I60" s="167"/>
      <c r="J60" s="167"/>
      <c r="K60" s="167"/>
      <c r="L60" s="167"/>
      <c r="M60" s="167"/>
      <c r="N60" s="167"/>
      <c r="O60" s="167"/>
      <c r="P60" s="167"/>
      <c r="Q60" s="167"/>
      <c r="R60" s="167"/>
      <c r="S60" s="167"/>
      <c r="T60" s="167"/>
      <c r="U60" s="167"/>
      <c r="V60" s="168"/>
      <c r="W60" s="10">
        <f t="shared" si="2"/>
        <v>0</v>
      </c>
      <c r="X60" s="13"/>
    </row>
    <row r="61" spans="1:25" ht="14.4" customHeight="1">
      <c r="A61" s="156" t="s">
        <v>392</v>
      </c>
      <c r="B61" s="156"/>
      <c r="C61" s="156"/>
      <c r="D61" s="156"/>
      <c r="E61" s="156"/>
      <c r="F61" s="156"/>
      <c r="G61" s="156"/>
      <c r="H61" s="156"/>
      <c r="I61" s="156"/>
      <c r="J61" s="156"/>
      <c r="K61" s="156"/>
      <c r="L61" s="156"/>
      <c r="M61" s="156"/>
      <c r="N61" s="156"/>
      <c r="O61" s="156"/>
      <c r="P61" s="156"/>
      <c r="Q61" s="156"/>
      <c r="R61" s="156"/>
      <c r="S61" s="156"/>
      <c r="T61" s="156"/>
      <c r="U61" s="156"/>
      <c r="V61" s="156"/>
      <c r="W61" s="14"/>
      <c r="X61" s="10"/>
      <c r="Y61" s="10"/>
    </row>
    <row r="62" spans="1:25" ht="30" customHeight="1">
      <c r="A62" s="94" t="s">
        <v>360</v>
      </c>
      <c r="B62" s="95"/>
      <c r="C62" s="167" t="s">
        <v>279</v>
      </c>
      <c r="D62" s="167"/>
      <c r="E62" s="167"/>
      <c r="F62" s="167"/>
      <c r="G62" s="167"/>
      <c r="H62" s="167"/>
      <c r="I62" s="167"/>
      <c r="J62" s="167"/>
      <c r="K62" s="167"/>
      <c r="L62" s="167"/>
      <c r="M62" s="167"/>
      <c r="N62" s="167"/>
      <c r="O62" s="167"/>
      <c r="P62" s="167"/>
      <c r="Q62" s="167"/>
      <c r="R62" s="167"/>
      <c r="S62" s="167"/>
      <c r="T62" s="167"/>
      <c r="U62" s="167"/>
      <c r="V62" s="168"/>
      <c r="W62" s="14"/>
      <c r="X62" s="15"/>
      <c r="Y62" s="12"/>
    </row>
    <row r="63" spans="1:25" ht="30" customHeight="1">
      <c r="A63" s="94" t="s">
        <v>361</v>
      </c>
      <c r="B63" s="95"/>
      <c r="C63" s="167"/>
      <c r="D63" s="167"/>
      <c r="E63" s="167"/>
      <c r="F63" s="167"/>
      <c r="G63" s="167"/>
      <c r="H63" s="167"/>
      <c r="I63" s="167"/>
      <c r="J63" s="167"/>
      <c r="K63" s="167"/>
      <c r="L63" s="167"/>
      <c r="M63" s="167"/>
      <c r="N63" s="167"/>
      <c r="O63" s="167"/>
      <c r="P63" s="167"/>
      <c r="Q63" s="167"/>
      <c r="R63" s="167"/>
      <c r="S63" s="167"/>
      <c r="T63" s="167"/>
      <c r="U63" s="167"/>
      <c r="V63" s="168"/>
      <c r="W63" s="14"/>
      <c r="X63" s="15"/>
      <c r="Y63" s="12"/>
    </row>
    <row r="64" spans="1:25" ht="30" customHeight="1">
      <c r="A64" s="94" t="s">
        <v>362</v>
      </c>
      <c r="B64" s="95"/>
      <c r="C64" s="167"/>
      <c r="D64" s="167"/>
      <c r="E64" s="167"/>
      <c r="F64" s="167"/>
      <c r="G64" s="167"/>
      <c r="H64" s="167"/>
      <c r="I64" s="167"/>
      <c r="J64" s="167"/>
      <c r="K64" s="167"/>
      <c r="L64" s="167"/>
      <c r="M64" s="167"/>
      <c r="N64" s="167"/>
      <c r="O64" s="167"/>
      <c r="P64" s="167"/>
      <c r="Q64" s="167"/>
      <c r="R64" s="167"/>
      <c r="S64" s="167"/>
      <c r="T64" s="167"/>
      <c r="U64" s="167"/>
      <c r="V64" s="168"/>
      <c r="W64" s="14"/>
      <c r="X64" s="15"/>
      <c r="Y64" s="12"/>
    </row>
    <row r="65" spans="1:25" ht="30" customHeight="1">
      <c r="A65" s="94" t="s">
        <v>363</v>
      </c>
      <c r="B65" s="95"/>
      <c r="C65" s="167"/>
      <c r="D65" s="167"/>
      <c r="E65" s="167"/>
      <c r="F65" s="167"/>
      <c r="G65" s="167"/>
      <c r="H65" s="167"/>
      <c r="I65" s="167"/>
      <c r="J65" s="167"/>
      <c r="K65" s="167"/>
      <c r="L65" s="167"/>
      <c r="M65" s="167"/>
      <c r="N65" s="167"/>
      <c r="O65" s="167"/>
      <c r="P65" s="167"/>
      <c r="Q65" s="167"/>
      <c r="R65" s="167"/>
      <c r="S65" s="167"/>
      <c r="T65" s="167"/>
      <c r="U65" s="167"/>
      <c r="V65" s="168"/>
      <c r="W65" s="14"/>
      <c r="X65" s="15"/>
      <c r="Y65" s="12"/>
    </row>
    <row r="66" spans="1:25" ht="16.2" customHeight="1">
      <c r="A66" s="156" t="s">
        <v>76</v>
      </c>
      <c r="B66" s="156"/>
      <c r="C66" s="156"/>
      <c r="D66" s="156"/>
      <c r="E66" s="156"/>
      <c r="F66" s="156"/>
      <c r="G66" s="156"/>
      <c r="H66" s="156"/>
      <c r="I66" s="156"/>
      <c r="J66" s="156"/>
      <c r="K66" s="156"/>
      <c r="L66" s="156"/>
      <c r="M66" s="156"/>
      <c r="N66" s="156"/>
      <c r="O66" s="156"/>
      <c r="P66" s="156"/>
      <c r="Q66" s="156"/>
      <c r="R66" s="156"/>
      <c r="S66" s="156"/>
      <c r="T66" s="156"/>
      <c r="U66" s="156"/>
      <c r="V66" s="156"/>
      <c r="W66" s="14"/>
      <c r="X66" s="15"/>
      <c r="Y66" s="12"/>
    </row>
    <row r="67" spans="1:25" ht="15.6" customHeight="1">
      <c r="A67" s="20" t="s">
        <v>3</v>
      </c>
      <c r="B67" s="158" t="s">
        <v>77</v>
      </c>
      <c r="C67" s="159"/>
      <c r="D67" s="157" t="s">
        <v>78</v>
      </c>
      <c r="E67" s="158"/>
      <c r="F67" s="158"/>
      <c r="G67" s="158"/>
      <c r="H67" s="158"/>
      <c r="I67" s="158"/>
      <c r="J67" s="159"/>
      <c r="K67" s="157" t="s">
        <v>79</v>
      </c>
      <c r="L67" s="158"/>
      <c r="M67" s="158"/>
      <c r="N67" s="158"/>
      <c r="O67" s="158"/>
      <c r="P67" s="158"/>
      <c r="Q67" s="159"/>
      <c r="R67" s="157" t="s">
        <v>80</v>
      </c>
      <c r="S67" s="158"/>
      <c r="T67" s="158"/>
      <c r="U67" s="158"/>
      <c r="V67" s="159"/>
      <c r="W67" s="14"/>
      <c r="X67" s="15"/>
      <c r="Y67" s="12"/>
    </row>
    <row r="68" spans="1:25" ht="15" customHeight="1">
      <c r="A68" s="19">
        <v>1</v>
      </c>
      <c r="B68" s="161">
        <v>45673</v>
      </c>
      <c r="C68" s="83"/>
      <c r="D68" s="83" t="s">
        <v>358</v>
      </c>
      <c r="E68" s="83"/>
      <c r="F68" s="83"/>
      <c r="G68" s="83"/>
      <c r="H68" s="83"/>
      <c r="I68" s="83"/>
      <c r="J68" s="83"/>
      <c r="K68" s="83" t="s">
        <v>359</v>
      </c>
      <c r="L68" s="83"/>
      <c r="M68" s="83"/>
      <c r="N68" s="83"/>
      <c r="O68" s="83"/>
      <c r="P68" s="83"/>
      <c r="Q68" s="83"/>
      <c r="R68" s="161">
        <v>45729</v>
      </c>
      <c r="S68" s="83"/>
      <c r="T68" s="83"/>
      <c r="U68" s="83"/>
      <c r="V68" s="83"/>
      <c r="W68" s="14"/>
      <c r="X68" s="15"/>
      <c r="Y68" s="12"/>
    </row>
    <row r="69" spans="1:25" ht="15.6" customHeight="1">
      <c r="A69" s="104" t="s">
        <v>81</v>
      </c>
      <c r="B69" s="105"/>
      <c r="C69" s="105"/>
      <c r="D69" s="105"/>
      <c r="E69" s="105"/>
      <c r="F69" s="105"/>
      <c r="G69" s="105"/>
      <c r="H69" s="105"/>
      <c r="I69" s="105"/>
      <c r="J69" s="105"/>
      <c r="K69" s="105"/>
      <c r="L69" s="105"/>
      <c r="M69" s="105"/>
      <c r="N69" s="105"/>
      <c r="O69" s="105"/>
      <c r="P69" s="105"/>
      <c r="Q69" s="105"/>
      <c r="R69" s="105"/>
      <c r="S69" s="105"/>
      <c r="T69" s="105"/>
      <c r="U69" s="105"/>
      <c r="V69" s="106"/>
      <c r="W69" s="14"/>
      <c r="X69" s="15"/>
      <c r="Y69" s="12"/>
    </row>
    <row r="70" spans="1:25" ht="26.7" customHeight="1">
      <c r="A70" s="16" t="s">
        <v>273</v>
      </c>
      <c r="B70" s="87" t="s">
        <v>310</v>
      </c>
      <c r="C70" s="88"/>
      <c r="D70" s="88"/>
      <c r="E70" s="88"/>
      <c r="F70" s="88"/>
      <c r="G70" s="88"/>
      <c r="H70" s="88"/>
      <c r="I70" s="88"/>
      <c r="J70" s="88"/>
      <c r="K70" s="88"/>
      <c r="L70" s="89"/>
      <c r="M70" s="102" t="s">
        <v>83</v>
      </c>
      <c r="N70" s="103"/>
      <c r="O70" s="87" t="s">
        <v>311</v>
      </c>
      <c r="P70" s="88"/>
      <c r="Q70" s="88"/>
      <c r="R70" s="88"/>
      <c r="S70" s="88"/>
      <c r="T70" s="88"/>
      <c r="U70" s="88"/>
      <c r="V70" s="89"/>
    </row>
    <row r="71" spans="1:25" ht="24.6" customHeight="1">
      <c r="A71" s="16" t="s">
        <v>274</v>
      </c>
      <c r="B71" s="87" t="s">
        <v>312</v>
      </c>
      <c r="C71" s="88"/>
      <c r="D71" s="88"/>
      <c r="E71" s="88"/>
      <c r="F71" s="88"/>
      <c r="G71" s="88"/>
      <c r="H71" s="88"/>
      <c r="I71" s="88"/>
      <c r="J71" s="88"/>
      <c r="K71" s="88"/>
      <c r="L71" s="89"/>
      <c r="M71" s="102" t="s">
        <v>83</v>
      </c>
      <c r="N71" s="103"/>
      <c r="O71" s="87" t="s">
        <v>313</v>
      </c>
      <c r="P71" s="88"/>
      <c r="Q71" s="88"/>
      <c r="R71" s="88"/>
      <c r="S71" s="88"/>
      <c r="T71" s="88"/>
      <c r="U71" s="88"/>
      <c r="V71" s="89"/>
    </row>
    <row r="72" spans="1:25" ht="27.6" customHeight="1">
      <c r="A72" s="16" t="s">
        <v>85</v>
      </c>
      <c r="B72" s="87" t="s">
        <v>312</v>
      </c>
      <c r="C72" s="88"/>
      <c r="D72" s="88"/>
      <c r="E72" s="88"/>
      <c r="F72" s="88"/>
      <c r="G72" s="88"/>
      <c r="H72" s="88"/>
      <c r="I72" s="88"/>
      <c r="J72" s="88"/>
      <c r="K72" s="88"/>
      <c r="L72" s="89"/>
      <c r="M72" s="102" t="s">
        <v>83</v>
      </c>
      <c r="N72" s="103"/>
      <c r="O72" s="87" t="s">
        <v>313</v>
      </c>
      <c r="P72" s="88"/>
      <c r="Q72" s="88"/>
      <c r="R72" s="88"/>
      <c r="S72" s="88"/>
      <c r="T72" s="88"/>
      <c r="U72" s="88"/>
      <c r="V72" s="89"/>
    </row>
    <row r="73" spans="1:25" ht="13.5" customHeight="1">
      <c r="A73" s="137" t="s">
        <v>88</v>
      </c>
      <c r="B73" s="137"/>
      <c r="C73" s="137"/>
      <c r="D73" s="137"/>
      <c r="E73" s="137"/>
      <c r="F73" s="137"/>
      <c r="G73" s="137"/>
      <c r="H73" s="137"/>
      <c r="I73" s="137"/>
      <c r="J73" s="137"/>
      <c r="K73" s="137"/>
      <c r="L73" s="137"/>
      <c r="M73" s="137"/>
      <c r="N73" s="137"/>
      <c r="O73" s="137"/>
      <c r="P73" s="137"/>
      <c r="Q73" s="137"/>
      <c r="R73" s="137"/>
      <c r="S73" s="137"/>
      <c r="T73" s="137"/>
      <c r="U73" s="137"/>
      <c r="V73" s="137"/>
    </row>
  </sheetData>
  <sheetProtection selectLockedCells="1" selectUnlockedCells="1"/>
  <mergeCells count="204">
    <mergeCell ref="C52:V52"/>
    <mergeCell ref="A53:B53"/>
    <mergeCell ref="C53:V53"/>
    <mergeCell ref="A54:B54"/>
    <mergeCell ref="C54:V54"/>
    <mergeCell ref="A55:B55"/>
    <mergeCell ref="C55:V55"/>
    <mergeCell ref="A56:V56"/>
    <mergeCell ref="A57:B57"/>
    <mergeCell ref="C57:V57"/>
    <mergeCell ref="T4:V4"/>
    <mergeCell ref="A5:V5"/>
    <mergeCell ref="A6:V6"/>
    <mergeCell ref="A7:G7"/>
    <mergeCell ref="H7:R7"/>
    <mergeCell ref="S7:V7"/>
    <mergeCell ref="A1:B4"/>
    <mergeCell ref="C1:P2"/>
    <mergeCell ref="Q1:S1"/>
    <mergeCell ref="T1:V1"/>
    <mergeCell ref="Q2:S2"/>
    <mergeCell ref="T2:V2"/>
    <mergeCell ref="C3:P4"/>
    <mergeCell ref="Q3:S3"/>
    <mergeCell ref="T3:V3"/>
    <mergeCell ref="Q4:S4"/>
    <mergeCell ref="A8:G8"/>
    <mergeCell ref="H8:R8"/>
    <mergeCell ref="S8:V8"/>
    <mergeCell ref="A9:V9"/>
    <mergeCell ref="A10:E10"/>
    <mergeCell ref="F10:N10"/>
    <mergeCell ref="O10:Q10"/>
    <mergeCell ref="R10:T10"/>
    <mergeCell ref="U10:V10"/>
    <mergeCell ref="R12:V12"/>
    <mergeCell ref="A13:B13"/>
    <mergeCell ref="C13:G13"/>
    <mergeCell ref="H13:M13"/>
    <mergeCell ref="N13:O13"/>
    <mergeCell ref="P13:Q13"/>
    <mergeCell ref="R13:V13"/>
    <mergeCell ref="A11:E11"/>
    <mergeCell ref="F11:N11"/>
    <mergeCell ref="O11:Q11"/>
    <mergeCell ref="R11:T11"/>
    <mergeCell ref="U11:V11"/>
    <mergeCell ref="A12:B12"/>
    <mergeCell ref="C12:G12"/>
    <mergeCell ref="H12:M12"/>
    <mergeCell ref="N12:O12"/>
    <mergeCell ref="P12:Q12"/>
    <mergeCell ref="A16:E17"/>
    <mergeCell ref="F16:I17"/>
    <mergeCell ref="J16:M17"/>
    <mergeCell ref="Q16:S17"/>
    <mergeCell ref="T16:V17"/>
    <mergeCell ref="A18:V18"/>
    <mergeCell ref="A14:E15"/>
    <mergeCell ref="F14:I15"/>
    <mergeCell ref="J14:M15"/>
    <mergeCell ref="N14:V14"/>
    <mergeCell ref="N15:P15"/>
    <mergeCell ref="Q15:S15"/>
    <mergeCell ref="T15:V15"/>
    <mergeCell ref="A20:C20"/>
    <mergeCell ref="D20:G20"/>
    <mergeCell ref="H20:K20"/>
    <mergeCell ref="L20:O20"/>
    <mergeCell ref="P20:R20"/>
    <mergeCell ref="S20:V20"/>
    <mergeCell ref="A19:C19"/>
    <mergeCell ref="D19:G19"/>
    <mergeCell ref="H19:K19"/>
    <mergeCell ref="L19:O19"/>
    <mergeCell ref="P19:R19"/>
    <mergeCell ref="S19:V19"/>
    <mergeCell ref="A21:N21"/>
    <mergeCell ref="O21:V22"/>
    <mergeCell ref="A22:D22"/>
    <mergeCell ref="E22:I22"/>
    <mergeCell ref="J22:N22"/>
    <mergeCell ref="A23:D23"/>
    <mergeCell ref="E23:I23"/>
    <mergeCell ref="J23:N23"/>
    <mergeCell ref="O23:V23"/>
    <mergeCell ref="A24:L24"/>
    <mergeCell ref="M24:V24"/>
    <mergeCell ref="A25:L25"/>
    <mergeCell ref="M25:V25"/>
    <mergeCell ref="A26:V26"/>
    <mergeCell ref="A27:B27"/>
    <mergeCell ref="C27:G27"/>
    <mergeCell ref="H27:L27"/>
    <mergeCell ref="M27:Q27"/>
    <mergeCell ref="R27:V27"/>
    <mergeCell ref="A28:B28"/>
    <mergeCell ref="C28:G28"/>
    <mergeCell ref="H28:L28"/>
    <mergeCell ref="M28:Q28"/>
    <mergeCell ref="R28:V28"/>
    <mergeCell ref="A29:B29"/>
    <mergeCell ref="C29:G29"/>
    <mergeCell ref="H29:L29"/>
    <mergeCell ref="M29:Q29"/>
    <mergeCell ref="R29:V29"/>
    <mergeCell ref="A30:V30"/>
    <mergeCell ref="G32:H33"/>
    <mergeCell ref="I32:L32"/>
    <mergeCell ref="M32:N33"/>
    <mergeCell ref="O32:P33"/>
    <mergeCell ref="Q32:V32"/>
    <mergeCell ref="I33:J33"/>
    <mergeCell ref="Q33:V44"/>
    <mergeCell ref="G36:H36"/>
    <mergeCell ref="I36:J36"/>
    <mergeCell ref="M36:N36"/>
    <mergeCell ref="O36:P36"/>
    <mergeCell ref="G37:H37"/>
    <mergeCell ref="I37:J37"/>
    <mergeCell ref="M37:N37"/>
    <mergeCell ref="O37:P37"/>
    <mergeCell ref="G34:H34"/>
    <mergeCell ref="I34:J34"/>
    <mergeCell ref="M34:N34"/>
    <mergeCell ref="O34:P34"/>
    <mergeCell ref="G35:H35"/>
    <mergeCell ref="I35:J35"/>
    <mergeCell ref="M35:N35"/>
    <mergeCell ref="O35:P35"/>
    <mergeCell ref="G40:H40"/>
    <mergeCell ref="I40:J40"/>
    <mergeCell ref="M40:N40"/>
    <mergeCell ref="O40:P40"/>
    <mergeCell ref="G41:H41"/>
    <mergeCell ref="I41:J41"/>
    <mergeCell ref="M41:N41"/>
    <mergeCell ref="O41:P41"/>
    <mergeCell ref="G38:H38"/>
    <mergeCell ref="I38:J38"/>
    <mergeCell ref="M38:N38"/>
    <mergeCell ref="O38:P38"/>
    <mergeCell ref="G39:H39"/>
    <mergeCell ref="I39:J39"/>
    <mergeCell ref="M39:N39"/>
    <mergeCell ref="O39:P39"/>
    <mergeCell ref="G44:H44"/>
    <mergeCell ref="I44:J44"/>
    <mergeCell ref="M44:N44"/>
    <mergeCell ref="O44:P44"/>
    <mergeCell ref="A46:V46"/>
    <mergeCell ref="A61:V61"/>
    <mergeCell ref="G42:H42"/>
    <mergeCell ref="I42:J42"/>
    <mergeCell ref="M42:N42"/>
    <mergeCell ref="O42:P42"/>
    <mergeCell ref="G43:H43"/>
    <mergeCell ref="I43:J43"/>
    <mergeCell ref="M43:N43"/>
    <mergeCell ref="O43:P43"/>
    <mergeCell ref="A47:B47"/>
    <mergeCell ref="C47:V47"/>
    <mergeCell ref="A48:B48"/>
    <mergeCell ref="C48:V48"/>
    <mergeCell ref="A49:B49"/>
    <mergeCell ref="C49:V49"/>
    <mergeCell ref="A50:B50"/>
    <mergeCell ref="C50:V50"/>
    <mergeCell ref="A51:V51"/>
    <mergeCell ref="A52:B52"/>
    <mergeCell ref="O70:V70"/>
    <mergeCell ref="B68:C68"/>
    <mergeCell ref="D68:J68"/>
    <mergeCell ref="K68:Q68"/>
    <mergeCell ref="R68:V68"/>
    <mergeCell ref="A66:V66"/>
    <mergeCell ref="B67:C67"/>
    <mergeCell ref="D67:J67"/>
    <mergeCell ref="K67:Q67"/>
    <mergeCell ref="R67:V67"/>
    <mergeCell ref="A58:B58"/>
    <mergeCell ref="C58:V58"/>
    <mergeCell ref="A59:B59"/>
    <mergeCell ref="C59:V59"/>
    <mergeCell ref="A60:B60"/>
    <mergeCell ref="C60:V60"/>
    <mergeCell ref="C65:V65"/>
    <mergeCell ref="A73:V73"/>
    <mergeCell ref="B71:L71"/>
    <mergeCell ref="M71:N71"/>
    <mergeCell ref="O71:V71"/>
    <mergeCell ref="B72:L72"/>
    <mergeCell ref="M72:N72"/>
    <mergeCell ref="O72:V72"/>
    <mergeCell ref="A62:B62"/>
    <mergeCell ref="C62:V62"/>
    <mergeCell ref="A63:B63"/>
    <mergeCell ref="C63:V63"/>
    <mergeCell ref="A64:B64"/>
    <mergeCell ref="C64:V64"/>
    <mergeCell ref="A65:B65"/>
    <mergeCell ref="A69:V69"/>
    <mergeCell ref="B70:L70"/>
    <mergeCell ref="M70:N70"/>
  </mergeCells>
  <dataValidations count="3">
    <dataValidation type="textLength" allowBlank="1" showInputMessage="1" showErrorMessage="1" sqref="C47:V50" xr:uid="{A3CA02C4-0B78-4A46-BB88-F699802E11CD}">
      <formula1>1</formula1>
      <formula2>700</formula2>
    </dataValidation>
    <dataValidation type="textLength" allowBlank="1" showInputMessage="1" showErrorMessage="1" sqref="A47:A50 A62:A65 A52:A55 A57:A60" xr:uid="{69944155-5A8C-4465-9057-9F288295110E}">
      <formula1>0</formula1>
      <formula2>700</formula2>
    </dataValidation>
    <dataValidation type="textLength" allowBlank="1" showInputMessage="1" showErrorMessage="1" sqref="C52:V55 C57:V60" xr:uid="{31CDEF88-44F0-4F54-985F-890B3D86D24C}">
      <formula1>1</formula1>
      <formula2>300</formula2>
    </dataValidation>
  </dataValidations>
  <pageMargins left="0.23622047244094491" right="0.23622047244094491" top="0.11811023622047245" bottom="0" header="0.51181102362204722" footer="0.51181102362204722"/>
  <pageSetup paperSize="256" scale="42"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542DEBCA-8F4D-4D1B-8F71-61CA60DBCA15}">
          <x14:formula1>
            <xm:f>lista!$R$2:$R$21</xm:f>
          </x14:formula1>
          <xm:sqref>U11:V11</xm:sqref>
        </x14:dataValidation>
        <x14:dataValidation type="list" allowBlank="1" showInputMessage="1" showErrorMessage="1" xr:uid="{469C4C34-AEEF-412F-9D4F-B3FEFFE60D83}">
          <x14:formula1>
            <xm:f>lista!$K$2:$K$24</xm:f>
          </x14:formula1>
          <xm:sqref>H13</xm:sqref>
        </x14:dataValidation>
        <x14:dataValidation type="list" allowBlank="1" showInputMessage="1" showErrorMessage="1" xr:uid="{75C18570-FB0C-4442-8CD7-63B645514210}">
          <x14:formula1>
            <xm:f>lista!$L$2:$L$21</xm:f>
          </x14:formula1>
          <xm:sqref>H8:R8</xm:sqref>
        </x14:dataValidation>
        <x14:dataValidation type="list" allowBlank="1" showInputMessage="1" showErrorMessage="1" xr:uid="{CD4CF8F1-E8E8-40C4-BD29-84737EA554DC}">
          <x14:formula1>
            <xm:f>lista!$M$2:$M$21</xm:f>
          </x14:formula1>
          <xm:sqref>S8:V8</xm:sqref>
        </x14:dataValidation>
        <x14:dataValidation type="list" allowBlank="1" showInputMessage="1" showErrorMessage="1" xr:uid="{58B34236-FFFC-4CCD-9249-2E178988F669}">
          <x14:formula1>
            <xm:f>lista!$Q$2:$Q$3</xm:f>
          </x14:formula1>
          <xm:sqref>O11:Q11</xm:sqref>
        </x14:dataValidation>
        <x14:dataValidation type="list" allowBlank="1" showInputMessage="1" showErrorMessage="1" xr:uid="{AF28CDE5-2B49-40DD-BD1D-62FA7D609678}">
          <x14:formula1>
            <xm:f>lista!$P$2:$P$4</xm:f>
          </x14:formula1>
          <xm:sqref>C62:V65</xm:sqref>
        </x14:dataValidation>
        <x14:dataValidation type="list" allowBlank="1" showInputMessage="1" showErrorMessage="1" xr:uid="{5EEF6BBA-A56B-4802-95FA-7015302AD556}">
          <x14:formula1>
            <xm:f>lista!$I$2:$I$7</xm:f>
          </x14:formula1>
          <xm:sqref>A13:B13</xm:sqref>
        </x14:dataValidation>
        <x14:dataValidation type="list" allowBlank="1" showInputMessage="1" showErrorMessage="1" xr:uid="{8FFDD6C8-C3CF-40D1-85AA-DDE366D03E18}">
          <x14:formula1>
            <xm:f>lista!$H$2:$H$5</xm:f>
          </x14:formula1>
          <xm:sqref>T16:V17</xm:sqref>
        </x14:dataValidation>
        <x14:dataValidation type="list" allowBlank="1" showInputMessage="1" showErrorMessage="1" xr:uid="{6385A73F-5DC0-49F1-9164-8B83A43509CD}">
          <x14:formula1>
            <xm:f>lista!$G$2:$G$5</xm:f>
          </x14:formula1>
          <xm:sqref>Q16:S17</xm:sqref>
        </x14:dataValidation>
        <x14:dataValidation type="list" allowBlank="1" showInputMessage="1" showErrorMessage="1" xr:uid="{F52A386B-E4F8-4DBB-838B-9D973BD94743}">
          <x14:formula1>
            <xm:f>lista!$C$2:$C$3</xm:f>
          </x14:formula1>
          <xm:sqref>P20:R20</xm:sqref>
        </x14:dataValidation>
        <x14:dataValidation type="list" allowBlank="1" showInputMessage="1" showErrorMessage="1" xr:uid="{69B7C067-8107-4F10-9BA9-0676EEC334F2}">
          <x14:formula1>
            <xm:f>lista!$E$2:$E$3</xm:f>
          </x14:formula1>
          <xm:sqref>S20:V20</xm:sqref>
        </x14:dataValidation>
        <x14:dataValidation type="list" allowBlank="1" showInputMessage="1" showErrorMessage="1" xr:uid="{4CCFBFB0-51C9-4104-8A93-C990FE296851}">
          <x14:formula1>
            <xm:f>lista!$D$2:$D$3</xm:f>
          </x14:formula1>
          <xm:sqref>L20:O20</xm:sqref>
        </x14:dataValidation>
        <x14:dataValidation type="list" allowBlank="1" showInputMessage="1" showErrorMessage="1" xr:uid="{6ADC29F7-3D74-49EF-B4AC-9D228DB881C2}">
          <x14:formula1>
            <xm:f>lista!$F$2:$F$9</xm:f>
          </x14:formula1>
          <xm:sqref>D20:G20</xm:sqref>
        </x14:dataValidation>
        <x14:dataValidation type="list" allowBlank="1" showInputMessage="1" showErrorMessage="1" xr:uid="{3BC0D9AD-8A85-45F3-B6FB-37C071028D37}">
          <x14:formula1>
            <xm:f>lista!$O$2:$O$3</xm:f>
          </x14:formula1>
          <xm:sqref>A20:C20</xm:sqref>
        </x14:dataValidation>
        <x14:dataValidation type="list" allowBlank="1" showInputMessage="1" showErrorMessage="1" xr:uid="{65054B2F-FEEE-4688-A546-BD195ABB63D7}">
          <x14:formula1>
            <xm:f>lista!$B$2:$B$8</xm:f>
          </x14:formula1>
          <xm:sqref>F16:I17</xm:sqref>
        </x14:dataValidation>
        <x14:dataValidation type="list" allowBlank="1" showInputMessage="1" showErrorMessage="1" xr:uid="{58B38693-96A3-49BA-B59E-E56DBA52A8C3}">
          <x14:formula1>
            <xm:f>lista!$A$2:$A$13</xm:f>
          </x14:formula1>
          <xm:sqref>F11:N11</xm:sqref>
        </x14:dataValidation>
        <x14:dataValidation type="list" allowBlank="1" showInputMessage="1" showErrorMessage="1" xr:uid="{9AB834B1-A370-4A08-9E41-9F9EB6F03C9A}">
          <x14:formula1>
            <xm:f>lista!$J$2:$J$13</xm:f>
          </x14:formula1>
          <xm:sqref>C13</xm:sqref>
        </x14:dataValidation>
        <x14:dataValidation type="list" allowBlank="1" showInputMessage="1" showErrorMessage="1" xr:uid="{ADA7E2AE-8D8C-4801-881B-6843455D3977}">
          <x14:formula1>
            <xm:f>lista!$N$2:$N$5</xm:f>
          </x14:formula1>
          <xm:sqref>A8:G8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e32f49c-a1e3-4a4d-b30c-05a23b16a24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aa2e9e194902ed416d90b68e17be048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6946bd3f5e8d019a349c29d83233ec1a"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60B6E18F-F98D-45EA-99CD-DB2428F25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Resumen Indicadores Proyectos</vt:lpstr>
      <vt:lpstr>IN-PRO-DES-001</vt:lpstr>
      <vt:lpstr>lista</vt:lpstr>
      <vt:lpstr>IN-PRO-DES-002</vt:lpstr>
      <vt:lpstr>IN-PRO-DES-003</vt:lpstr>
      <vt:lpstr>IN-PRO-DES-004</vt:lpstr>
      <vt:lpstr>IN-PRO-DES-005</vt:lpstr>
      <vt:lpstr>IN-PRO-DES-006</vt:lpstr>
      <vt:lpstr>IN-PRO-DES-007</vt:lpstr>
      <vt:lpstr>IN-PRO-DES-008</vt:lpstr>
      <vt:lpstr>IN-PRO-DES-009</vt:lpstr>
      <vt:lpstr>IN-PRO-DES-010</vt:lpstr>
      <vt:lpstr>INSTRUCTIVO</vt:lpstr>
      <vt:lpstr>'IN-PRO-DES-001'!Área_de_impresión</vt:lpstr>
      <vt:lpstr>'IN-PRO-DES-002'!Área_de_impresión</vt:lpstr>
      <vt:lpstr>'IN-PRO-DES-003'!Área_de_impresión</vt:lpstr>
      <vt:lpstr>'IN-PRO-DES-004'!Área_de_impresión</vt:lpstr>
      <vt:lpstr>'IN-PRO-DES-005'!Área_de_impresión</vt:lpstr>
      <vt:lpstr>'IN-PRO-DES-006'!Área_de_impresión</vt:lpstr>
      <vt:lpstr>'IN-PRO-DES-007'!Área_de_impresión</vt:lpstr>
      <vt:lpstr>'IN-PRO-DES-008'!Área_de_impresión</vt:lpstr>
      <vt:lpstr>'IN-PRO-DES-009'!Área_de_impresión</vt:lpstr>
      <vt:lpstr>'IN-PRO-DES-010'!Área_de_impresión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Ingrid Carolina Ardila Munoz</cp:lastModifiedBy>
  <cp:revision/>
  <dcterms:created xsi:type="dcterms:W3CDTF">2014-04-04T20:17:35Z</dcterms:created>
  <dcterms:modified xsi:type="dcterms:W3CDTF">2025-08-21T13:55:10Z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