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DIRECCIONAMIENTO ESTRATÉGICO/HOJA DE VIDA DE INDICADORES/"/>
    </mc:Choice>
  </mc:AlternateContent>
  <xr:revisionPtr revIDLastSave="351" documentId="13_ncr:1_{E98A8B2A-2C6F-4C05-AD11-83DC72097DD8}" xr6:coauthVersionLast="47" xr6:coauthVersionMax="47" xr10:uidLastSave="{5426FE90-7C16-4AEC-9E25-387EB5BA39FE}"/>
  <bookViews>
    <workbookView xWindow="-108" yWindow="-108" windowWidth="23256" windowHeight="12456" tabRatio="819" xr2:uid="{00000000-000D-0000-FFFF-FFFF00000000}"/>
  </bookViews>
  <sheets>
    <sheet name="IN-PEI-DES-001" sheetId="16" r:id="rId1"/>
    <sheet name="IN-PEI-GES-DES-001" sheetId="17" r:id="rId2"/>
    <sheet name="IN-PEI-GES-DES-002" sheetId="18" r:id="rId3"/>
    <sheet name="IN-PEI-SEC-DES-001" sheetId="9" r:id="rId4"/>
    <sheet name="IN-PEI-SEC-DES-002" sheetId="10" r:id="rId5"/>
    <sheet name="IN-PEI-SEC-DES-003" sheetId="11" r:id="rId6"/>
    <sheet name="IN-PEI-SEC-DES-004" sheetId="12" r:id="rId7"/>
    <sheet name="IN-PEI-SEC-DES-005" sheetId="13" r:id="rId8"/>
    <sheet name="TABLERO" sheetId="14" state="hidden" r:id="rId9"/>
    <sheet name="INSTRUCTIVO" sheetId="7" state="hidden" r:id="rId10"/>
    <sheet name="lista" sheetId="5" state="hidden" r:id="rId11"/>
  </sheets>
  <definedNames>
    <definedName name="_xlnm.Print_Area" localSheetId="0">'IN-PEI-DES-001'!$A$1:$V$71</definedName>
    <definedName name="_xlnm.Print_Area" localSheetId="1">'IN-PEI-GES-DES-001'!$A$1:$V$70</definedName>
    <definedName name="_xlnm.Print_Area" localSheetId="2">'IN-PEI-GES-DES-002'!$A$1:$V$70</definedName>
    <definedName name="_xlnm.Print_Area" localSheetId="3">'IN-PEI-SEC-DES-001'!$A$1:$V$74</definedName>
    <definedName name="_xlnm.Print_Area" localSheetId="4">'IN-PEI-SEC-DES-002'!$A$1:$V$74</definedName>
    <definedName name="_xlnm.Print_Area" localSheetId="5">'IN-PEI-SEC-DES-003'!$A$1:$V$74</definedName>
    <definedName name="_xlnm.Print_Area" localSheetId="6">'IN-PEI-SEC-DES-004'!$A$1:$V$74</definedName>
    <definedName name="_xlnm.Print_Area" localSheetId="7">'IN-PEI-SEC-DES-005'!$A$1:$V$74</definedName>
    <definedName name="_xlnm.Print_Area" localSheetId="9">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18" l="1"/>
  <c r="R28" i="18"/>
  <c r="R29" i="17"/>
  <c r="R28" i="17"/>
  <c r="B35" i="11"/>
  <c r="B34" i="11"/>
  <c r="B35" i="10"/>
  <c r="B34" i="10"/>
  <c r="W59" i="13"/>
  <c r="W54" i="13"/>
  <c r="W49" i="13"/>
  <c r="W59" i="12"/>
  <c r="W54" i="12"/>
  <c r="W49" i="12"/>
  <c r="W59" i="11"/>
  <c r="W54" i="11"/>
  <c r="W49" i="11"/>
  <c r="W59" i="9"/>
  <c r="W49" i="10"/>
  <c r="W54" i="10"/>
  <c r="W59" i="10"/>
  <c r="W54" i="9"/>
  <c r="W49" i="9"/>
  <c r="W55" i="18"/>
  <c r="W50" i="18"/>
  <c r="W55" i="17"/>
  <c r="W50" i="17"/>
  <c r="W55" i="16"/>
  <c r="W50" i="16"/>
  <c r="H28" i="18"/>
  <c r="C28" i="18"/>
  <c r="H29" i="17"/>
  <c r="H28" i="17"/>
  <c r="B36" i="18"/>
  <c r="B35" i="18"/>
  <c r="B34" i="18"/>
  <c r="B33" i="18"/>
  <c r="B36" i="17"/>
  <c r="B35" i="17"/>
  <c r="B34" i="17"/>
  <c r="B33" i="17"/>
  <c r="B35" i="12"/>
  <c r="B34" i="12"/>
  <c r="B33" i="12"/>
  <c r="B32" i="12"/>
  <c r="B35" i="13"/>
  <c r="B34" i="13"/>
  <c r="B33" i="13"/>
  <c r="B32" i="13"/>
  <c r="B33" i="11"/>
  <c r="B32" i="11"/>
  <c r="B33" i="10"/>
  <c r="B32" i="10"/>
  <c r="B35" i="9"/>
  <c r="B34" i="9"/>
  <c r="B33" i="9"/>
  <c r="B32" i="9"/>
  <c r="B35" i="16"/>
  <c r="B34" i="16"/>
  <c r="B33" i="16"/>
  <c r="AL15" i="14" a="1"/>
  <c r="AL15" i="14"/>
  <c r="AJ15" i="14"/>
  <c r="AK15" i="14" a="1"/>
  <c r="AK15" i="14"/>
  <c r="AI15" i="14"/>
  <c r="AH15" i="14"/>
  <c r="AG15" i="14"/>
  <c r="AE15" i="14"/>
  <c r="AC15" i="14"/>
  <c r="AB15" i="14"/>
  <c r="Z15" i="14"/>
  <c r="Y15" i="14"/>
  <c r="X15" i="14"/>
  <c r="W15" i="14"/>
  <c r="AD15" i="14"/>
  <c r="V15" i="14"/>
  <c r="U15" i="14"/>
  <c r="T15" i="14"/>
  <c r="S15" i="14"/>
  <c r="R15" i="14"/>
  <c r="Q15" i="14"/>
  <c r="P15" i="14"/>
  <c r="O15" i="14"/>
  <c r="N15" i="14"/>
  <c r="J15" i="14"/>
  <c r="G15" i="14"/>
  <c r="F15" i="14"/>
  <c r="C15" i="14"/>
  <c r="B15" i="14"/>
  <c r="A15" i="14"/>
  <c r="AL14" i="14"/>
  <c r="AK14" i="14"/>
  <c r="AJ14" i="14"/>
  <c r="AK13" i="14"/>
  <c r="AI14" i="14"/>
  <c r="AH14" i="14"/>
  <c r="AG14" i="14"/>
  <c r="AF14" i="14"/>
  <c r="AE14" i="14"/>
  <c r="AC14" i="14"/>
  <c r="AB14" i="14"/>
  <c r="Z14" i="14"/>
  <c r="Y14" i="14"/>
  <c r="X14" i="14"/>
  <c r="V14" i="14"/>
  <c r="W14" i="14"/>
  <c r="AD14" i="14"/>
  <c r="U14" i="14"/>
  <c r="T14" i="14"/>
  <c r="S14" i="14"/>
  <c r="R14" i="14"/>
  <c r="Q14" i="14"/>
  <c r="P14" i="14"/>
  <c r="O14" i="14"/>
  <c r="N14" i="14"/>
  <c r="J14" i="14"/>
  <c r="G14" i="14"/>
  <c r="F14" i="14"/>
  <c r="C14" i="14"/>
  <c r="B14" i="14"/>
  <c r="A14" i="14"/>
  <c r="AL13" i="14" a="1"/>
  <c r="AL13" i="14"/>
  <c r="AJ13" i="14"/>
  <c r="AI13" i="14"/>
  <c r="AH13" i="14"/>
  <c r="AG13" i="14"/>
  <c r="AF13" i="14"/>
  <c r="AE13" i="14"/>
  <c r="AC13" i="14"/>
  <c r="AB13" i="14"/>
  <c r="Z13" i="14"/>
  <c r="Y13" i="14"/>
  <c r="X13" i="14"/>
  <c r="V13" i="14"/>
  <c r="W13" i="14"/>
  <c r="AD13" i="14"/>
  <c r="U13" i="14"/>
  <c r="T13" i="14"/>
  <c r="S13" i="14"/>
  <c r="R13" i="14"/>
  <c r="Q13" i="14"/>
  <c r="P13" i="14"/>
  <c r="O13" i="14"/>
  <c r="N13" i="14"/>
  <c r="J13" i="14"/>
  <c r="G13" i="14"/>
  <c r="F13" i="14"/>
  <c r="C13" i="14"/>
  <c r="B13" i="14"/>
  <c r="A13" i="14"/>
  <c r="AK12" i="14"/>
  <c r="AL12" i="14" a="1"/>
  <c r="AL12" i="14"/>
  <c r="AJ12" i="14"/>
  <c r="AI12" i="14"/>
  <c r="AH12" i="14"/>
  <c r="AG12" i="14"/>
  <c r="AE12" i="14"/>
  <c r="AB12" i="14"/>
  <c r="AC12" i="14"/>
  <c r="Z12" i="14"/>
  <c r="Y12" i="14"/>
  <c r="X12" i="14"/>
  <c r="W12" i="14"/>
  <c r="AD12" i="14"/>
  <c r="V12" i="14"/>
  <c r="U12" i="14"/>
  <c r="T12" i="14"/>
  <c r="R12" i="14"/>
  <c r="S12" i="14"/>
  <c r="Q12" i="14"/>
  <c r="P12" i="14"/>
  <c r="R11" i="14"/>
  <c r="O12" i="14"/>
  <c r="N12" i="14"/>
  <c r="J12" i="14"/>
  <c r="F12" i="14"/>
  <c r="G12" i="14"/>
  <c r="C12" i="14"/>
  <c r="B12" i="14"/>
  <c r="A12" i="14"/>
  <c r="AK11" i="14"/>
  <c r="AL11" i="14" a="1"/>
  <c r="AL11" i="14"/>
  <c r="AJ11" i="14"/>
  <c r="AI11" i="14"/>
  <c r="AH11" i="14"/>
  <c r="AG11" i="14"/>
  <c r="AE11" i="14"/>
  <c r="AC11" i="14"/>
  <c r="AB11" i="14"/>
  <c r="Z11" i="14"/>
  <c r="Y11" i="14"/>
  <c r="X11" i="14"/>
  <c r="V11" i="14"/>
  <c r="W11" i="14"/>
  <c r="AD11" i="14"/>
  <c r="U11" i="14"/>
  <c r="T11" i="14"/>
  <c r="S11" i="14"/>
  <c r="Q11" i="14"/>
  <c r="P11" i="14"/>
  <c r="N11" i="14"/>
  <c r="O11" i="14"/>
  <c r="J11" i="14"/>
  <c r="G11" i="14"/>
  <c r="F11" i="14"/>
  <c r="C11" i="14"/>
  <c r="B11" i="14"/>
  <c r="A11" i="14"/>
  <c r="AK10" i="14"/>
  <c r="AL10" i="14" a="1"/>
  <c r="AL10" i="14"/>
  <c r="AJ10" i="14"/>
  <c r="AI10" i="14"/>
  <c r="AH10" i="14"/>
  <c r="AG10" i="14"/>
  <c r="AF10" i="14"/>
  <c r="AE10" i="14"/>
  <c r="AC10" i="14"/>
  <c r="AD10" i="14"/>
  <c r="AB10" i="14"/>
  <c r="Z10" i="14"/>
  <c r="Y10" i="14"/>
  <c r="X10" i="14"/>
  <c r="V10" i="14"/>
  <c r="W10" i="14"/>
  <c r="U10" i="14"/>
  <c r="T10" i="14"/>
  <c r="R10" i="14"/>
  <c r="S10" i="14"/>
  <c r="Q10" i="14"/>
  <c r="P10" i="14"/>
  <c r="O10" i="14"/>
  <c r="N10" i="14"/>
  <c r="J10" i="14"/>
  <c r="J9" i="14"/>
  <c r="G10" i="14"/>
  <c r="F10" i="14"/>
  <c r="C10" i="14"/>
  <c r="B10" i="14"/>
  <c r="A10" i="14"/>
  <c r="AK9" i="14"/>
  <c r="H9" i="14"/>
  <c r="AL9" i="14" a="1"/>
  <c r="AL9" i="14"/>
  <c r="AJ9" i="14"/>
  <c r="AI9" i="14"/>
  <c r="AH9" i="14"/>
  <c r="AG9" i="14"/>
  <c r="AE9" i="14"/>
  <c r="AF9" i="14"/>
  <c r="AC9" i="14"/>
  <c r="AD9" i="14"/>
  <c r="AB9" i="14"/>
  <c r="Z9" i="14"/>
  <c r="Y9" i="14"/>
  <c r="X9" i="14"/>
  <c r="W9" i="14"/>
  <c r="V9" i="14"/>
  <c r="U9" i="14"/>
  <c r="T9" i="14"/>
  <c r="S9" i="14"/>
  <c r="O9" i="14"/>
  <c r="N9" i="14"/>
  <c r="R9" i="14"/>
  <c r="Q9" i="14"/>
  <c r="P9" i="14"/>
  <c r="G9" i="14"/>
  <c r="F9" i="14"/>
  <c r="C9" i="14"/>
  <c r="B9" i="14"/>
  <c r="A9" i="14"/>
  <c r="C44" i="7"/>
  <c r="C43" i="7"/>
  <c r="C42" i="7"/>
  <c r="C41" i="7"/>
  <c r="C40" i="7"/>
  <c r="C39" i="7"/>
  <c r="C38" i="7"/>
  <c r="C37" i="7"/>
  <c r="C36" i="7"/>
  <c r="C35" i="7"/>
  <c r="C34" i="7"/>
  <c r="C33" i="7"/>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<sst xmlns="http://schemas.openxmlformats.org/spreadsheetml/2006/main" count="1713" uniqueCount="499">
  <si>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</si>
  <si>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</si>
  <si>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</si>
  <si>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</si>
  <si>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</si>
  <si>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</si>
  <si>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</si>
  <si>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</si>
  <si>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</si>
  <si>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</si>
  <si>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</si>
  <si>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</si>
  <si>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</si>
  <si>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</si>
  <si>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 xml:space="preserve">Direccionamiento Estratégico </t>
  </si>
  <si>
    <t>DES</t>
  </si>
  <si>
    <t>DEFINICIÓN DEL INDICADOR</t>
  </si>
  <si>
    <t>NOMBRE DEL INDICADOR</t>
  </si>
  <si>
    <t>TIPO</t>
  </si>
  <si>
    <t>VALIDACIÓN FORMULACIÓN DEL INDICADOR POR LA OAP</t>
  </si>
  <si>
    <t>CÓDIGO DE INDICADOR</t>
  </si>
  <si>
    <t>Incrementar la participación de los grupos de valor en los ejercicios de diálogo del proceso de rendición de cuentas</t>
  </si>
  <si>
    <t>Indicador Estratégico</t>
  </si>
  <si>
    <t>Validado</t>
  </si>
  <si>
    <t>IN-PEI-DES-001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</si>
  <si>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</si>
  <si>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</si>
  <si>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</si>
  <si>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</si>
  <si>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</si>
  <si>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</si>
  <si>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</si>
  <si>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</si>
  <si>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</si>
  <si>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</si>
  <si>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PAI-2025-009</t>
  </si>
  <si>
    <t>N/A</t>
  </si>
  <si>
    <t>OBJETIVO DEL INDICADOR</t>
  </si>
  <si>
    <t>TIPOLOGÍA DE INDICADOR</t>
  </si>
  <si>
    <t>LÍNEA BASE</t>
  </si>
  <si>
    <t>META OBJETIVO</t>
  </si>
  <si>
    <t>META</t>
  </si>
  <si>
    <t xml:space="preserve">PLAZO  DE CUMPLIMIENTO </t>
  </si>
  <si>
    <t>VIGENCIA DE CUMPLIMENTO</t>
  </si>
  <si>
    <t>Aumentar la participación de los grupos de valor del Instituto en los ejercicios participativos enmarcados en el proceso de rendición de cuentas, con el fin de analizar el incremento del 10% de la vigencia actual en comparación con la vigencia anterior</t>
  </si>
  <si>
    <t>Resultado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</si>
  <si>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</si>
  <si>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</si>
  <si>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</si>
  <si>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</si>
  <si>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</si>
  <si>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</si>
  <si>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</si>
  <si>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</si>
  <si>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</si>
  <si>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</si>
  <si>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</si>
  <si>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</si>
  <si>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</si>
  <si>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</si>
  <si>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</si>
  <si>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</si>
  <si>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</si>
  <si>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</si>
  <si>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</si>
  <si>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</si>
  <si>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</si>
  <si>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</si>
  <si>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≤99% al 91%</t>
  </si>
  <si>
    <t>≤90%</t>
  </si>
  <si>
    <t>Grupos de valor IDIPRON</t>
  </si>
  <si>
    <t>FUENTE DE INFORMACIÓN</t>
  </si>
  <si>
    <t>FÓRMULA DE CÁLCULO DEL INDICADOR</t>
  </si>
  <si>
    <t>Instrumentos de Planeación, listados de asistencia, formularios web, métricas redes sociales (Oficina Asesora de Planeación)</t>
  </si>
  <si>
    <t>(Número de participantes en ejercicios de diálogo de la vigencia a medir proyectados / número de ejercicios de diálogo de la vigencia anterior + 10% del valor obtenido)*100</t>
  </si>
  <si>
    <t>COMPORTAMIENTO INDICADOR</t>
  </si>
  <si>
    <t>Meses:</t>
  </si>
  <si>
    <t>MARZO</t>
  </si>
  <si>
    <t>JUNIO</t>
  </si>
  <si>
    <t>SEPTIEMBRE</t>
  </si>
  <si>
    <t>DICIEMBRE</t>
  </si>
  <si>
    <t>Dato Numerador:</t>
  </si>
  <si>
    <t> 539</t>
  </si>
  <si>
    <t>Dato Denominador:</t>
  </si>
  <si>
    <t>MONITOREO INDICADOR</t>
  </si>
  <si>
    <t>Periodo</t>
  </si>
  <si>
    <t>Resultado Monitoreo</t>
  </si>
  <si>
    <t>ANÁLISIS RESULTADO DEL INDICADOR</t>
  </si>
  <si>
    <t>PRIMER SEGUIMIENTO :</t>
  </si>
  <si>
    <t>Se realizaron los siguientes ejercicios participativos: jornada 1: diálogo presencial en la UPI Oasis el 3 de febrero, en el marco de la socialización de la Plataforma Estratégica, con una asistencia de 15 jóvenes registrados en el formato "Talleres y/o Acciones Formativas"; jornada 2: diálogo en el Conservatorio Javier de Nicoló el 18 de marzo, en el marco de la estrategia de participación en articulaación con Gestión del Conocimiento, con la participación de 26 servidores y jóvenes registrados en el formato "Registro de Asistencia, Comité, Junta, Reunión, Capacitación y/o Actividades de Bienestar". Para este periodo la asistencia fue de 41 asistentes a ejercicios de diálogo presencial</t>
  </si>
  <si>
    <t>SEGUNDO SEGUIMIENTO :</t>
  </si>
  <si>
    <t>Se realizaron los siguientes ejercicios participativos: audiencia pública de rendición de cuentas IDIPRON vigencia 2024 el 29 de abril, con una asistencia presencial de 215 personas y asistencia virtual de 173 personas (todas registradas en instrumentos de registro de asistencia), para un total de 388 participantes; jornada de diálogo en la Unidad de Protección Integral La 27 el 5 de junio, en el marco de la estrategia de participación en articulación con Gestión del Conocimiento, con la participación de 28 servidores y jóvenes registrados en el formato "Registro de Asistencia, Comité, Junta, Reunión, Capacitación y/o Actividades de Bienestar". Para este periodo la asistencia fue de 416 personas que participaron de ejercicios de diálogo presencial / virtual.</t>
  </si>
  <si>
    <t>TERCER SEGUIMIENTO :</t>
  </si>
  <si>
    <t>Se realizaron los siguientes ejercicios participativos: jornada de diálogo en la Unidad de Protección Integral Santa Lucía el 31 de julio, con una asistencia presencial de 18 personas; jornada de diálogo en la Unidad de Protección Integral La Florida el 14 de agosto, con una asistencia presencial de 28 jóvenes. Los anteriores ejercicios se encuentran en el marco de la estrategia de participación, en articulación con Gestión del Conocimiento.</t>
  </si>
  <si>
    <t>CUARTO SEGUIMIENTO :</t>
  </si>
  <si>
    <t>Se realizaron los siguientes ejercicios participativos: jornada de diálogo en la Unidad de Protección Integral La 32 el 28 de noviembre, con una asistencia presencial de 12 personas; jornada de diálogo en la Unidad de Protección Integral La 32 el 9 de diciembre con una asistencia de 14 personas; jornada de diálogo virtual sobre temas ambientales el 12 de diciembre con una asistencia virtual de 10 personas. 
El cumplimiento final de la meta es del 99.9%</t>
  </si>
  <si>
    <t>LIMITANTES</t>
  </si>
  <si>
    <t>Durante el primer trimestre no se realizó la audiencia pública de rendición de cuentas por sugerencia de la Veeduría Distrital, para que el alcalde mayor pudiera realizar su ejercicio de rendición de cuentas y que las entidades lo hiciera posteriormente</t>
  </si>
  <si>
    <t>Durante el segundo trimestre no se presentaron limitantes para el cumplimiento de la meta propuesta.</t>
  </si>
  <si>
    <t>Durante el tercer trimestre no se presentaron limitantes para el cumplimiento de la meta formulada.</t>
  </si>
  <si>
    <t>Durante el cuarto trimestre no se presentaron limitantes para el cumplimiento de la meta formulada.</t>
  </si>
  <si>
    <t>VALIDACIÓN DEL SEGUIMIENTO POR LA OFICINA ASESORA DE PLANEACIÓN</t>
  </si>
  <si>
    <t>CONTROL DE CAMBIOS DEL INDICADOR</t>
  </si>
  <si>
    <t>FECHA</t>
  </si>
  <si>
    <t>CAMBIOS</t>
  </si>
  <si>
    <t>JUSTIFICACIÓN</t>
  </si>
  <si>
    <t>FECHA QUE APLICA LA MODIFICACIÓN</t>
  </si>
  <si>
    <t>Creación indicador</t>
  </si>
  <si>
    <t>Se crea indicador para la medición de la plataforma estratégica 2025-2027</t>
  </si>
  <si>
    <t>Se ajusta meta , meta vigente, rango de medición, objetivo del indicador y formula del indicador</t>
  </si>
  <si>
    <t>El comportamiento del indicador no estaba en concordancia con la medición a la cual se estaba reportando frente a la actual vigencia.</t>
  </si>
  <si>
    <t>APROBACIÓN</t>
  </si>
  <si>
    <t>ELABORÓ:</t>
  </si>
  <si>
    <t>LIGIA STELLA ROZO REINA</t>
  </si>
  <si>
    <t>CARGO:</t>
  </si>
  <si>
    <t>PROFESIONAL UNVERSITARIO</t>
  </si>
  <si>
    <t>REVISÓ:</t>
  </si>
  <si>
    <t>FABIAN ANDRES CORREA ALVAREZ</t>
  </si>
  <si>
    <t>JEFE DE OFICINA ASESORA DE PLANEACIÓN</t>
  </si>
  <si>
    <t>APROBÓ:</t>
  </si>
  <si>
    <t>REVISIÓN Y SEGUIMIENTO POR LA OFICINA ASESORA DE PLANEACIÓN</t>
  </si>
  <si>
    <t>REVISÓ OAP:</t>
  </si>
  <si>
    <t>I. CAROLINA ARDILA MUÑOZ</t>
  </si>
  <si>
    <t>PROFESIONAL CONTRATISTA OFICINA ASESORA DE PLANEACIÓN</t>
  </si>
  <si>
    <t>Vr. 02; 13/03/2024</t>
  </si>
  <si>
    <t>Porcentaje de avance del plan de accion institucional</t>
  </si>
  <si>
    <t>Indicador Estratégico / Indicador de Gestión</t>
  </si>
  <si>
    <t>IN-PEI-GES-DES-001</t>
  </si>
  <si>
    <t>PAI-2025-187</t>
  </si>
  <si>
    <t xml:space="preserve">Medir el cumplimiento y el avance del plan de acción institucional </t>
  </si>
  <si>
    <t>≤89% a 80%</t>
  </si>
  <si>
    <t>≤79%</t>
  </si>
  <si>
    <t>Organos de control internos y externos, Comité institucional de Gestión y Desempeño, ciudadania, Procesos de la entidad, Secretaria de Integración social.</t>
  </si>
  <si>
    <t>Tablero de Plan de acción Institucional</t>
  </si>
  <si>
    <t>(Actividades cumplidas al 100% / Actividades programadas en el trimestre)*100</t>
  </si>
  <si>
    <t>Plan de acción: Se tenian 13 acciones programadas para el primer trimestre, de las cuales se cumplieron al 100% con 6 con un % de cumplimeinto del 46%
Plan operativo: Se tenian 17 acciones programadas para el primer trimestre, de las cuales se cumplieron al 100% con 13 con un % de cumplimeinto del 76%
El % de cumplimiento del plan de acción institucional fue del 63%</t>
  </si>
  <si>
    <t>Plan de acción: Se tenian 19 acciones programadas para el primer trimestre, de las cuales se cumplieron al 100% con 12 con un % de cumplimeinto del 63%
Plan operativo: Se tenian 21 acciones programadas para el primer trimestre, de las cuales se cumplieron al 100% con 15 con un % de cumplimeinto del 71%
El % de cumplimiento del plan de acción institucional fue del 68%</t>
  </si>
  <si>
    <t>Plan de acción: Se tenian 21 acciones programadas para el primer trimestre, de las cuales se cumplieron al 100% con 8 con un % de cumplimeinto del 38%
Plan operativo: Se tenian 11 acciones programadas para el primer trimestre, de las cuales se cumplieron al 100% con 9 con un % de cumplimeinto del 81%
El % de cumplimiento del plan de acción institucional fue del 53%</t>
  </si>
  <si>
    <t>Plan de acción: Se tenian 139 acciones programadas para el primer trimestre, de las cuales se cumplieron al 100% con 108 con un % de cumplimeinto del 77,7%
Plan operativo: Se tenian 100 acciones programadas para el primer trimestre, de las cuales se cumplieron al 100% con 88 con un % de cumplimeinto del 88%
El % de cumplimiento del plan de acción institucional fue del 82%</t>
  </si>
  <si>
    <t>Se crea indicador para la medición de la plataforma estratégica 2025-2027 y a la gestión del Proceso</t>
  </si>
  <si>
    <t xml:space="preserve">Porcentaje de avance del plan estrategico institucional </t>
  </si>
  <si>
    <t>IN-PEI-GES-DES-002</t>
  </si>
  <si>
    <t xml:space="preserve">Medir el cumplimiento y el avance del plan Estrategico Institucional </t>
  </si>
  <si>
    <t>Impacto</t>
  </si>
  <si>
    <t>Constante</t>
  </si>
  <si>
    <t>Tablero de Plan de acción Institucional (acciones plan de acción)/ Tablero de control indicadores (Indicadores estrategicos)</t>
  </si>
  <si>
    <t>(Promedio de avance de las actividades programadas plan de acción trimestralmente + Promedio de avance de los Indicadores estrategicos programadas trimestralmente)/2</t>
  </si>
  <si>
    <t>Atención de Niños, Niñas, Adolescentes y Jóvenes en procesos de protección y atención Integral del Modelo Pedagógico del IDIPRON</t>
  </si>
  <si>
    <t>Indicador Estratégico /Plan Sectorial</t>
  </si>
  <si>
    <t>IN-PEI-SEC-DES-001</t>
  </si>
  <si>
    <t>Institucional</t>
  </si>
  <si>
    <t xml:space="preserve">8. Fortalecer la implementación del Modelo Pedagógico IDIPRON para potencializar las habilidades y competencias en los NNAJ en condición de vulnerabilidad y/o fragilidad social.  </t>
  </si>
  <si>
    <t xml:space="preserve">8.1 Fortalecer el Modelo Pedagógico Institucional de acuerdo con las dinámicas sociales y en atención al desarrollo de capacidades de NNAJ en condición de vulnerabilidad y/o fragilidad social </t>
  </si>
  <si>
    <t>PLAN SECTORIAL</t>
  </si>
  <si>
    <t>Prevención, Atención y Protección Integral a Niñez, Adolescencia y Juventud en formas de exclusión extrema asociados al Fenómeno de habitabilidad en calle Bogotá D.C.</t>
  </si>
  <si>
    <t>Cuantificar las personas atendidas en situación de vida en calle en riesgo de habitarla en dinamicas de calle y en fragilidad social en los procesos de protección y atención integral del modelo pedagogico del IDIPRON.</t>
  </si>
  <si>
    <t>Producto</t>
  </si>
  <si>
    <t>Numérico</t>
  </si>
  <si>
    <t>≤5587 a 5580</t>
  </si>
  <si>
    <t>≤5579</t>
  </si>
  <si>
    <t>Equipo Directivo del IDIPRON</t>
  </si>
  <si>
    <t>Sistema de información Misional IDIPRON SIMI</t>
  </si>
  <si>
    <t>Niñez adolescencia y juventud en situación de vida en calle en riesgo de habitarla en dinámicas de calle y en fragilidad social atendidos</t>
  </si>
  <si>
    <t>Valor Númerico:</t>
  </si>
  <si>
    <t>Este indicador mide la vinculación efectiva de los NNAJ que sufren o están en situación del fenómeno de habitabilidad de calle frente al modelo pedagógico ofertado por el IDIPRON, que permite bajo los princ: Amor, Libertad y Alegría que avancen en el rest de sus der y se puedan inc a la vida socioeconómica del D C. Con corte a 31 de marzo de 2025; el total de NNAJ en situación de vida en calle, en riesgo de habitar la calle, en dinámicas de calle y en cond de frag social, que se protegió y atendió a 5.770 (3.624 h y 2128 m). De este No. 2.060 (1320 h y 740 m) NNAJ acept vincularse al modelo pedagógico y por tanto aceptaron los servicios de los dif comp, princ en los contextos de int y ext.</t>
  </si>
  <si>
    <t>Este indicador mide la vinculación efectiva de los NNAJ que sufren o están en situación del fenómeno de habitabilidad de calle frente al modelo pedagógico ofertado por el IDIPRON, que permite bajo los princ: Amor, Libertad y Alegría que avancen en el rest de sus der y se puedan inc a la vida socioeconómica del D C. Con corte a 30 de junio de 2025; el total de NNAJ en situación de vida en calle, en riesgo de habitar la calle, en dinámicas de calle y en cond de frag social, que se protegió y atendió a 10.556 (6782 h y 3774 m). De este No. 3.018 (1956 h y 1062 m) NNAJ acept vincularse al modelo pedagógico y por tanto aceptaron los servicios de los dif comp, princ en los contextos de int y ext.</t>
  </si>
  <si>
    <t>Este indicador mide la vinculación efectiva de los NNAJ que sufren o están en situación del fenómeno de habitabilidad de calle frente al modelo pedagógico ofertado por el IDIPRON, que permite bajo los princ: Amor, Libertad y Alegría que avancen en el rest de sus der y se puedan inc a la vida socioeconómica del D C. Con corte a 30 septiembre 2025; el total de NNAJ en situación de vida en calle, en riesgo de habitar la calle, en dinámicas de calle y en cond de frag social, que se protegió y atendió a 18.064 (11368 h y 6696 m). De este No. 4395 (2813 h y 1582 m) NNAJ acept vincularse al modelo pedagógico y por tanto aceptaron los servicios de los dif comp, princ en los contextos de int y ext.</t>
  </si>
  <si>
    <r>
      <rPr>
        <sz val="10"/>
        <color rgb="FF000000"/>
        <rFont val="Times New Roman"/>
        <family val="1"/>
      </rPr>
      <t>Este indicador mide la vinculación efectiva de los NNAJ que sufren o están en situación del fenómeno de habitabilidad de calle frente al modelo pedagógico ofertado por el IDIPRON, que permite bajo los princ: Amor, Libertad y Alegría que avancen en el rest de sus der y se puedan inc a la vida socioeconómica del D C. Con corte a 30 diciembre 2025; el total de NNAJ en situación de vida en calle, en riesgo de habitar la calle, en dinámicas de calle y en cond de frag social, que se protegió y atendió a 18.413 (11596 h y 6817 m). De este No. 5588 (</t>
    </r>
    <r>
      <rPr>
        <sz val="10"/>
        <color rgb="FFFF0000"/>
        <rFont val="Times New Roman"/>
        <family val="1"/>
      </rPr>
      <t xml:space="preserve">2813 h y 1582 </t>
    </r>
    <r>
      <rPr>
        <sz val="10"/>
        <color rgb="FF000000"/>
        <rFont val="Times New Roman"/>
        <family val="1"/>
      </rPr>
      <t>m) NNAJ acept vincularse al modelo pedagógico y por tanto aceptaron los servicios de los dif comp, princ en los contextos de int y ext.</t>
    </r>
  </si>
  <si>
    <t>INFORMACION ADICIONAL</t>
  </si>
  <si>
    <t>Beneficio a adolescentes y jóvenes participantes del modelo pedagógico a estrategias de desarrollo de capacidades y generación de oportunidades para su inclusión socioeconómica.</t>
  </si>
  <si>
    <t>Indicador Estratégico /Sectorial</t>
  </si>
  <si>
    <t>IN-PEI-SEC-DES-002</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</si>
  <si>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</si>
  <si>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</si>
  <si>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Mejoramiento de capacidades y oportunidades a jóvenes inmersos en formas extremas de exclusión, asociados al fenómeno de habitabilidad en calle, para su integración productiva y social. Bogotá D.C.</t>
  </si>
  <si>
    <t>Cuantificar las personas participantes del modelo pedagógico a estrategias de desarrollo de capacidades y generación de oportunidades para su inclusión socioeconómica.</t>
  </si>
  <si>
    <t>≤ 2479 a 2470</t>
  </si>
  <si>
    <t>≤ 2469</t>
  </si>
  <si>
    <t>Adolescencia y Juventud participante del Modelo Pedagógico del IDIPRON en estrategias de desarrollo de capacidades y generación de de oportunidades para su inclusión socioeconómica.</t>
  </si>
  <si>
    <t>Este indicador mide la vinculación efectiva de los AJ que sufren o están en situación del fenómeno de habitabilidad de calle y sus diferentes dinámicas frente a las estrategias de formación para el trabajo, empleabilidad y actividades de emprendimiento, a través de los cuales fortalecen sus habilidades y capacidades que les permiten incorporarse a la vida socioeconómica del Distrito Capital. 
Con corte a 31 de marzo de 2025; el IDIPRON; vinculó a 903 jóvenes del modelo pedagógico, 473 hombres y 430 mujeres a actividades de desarrollo de capacidades y generación de oportunidades para su desarrollo socioeconómico.</t>
  </si>
  <si>
    <t xml:space="preserve">Este indicador mide la vinculación efectiva de los AJ que sufren o están en situación del fenómeno de habitabilidad de calle y sus diferentes dinámicas frente a las estrategias de formación para el trabajo, empleabilidad y actividades de emprendimiento, a través de los cuales fortalecen sus habilidades y capacidades que les permiten incorporarse a la vida socioeconómica del Distrito Capital. 
Con corte a 30 de junio de 2025; vinculó a 1252 jóvenes del modelo pedagógico, 665 hombres y 587 mujeres a actividades de desarrollo de capacidades y generación de oportunidades para su desarrollo socioeconómico. </t>
  </si>
  <si>
    <t xml:space="preserve">Este indicador mide la vinculación efectiva de los AJ que sufren o están en situación del fenómeno de habitabilidad de calle y sus diferentes dinámicas frente a las estrategias de formación para el trabajo, empleabilidad y actividades de emprendimiento, a través de los cuales fortalecen sus habilidades y capacidades que les permiten incorporarse a la vida socioeconómica del Distrito Capital. 
Con corte a 30 de septiembre de 2025; vinculó a 1926 jóvenes del modelo pedagógico, 1062 hombres y 864 mujeres a actividades de desarrollo de capacidades y generación de oportunidades para su desarrollo socioeconómico. </t>
  </si>
  <si>
    <t xml:space="preserve">Este indicador mide la vinculación efectiva de los AJ que sufren o están en situación del fenómeno de habitabilidad de calle y sus diferentes dinámicas frente a las estrategias de formación para el trabajo, empleabilidad y actividades de emprendimiento, a través de los cuales fortalecen sus habilidades y capacidades que les permiten incorporarse a la vida socioeconómica del Distrito Capital. 
Con corte a 30 de diciembre de 2025; vinculó a 2480 jóvenes del modelo pedagógico, 1385 hombres y  1095 mujeres a actividades de desarrollo de capacidades y generación de oportunidades para su desarrollo socioeconómico. </t>
  </si>
  <si>
    <t>NA</t>
  </si>
  <si>
    <t>Optimizaciones en unidades operativas para la prestación de servicios sociales a través del mantenimiento reforzamiento y adecuación de las infraestructuras.</t>
  </si>
  <si>
    <t>IN-PEI-SEC-DES-003</t>
  </si>
  <si>
    <t>5.3 Adecuar, mantener y mejorar la infraestructura física del instituto para garantizar el óptimo funcionamiento administrativo y operativo de las unidades de protección integral y las sedes administrativas.</t>
  </si>
  <si>
    <t>Optimización de la Infraestructura Física de Unidades de Protección Integral y dependencias del IDIPRON Bogotá D.C.</t>
  </si>
  <si>
    <t>Cuantificar el número de Optimizaciones en unidades operativas para la prestación de servicios sociales a través del mantenimiento reforzamiento y adecuación de las infraestructuras.</t>
  </si>
  <si>
    <t>≤199 a 190</t>
  </si>
  <si>
    <t>≤ 189</t>
  </si>
  <si>
    <t>Informe de Gerente de Proyecto de Inversión 7968</t>
  </si>
  <si>
    <t>Número de intervenciones en las unidades operativas para la prestación de servicios sociales</t>
  </si>
  <si>
    <t>A través del mantenimiento y adecuación de la infraestructura social y dep del IDIPRON, podemos aportar a que los NNAJ que sufren o están en situación del fenómeno de habitabilidad de calle y sus diferentes dinámicas, accedan a espacios dignos, con cobertura de todos los serv públicos, func; que los convierten en la fuerza educativa necesaria que caracteriza las UPIS como espacios en que los NNAJ experimentan admiración, respecto y aptitud positiva al cambio. Es por ello, que, se realizaron 43 opt (intervenciones en Cubiertas, Techos o cielos rasos, electricidad, enchapes, hidrosanitarias, pinturas, piscinas, pisos, podas, puertas, soldadura y ventanas) en 15 UPIS y dependencias del IDIPRON</t>
  </si>
  <si>
    <t>A través del mantenimiento y adecuación de la infraestructura social y dep del IDIPRON, podemos aportar a que los NNAJ que sufren o están en situación del fenómeno de habitabilidad de calle y sus diferentes dinámicas, accedan a espacios dignos, con cobertura de todos los serv públicos, func; que los convierten en la fuerza educativa necesaria que caracteriza las UPIS como espacios en que los NNAJ experimentan admiración, respecto y aptitud positiva al cambio. Es por ello, que, se realizaron 45 opt (intervenciones en Cubiertas, Techos o cielos rasos, electricidad, enchapes, hidrosanitarias, pinturas, piscinas, pisos, podas, puertas, soldadura y ventanas) en 16 UPIS y dependencias del IDIPRON</t>
  </si>
  <si>
    <t>A través del mantenimiento y adecuación de la infraestructura social y dep del IDIPRON, podemos aportar a que los NNAJ que sufren o están en situación del fenómeno de habitabilidad de calle y sus diferentes dinámicas, accedan a espacios dignos, con cobertura de todos los serv públicos, func; que los convierten en la fuerza educativa necesaria que caracteriza las UPIS como espacios en que los NNAJ experimentan admiración, respecto y aptitud positiva al cambio. Es por ello, que, se realizaron 50 opt (intervenciones en Cubiertas, Techos o cielos rasos, electricidad, enchapes, hidrosanitarias, pinturas, piscinas, pisos, podas, puertas, soldadura y ventanas) en 17 UPIS y dependencias del IDIPRON</t>
  </si>
  <si>
    <t>A través del mantenimiento y adecuación de la infraestructura social y dep del IDIPRON, podemos aportar a que los NNAJ que sufren o están en situación del fenómeno de habitabilidad de calle y sus diferentes dinámicas, accedan a espacios dignos, con cobertura de todos los serv públicos, func; que los convierten en la fuerza educativa necesaria que caracteriza las UPIS como espacios en que los NNAJ experimentan admiración, respecto y aptitud positiva al cambio. Es por ello, que, se realizaron 52 opt (intervenciones en Cubiertas, Techos o cielos rasos, electricidad, enchapes, hidrosanitarias, pinturas, piscinas, pisos, podas, puertas, soldadura y ventanas) en 22 UPIS y dependencias del IDIPRON</t>
  </si>
  <si>
    <t>Reducción de la obsolescencia Tecnológica del IDIPRON la cual incluye la actualización de los sistemas de información y equipamiento tecnológico</t>
  </si>
  <si>
    <t>IN-PEI-SEC-DES-004</t>
  </si>
  <si>
    <t>5.1 Actualizar y mejorar la infraestructura tecnológica, para responder efectivamente a los proyectos estratégicos y las acciones que se desarrollan en la Entidad.</t>
  </si>
  <si>
    <t>Fortalecimiento de la infraestructura tecnológica y de comunicaciones del IDIPRON Bogotá D.C.</t>
  </si>
  <si>
    <t>Presentar Reducición en la obsolescencia Tecnológica del IDIPRON la cual incluye la actualización de los sistemas de información y equipamiento tecnológico</t>
  </si>
  <si>
    <t>Descendente</t>
  </si>
  <si>
    <t>≥ 0,1 a 0,9</t>
  </si>
  <si>
    <t>≥ 1</t>
  </si>
  <si>
    <t>Informe de Gerente de Proyecto de Inversión 7972</t>
  </si>
  <si>
    <t>Porcentaje de sistemas y equipamientos con obsolescencia tecnológica</t>
  </si>
  <si>
    <t>Con el fin de atenuar la obsolescencia en los serv tec que afecta al IDIPRON, tanto en las UPIS como dependencias, se realizó: servicio de lic para respaldo de máquinas fís y virt, el licenciamiento ORACLE, solución de cor elec inst en la nube asociado al dominio @idipron.gov.co, lic y soporte del sistema de seg perimetral firewall, conectividad SDWAN y equipos de cómputo a 20 UPIS y dependencias del Instituto. Esta inv aporta a ponderar los serv prest en rendición de cuentas a ciudadanía, entes de control y vigilancia y a los niños, niñas, adolescentes y jóvenes que sufren o están en situación del fenómeno de habitabilidad de calle y sus diferentes dinámicas, objeto de atención del Inst.</t>
  </si>
  <si>
    <t xml:space="preserve"> Implementación de los servicios de soporte misional a la operación del sector Integración Social</t>
  </si>
  <si>
    <t>IN-PEI-SEC-DES-005</t>
  </si>
  <si>
    <t>Prestación de servicios de apoyo y gestión administrativa e institucional del IDIPRON Bogotá D.C.</t>
  </si>
  <si>
    <t>Monitorear  Implementación de los servicios de soporte misional a la operación del sector Integración Social</t>
  </si>
  <si>
    <t>≤ 99% a 98%</t>
  </si>
  <si>
    <t>≤ 97%</t>
  </si>
  <si>
    <t>Informe de Gerente de Proyecto de Inversión 7973</t>
  </si>
  <si>
    <t>Porcentaje de avance de implementación de los servicios de apoyo a la operación de la Secretaría de Integración Social</t>
  </si>
  <si>
    <t>Valor Porcentaje de Avance:</t>
  </si>
  <si>
    <t>Teniendo en cuenta que la estructura del IDIPRON, conformada por sus dependencias y talento humano que aportan a la prestación de servicios ofertados y por tanto el valor público del modelo pedagógico del IDIPRON y que estos se presenten con agilidad, oportunidad y calidad a los niños, niñas, adolescentes y jóvenes que sufren o están en situación del fenómeno de habitabilidad de calle y sus diferentes dinámicas, es que se habla de la implementación del 100% de los servicios de soporte misional como son, los administrativos, transporte, seguridad, aseo, servicios públicos, entre otros</t>
  </si>
  <si>
    <t>S-SMG-FT-009</t>
  </si>
  <si>
    <t>10</t>
  </si>
  <si>
    <t>TABLERO DE CONTROL DE INDICADORES</t>
  </si>
  <si>
    <t>1 DE 2</t>
  </si>
  <si>
    <t>VIGENTE DESDE</t>
  </si>
  <si>
    <t xml:space="preserve">INFORMACIÓN DE PROCESO </t>
  </si>
  <si>
    <t>COMPORTAMIENTO DEL INDICADOR</t>
  </si>
  <si>
    <t>RESPONSABLES DEL SUMINISTRO DE LA INFORMACIÓN</t>
  </si>
  <si>
    <t>ANALISIS COMPORTAMIENTO INDICADORES DE GESTIÓN</t>
  </si>
  <si>
    <t xml:space="preserve">SECRETARIA, SUBDIRECCIÓN U OFICINA </t>
  </si>
  <si>
    <t>GERENCIA</t>
  </si>
  <si>
    <t>CODIGO INDICADOR</t>
  </si>
  <si>
    <t xml:space="preserve">FECHA DE CREACIÓN Y/O ACTUALIZACIÓN </t>
  </si>
  <si>
    <t>TIPO DE INDICADOR</t>
  </si>
  <si>
    <t xml:space="preserve">ESTADO DEL INDICADOR </t>
  </si>
  <si>
    <t>OBSERVACIONES DE LA FORMULACIÓN</t>
  </si>
  <si>
    <t>OBJETIVO ESTRATEGICO</t>
  </si>
  <si>
    <t>INICIATIVA ESTRATEGICA</t>
  </si>
  <si>
    <t>ACCIÓN ASOCIADA DEL PLAN DE ACCIÓN</t>
  </si>
  <si>
    <t>CODIGO ASIGNADO AL PROYECTO DE INVERSION</t>
  </si>
  <si>
    <t>TIPOLOGIA DE INDICADOR</t>
  </si>
  <si>
    <t>LINEA BASE</t>
  </si>
  <si>
    <t>META VIGENCIA</t>
  </si>
  <si>
    <t>RANGO DE MEDICIÓN</t>
  </si>
  <si>
    <t>PRIMER SEGUIMIENTO</t>
  </si>
  <si>
    <t>SEGUNDO SEGUIMIENTO</t>
  </si>
  <si>
    <t>TERCER SEGUIMIENTO</t>
  </si>
  <si>
    <t>CUARTO SEGUIMIENTO</t>
  </si>
  <si>
    <t>CONSOLIDADO MEDICIÓN VIGENCIA</t>
  </si>
  <si>
    <t>MONITOREO</t>
  </si>
  <si>
    <t>SEGUIMIENTO</t>
  </si>
  <si>
    <t>ENERO</t>
  </si>
  <si>
    <t xml:space="preserve">FEBRERO </t>
  </si>
  <si>
    <t>CONSOLIDADO PRIMER TRIMESTRE</t>
  </si>
  <si>
    <t>ABRIL</t>
  </si>
  <si>
    <t>MAYO</t>
  </si>
  <si>
    <t>CONSOLIDADO SEGUNDO TRIMESTRE</t>
  </si>
  <si>
    <t>JULIO</t>
  </si>
  <si>
    <t>AGOSTO</t>
  </si>
  <si>
    <t>CONSOLIDADO TERCER TRIMESTRE</t>
  </si>
  <si>
    <t>OCTUBRE</t>
  </si>
  <si>
    <t>NOVIEMBRE</t>
  </si>
  <si>
    <t>CONSOLIDADO CUARTO TRIMESTRE</t>
  </si>
  <si>
    <t>DELEGADO/A DEL PROCESO QUE REPORTAR EL MONITOREO A LA OAP</t>
  </si>
  <si>
    <t>GESTOR/A DEL PROCESO QUE REALIZA LA VALIDACIÓN POR PARTE DE LA OAP</t>
  </si>
  <si>
    <t>LIMITANTES PRIMER SEGUIMIENTO</t>
  </si>
  <si>
    <t>VALIDACIÓN POR LA OFICINA ASESORA DE PLANEACIÓN PRIMER SEGUIMIENTO</t>
  </si>
  <si>
    <t>LIMITANTES SEGUNDO SEGUIMIENTO</t>
  </si>
  <si>
    <t>VALIDACIÓN POR LA OFICINA ASESORA DE PLANEACIÓN SEGUNDO SEGUIMIENTO</t>
  </si>
  <si>
    <t>LIMITANTES TERCER SEGUIMIENTO</t>
  </si>
  <si>
    <t>VALIDACIÓN POR LA OFICINA ASESORA DE PLANEACIÓN TERCER SEGUIMIENTO</t>
  </si>
  <si>
    <t>LIMITANTES CUARTO SEGUIMIENTO</t>
  </si>
  <si>
    <t>VALIDACIÓN POR LA OFICINA ASESORA DE PLANEACIÓN CUARTO SEGUIMIENTO</t>
  </si>
  <si>
    <t xml:space="preserve">Oficina Asesora de Planeación </t>
  </si>
  <si>
    <t>=+'IN-GES-DES-004'!R69</t>
  </si>
  <si>
    <t xml:space="preserve">Vigente </t>
  </si>
  <si>
    <t>=+'IN-GES-DES-004'!T16</t>
  </si>
  <si>
    <t>=+'IN-GES-DES-003'!U11</t>
  </si>
  <si>
    <t>=+'IN-GES-DES-003'!R56</t>
  </si>
  <si>
    <t>=+'IN-GES-DES-003'!T16</t>
  </si>
  <si>
    <t>+'estrategico 1'!U11</t>
  </si>
  <si>
    <t>=+'estrategico 1'!R56</t>
  </si>
  <si>
    <t>=+'estrategico 1'!T16</t>
  </si>
  <si>
    <t>=+'estrategico 2'!U11:V11</t>
  </si>
  <si>
    <t>+'estrategico 2'!R54</t>
  </si>
  <si>
    <t>=+'estrategico 2'!T16</t>
  </si>
  <si>
    <t>+'estrategico 3'!U11:V11</t>
  </si>
  <si>
    <t>+'estrategico 3'!R54</t>
  </si>
  <si>
    <t>=+'estrategico 3'!T16</t>
  </si>
  <si>
    <t>=+'estrategico 4'!U11:V11</t>
  </si>
  <si>
    <t>+'estrategico 4'!R54</t>
  </si>
  <si>
    <t>=+'estrategico 4'!T16</t>
  </si>
  <si>
    <t>+'estrategico 5'!U11</t>
  </si>
  <si>
    <t>+'estrategico 5'!R54</t>
  </si>
  <si>
    <t>=+'estrategico 5'!T16</t>
  </si>
  <si>
    <t xml:space="preserve"> 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</si>
  <si>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</si>
  <si>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</si>
  <si>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</si>
  <si>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</si>
  <si>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</si>
  <si>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</si>
  <si>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</si>
  <si>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</si>
  <si>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</si>
  <si>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</si>
  <si>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</si>
  <si>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</si>
  <si>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</si>
  <si>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</si>
  <si>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</si>
  <si>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</si>
  <si>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</si>
  <si>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</si>
  <si>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</si>
  <si>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</si>
  <si>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</si>
  <si>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</si>
  <si>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</si>
  <si>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</si>
  <si>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</si>
  <si>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</si>
  <si>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</si>
  <si>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</si>
  <si>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</si>
  <si>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</si>
  <si>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</si>
  <si>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</si>
  <si>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</si>
  <si>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</si>
  <si>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</si>
  <si>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</si>
  <si>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</si>
  <si>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</si>
  <si>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</si>
  <si>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</si>
  <si>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</si>
  <si>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</si>
  <si>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</si>
  <si>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</si>
  <si>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</si>
  <si>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</si>
  <si>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</si>
  <si>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</si>
  <si>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</si>
  <si>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</si>
  <si>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</si>
  <si>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</si>
  <si>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</si>
  <si>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</si>
  <si>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</si>
  <si>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</si>
  <si>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</si>
  <si>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</si>
  <si>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</si>
  <si>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</si>
  <si>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</si>
  <si>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</si>
  <si>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</si>
  <si>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</si>
  <si>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</si>
  <si>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</si>
  <si>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</si>
  <si>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</si>
  <si>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</si>
  <si>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</si>
  <si>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</si>
  <si>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</si>
  <si>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</si>
  <si>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</si>
  <si>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</si>
  <si>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</si>
  <si>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</si>
  <si>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</si>
  <si>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</si>
  <si>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TIPOLOGIA DEL INDICADOR</t>
  </si>
  <si>
    <t>SENTIDO DE MEDICIÓN</t>
  </si>
  <si>
    <t>FRECUENCIA</t>
  </si>
  <si>
    <t>PLAZO VIGENCIA</t>
  </si>
  <si>
    <t>PRESPECTIVA</t>
  </si>
  <si>
    <t>INICIATIVAS ESTRATEGICAS</t>
  </si>
  <si>
    <t>PROCESO</t>
  </si>
  <si>
    <t>TIPO PROCESO</t>
  </si>
  <si>
    <t>ESTADO DE VALIDACIÓN OAP</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</si>
  <si>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</si>
  <si>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</si>
  <si>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</si>
  <si>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</si>
  <si>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</si>
  <si>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</si>
  <si>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</si>
  <si>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</si>
  <si>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</si>
  <si>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</si>
  <si>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Compuesto</t>
  </si>
  <si>
    <t>Bimensual</t>
  </si>
  <si>
    <t>2 Años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</si>
  <si>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</si>
  <si>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</si>
  <si>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</si>
  <si>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</si>
  <si>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</si>
  <si>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</si>
  <si>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</si>
  <si>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</si>
  <si>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</si>
  <si>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</si>
  <si>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</si>
  <si>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</si>
  <si>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</si>
  <si>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</si>
  <si>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</si>
  <si>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</si>
  <si>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</si>
  <si>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</si>
  <si>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</si>
  <si>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</si>
  <si>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</si>
  <si>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</si>
  <si>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</si>
  <si>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</si>
  <si>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Cuatrimestral</t>
  </si>
  <si>
    <t>Plan Sectorial</t>
  </si>
  <si>
    <t>3.2 Herramienta tecnológica para la sistematización y parametrización de las variables del modelo.</t>
  </si>
  <si>
    <t>Servicio a la Ciudadanía</t>
  </si>
  <si>
    <t>SCI</t>
  </si>
  <si>
    <t>05</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</si>
  <si>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</si>
  <si>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</si>
  <si>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</si>
  <si>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</si>
  <si>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</si>
  <si>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</si>
  <si>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</si>
  <si>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</si>
  <si>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</si>
  <si>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</si>
  <si>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</si>
  <si>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</si>
  <si>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Bienal</t>
  </si>
  <si>
    <t>Gestión de Adecuación y Mantenimiento de Bienes</t>
  </si>
  <si>
    <t>GAMB</t>
  </si>
  <si>
    <t>08</t>
  </si>
  <si>
    <t>Indicador Estratégico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</si>
  <si>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</si>
  <si>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</si>
  <si>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</si>
  <si>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</si>
  <si>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Estratégico / Indicador de Gestión / Indicador de Riesgo</t>
  </si>
  <si>
    <t>10. Gestionar, producir y difundir el conocimiento de la Entidad para la toma de decisiones en el marco del modelo pedagógico del IDIPRON.</t>
  </si>
  <si>
    <t>Gestión de Servicios Administrativos</t>
  </si>
  <si>
    <t>GSA</t>
  </si>
  <si>
    <t>Indicador de Gestión</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</si>
  <si>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</si>
  <si>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</si>
  <si>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</si>
  <si>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</si>
  <si>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Gestión / Indicador de Riesgo</t>
  </si>
  <si>
    <t>6.2 Implementación, evaluación y/o actualización de los Componentes de derecho</t>
  </si>
  <si>
    <t>Gestión Documental</t>
  </si>
  <si>
    <t>GDO</t>
  </si>
  <si>
    <t>12</t>
  </si>
  <si>
    <t>Indicador de Riesgo</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</si>
  <si>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</si>
  <si>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</si>
  <si>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</si>
  <si>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</si>
  <si>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</si>
  <si>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</si>
  <si>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</si>
  <si>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</si>
  <si>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</si>
  <si>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</si>
  <si>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</si>
  <si>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</si>
  <si>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</si>
  <si>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</si>
  <si>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</si>
  <si>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</si>
  <si>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</si>
  <si>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</si>
  <si>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</si>
  <si>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</si>
  <si>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</si>
  <si>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</si>
  <si>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</si>
  <si>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</si>
  <si>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</si>
  <si>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</si>
  <si>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</si>
  <si>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</si>
  <si>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</si>
  <si>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</si>
  <si>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</si>
  <si>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</si>
  <si>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</si>
  <si>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</si>
  <si>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Plan de acción, se tenian 139 acciones programadas para el cuarto trimestre, de las cuales se cumplieron al 100% con 108 con un % de cumplimeinto del 77,7%, en cuanto a al cumplimiento de los indicadores tuvieron un porcentaje de avance del 92% correspondiente al cuarto trimestre, dejando un cumplimiento del 85% </t>
  </si>
  <si>
    <t xml:space="preserve">Plan de acción, se tenian 21 acciones programadas para el tercer trimestre, de las cuales se cumplieron al 100% con 8 con un % de cumplimeinto del 58%, en cuanto a al cumplimiento de los indicadores tuvieron un porcentaje de avance del 78% correspondiente al tercer trimestre, dejando un cumplimiento del 68% </t>
  </si>
  <si>
    <t xml:space="preserve">Plan de acción se tenian 19 acciones programadas para el segundo trimestre, de las cuales se cumplieron al 100% con 12 con un % de cumplimiento del 63%, en cuanto a al cumplimiento de los indicadores tuvieron un porcentaje de avance del 68% correspondiente al segundo trimestre, dejando un cumplimiento del 66% </t>
  </si>
  <si>
    <t xml:space="preserve">Plan de acción se tenian 13 acciones programadas para el primer trimestre, de las cuales se cumplieron al 100% con 6 con un % de cumplimeinto del 46%, en cuanto a al cumplimiento de los indicadores tuvieron un porcentaje de avance del 57% correspondiente al primer trimestre, dejando un cumplimiento del 51%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</si>
</sst>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00"/>
    <numFmt numFmtId="167" formatCode="0.0%"/>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11"/>
      <color rgb="FF000000"/>
      <name val="Arial1"/>
    </font>
    <font>
      <b/>
      <sz val="11"/>
      <color indexed="8"/>
      <name val="Arial1"/>
    </font>
    <font>
      <b/>
      <sz val="10"/>
      <color rgb="FF000000"/>
      <name val="Times New Roman"/>
      <family val="1"/>
    </font>
    <font>
      <b/>
      <sz val="11"/>
      <color theme="1"/>
      <name val="Calibri"/>
      <family val="2"/>
      <scheme val="minor"/>
    </font>
    <font>
      <b/>
      <sz val="11"/>
      <name val="Calibri"/>
      <family val="2"/>
      <scheme val="minor"/>
    </font>
    <font>
      <sz val="1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ABF8F"/>
        <bgColor rgb="FF000000"/>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5">
    <xf numFmtId="0" fontId="0" fillId="0" borderId="0"/>
    <xf numFmtId="0" fontId="1" fillId="0" borderId="0" applyBorder="0" applyProtection="0"/>
    <xf numFmtId="0" fontId="11" fillId="0" borderId="0"/>
    <xf numFmtId="164" fontId="11" fillId="0" borderId="0" applyFont="0" applyFill="0" applyBorder="0" applyAlignment="0" applyProtection="0"/>
    <xf numFmtId="9" fontId="11" fillId="0" borderId="0" applyFont="0" applyFill="0" applyBorder="0" applyAlignment="0" applyProtection="0"/>
  </cellStyleXfs>
  <cellXfs count="28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6" fillId="0" borderId="0" xfId="0" applyFont="1" applyAlignment="1">
      <alignment horizontal="center" vertical="center" wrapText="1"/>
    </xf>
    <xf numFmtId="49" fontId="0" fillId="0" borderId="0" xfId="0" applyNumberFormat="1" applyAlignment="1">
      <alignment horizontal="center" vertical="center" wrapText="1"/>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0" fillId="4" borderId="0" xfId="0" applyFill="1" applyAlignment="1">
      <alignment wrapText="1"/>
    </xf>
    <xf numFmtId="49" fontId="15" fillId="0" borderId="5" xfId="0" applyNumberFormat="1" applyFont="1" applyBorder="1" applyAlignment="1" applyProtection="1">
      <alignment horizontal="center" vertical="center" wrapText="1"/>
      <protection locked="0"/>
    </xf>
    <xf numFmtId="14" fontId="15" fillId="0" borderId="5"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0" fillId="0" borderId="0" xfId="0" applyAlignment="1">
      <alignment horizontal="center" vertical="center" wrapText="1"/>
    </xf>
    <xf numFmtId="0" fontId="16" fillId="9" borderId="5"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5" xfId="4" applyFont="1" applyFill="1" applyBorder="1" applyAlignment="1">
      <alignment horizontal="center"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wrapText="1"/>
    </xf>
    <xf numFmtId="164" fontId="0" fillId="0" borderId="5" xfId="0" applyNumberFormat="1" applyBorder="1" applyAlignment="1">
      <alignment horizontal="center" vertical="center" wrapText="1"/>
    </xf>
    <xf numFmtId="165" fontId="0" fillId="0" borderId="5" xfId="3" applyNumberFormat="1" applyFont="1" applyFill="1" applyBorder="1" applyAlignment="1">
      <alignment horizontal="center" vertical="center" wrapText="1"/>
    </xf>
    <xf numFmtId="165" fontId="0" fillId="0" borderId="5" xfId="0" applyNumberFormat="1" applyBorder="1" applyAlignment="1">
      <alignment horizontal="center" vertical="center" wrapText="1"/>
    </xf>
    <xf numFmtId="9" fontId="9" fillId="0" borderId="5" xfId="0" applyNumberFormat="1" applyFont="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1" fontId="9" fillId="0" borderId="5" xfId="0" applyNumberFormat="1" applyFont="1" applyBorder="1" applyAlignment="1">
      <alignment horizontal="center" vertical="center"/>
    </xf>
    <xf numFmtId="9" fontId="2" fillId="0" borderId="5" xfId="0" applyNumberFormat="1" applyFont="1" applyBorder="1" applyAlignment="1">
      <alignment horizontal="center" vertical="center" wrapText="1"/>
    </xf>
    <xf numFmtId="2" fontId="2" fillId="0" borderId="0" xfId="0" applyNumberFormat="1" applyFont="1"/>
    <xf numFmtId="166" fontId="9" fillId="0" borderId="5" xfId="0" applyNumberFormat="1" applyFont="1" applyBorder="1" applyAlignment="1">
      <alignment horizontal="center" vertical="center"/>
    </xf>
    <xf numFmtId="0" fontId="2" fillId="0" borderId="0" xfId="0" applyFont="1" applyAlignment="1">
      <alignment vertical="center"/>
    </xf>
    <xf numFmtId="167" fontId="9"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xf>
    <xf numFmtId="49" fontId="10" fillId="0" borderId="5" xfId="0" applyNumberFormat="1"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9" xfId="0" applyFont="1" applyBorder="1" applyAlignment="1">
      <alignment horizontal="center" vertical="center"/>
    </xf>
    <xf numFmtId="0" fontId="19" fillId="0" borderId="22" xfId="0" applyFont="1" applyBorder="1" applyAlignment="1">
      <alignment horizontal="center" vertical="center"/>
    </xf>
    <xf numFmtId="0" fontId="19" fillId="0" borderId="9"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2" fillId="0" borderId="0" xfId="0" applyFont="1"/>
    <xf numFmtId="0" fontId="3" fillId="2"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9" xfId="0" applyFont="1" applyBorder="1" applyAlignment="1">
      <alignment horizontal="left" vertical="center" wrapText="1"/>
    </xf>
    <xf numFmtId="0" fontId="9" fillId="0" borderId="9" xfId="0" applyFont="1" applyBorder="1" applyAlignment="1">
      <alignment vertical="center" wrapText="1"/>
    </xf>
    <xf numFmtId="0" fontId="15" fillId="11" borderId="8"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10" xfId="0" applyFont="1" applyFill="1" applyBorder="1" applyAlignment="1">
      <alignment horizontal="center" vertical="center"/>
    </xf>
    <xf numFmtId="0" fontId="9" fillId="0" borderId="9" xfId="0" applyFont="1" applyBorder="1" applyAlignment="1" applyProtection="1">
      <alignment vertical="center" wrapText="1"/>
      <protection locked="0"/>
    </xf>
    <xf numFmtId="0" fontId="12" fillId="0" borderId="2" xfId="0" applyFont="1" applyBorder="1" applyAlignment="1">
      <alignment horizontal="right" vertical="center"/>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14" fontId="9" fillId="0" borderId="8"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9" xfId="0" applyFont="1" applyBorder="1" applyAlignment="1" applyProtection="1">
      <alignment horizontal="left" vertical="center" wrapText="1"/>
      <protection locked="0"/>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3" fillId="2" borderId="21" xfId="0" applyFont="1" applyFill="1" applyBorder="1" applyAlignment="1">
      <alignment horizontal="center" vertical="center"/>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xf>
    <xf numFmtId="0" fontId="9" fillId="0" borderId="5" xfId="2"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wrapText="1"/>
    </xf>
    <xf numFmtId="0" fontId="3"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1" fontId="9" fillId="0" borderId="5" xfId="4" applyNumberFormat="1" applyFont="1" applyBorder="1" applyAlignment="1">
      <alignment horizontal="center" vertical="center" wrapText="1"/>
    </xf>
    <xf numFmtId="1"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10" xfId="0" applyNumberFormat="1" applyFont="1" applyBorder="1" applyAlignment="1">
      <alignment horizontal="center" vertical="center"/>
    </xf>
    <xf numFmtId="2" fontId="2" fillId="0" borderId="8"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2" fontId="2" fillId="0" borderId="8" xfId="0" applyNumberFormat="1" applyFont="1" applyBorder="1" applyAlignment="1">
      <alignment horizontal="center" vertical="center" wrapText="1"/>
    </xf>
    <xf numFmtId="2" fontId="2" fillId="0" borderId="9"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9" fontId="2" fillId="0" borderId="8" xfId="4" applyFont="1" applyBorder="1" applyAlignment="1" applyProtection="1">
      <alignment horizontal="center" vertical="center" wrapText="1"/>
    </xf>
    <xf numFmtId="9" fontId="2" fillId="0" borderId="9" xfId="4" applyFont="1" applyBorder="1" applyAlignment="1" applyProtection="1">
      <alignment horizontal="center" vertical="center" wrapText="1"/>
    </xf>
    <xf numFmtId="9" fontId="2" fillId="0" borderId="10" xfId="4" applyFont="1" applyBorder="1" applyAlignment="1" applyProtection="1">
      <alignment horizontal="center" vertical="center" wrapText="1"/>
    </xf>
    <xf numFmtId="9" fontId="2" fillId="0" borderId="8" xfId="0" applyNumberFormat="1" applyFont="1" applyBorder="1" applyAlignment="1">
      <alignment horizontal="center" vertical="center" wrapText="1"/>
    </xf>
    <xf numFmtId="0" fontId="0" fillId="0" borderId="0" xfId="0" applyAlignment="1">
      <alignment horizontal="right" vertical="center" wrapText="1"/>
    </xf>
    <xf numFmtId="0" fontId="16" fillId="9" borderId="20"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0" fillId="4" borderId="5" xfId="0" applyFill="1" applyBorder="1" applyAlignment="1">
      <alignment horizontal="center" wrapText="1"/>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7" xfId="0"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4"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19" fillId="0" borderId="9"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9" fillId="0" borderId="8" xfId="0" applyFont="1" applyBorder="1" applyAlignment="1" applyProtection="1">
      <alignment horizontal="left" vertical="center" wrapText="1"/>
    </xf>
    <xf numFmtId="9" fontId="2" fillId="0" borderId="8" xfId="0" applyNumberFormat="1" applyFont="1" applyBorder="1" applyAlignment="1" applyProtection="1">
      <alignment horizontal="center" vertical="center" wrapText="1"/>
    </xf>
  </cellXfs>
  <cellStyles count="5">
    <cellStyle name="Millares" xfId="3" builtinId="3"/>
    <cellStyle name="Normal" xfId="0" builtinId="0"/>
    <cellStyle name="Normal 2" xfId="1" xr:uid="{00000000-0005-0000-0000-000002000000}"/>
    <cellStyle name="Normal 3" xfId="2" xr:uid="{00000000-0005-0000-0000-000003000000}"/>
    <cellStyle name="Porcentaje" xfId="4" builtinId="5"/>
  </cellStyles>
  <dxfs count="2">
    <dxf>
      <fill>
        <patternFill>
          <bgColor theme="9"/>
        </patternFill>
      </fill>
    </dxf>
    <dxf>
      <fill>
        <patternFill>
          <bgColor theme="0" tint="-0.3499862666707357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3.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'IN-PEI-DES-001'!$B$32</c:f>
              <c:strCache>
                <c:ptCount val="1"/>
                <c:pt idx="0">
                  <c:v>Resultado Monitoreo</c:v>
                </c:pt>
              </c:strCache>
            </c:strRef>
          </c:tx>
          <c:spPr>
            <a:solidFill>
              <a:srgbClr val="004586"/>
            </a:solidFill>
            <a:ln w="25400">
              <a:noFill/>
            </a:ln>
          </c:spPr>
          <c:invertIfNegative val="0"/>
          <c:cat>
            <c:strRef>
              <c:f>'IN-PEI-DES-001'!$A$33:$A$36</c:f>
              <c:strCache>
                <c:ptCount val="4"/>
                <c:pt idx="0">
                  <c:v>MARZO</c:v>
                </c:pt>
                <c:pt idx="1">
                  <c:v>JUNIO</c:v>
                </c:pt>
                <c:pt idx="2">
                  <c:v>SEPTIEMBRE</c:v>
                </c:pt>
                <c:pt idx="3">
                  <c:v>DICIEMBRE</c:v>
                </c:pt>
              </c:strCache>
            </c:strRef>
          </c:cat>
          <c:val>
            <c:numRef>
              <c:f>'IN-PEI-DES-001'!$B$33:$B$36</c:f>
              <c:numCache>
                <c:formatCode>0%</c:formatCode>
                <c:ptCount val="4"/>
                <c:pt idx="0">
                  <c:v>7.5925925925925924E-2</c:v>
                </c:pt>
                <c:pt idx="1">
                  <c:v>0.84629629629629632</c:v>
                </c:pt>
                <c:pt idx="2">
                  <c:v>0.93148148148148147</c:v>
                </c:pt>
                <c:pt idx="3" formatCode="0.0%">
                  <c:v>0.999</c:v>
                </c:pt>
              </c:numCache>
            </c:numRef>
          </c:val>
          <c:extLst>
            <c:ext xmlns:c16="http://schemas.microsoft.com/office/drawing/2014/chart" uri="{C3380CC4-5D6E-409C-BE32-E72D297353CC}">
              <c16:uniqueId val="{00000000-3676-4D20-909B-D43DB0B25E9C}"/>
            </c:ext>
          </c:extLst>
        </c:ser>
        <c:dLbls>
          <c:showLegendKey val="0"/>
          <c:showVal val="0"/>
          <c:showCatName val="0"/>
          <c:showSerName val="0"/>
          <c:showPercent val="0"/>
          <c:showBubbleSize val="0"/>
        </c:dLbls>
        <c:gapWidth val="150"/>
        <c:axId val="-1527899328"/>
        <c:axId val="-1527907488"/>
      </c:barChart>
      <c:catAx>
        <c:axId val="-1527899328"/>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907488"/>
        <c:crossesAt val="0"/>
        <c:auto val="1"/>
        <c:lblAlgn val="ctr"/>
        <c:lblOffset val="100"/>
        <c:tickLblSkip val="1"/>
        <c:tickMarkSkip val="1"/>
        <c:noMultiLvlLbl val="0"/>
      </c:catAx>
      <c:valAx>
        <c:axId val="-152790748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899328"/>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'IN-PEI-GES-DES-001'!$B$32</c:f>
              <c:strCache>
                <c:ptCount val="1"/>
                <c:pt idx="0">
                  <c:v>Resultado Monitoreo</c:v>
                </c:pt>
              </c:strCache>
            </c:strRef>
          </c:tx>
          <c:spPr>
            <a:solidFill>
              <a:srgbClr val="004586"/>
            </a:solidFill>
            <a:ln w="25400">
              <a:noFill/>
            </a:ln>
          </c:spPr>
          <c:invertIfNegative val="0"/>
          <c:cat>
            <c:strRef>
              <c:f>'IN-PEI-GES-DES-001'!$A$33:$A$36</c:f>
              <c:strCache>
                <c:ptCount val="4"/>
                <c:pt idx="0">
                  <c:v>MARZO</c:v>
                </c:pt>
                <c:pt idx="1">
                  <c:v>JUNIO</c:v>
                </c:pt>
                <c:pt idx="2">
                  <c:v>SEPTIEMBRE</c:v>
                </c:pt>
                <c:pt idx="3">
                  <c:v>DICIEMBRE</c:v>
                </c:pt>
              </c:strCache>
            </c:strRef>
          </c:cat>
          <c:val>
            <c:numRef>
              <c:f>'IN-PEI-GES-DES-001'!$B$33:$B$36</c:f>
              <c:numCache>
                <c:formatCode>0%</c:formatCode>
                <c:ptCount val="4"/>
                <c:pt idx="0">
                  <c:v>0.6333333333333333</c:v>
                </c:pt>
                <c:pt idx="1">
                  <c:v>0.67500000000000004</c:v>
                </c:pt>
                <c:pt idx="2">
                  <c:v>0.53125</c:v>
                </c:pt>
                <c:pt idx="3">
                  <c:v>0.82008368200836823</c:v>
                </c:pt>
              </c:numCache>
            </c:numRef>
          </c:val>
          <c:extLst>
            <c:ext xmlns:c16="http://schemas.microsoft.com/office/drawing/2014/chart" uri="{C3380CC4-5D6E-409C-BE32-E72D297353CC}">
              <c16:uniqueId val="{00000000-A240-4211-96A7-63DB5B23F8F9}"/>
            </c:ext>
          </c:extLst>
        </c:ser>
        <c:dLbls>
          <c:showLegendKey val="0"/>
          <c:showVal val="0"/>
          <c:showCatName val="0"/>
          <c:showSerName val="0"/>
          <c:showPercent val="0"/>
          <c:showBubbleSize val="0"/>
        </c:dLbls>
        <c:gapWidth val="150"/>
        <c:axId val="-1527899328"/>
        <c:axId val="-1527907488"/>
      </c:barChart>
      <c:catAx>
        <c:axId val="-1527899328"/>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907488"/>
        <c:crossesAt val="0"/>
        <c:auto val="1"/>
        <c:lblAlgn val="ctr"/>
        <c:lblOffset val="100"/>
        <c:tickLblSkip val="1"/>
        <c:tickMarkSkip val="1"/>
        <c:noMultiLvlLbl val="0"/>
      </c:catAx>
      <c:valAx>
        <c:axId val="-152790748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899328"/>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'IN-PEI-GES-DES-002'!$B$32</c:f>
              <c:strCache>
                <c:ptCount val="1"/>
                <c:pt idx="0">
                  <c:v>Resultado Monitoreo</c:v>
                </c:pt>
              </c:strCache>
            </c:strRef>
          </c:tx>
          <c:spPr>
            <a:solidFill>
              <a:srgbClr val="004586"/>
            </a:solidFill>
            <a:ln w="25400">
              <a:noFill/>
            </a:ln>
          </c:spPr>
          <c:invertIfNegative val="0"/>
          <c:cat>
            <c:strRef>
              <c:f>'IN-PEI-GES-DES-002'!$A$33:$A$36</c:f>
              <c:strCache>
                <c:ptCount val="4"/>
                <c:pt idx="0">
                  <c:v>MARZO</c:v>
                </c:pt>
                <c:pt idx="1">
                  <c:v>JUNIO</c:v>
                </c:pt>
                <c:pt idx="2">
                  <c:v>SEPTIEMBRE</c:v>
                </c:pt>
                <c:pt idx="3">
                  <c:v>DICIEMBRE</c:v>
                </c:pt>
              </c:strCache>
            </c:strRef>
          </c:cat>
          <c:val>
            <c:numRef>
              <c:f>'IN-PEI-GES-DES-002'!$B$33:$B$36</c:f>
              <c:numCache>
                <c:formatCode>0%</c:formatCode>
                <c:ptCount val="4"/>
                <c:pt idx="0">
                  <c:v>0.505</c:v>
                </c:pt>
                <c:pt idx="1">
                  <c:v>0.65500000000000003</c:v>
                </c:pt>
                <c:pt idx="2">
                  <c:v>0.67999999999999994</c:v>
                </c:pt>
                <c:pt idx="3">
                  <c:v>0.84850000000000003</c:v>
                </c:pt>
              </c:numCache>
            </c:numRef>
          </c:val>
          <c:extLst>
            <c:ext xmlns:c16="http://schemas.microsoft.com/office/drawing/2014/chart" uri="{C3380CC4-5D6E-409C-BE32-E72D297353CC}">
              <c16:uniqueId val="{00000000-4EC8-4C7D-AEA2-150267E6FF90}"/>
            </c:ext>
          </c:extLst>
        </c:ser>
        <c:dLbls>
          <c:showLegendKey val="0"/>
          <c:showVal val="0"/>
          <c:showCatName val="0"/>
          <c:showSerName val="0"/>
          <c:showPercent val="0"/>
          <c:showBubbleSize val="0"/>
        </c:dLbls>
        <c:gapWidth val="150"/>
        <c:axId val="-1527899328"/>
        <c:axId val="-1527907488"/>
      </c:barChart>
      <c:catAx>
        <c:axId val="-1527899328"/>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907488"/>
        <c:crossesAt val="0"/>
        <c:auto val="1"/>
        <c:lblAlgn val="ctr"/>
        <c:lblOffset val="100"/>
        <c:tickLblSkip val="1"/>
        <c:tickMarkSkip val="1"/>
        <c:noMultiLvlLbl val="0"/>
      </c:catAx>
      <c:valAx>
        <c:axId val="-152790748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899328"/>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'IN-PEI-SEC-DES-001'!$B$31</c:f>
              <c:strCache>
                <c:ptCount val="1"/>
                <c:pt idx="0">
                  <c:v>Resultado Monitoreo</c:v>
                </c:pt>
              </c:strCache>
            </c:strRef>
          </c:tx>
          <c:spPr>
            <a:solidFill>
              <a:schemeClr val="accent1"/>
            </a:solidFill>
            <a:ln>
              <a:noFill/>
            </a:ln>
            <a:effectLst/>
          </c:spPr>
          <c:invertIfNegative val="0"/>
          <c:cat>
            <c:strRef>
              <c:f>'IN-PEI-SEC-DES-001'!$A$32:$A$35</c:f>
              <c:strCache>
                <c:ptCount val="4"/>
                <c:pt idx="0">
                  <c:v>MARZO</c:v>
                </c:pt>
                <c:pt idx="1">
                  <c:v>JUNIO</c:v>
                </c:pt>
                <c:pt idx="2">
                  <c:v>SEPTIEMBRE</c:v>
                </c:pt>
                <c:pt idx="3">
                  <c:v>DICIEMBRE</c:v>
                </c:pt>
              </c:strCache>
            </c:strRef>
          </c:cat>
          <c:val>
            <c:numRef>
              <c:f>'IN-PEI-SEC-DES-001'!$B$32:$B$35</c:f>
              <c:numCache>
                <c:formatCode>0</c:formatCode>
                <c:ptCount val="4"/>
                <c:pt idx="0">
                  <c:v>2060</c:v>
                </c:pt>
                <c:pt idx="1">
                  <c:v>3018</c:v>
                </c:pt>
                <c:pt idx="2">
                  <c:v>4395</c:v>
                </c:pt>
                <c:pt idx="3">
                  <c:v>5588</c:v>
                </c:pt>
              </c:numCache>
            </c:numRef>
          </c:val>
          <c:extLst>
            <c:ext xmlns:c16="http://schemas.microsoft.com/office/drawing/2014/chart" uri="{C3380CC4-5D6E-409C-BE32-E72D297353CC}">
              <c16:uniqueId val="{00000000-3BD0-4C1B-AE73-9DD0E0913B49}"/>
            </c:ext>
          </c:extLst>
        </c:ser>
        <c:dLbls>
          <c:showLegendKey val="0"/>
          <c:showVal val="0"/>
          <c:showCatName val="0"/>
          <c:showSerName val="0"/>
          <c:showPercent val="0"/>
          <c:showBubbleSize val="0"/>
        </c:dLbls>
        <c:gapWidth val="219"/>
        <c:overlap val="-27"/>
        <c:axId val="956135920"/>
        <c:axId val="956138800"/>
      </c:barChart>
      <c:catAx>
        <c:axId val="95613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56138800"/>
        <c:crosses val="autoZero"/>
        <c:auto val="1"/>
        <c:lblAlgn val="ctr"/>
        <c:lblOffset val="100"/>
        <c:noMultiLvlLbl val="0"/>
      </c:catAx>
      <c:valAx>
        <c:axId val="956138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56135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'IN-PEI-SEC-DES-002'!$B$31</c:f>
              <c:strCache>
                <c:ptCount val="1"/>
                <c:pt idx="0">
                  <c:v>Resultado Monitoreo</c:v>
                </c:pt>
              </c:strCache>
            </c:strRef>
          </c:tx>
          <c:spPr>
            <a:solidFill>
              <a:schemeClr val="accent1"/>
            </a:solidFill>
            <a:ln>
              <a:noFill/>
            </a:ln>
            <a:effectLst/>
          </c:spPr>
          <c:invertIfNegative val="0"/>
          <c:cat>
            <c:strRef>
              <c:f>'IN-PEI-SEC-DES-002'!$A$32:$A$35</c:f>
              <c:strCache>
                <c:ptCount val="4"/>
                <c:pt idx="0">
                  <c:v>MARZO</c:v>
                </c:pt>
                <c:pt idx="1">
                  <c:v>JUNIO</c:v>
                </c:pt>
                <c:pt idx="2">
                  <c:v>SEPTIEMBRE</c:v>
                </c:pt>
                <c:pt idx="3">
                  <c:v>DICIEMBRE</c:v>
                </c:pt>
              </c:strCache>
            </c:strRef>
          </c:cat>
          <c:val>
            <c:numRef>
              <c:f>'IN-PEI-SEC-DES-002'!$B$32:$B$35</c:f>
              <c:numCache>
                <c:formatCode>0</c:formatCode>
                <c:ptCount val="4"/>
                <c:pt idx="0">
                  <c:v>903</c:v>
                </c:pt>
                <c:pt idx="1">
                  <c:v>1252</c:v>
                </c:pt>
                <c:pt idx="2">
                  <c:v>1926</c:v>
                </c:pt>
                <c:pt idx="3">
                  <c:v>2480</c:v>
                </c:pt>
              </c:numCache>
            </c:numRef>
          </c:val>
          <c:extLst>
            <c:ext xmlns:c16="http://schemas.microsoft.com/office/drawing/2014/chart" uri="{C3380CC4-5D6E-409C-BE32-E72D297353CC}">
              <c16:uniqueId val="{00000000-506D-498C-8D2A-AFA317099EE1}"/>
            </c:ext>
          </c:extLst>
        </c:ser>
        <c:dLbls>
          <c:showLegendKey val="0"/>
          <c:showVal val="0"/>
          <c:showCatName val="0"/>
          <c:showSerName val="0"/>
          <c:showPercent val="0"/>
          <c:showBubbleSize val="0"/>
        </c:dLbls>
        <c:gapWidth val="219"/>
        <c:overlap val="-27"/>
        <c:axId val="48661023"/>
        <c:axId val="48644703"/>
      </c:barChart>
      <c:catAx>
        <c:axId val="4866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44703"/>
        <c:crosses val="autoZero"/>
        <c:auto val="1"/>
        <c:lblAlgn val="ctr"/>
        <c:lblOffset val="100"/>
        <c:noMultiLvlLbl val="0"/>
      </c:catAx>
      <c:valAx>
        <c:axId val="486447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610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'IN-PEI-SEC-DES-003'!$B$31</c:f>
              <c:strCache>
                <c:ptCount val="1"/>
                <c:pt idx="0">
                  <c:v>Resultado Monitoreo</c:v>
                </c:pt>
              </c:strCache>
            </c:strRef>
          </c:tx>
          <c:spPr>
            <a:solidFill>
              <a:schemeClr val="accent1"/>
            </a:solidFill>
            <a:ln>
              <a:noFill/>
            </a:ln>
            <a:effectLst/>
          </c:spPr>
          <c:invertIfNegative val="0"/>
          <c:cat>
            <c:strRef>
              <c:f>'IN-PEI-SEC-DES-003'!$A$32:$A$35</c:f>
              <c:strCache>
                <c:ptCount val="4"/>
                <c:pt idx="0">
                  <c:v>MARZO</c:v>
                </c:pt>
                <c:pt idx="1">
                  <c:v>JUNIO</c:v>
                </c:pt>
                <c:pt idx="2">
                  <c:v>SEPTIEMBRE</c:v>
                </c:pt>
                <c:pt idx="3">
                  <c:v>DICIEMBRE</c:v>
                </c:pt>
              </c:strCache>
            </c:strRef>
          </c:cat>
          <c:val>
            <c:numRef>
              <c:f>'IN-PEI-SEC-DES-003'!$B$32:$B$35</c:f>
              <c:numCache>
                <c:formatCode>0</c:formatCode>
                <c:ptCount val="4"/>
                <c:pt idx="0">
                  <c:v>43</c:v>
                </c:pt>
                <c:pt idx="1">
                  <c:v>45</c:v>
                </c:pt>
                <c:pt idx="2">
                  <c:v>50</c:v>
                </c:pt>
                <c:pt idx="3">
                  <c:v>52</c:v>
                </c:pt>
              </c:numCache>
            </c:numRef>
          </c:val>
          <c:extLst>
            <c:ext xmlns:c16="http://schemas.microsoft.com/office/drawing/2014/chart" uri="{C3380CC4-5D6E-409C-BE32-E72D297353CC}">
              <c16:uniqueId val="{00000000-033D-46DE-983E-463D975A5B89}"/>
            </c:ext>
          </c:extLst>
        </c:ser>
        <c:dLbls>
          <c:showLegendKey val="0"/>
          <c:showVal val="0"/>
          <c:showCatName val="0"/>
          <c:showSerName val="0"/>
          <c:showPercent val="0"/>
          <c:showBubbleSize val="0"/>
        </c:dLbls>
        <c:gapWidth val="219"/>
        <c:overlap val="-27"/>
        <c:axId val="633069440"/>
        <c:axId val="633071360"/>
      </c:barChart>
      <c:catAx>
        <c:axId val="633069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33071360"/>
        <c:crosses val="autoZero"/>
        <c:auto val="1"/>
        <c:lblAlgn val="ctr"/>
        <c:lblOffset val="100"/>
        <c:noMultiLvlLbl val="0"/>
      </c:catAx>
      <c:valAx>
        <c:axId val="633071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33069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'IN-PEI-SEC-DES-004'!$B$31</c:f>
              <c:strCache>
                <c:ptCount val="1"/>
                <c:pt idx="0">
                  <c:v>Resultado Monitoreo</c:v>
                </c:pt>
              </c:strCache>
            </c:strRef>
          </c:tx>
          <c:spPr>
            <a:solidFill>
              <a:schemeClr val="accent1"/>
            </a:solidFill>
            <a:ln>
              <a:noFill/>
            </a:ln>
            <a:effectLst/>
          </c:spPr>
          <c:invertIfNegative val="0"/>
          <c:cat>
            <c:strRef>
              <c:f>'IN-PEI-SEC-DES-004'!$A$32:$A$35</c:f>
              <c:strCache>
                <c:ptCount val="4"/>
                <c:pt idx="0">
                  <c:v>MARZO</c:v>
                </c:pt>
                <c:pt idx="1">
                  <c:v>JUNIO</c:v>
                </c:pt>
                <c:pt idx="2">
                  <c:v>SEPTIEMBRE</c:v>
                </c:pt>
                <c:pt idx="3">
                  <c:v>DICIEMBRE</c:v>
                </c:pt>
              </c:strCache>
            </c:strRef>
          </c:cat>
          <c:val>
            <c:numRef>
              <c:f>'IN-PEI-SEC-DES-004'!$B$32:$B$35</c:f>
              <c:numCache>
                <c:formatCode>0.000</c:formatCode>
                <c:ptCount val="4"/>
                <c:pt idx="0">
                  <c:v>8.4000000000000005E-2</c:v>
                </c:pt>
                <c:pt idx="1">
                  <c:v>0.49</c:v>
                </c:pt>
                <c:pt idx="2">
                  <c:v>0.54</c:v>
                </c:pt>
                <c:pt idx="3">
                  <c:v>0.54</c:v>
                </c:pt>
              </c:numCache>
            </c:numRef>
          </c:val>
          <c:extLst>
            <c:ext xmlns:c16="http://schemas.microsoft.com/office/drawing/2014/chart" uri="{C3380CC4-5D6E-409C-BE32-E72D297353CC}">
              <c16:uniqueId val="{00000000-B805-4584-AE6B-6287AD98DCBC}"/>
            </c:ext>
          </c:extLst>
        </c:ser>
        <c:dLbls>
          <c:showLegendKey val="0"/>
          <c:showVal val="0"/>
          <c:showCatName val="0"/>
          <c:showSerName val="0"/>
          <c:showPercent val="0"/>
          <c:showBubbleSize val="0"/>
        </c:dLbls>
        <c:gapWidth val="219"/>
        <c:overlap val="-27"/>
        <c:axId val="867630608"/>
        <c:axId val="867629168"/>
      </c:barChart>
      <c:catAx>
        <c:axId val="86763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67629168"/>
        <c:crosses val="autoZero"/>
        <c:auto val="1"/>
        <c:lblAlgn val="ctr"/>
        <c:lblOffset val="100"/>
        <c:noMultiLvlLbl val="0"/>
      </c:catAx>
      <c:valAx>
        <c:axId val="86762916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67630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'IN-PEI-SEC-DES-005'!$B$31</c:f>
              <c:strCache>
                <c:ptCount val="1"/>
                <c:pt idx="0">
                  <c:v>Resultado Monitoreo</c:v>
                </c:pt>
              </c:strCache>
            </c:strRef>
          </c:tx>
          <c:spPr>
            <a:solidFill>
              <a:srgbClr val="004586"/>
            </a:solidFill>
            <a:ln w="25400">
              <a:noFill/>
            </a:ln>
          </c:spPr>
          <c:invertIfNegative val="0"/>
          <c:cat>
            <c:strRef>
              <c:f>'IN-PEI-SEC-DES-005'!$A$32:$A$35</c:f>
              <c:strCache>
                <c:ptCount val="4"/>
                <c:pt idx="0">
                  <c:v>MARZO</c:v>
                </c:pt>
                <c:pt idx="1">
                  <c:v>JUNIO</c:v>
                </c:pt>
                <c:pt idx="2">
                  <c:v>SEPTIEMBRE</c:v>
                </c:pt>
                <c:pt idx="3">
                  <c:v>DICIEMBRE</c:v>
                </c:pt>
              </c:strCache>
            </c:strRef>
          </c:cat>
          <c:val>
            <c:numRef>
              <c:f>'IN-PEI-SEC-DES-005'!$B$32:$B$35</c:f>
              <c:numCache>
                <c:formatCode>0%</c:formatCode>
                <c:ptCount val="4"/>
                <c:pt idx="0">
                  <c:v>1</c:v>
                </c:pt>
                <c:pt idx="1">
                  <c:v>1</c:v>
                </c:pt>
                <c:pt idx="2">
                  <c:v>1</c:v>
                </c:pt>
                <c:pt idx="3">
                  <c:v>1</c:v>
                </c:pt>
              </c:numCache>
            </c:numRef>
          </c:val>
          <c:extLst>
            <c:ext xmlns:c16="http://schemas.microsoft.com/office/drawing/2014/chart" uri="{C3380CC4-5D6E-409C-BE32-E72D297353CC}">
              <c16:uniqueId val="{00000000-39C2-4963-9784-C24F710B6CE8}"/>
            </c:ext>
          </c:extLst>
        </c:ser>
        <c:dLbls>
          <c:showLegendKey val="0"/>
          <c:showVal val="0"/>
          <c:showCatName val="0"/>
          <c:showSerName val="0"/>
          <c:showPercent val="0"/>
          <c:showBubbleSize val="0"/>
        </c:dLbls>
        <c:gapWidth val="150"/>
        <c:axId val="-1527903680"/>
        <c:axId val="-1527903136"/>
      </c:barChart>
      <c:catAx>
        <c:axId val="-152790368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7903136"/>
        <c:crossesAt val="0"/>
        <c:auto val="1"/>
        <c:lblAlgn val="ctr"/>
        <c:lblOffset val="100"/>
        <c:tickLblSkip val="1"/>
        <c:tickMarkSkip val="1"/>
        <c:noMultiLvlLbl val="0"/>
      </c:catAx>
      <c:valAx>
        <c:axId val="-1527903136"/>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903680"/>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527902592"/>
        <c:axId val="-1727431904"/>
      </c:barChart>
      <c:catAx>
        <c:axId val="-152790259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727431904"/>
        <c:crossesAt val="0"/>
        <c:auto val="1"/>
        <c:lblAlgn val="ctr"/>
        <c:lblOffset val="100"/>
        <c:tickLblSkip val="1"/>
        <c:tickMarkSkip val="1"/>
        <c:noMultiLvlLbl val="0"/>
      </c:catAx>
      <c:valAx>
        <c:axId val="-1727431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790259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5770245" y="10706101"/>
    <xdr:ext cx="6431280" cy="2590800"/>
    <xdr:graphicFrame macro="">
      <xdr:nvGraphicFramePr>
        <xdr:cNvPr id="2" name="Gráfico 3">
          <a:extLst>
            <a:ext uri="{FF2B5EF4-FFF2-40B4-BE49-F238E27FC236}">
              <a16:creationId xmlns:a16="http://schemas.microsoft.com/office/drawing/2014/main" id="{E46BA563-EF95-4010-ADE4-02D8446C7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90270</xdr:colOff>
      <xdr:row>3</xdr:row>
      <xdr:rowOff>95250</xdr:rowOff>
    </xdr:to>
    <xdr:pic>
      <xdr:nvPicPr>
        <xdr:cNvPr id="3" name="Imagen 22">
          <a:extLst>
            <a:ext uri="{FF2B5EF4-FFF2-40B4-BE49-F238E27FC236}">
              <a16:creationId xmlns:a16="http://schemas.microsoft.com/office/drawing/2014/main" id="{BD57EE07-99E0-44B1-9F44-1A3DC0EC78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4436745" y="10582276"/>
    <xdr:ext cx="6431280" cy="2590800"/>
    <xdr:graphicFrame macro="">
      <xdr:nvGraphicFramePr>
        <xdr:cNvPr id="2" name="Gráfico 3">
          <a:extLst>
            <a:ext uri="{FF2B5EF4-FFF2-40B4-BE49-F238E27FC236}">
              <a16:creationId xmlns:a16="http://schemas.microsoft.com/office/drawing/2014/main" id="{B744C51C-791C-4328-B9A3-8ECCBB3E9A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90270</xdr:colOff>
      <xdr:row>3</xdr:row>
      <xdr:rowOff>95250</xdr:rowOff>
    </xdr:to>
    <xdr:pic>
      <xdr:nvPicPr>
        <xdr:cNvPr id="3" name="Imagen 22">
          <a:extLst>
            <a:ext uri="{FF2B5EF4-FFF2-40B4-BE49-F238E27FC236}">
              <a16:creationId xmlns:a16="http://schemas.microsoft.com/office/drawing/2014/main" id="{8876AB23-EAAD-4232-8988-35C2C03D4D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07490"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770245" y="10706101"/>
    <xdr:ext cx="6431280" cy="2590800"/>
    <xdr:graphicFrame macro="">
      <xdr:nvGraphicFramePr>
        <xdr:cNvPr id="2" name="Gráfico 3">
          <a:extLst>
            <a:ext uri="{FF2B5EF4-FFF2-40B4-BE49-F238E27FC236}">
              <a16:creationId xmlns:a16="http://schemas.microsoft.com/office/drawing/2014/main" id="{CBAECAAA-1CDC-4896-8CE2-19B11741E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90270</xdr:colOff>
      <xdr:row>3</xdr:row>
      <xdr:rowOff>95250</xdr:rowOff>
    </xdr:to>
    <xdr:pic>
      <xdr:nvPicPr>
        <xdr:cNvPr id="3" name="Imagen 22">
          <a:extLst>
            <a:ext uri="{FF2B5EF4-FFF2-40B4-BE49-F238E27FC236}">
              <a16:creationId xmlns:a16="http://schemas.microsoft.com/office/drawing/2014/main" id="{5A8A9994-6653-43BF-AE4C-7BCEAB493B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07490"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32601CFB-42C2-49C0-931E-CC1B678445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61913</xdr:colOff>
      <xdr:row>30</xdr:row>
      <xdr:rowOff>47625</xdr:rowOff>
    </xdr:from>
    <xdr:to>
      <xdr:col>16</xdr:col>
      <xdr:colOff>819150</xdr:colOff>
      <xdr:row>42</xdr:row>
      <xdr:rowOff>19050</xdr:rowOff>
    </xdr:to>
    <xdr:graphicFrame macro="">
      <xdr:nvGraphicFramePr>
        <xdr:cNvPr id="4" name="Gráfico 3">
          <a:extLst>
            <a:ext uri="{FF2B5EF4-FFF2-40B4-BE49-F238E27FC236}">
              <a16:creationId xmlns:a16="http://schemas.microsoft.com/office/drawing/2014/main" id="{220EC1EC-0372-D44E-B551-E8ABE1ADB6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94C965BD-F423-416B-9F4F-A82D06A67B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109538</xdr:colOff>
      <xdr:row>29</xdr:row>
      <xdr:rowOff>228600</xdr:rowOff>
    </xdr:from>
    <xdr:to>
      <xdr:col>17</xdr:col>
      <xdr:colOff>342900</xdr:colOff>
      <xdr:row>41</xdr:row>
      <xdr:rowOff>190501</xdr:rowOff>
    </xdr:to>
    <xdr:graphicFrame macro="">
      <xdr:nvGraphicFramePr>
        <xdr:cNvPr id="4" name="Gráfico 3">
          <a:extLst>
            <a:ext uri="{FF2B5EF4-FFF2-40B4-BE49-F238E27FC236}">
              <a16:creationId xmlns:a16="http://schemas.microsoft.com/office/drawing/2014/main" id="{39E92DE2-642D-B293-C219-A867E8838AB0}"/>
            </a:ext>
            <a:ext uri="{147F2762-F138-4A5C-976F-8EAC2B608ADB}">
              <a16:predDERef xmlns:a16="http://schemas.microsoft.com/office/drawing/2014/main" pred="{94C965BD-F423-416B-9F4F-A82D06A67B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DCA40B6D-FC9B-4FFA-A77D-49E7AC173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585788</xdr:colOff>
      <xdr:row>29</xdr:row>
      <xdr:rowOff>209549</xdr:rowOff>
    </xdr:from>
    <xdr:to>
      <xdr:col>16</xdr:col>
      <xdr:colOff>142875</xdr:colOff>
      <xdr:row>42</xdr:row>
      <xdr:rowOff>161924</xdr:rowOff>
    </xdr:to>
    <xdr:graphicFrame macro="">
      <xdr:nvGraphicFramePr>
        <xdr:cNvPr id="4" name="Gráfico 3">
          <a:extLst>
            <a:ext uri="{FF2B5EF4-FFF2-40B4-BE49-F238E27FC236}">
              <a16:creationId xmlns:a16="http://schemas.microsoft.com/office/drawing/2014/main" id="{2B3B859D-A804-0060-C9E2-F53DC64C3F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A8B94A64-080A-4F74-8600-E9DE7D3736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174170</xdr:colOff>
      <xdr:row>29</xdr:row>
      <xdr:rowOff>141513</xdr:rowOff>
    </xdr:from>
    <xdr:to>
      <xdr:col>17</xdr:col>
      <xdr:colOff>195943</xdr:colOff>
      <xdr:row>42</xdr:row>
      <xdr:rowOff>76199</xdr:rowOff>
    </xdr:to>
    <xdr:graphicFrame macro="">
      <xdr:nvGraphicFramePr>
        <xdr:cNvPr id="4" name="Gráfico 3">
          <a:extLst>
            <a:ext uri="{FF2B5EF4-FFF2-40B4-BE49-F238E27FC236}">
              <a16:creationId xmlns:a16="http://schemas.microsoft.com/office/drawing/2014/main" id="{2229B173-997E-8084-2AB8-280BB4C08E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D6072B3D-F11E-402A-9A0C-FEE7F9F88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A08D9BC6-EF9E-49EA-9882-7E6F61771C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1685291</xdr:colOff>
      <xdr:row>0</xdr:row>
      <xdr:rowOff>62864</xdr:rowOff>
    </xdr:from>
    <xdr:to>
      <xdr:col>1</xdr:col>
      <xdr:colOff>323850</xdr:colOff>
      <xdr:row>3</xdr:row>
      <xdr:rowOff>95250</xdr:rowOff>
    </xdr:to>
    <xdr:pic>
      <xdr:nvPicPr>
        <xdr:cNvPr id="2" name="image1.jpg">
          <a:extLst>
            <a:ext uri="{FF2B5EF4-FFF2-40B4-BE49-F238E27FC236}">
              <a16:creationId xmlns:a16="http://schemas.microsoft.com/office/drawing/2014/main" id="{3F84BDDF-517C-41F9-9020-4E192A59A91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5291" y="62864"/>
          <a:ext cx="572134" cy="57531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11</v>
    <v>8</v>
    <v>0</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88CD-87EF-40A2-BD75-CB81CDC40244}">
  <sheetPr>
    <pageSetUpPr fitToPage="1"/>
  </sheetPr>
  <dimension ref="A1:AA71"/>
  <sheetViews>
    <sheetView showGridLines="0" tabSelected="1" view="pageBreakPreview" topLeftCell="A34" zoomScale="80" zoomScaleNormal="100" zoomScaleSheetLayoutView="80" workbookViewId="0">
      <selection activeCell="C60" sqref="C60:V60"/>
    </sheetView>
  </sheetViews>
  <sheetFormatPr baseColWidth="10" defaultColWidth="4.59765625" defaultRowHeight="13.5" customHeight="1"/>
  <cols>
    <col min="1" max="1" width="14.69921875" style="1" customWidth="1"/>
    <col min="2" max="2" width="11.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97" t="s">
        <v>21</v>
      </c>
      <c r="B11" s="97"/>
      <c r="C11" s="97"/>
      <c r="D11" s="97"/>
      <c r="E11" s="97"/>
      <c r="F11" s="98" t="s">
        <v>22</v>
      </c>
      <c r="G11" s="99"/>
      <c r="H11" s="99"/>
      <c r="I11" s="99"/>
      <c r="J11" s="99"/>
      <c r="K11" s="99"/>
      <c r="L11" s="99"/>
      <c r="M11" s="99"/>
      <c r="N11" s="100"/>
      <c r="O11" s="74" t="s">
        <v>23</v>
      </c>
      <c r="P11" s="75"/>
      <c r="Q11" s="76"/>
      <c r="R11" s="93" t="s">
        <v>24</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32</v>
      </c>
      <c r="B13" s="92"/>
      <c r="C13" s="93" t="s">
        <v>33</v>
      </c>
      <c r="D13" s="93"/>
      <c r="E13" s="93"/>
      <c r="F13" s="93"/>
      <c r="G13" s="93"/>
      <c r="H13" s="93" t="s">
        <v>34</v>
      </c>
      <c r="I13" s="93"/>
      <c r="J13" s="93"/>
      <c r="K13" s="93"/>
      <c r="L13" s="93"/>
      <c r="M13" s="93"/>
      <c r="N13" s="93" t="s">
        <v>35</v>
      </c>
      <c r="O13" s="93"/>
      <c r="P13" s="93" t="s">
        <v>36</v>
      </c>
      <c r="Q13" s="93"/>
      <c r="R13" s="94" t="s">
        <v>36</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97" t="s">
        <v>44</v>
      </c>
      <c r="B16" s="97"/>
      <c r="C16" s="97"/>
      <c r="D16" s="97"/>
      <c r="E16" s="97"/>
      <c r="F16" s="104" t="s">
        <v>45</v>
      </c>
      <c r="G16" s="104"/>
      <c r="H16" s="104"/>
      <c r="I16" s="104"/>
      <c r="J16" s="105">
        <v>0.9</v>
      </c>
      <c r="K16" s="106"/>
      <c r="L16" s="106"/>
      <c r="M16" s="107"/>
      <c r="N16" s="36" t="s">
        <v>46</v>
      </c>
      <c r="O16" s="36" t="s">
        <v>47</v>
      </c>
      <c r="P16" s="36" t="s">
        <v>48</v>
      </c>
      <c r="Q16" s="97" t="s">
        <v>49</v>
      </c>
      <c r="R16" s="97"/>
      <c r="S16" s="97"/>
      <c r="T16" s="101">
        <v>2025</v>
      </c>
      <c r="U16" s="101"/>
      <c r="V16" s="101"/>
    </row>
    <row r="17" spans="1:25" ht="37.200000000000003" customHeight="1">
      <c r="A17" s="97"/>
      <c r="B17" s="97"/>
      <c r="C17" s="97"/>
      <c r="D17" s="97"/>
      <c r="E17" s="97"/>
      <c r="F17" s="104"/>
      <c r="G17" s="104"/>
      <c r="H17" s="104"/>
      <c r="I17" s="104"/>
      <c r="J17" s="108"/>
      <c r="K17" s="109"/>
      <c r="L17" s="109"/>
      <c r="M17" s="110"/>
      <c r="N17" s="64">
        <v>1</v>
      </c>
      <c r="O17" s="64">
        <v>1</v>
      </c>
      <c r="P17" s="64">
        <v>1</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58</v>
      </c>
      <c r="B20" s="124"/>
      <c r="C20" s="125"/>
      <c r="D20" s="123" t="s">
        <v>59</v>
      </c>
      <c r="E20" s="124"/>
      <c r="F20" s="124"/>
      <c r="G20" s="125"/>
      <c r="H20" s="105">
        <v>1</v>
      </c>
      <c r="I20" s="106"/>
      <c r="J20" s="106"/>
      <c r="K20" s="107"/>
      <c r="L20" s="98" t="s">
        <v>60</v>
      </c>
      <c r="M20" s="99"/>
      <c r="N20" s="99"/>
      <c r="O20" s="100"/>
      <c r="P20" s="123" t="s">
        <v>61</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147">
        <v>1</v>
      </c>
      <c r="B23" s="75"/>
      <c r="C23" s="75"/>
      <c r="D23" s="76"/>
      <c r="E23" s="74" t="s">
        <v>68</v>
      </c>
      <c r="F23" s="75"/>
      <c r="G23" s="75"/>
      <c r="H23" s="75"/>
      <c r="I23" s="76"/>
      <c r="J23" s="94" t="s">
        <v>69</v>
      </c>
      <c r="K23" s="95"/>
      <c r="L23" s="95"/>
      <c r="M23" s="95"/>
      <c r="N23" s="96"/>
      <c r="O23" s="98" t="s">
        <v>70</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73</v>
      </c>
      <c r="B25" s="97"/>
      <c r="C25" s="97"/>
      <c r="D25" s="97"/>
      <c r="E25" s="97"/>
      <c r="F25" s="97"/>
      <c r="G25" s="97"/>
      <c r="H25" s="97"/>
      <c r="I25" s="97"/>
      <c r="J25" s="97"/>
      <c r="K25" s="97"/>
      <c r="L25" s="97"/>
      <c r="M25" s="98" t="s">
        <v>74</v>
      </c>
      <c r="N25" s="99"/>
      <c r="O25" s="99"/>
      <c r="P25" s="99"/>
      <c r="Q25" s="99"/>
      <c r="R25" s="99"/>
      <c r="S25" s="99"/>
      <c r="T25" s="99"/>
      <c r="U25" s="99"/>
      <c r="V25" s="100"/>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19.2" customHeight="1">
      <c r="A28" s="132" t="s">
        <v>81</v>
      </c>
      <c r="B28" s="132"/>
      <c r="C28" s="148">
        <v>41</v>
      </c>
      <c r="D28" s="149"/>
      <c r="E28" s="149"/>
      <c r="F28" s="149"/>
      <c r="G28" s="150"/>
      <c r="H28" s="151">
        <v>457</v>
      </c>
      <c r="I28" s="151"/>
      <c r="J28" s="151"/>
      <c r="K28" s="151"/>
      <c r="L28" s="152"/>
      <c r="M28" s="149">
        <v>503</v>
      </c>
      <c r="N28" s="149"/>
      <c r="O28" s="149"/>
      <c r="P28" s="149"/>
      <c r="Q28" s="150"/>
      <c r="R28" s="153" t="s">
        <v>82</v>
      </c>
      <c r="S28" s="153"/>
      <c r="T28" s="153"/>
      <c r="U28" s="153"/>
      <c r="V28" s="154"/>
      <c r="X28" s="8"/>
      <c r="Y28" s="8"/>
    </row>
    <row r="29" spans="1:25" ht="19.2" customHeight="1">
      <c r="A29" s="132" t="s">
        <v>83</v>
      </c>
      <c r="B29" s="132"/>
      <c r="C29" s="148">
        <v>540</v>
      </c>
      <c r="D29" s="149"/>
      <c r="E29" s="149"/>
      <c r="F29" s="149"/>
      <c r="G29" s="150"/>
      <c r="H29" s="151">
        <v>540</v>
      </c>
      <c r="I29" s="151"/>
      <c r="J29" s="151"/>
      <c r="K29" s="151"/>
      <c r="L29" s="152"/>
      <c r="M29" s="149">
        <v>540</v>
      </c>
      <c r="N29" s="149"/>
      <c r="O29" s="149"/>
      <c r="P29" s="149"/>
      <c r="Q29" s="150"/>
      <c r="R29" s="153">
        <v>540</v>
      </c>
      <c r="S29" s="153"/>
      <c r="T29" s="153"/>
      <c r="U29" s="153"/>
      <c r="V29" s="154"/>
      <c r="W29" s="4"/>
    </row>
    <row r="30" spans="1:25" ht="19.95" customHeight="1">
      <c r="A30" s="156" t="s">
        <v>84</v>
      </c>
      <c r="B30" s="156"/>
      <c r="C30" s="156"/>
      <c r="D30" s="156"/>
      <c r="E30" s="156"/>
      <c r="F30" s="156"/>
      <c r="G30" s="156"/>
      <c r="H30" s="156"/>
      <c r="I30" s="156"/>
      <c r="J30" s="156"/>
      <c r="K30" s="156"/>
      <c r="L30" s="156"/>
      <c r="M30" s="156"/>
      <c r="N30" s="156"/>
      <c r="O30" s="156"/>
      <c r="P30" s="156"/>
      <c r="Q30" s="156"/>
      <c r="R30" s="156"/>
      <c r="S30" s="156"/>
      <c r="T30" s="156"/>
      <c r="U30" s="156"/>
      <c r="V30" s="15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85</v>
      </c>
      <c r="B32" s="6" t="s">
        <v>86</v>
      </c>
      <c r="C32" s="1"/>
      <c r="D32" s="1"/>
      <c r="G32" s="155"/>
      <c r="H32" s="155"/>
      <c r="I32" s="155"/>
      <c r="J32" s="155"/>
      <c r="K32" s="155"/>
      <c r="L32" s="155"/>
      <c r="M32" s="155"/>
      <c r="N32" s="155"/>
      <c r="O32" s="155"/>
      <c r="P32" s="155"/>
      <c r="Q32" s="158"/>
      <c r="R32" s="158"/>
      <c r="S32" s="158"/>
      <c r="T32" s="158"/>
      <c r="U32" s="158"/>
      <c r="V32" s="159"/>
    </row>
    <row r="33" spans="1:25" ht="17.7" customHeight="1">
      <c r="A33" s="65" t="s">
        <v>77</v>
      </c>
      <c r="B33" s="66">
        <f>IF(ISERROR($C$28/$C$29),0,$C$28/$C$29)</f>
        <v>7.5925925925925924E-2</v>
      </c>
      <c r="C33" s="1"/>
      <c r="D33" s="1"/>
      <c r="G33" s="157"/>
      <c r="H33" s="157"/>
      <c r="I33" s="155"/>
      <c r="J33" s="155"/>
      <c r="K33" s="10"/>
      <c r="L33" s="11"/>
      <c r="M33" s="157"/>
      <c r="N33" s="157"/>
      <c r="O33" s="157"/>
      <c r="P33" s="157"/>
      <c r="Q33" s="160"/>
      <c r="R33" s="160"/>
      <c r="S33" s="160"/>
      <c r="T33" s="160"/>
      <c r="U33" s="160"/>
      <c r="V33" s="161"/>
    </row>
    <row r="34" spans="1:25" ht="17.7" customHeight="1">
      <c r="A34" s="65" t="s">
        <v>78</v>
      </c>
      <c r="B34" s="66">
        <f>IF(ISERROR($H$28/$H$29),0,$H$28/$H$29)</f>
        <v>0.84629629629629632</v>
      </c>
      <c r="C34" s="1"/>
      <c r="D34" s="1"/>
      <c r="G34" s="155"/>
      <c r="H34" s="155"/>
      <c r="I34" s="155"/>
      <c r="J34" s="155"/>
      <c r="K34" s="12"/>
      <c r="L34" s="10"/>
      <c r="M34" s="155"/>
      <c r="N34" s="155"/>
      <c r="O34" s="155"/>
      <c r="P34" s="155"/>
      <c r="Q34" s="160"/>
      <c r="R34" s="160"/>
      <c r="S34" s="160"/>
      <c r="T34" s="160"/>
      <c r="U34" s="160"/>
      <c r="V34" s="161"/>
    </row>
    <row r="35" spans="1:25" ht="17.7" customHeight="1">
      <c r="A35" s="65" t="s">
        <v>79</v>
      </c>
      <c r="B35" s="66">
        <f>IF(ISERROR($M$28/$M$29),0,$M$28/$M$29)</f>
        <v>0.93148148148148147</v>
      </c>
      <c r="C35" s="1"/>
      <c r="D35" s="1"/>
      <c r="G35" s="155"/>
      <c r="H35" s="155"/>
      <c r="I35" s="155"/>
      <c r="J35" s="155"/>
      <c r="K35" s="12"/>
      <c r="L35" s="10"/>
      <c r="M35" s="155"/>
      <c r="N35" s="155"/>
      <c r="O35" s="155"/>
      <c r="P35" s="155"/>
      <c r="Q35" s="160"/>
      <c r="R35" s="160"/>
      <c r="S35" s="160"/>
      <c r="T35" s="160"/>
      <c r="U35" s="160"/>
      <c r="V35" s="161"/>
    </row>
    <row r="36" spans="1:25" ht="17.7" customHeight="1">
      <c r="A36" s="65" t="s">
        <v>80</v>
      </c>
      <c r="B36" s="73">
        <v>0.999</v>
      </c>
      <c r="C36" s="1"/>
      <c r="D36" s="1"/>
      <c r="G36" s="155"/>
      <c r="H36" s="155"/>
      <c r="I36" s="155"/>
      <c r="J36" s="155"/>
      <c r="K36" s="12"/>
      <c r="L36" s="10"/>
      <c r="M36" s="155"/>
      <c r="N36" s="155"/>
      <c r="O36" s="155"/>
      <c r="P36" s="155"/>
      <c r="Q36" s="160"/>
      <c r="R36" s="160"/>
      <c r="S36" s="160"/>
      <c r="T36" s="160"/>
      <c r="U36" s="160"/>
      <c r="V36" s="161"/>
    </row>
    <row r="37" spans="1:25" ht="17.7" customHeight="1">
      <c r="A37" s="67"/>
      <c r="B37" s="72"/>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7" customHeight="1">
      <c r="A43" s="67"/>
      <c r="C43" s="1"/>
      <c r="D43" s="1"/>
      <c r="G43" s="155"/>
      <c r="H43" s="155"/>
      <c r="I43" s="155"/>
      <c r="J43" s="155"/>
      <c r="K43" s="12"/>
      <c r="L43" s="10"/>
      <c r="M43" s="155"/>
      <c r="N43" s="155"/>
      <c r="O43" s="155"/>
      <c r="P43" s="155"/>
      <c r="Q43" s="160"/>
      <c r="R43" s="160"/>
      <c r="S43" s="160"/>
      <c r="T43" s="160"/>
      <c r="U43" s="160"/>
      <c r="V43" s="161"/>
    </row>
    <row r="44" spans="1:25" ht="17.25" customHeight="1">
      <c r="A44" s="67"/>
      <c r="C44" s="1"/>
      <c r="D44" s="1"/>
      <c r="G44" s="155"/>
      <c r="H44" s="155"/>
      <c r="I44" s="155"/>
      <c r="J44" s="155"/>
      <c r="K44" s="12"/>
      <c r="L44" s="10"/>
      <c r="M44" s="155"/>
      <c r="N44" s="155"/>
      <c r="O44" s="155"/>
      <c r="P44" s="155"/>
      <c r="Q44" s="158"/>
      <c r="R44" s="158"/>
      <c r="S44" s="158"/>
      <c r="T44" s="158"/>
      <c r="U44" s="158"/>
      <c r="V44" s="159"/>
    </row>
    <row r="45" spans="1:25" ht="17.25" customHeight="1">
      <c r="A45" s="24"/>
      <c r="B45" s="15"/>
      <c r="C45" s="21"/>
      <c r="D45" s="21"/>
      <c r="K45" s="12"/>
      <c r="L45" s="10"/>
      <c r="V45" s="25"/>
    </row>
    <row r="46" spans="1:25" ht="15.75" customHeight="1">
      <c r="A46" s="164" t="s">
        <v>87</v>
      </c>
      <c r="B46" s="165"/>
      <c r="C46" s="165"/>
      <c r="D46" s="165"/>
      <c r="E46" s="165"/>
      <c r="F46" s="165"/>
      <c r="G46" s="165"/>
      <c r="H46" s="165"/>
      <c r="I46" s="165"/>
      <c r="J46" s="165"/>
      <c r="K46" s="165"/>
      <c r="L46" s="165"/>
      <c r="M46" s="165"/>
      <c r="N46" s="165"/>
      <c r="O46" s="165"/>
      <c r="P46" s="165"/>
      <c r="Q46" s="165"/>
      <c r="R46" s="165"/>
      <c r="S46" s="165"/>
      <c r="T46" s="165"/>
      <c r="U46" s="165"/>
      <c r="V46" s="166"/>
      <c r="X46" s="13"/>
    </row>
    <row r="47" spans="1:25" ht="52.5" customHeight="1">
      <c r="A47" s="129" t="s">
        <v>88</v>
      </c>
      <c r="B47" s="131"/>
      <c r="C47" s="162" t="s">
        <v>89</v>
      </c>
      <c r="D47" s="162"/>
      <c r="E47" s="162"/>
      <c r="F47" s="162"/>
      <c r="G47" s="162"/>
      <c r="H47" s="162"/>
      <c r="I47" s="162"/>
      <c r="J47" s="162"/>
      <c r="K47" s="162"/>
      <c r="L47" s="162"/>
      <c r="M47" s="162"/>
      <c r="N47" s="162"/>
      <c r="O47" s="162"/>
      <c r="P47" s="162"/>
      <c r="Q47" s="162"/>
      <c r="R47" s="162"/>
      <c r="S47" s="162"/>
      <c r="T47" s="162"/>
      <c r="U47" s="162"/>
      <c r="V47" s="162"/>
      <c r="W47" s="10"/>
      <c r="X47" s="10"/>
      <c r="Y47" s="10"/>
    </row>
    <row r="48" spans="1:25" ht="51" customHeight="1">
      <c r="A48" s="129" t="s">
        <v>90</v>
      </c>
      <c r="B48" s="131"/>
      <c r="C48" s="163" t="s">
        <v>91</v>
      </c>
      <c r="D48" s="163"/>
      <c r="E48" s="163"/>
      <c r="F48" s="163"/>
      <c r="G48" s="163"/>
      <c r="H48" s="163"/>
      <c r="I48" s="163"/>
      <c r="J48" s="163"/>
      <c r="K48" s="163"/>
      <c r="L48" s="163"/>
      <c r="M48" s="163"/>
      <c r="N48" s="163"/>
      <c r="O48" s="163"/>
      <c r="P48" s="163"/>
      <c r="Q48" s="163"/>
      <c r="R48" s="163"/>
      <c r="S48" s="163"/>
      <c r="T48" s="163"/>
      <c r="U48" s="163"/>
      <c r="V48" s="163"/>
      <c r="W48" s="10"/>
      <c r="X48" s="10"/>
      <c r="Y48" s="10"/>
    </row>
    <row r="49" spans="1:25" ht="51" customHeight="1">
      <c r="A49" s="129" t="s">
        <v>92</v>
      </c>
      <c r="B49" s="131"/>
      <c r="C49" s="163" t="s">
        <v>93</v>
      </c>
      <c r="D49" s="163"/>
      <c r="E49" s="163"/>
      <c r="F49" s="163"/>
      <c r="G49" s="163"/>
      <c r="H49" s="163"/>
      <c r="I49" s="163"/>
      <c r="J49" s="163"/>
      <c r="K49" s="163"/>
      <c r="L49" s="163"/>
      <c r="M49" s="163"/>
      <c r="N49" s="163"/>
      <c r="O49" s="163"/>
      <c r="P49" s="163"/>
      <c r="Q49" s="163"/>
      <c r="R49" s="163"/>
      <c r="S49" s="163"/>
      <c r="T49" s="163"/>
      <c r="U49" s="163"/>
      <c r="V49" s="163"/>
      <c r="W49" s="10"/>
      <c r="X49" s="10"/>
      <c r="Y49" s="10"/>
    </row>
    <row r="50" spans="1:25" ht="56.25" customHeight="1">
      <c r="A50" s="129" t="s">
        <v>94</v>
      </c>
      <c r="B50" s="131"/>
      <c r="C50" s="167" t="s">
        <v>95</v>
      </c>
      <c r="D50" s="167"/>
      <c r="E50" s="167"/>
      <c r="F50" s="167"/>
      <c r="G50" s="167"/>
      <c r="H50" s="167"/>
      <c r="I50" s="167"/>
      <c r="J50" s="167"/>
      <c r="K50" s="167"/>
      <c r="L50" s="167"/>
      <c r="M50" s="167"/>
      <c r="N50" s="167"/>
      <c r="O50" s="167"/>
      <c r="P50" s="167"/>
      <c r="Q50" s="167"/>
      <c r="R50" s="167"/>
      <c r="S50" s="167"/>
      <c r="T50" s="167"/>
      <c r="U50" s="167"/>
      <c r="V50" s="167"/>
      <c r="W50" s="10">
        <f>LEN(C50)</f>
        <v>457</v>
      </c>
      <c r="X50" s="10"/>
      <c r="Y50" s="10"/>
    </row>
    <row r="51" spans="1:25" ht="18" customHeight="1">
      <c r="A51" s="187" t="s">
        <v>96</v>
      </c>
      <c r="B51" s="188"/>
      <c r="C51" s="188"/>
      <c r="D51" s="188"/>
      <c r="E51" s="188"/>
      <c r="F51" s="188"/>
      <c r="G51" s="188"/>
      <c r="H51" s="188"/>
      <c r="I51" s="188"/>
      <c r="J51" s="188"/>
      <c r="K51" s="188"/>
      <c r="L51" s="188"/>
      <c r="M51" s="188"/>
      <c r="N51" s="188"/>
      <c r="O51" s="188"/>
      <c r="P51" s="188"/>
      <c r="Q51" s="188"/>
      <c r="R51" s="188"/>
      <c r="S51" s="188"/>
      <c r="T51" s="188"/>
      <c r="U51" s="188"/>
      <c r="V51" s="189"/>
      <c r="W51" s="14"/>
      <c r="X51" s="15"/>
      <c r="Y51" s="12"/>
    </row>
    <row r="52" spans="1:25" ht="43.5" customHeight="1">
      <c r="A52" s="129" t="s">
        <v>88</v>
      </c>
      <c r="B52" s="131"/>
      <c r="C52" s="162" t="s">
        <v>97</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43.5" customHeight="1">
      <c r="A53" s="129" t="s">
        <v>90</v>
      </c>
      <c r="B53" s="131"/>
      <c r="C53" s="163" t="s">
        <v>98</v>
      </c>
      <c r="D53" s="163"/>
      <c r="E53" s="163"/>
      <c r="F53" s="163"/>
      <c r="G53" s="163"/>
      <c r="H53" s="163"/>
      <c r="I53" s="163"/>
      <c r="J53" s="163"/>
      <c r="K53" s="163"/>
      <c r="L53" s="163"/>
      <c r="M53" s="163"/>
      <c r="N53" s="163"/>
      <c r="O53" s="163"/>
      <c r="P53" s="163"/>
      <c r="Q53" s="163"/>
      <c r="R53" s="163"/>
      <c r="S53" s="163"/>
      <c r="T53" s="163"/>
      <c r="U53" s="163"/>
      <c r="V53" s="163"/>
      <c r="W53" s="10"/>
      <c r="X53" s="15"/>
      <c r="Y53" s="12"/>
    </row>
    <row r="54" spans="1:25" ht="43.5" customHeight="1">
      <c r="A54" s="129" t="s">
        <v>92</v>
      </c>
      <c r="B54" s="131"/>
      <c r="C54" s="163" t="s">
        <v>99</v>
      </c>
      <c r="D54" s="163"/>
      <c r="E54" s="163"/>
      <c r="F54" s="163"/>
      <c r="G54" s="163"/>
      <c r="H54" s="163"/>
      <c r="I54" s="163"/>
      <c r="J54" s="163"/>
      <c r="K54" s="163"/>
      <c r="L54" s="163"/>
      <c r="M54" s="163"/>
      <c r="N54" s="163"/>
      <c r="O54" s="163"/>
      <c r="P54" s="163"/>
      <c r="Q54" s="163"/>
      <c r="R54" s="163"/>
      <c r="S54" s="163"/>
      <c r="T54" s="163"/>
      <c r="U54" s="163"/>
      <c r="V54" s="163"/>
      <c r="W54" s="10"/>
      <c r="X54" s="15"/>
      <c r="Y54" s="12"/>
    </row>
    <row r="55" spans="1:25" ht="43.5" customHeight="1">
      <c r="A55" s="129" t="s">
        <v>94</v>
      </c>
      <c r="B55" s="131"/>
      <c r="C55" s="167" t="s">
        <v>100</v>
      </c>
      <c r="D55" s="167"/>
      <c r="E55" s="167"/>
      <c r="F55" s="167"/>
      <c r="G55" s="167"/>
      <c r="H55" s="167"/>
      <c r="I55" s="167"/>
      <c r="J55" s="167"/>
      <c r="K55" s="167"/>
      <c r="L55" s="167"/>
      <c r="M55" s="167"/>
      <c r="N55" s="167"/>
      <c r="O55" s="167"/>
      <c r="P55" s="167"/>
      <c r="Q55" s="167"/>
      <c r="R55" s="167"/>
      <c r="S55" s="167"/>
      <c r="T55" s="167"/>
      <c r="U55" s="167"/>
      <c r="V55" s="167"/>
      <c r="W55" s="10">
        <f>LEN(C55)</f>
        <v>99</v>
      </c>
      <c r="X55" s="15"/>
      <c r="Y55" s="12"/>
    </row>
    <row r="56" spans="1:25" ht="20.399999999999999" customHeight="1">
      <c r="A56" s="187" t="s">
        <v>101</v>
      </c>
      <c r="B56" s="188"/>
      <c r="C56" s="188"/>
      <c r="D56" s="188"/>
      <c r="E56" s="188"/>
      <c r="F56" s="188"/>
      <c r="G56" s="188"/>
      <c r="H56" s="188"/>
      <c r="I56" s="188"/>
      <c r="J56" s="188"/>
      <c r="K56" s="188"/>
      <c r="L56" s="188"/>
      <c r="M56" s="188"/>
      <c r="N56" s="188"/>
      <c r="O56" s="188"/>
      <c r="P56" s="188"/>
      <c r="Q56" s="188"/>
      <c r="R56" s="188"/>
      <c r="S56" s="188"/>
      <c r="T56" s="188"/>
      <c r="U56" s="188"/>
      <c r="V56" s="189"/>
      <c r="W56" s="14"/>
      <c r="X56" s="15"/>
      <c r="Y56" s="12"/>
    </row>
    <row r="57" spans="1:25" ht="32.25" customHeight="1">
      <c r="A57" s="129" t="s">
        <v>88</v>
      </c>
      <c r="B57" s="131"/>
      <c r="C57" s="162" t="s">
        <v>23</v>
      </c>
      <c r="D57" s="162"/>
      <c r="E57" s="162"/>
      <c r="F57" s="162"/>
      <c r="G57" s="162"/>
      <c r="H57" s="162"/>
      <c r="I57" s="162"/>
      <c r="J57" s="162"/>
      <c r="K57" s="162"/>
      <c r="L57" s="162"/>
      <c r="M57" s="162"/>
      <c r="N57" s="162"/>
      <c r="O57" s="162"/>
      <c r="P57" s="162"/>
      <c r="Q57" s="162"/>
      <c r="R57" s="162"/>
      <c r="S57" s="162"/>
      <c r="T57" s="162"/>
      <c r="U57" s="162"/>
      <c r="V57" s="162"/>
      <c r="W57" s="14"/>
      <c r="X57" s="15"/>
      <c r="Y57" s="12"/>
    </row>
    <row r="58" spans="1:25" ht="32.25" customHeight="1">
      <c r="A58" s="129" t="s">
        <v>90</v>
      </c>
      <c r="B58" s="131"/>
      <c r="C58" s="162" t="s">
        <v>23</v>
      </c>
      <c r="D58" s="162"/>
      <c r="E58" s="162"/>
      <c r="F58" s="162"/>
      <c r="G58" s="162"/>
      <c r="H58" s="162"/>
      <c r="I58" s="162"/>
      <c r="J58" s="162"/>
      <c r="K58" s="162"/>
      <c r="L58" s="162"/>
      <c r="M58" s="162"/>
      <c r="N58" s="162"/>
      <c r="O58" s="162"/>
      <c r="P58" s="162"/>
      <c r="Q58" s="162"/>
      <c r="R58" s="162"/>
      <c r="S58" s="162"/>
      <c r="T58" s="162"/>
      <c r="U58" s="162"/>
      <c r="V58" s="162"/>
      <c r="W58" s="14"/>
      <c r="X58" s="15"/>
      <c r="Y58" s="12"/>
    </row>
    <row r="59" spans="1:25" ht="32.25" customHeight="1">
      <c r="A59" s="129" t="s">
        <v>92</v>
      </c>
      <c r="B59" s="131"/>
      <c r="C59" s="162" t="s">
        <v>23</v>
      </c>
      <c r="D59" s="162"/>
      <c r="E59" s="162"/>
      <c r="F59" s="162"/>
      <c r="G59" s="162"/>
      <c r="H59" s="162"/>
      <c r="I59" s="162"/>
      <c r="J59" s="162"/>
      <c r="K59" s="162"/>
      <c r="L59" s="162"/>
      <c r="M59" s="162"/>
      <c r="N59" s="162"/>
      <c r="O59" s="162"/>
      <c r="P59" s="162"/>
      <c r="Q59" s="162"/>
      <c r="R59" s="162"/>
      <c r="S59" s="162"/>
      <c r="T59" s="162"/>
      <c r="U59" s="162"/>
      <c r="V59" s="162"/>
      <c r="W59" s="14"/>
      <c r="X59" s="15"/>
      <c r="Y59" s="12"/>
    </row>
    <row r="60" spans="1:25" ht="32.25" customHeight="1">
      <c r="A60" s="129" t="s">
        <v>94</v>
      </c>
      <c r="B60" s="131"/>
      <c r="C60" s="186" t="s">
        <v>23</v>
      </c>
      <c r="D60" s="186"/>
      <c r="E60" s="186"/>
      <c r="F60" s="186"/>
      <c r="G60" s="186"/>
      <c r="H60" s="186"/>
      <c r="I60" s="186"/>
      <c r="J60" s="186"/>
      <c r="K60" s="186"/>
      <c r="L60" s="186"/>
      <c r="M60" s="186"/>
      <c r="N60" s="186"/>
      <c r="O60" s="186"/>
      <c r="P60" s="186"/>
      <c r="Q60" s="186"/>
      <c r="R60" s="186"/>
      <c r="S60" s="186"/>
      <c r="T60" s="186"/>
      <c r="U60" s="186"/>
      <c r="V60" s="186"/>
      <c r="W60" s="14"/>
      <c r="X60" s="15"/>
      <c r="Y60" s="12"/>
    </row>
    <row r="61" spans="1:25" ht="16.2" customHeight="1">
      <c r="A61" s="169" t="s">
        <v>102</v>
      </c>
      <c r="B61" s="169"/>
      <c r="C61" s="169"/>
      <c r="D61" s="169"/>
      <c r="E61" s="169"/>
      <c r="F61" s="169"/>
      <c r="G61" s="169"/>
      <c r="H61" s="169"/>
      <c r="I61" s="169"/>
      <c r="J61" s="169"/>
      <c r="K61" s="169"/>
      <c r="L61" s="169"/>
      <c r="M61" s="169"/>
      <c r="N61" s="169"/>
      <c r="O61" s="169"/>
      <c r="P61" s="169"/>
      <c r="Q61" s="169"/>
      <c r="R61" s="169"/>
      <c r="S61" s="169"/>
      <c r="T61" s="169"/>
      <c r="U61" s="169"/>
      <c r="V61" s="169"/>
      <c r="W61" s="14"/>
      <c r="X61" s="15"/>
      <c r="Y61" s="12"/>
    </row>
    <row r="62" spans="1:25" ht="15.6" customHeight="1">
      <c r="A62" s="20" t="s">
        <v>3</v>
      </c>
      <c r="B62" s="170" t="s">
        <v>103</v>
      </c>
      <c r="C62" s="171"/>
      <c r="D62" s="172" t="s">
        <v>104</v>
      </c>
      <c r="E62" s="170"/>
      <c r="F62" s="170"/>
      <c r="G62" s="170"/>
      <c r="H62" s="170"/>
      <c r="I62" s="170"/>
      <c r="J62" s="171"/>
      <c r="K62" s="172" t="s">
        <v>105</v>
      </c>
      <c r="L62" s="170"/>
      <c r="M62" s="170"/>
      <c r="N62" s="170"/>
      <c r="O62" s="170"/>
      <c r="P62" s="170"/>
      <c r="Q62" s="171"/>
      <c r="R62" s="172" t="s">
        <v>106</v>
      </c>
      <c r="S62" s="170"/>
      <c r="T62" s="170"/>
      <c r="U62" s="170"/>
      <c r="V62" s="171"/>
      <c r="W62" s="14"/>
      <c r="X62" s="15"/>
      <c r="Y62" s="12"/>
    </row>
    <row r="63" spans="1:25" ht="32.25" customHeight="1">
      <c r="A63" s="19">
        <v>1</v>
      </c>
      <c r="B63" s="183">
        <v>45733</v>
      </c>
      <c r="C63" s="100"/>
      <c r="D63" s="184" t="s">
        <v>107</v>
      </c>
      <c r="E63" s="162"/>
      <c r="F63" s="162"/>
      <c r="G63" s="162"/>
      <c r="H63" s="162"/>
      <c r="I63" s="162"/>
      <c r="J63" s="185"/>
      <c r="K63" s="184" t="s">
        <v>108</v>
      </c>
      <c r="L63" s="162"/>
      <c r="M63" s="162"/>
      <c r="N63" s="162"/>
      <c r="O63" s="162"/>
      <c r="P63" s="162"/>
      <c r="Q63" s="185"/>
      <c r="R63" s="183">
        <v>45741</v>
      </c>
      <c r="S63" s="99"/>
      <c r="T63" s="99"/>
      <c r="U63" s="99"/>
      <c r="V63" s="100"/>
      <c r="W63" s="14"/>
      <c r="X63" s="15"/>
      <c r="Y63" s="12"/>
    </row>
    <row r="64" spans="1:25" ht="32.25" customHeight="1">
      <c r="A64" s="19">
        <v>2</v>
      </c>
      <c r="B64" s="183">
        <v>45904</v>
      </c>
      <c r="C64" s="100"/>
      <c r="D64" s="184" t="s">
        <v>109</v>
      </c>
      <c r="E64" s="162"/>
      <c r="F64" s="162"/>
      <c r="G64" s="162"/>
      <c r="H64" s="162"/>
      <c r="I64" s="162"/>
      <c r="J64" s="185"/>
      <c r="K64" s="184" t="s">
        <v>110</v>
      </c>
      <c r="L64" s="162"/>
      <c r="M64" s="162"/>
      <c r="N64" s="162"/>
      <c r="O64" s="162"/>
      <c r="P64" s="162"/>
      <c r="Q64" s="185"/>
      <c r="R64" s="183">
        <v>45922</v>
      </c>
      <c r="S64" s="99"/>
      <c r="T64" s="99"/>
      <c r="U64" s="99"/>
      <c r="V64" s="100"/>
      <c r="W64" s="14"/>
      <c r="X64" s="15"/>
      <c r="Y64" s="12"/>
    </row>
    <row r="65" spans="1:25" ht="15.6" customHeight="1">
      <c r="A65" s="175" t="s">
        <v>111</v>
      </c>
      <c r="B65" s="176"/>
      <c r="C65" s="176"/>
      <c r="D65" s="176"/>
      <c r="E65" s="176"/>
      <c r="F65" s="176"/>
      <c r="G65" s="176"/>
      <c r="H65" s="176"/>
      <c r="I65" s="176"/>
      <c r="J65" s="176"/>
      <c r="K65" s="176"/>
      <c r="L65" s="176"/>
      <c r="M65" s="176"/>
      <c r="N65" s="176"/>
      <c r="O65" s="176"/>
      <c r="P65" s="176"/>
      <c r="Q65" s="176"/>
      <c r="R65" s="176"/>
      <c r="S65" s="176"/>
      <c r="T65" s="176"/>
      <c r="U65" s="176"/>
      <c r="V65" s="177"/>
      <c r="W65" s="14"/>
      <c r="X65" s="15"/>
      <c r="Y65" s="12"/>
    </row>
    <row r="66" spans="1:25" ht="26.7" customHeight="1">
      <c r="A66" s="16" t="s">
        <v>112</v>
      </c>
      <c r="B66" s="98" t="s">
        <v>113</v>
      </c>
      <c r="C66" s="99"/>
      <c r="D66" s="99"/>
      <c r="E66" s="99"/>
      <c r="F66" s="99"/>
      <c r="G66" s="99"/>
      <c r="H66" s="99"/>
      <c r="I66" s="99"/>
      <c r="J66" s="99"/>
      <c r="K66" s="99"/>
      <c r="L66" s="100"/>
      <c r="M66" s="173" t="s">
        <v>114</v>
      </c>
      <c r="N66" s="174"/>
      <c r="O66" s="98" t="s">
        <v>115</v>
      </c>
      <c r="P66" s="99"/>
      <c r="Q66" s="99"/>
      <c r="R66" s="99"/>
      <c r="S66" s="99"/>
      <c r="T66" s="99"/>
      <c r="U66" s="99"/>
      <c r="V66" s="100"/>
    </row>
    <row r="67" spans="1:25" ht="24.6" customHeight="1">
      <c r="A67" s="16" t="s">
        <v>116</v>
      </c>
      <c r="B67" s="98" t="s">
        <v>117</v>
      </c>
      <c r="C67" s="99"/>
      <c r="D67" s="99"/>
      <c r="E67" s="99"/>
      <c r="F67" s="99"/>
      <c r="G67" s="99"/>
      <c r="H67" s="99"/>
      <c r="I67" s="99"/>
      <c r="J67" s="99"/>
      <c r="K67" s="99"/>
      <c r="L67" s="100"/>
      <c r="M67" s="173" t="s">
        <v>114</v>
      </c>
      <c r="N67" s="174"/>
      <c r="O67" s="98" t="s">
        <v>118</v>
      </c>
      <c r="P67" s="99"/>
      <c r="Q67" s="99"/>
      <c r="R67" s="99"/>
      <c r="S67" s="99"/>
      <c r="T67" s="99"/>
      <c r="U67" s="99"/>
      <c r="V67" s="100"/>
    </row>
    <row r="68" spans="1:25" ht="27.6" customHeight="1">
      <c r="A68" s="16" t="s">
        <v>119</v>
      </c>
      <c r="B68" s="98" t="s">
        <v>117</v>
      </c>
      <c r="C68" s="99"/>
      <c r="D68" s="99"/>
      <c r="E68" s="99"/>
      <c r="F68" s="99"/>
      <c r="G68" s="99"/>
      <c r="H68" s="99"/>
      <c r="I68" s="99"/>
      <c r="J68" s="99"/>
      <c r="K68" s="99"/>
      <c r="L68" s="100"/>
      <c r="M68" s="173" t="s">
        <v>114</v>
      </c>
      <c r="N68" s="174"/>
      <c r="O68" s="98" t="s">
        <v>118</v>
      </c>
      <c r="P68" s="99"/>
      <c r="Q68" s="99"/>
      <c r="R68" s="99"/>
      <c r="S68" s="99"/>
      <c r="T68" s="99"/>
      <c r="U68" s="99"/>
      <c r="V68" s="100"/>
    </row>
    <row r="69" spans="1:25" ht="13.5" customHeight="1">
      <c r="A69" s="175" t="s">
        <v>120</v>
      </c>
      <c r="B69" s="176"/>
      <c r="C69" s="176"/>
      <c r="D69" s="176"/>
      <c r="E69" s="176"/>
      <c r="F69" s="176"/>
      <c r="G69" s="176"/>
      <c r="H69" s="176"/>
      <c r="I69" s="176"/>
      <c r="J69" s="176"/>
      <c r="K69" s="176"/>
      <c r="L69" s="176"/>
      <c r="M69" s="176"/>
      <c r="N69" s="176"/>
      <c r="O69" s="176"/>
      <c r="P69" s="176"/>
      <c r="Q69" s="176"/>
      <c r="R69" s="176"/>
      <c r="S69" s="176"/>
      <c r="T69" s="176"/>
      <c r="U69" s="176"/>
      <c r="V69" s="177"/>
    </row>
    <row r="70" spans="1:25" ht="19.95" customHeight="1">
      <c r="A70" s="30" t="s">
        <v>121</v>
      </c>
      <c r="B70" s="178" t="s">
        <v>122</v>
      </c>
      <c r="C70" s="179"/>
      <c r="D70" s="179"/>
      <c r="E70" s="179"/>
      <c r="F70" s="179"/>
      <c r="G70" s="179"/>
      <c r="H70" s="179"/>
      <c r="I70" s="179"/>
      <c r="J70" s="179"/>
      <c r="K70" s="179"/>
      <c r="L70" s="180"/>
      <c r="M70" s="181" t="s">
        <v>114</v>
      </c>
      <c r="N70" s="182"/>
      <c r="O70" s="178" t="s">
        <v>123</v>
      </c>
      <c r="P70" s="179"/>
      <c r="Q70" s="179"/>
      <c r="R70" s="179"/>
      <c r="S70" s="179"/>
      <c r="T70" s="179"/>
      <c r="U70" s="179"/>
      <c r="V70" s="180"/>
    </row>
    <row r="71" spans="1:25" ht="13.5" customHeight="1">
      <c r="A71" s="168" t="s">
        <v>124</v>
      </c>
      <c r="B71" s="168"/>
      <c r="C71" s="168"/>
      <c r="D71" s="168"/>
      <c r="E71" s="168"/>
      <c r="F71" s="168"/>
      <c r="G71" s="168"/>
      <c r="H71" s="168"/>
      <c r="I71" s="168"/>
      <c r="J71" s="168"/>
      <c r="K71" s="168"/>
      <c r="L71" s="168"/>
      <c r="M71" s="168"/>
      <c r="N71" s="168"/>
      <c r="O71" s="168"/>
      <c r="P71" s="168"/>
      <c r="Q71" s="168"/>
      <c r="R71" s="168"/>
      <c r="S71" s="168"/>
      <c r="T71" s="168"/>
      <c r="U71" s="168"/>
      <c r="V71" s="168"/>
    </row>
  </sheetData>
  <sheetProtection algorithmName="SHA-512" hashValue="nUuCaP3z6oad+Mz9rdT3FTKxWT9DjvgEAbRiQUWCJrpCpvicETiTQnK6caHIksAjawqn6k3cAh/236O9hB23aA==" saltValue="G/LT+EyqSqTPVSktunz1Ew==" spinCount="100000" sheet="1" formatCells="0" formatColumns="0" formatRows="0" insertColumns="0" insertRows="0" insertHyperlinks="0" deleteColumns="0" deleteRows="0" sort="0" autoFilter="0" pivotTables="0"/>
  <mergeCells count="203">
    <mergeCell ref="O42:P42"/>
    <mergeCell ref="G43:H43"/>
    <mergeCell ref="I43:J43"/>
    <mergeCell ref="M43:N43"/>
    <mergeCell ref="O43:P43"/>
    <mergeCell ref="C49:V49"/>
    <mergeCell ref="B63:C63"/>
    <mergeCell ref="D63:J63"/>
    <mergeCell ref="K63:Q63"/>
    <mergeCell ref="R63:V63"/>
    <mergeCell ref="A60:B60"/>
    <mergeCell ref="C60:V60"/>
    <mergeCell ref="C29:G29"/>
    <mergeCell ref="H29:L29"/>
    <mergeCell ref="M29:Q29"/>
    <mergeCell ref="R29:V29"/>
    <mergeCell ref="A47:B47"/>
    <mergeCell ref="C47:V47"/>
    <mergeCell ref="A51:V51"/>
    <mergeCell ref="A56:V56"/>
    <mergeCell ref="A52:B52"/>
    <mergeCell ref="C52:V52"/>
    <mergeCell ref="A48:B48"/>
    <mergeCell ref="C48:V48"/>
    <mergeCell ref="A53:B53"/>
    <mergeCell ref="C53:V53"/>
    <mergeCell ref="A49:B49"/>
    <mergeCell ref="G42:H42"/>
    <mergeCell ref="I42:J42"/>
    <mergeCell ref="M42:N42"/>
    <mergeCell ref="A71:V71"/>
    <mergeCell ref="A61:V61"/>
    <mergeCell ref="B62:C62"/>
    <mergeCell ref="D62:J62"/>
    <mergeCell ref="K62:Q62"/>
    <mergeCell ref="R62:V62"/>
    <mergeCell ref="B68:L68"/>
    <mergeCell ref="M68:N68"/>
    <mergeCell ref="O68:V68"/>
    <mergeCell ref="A69:V69"/>
    <mergeCell ref="B70:L70"/>
    <mergeCell ref="M70:N70"/>
    <mergeCell ref="O70:V70"/>
    <mergeCell ref="A65:V65"/>
    <mergeCell ref="B66:L66"/>
    <mergeCell ref="M66:N66"/>
    <mergeCell ref="B64:C64"/>
    <mergeCell ref="D64:J64"/>
    <mergeCell ref="K64:Q64"/>
    <mergeCell ref="R64:V64"/>
    <mergeCell ref="O66:V66"/>
    <mergeCell ref="B67:L67"/>
    <mergeCell ref="M67:N67"/>
    <mergeCell ref="O67:V67"/>
    <mergeCell ref="A54:B54"/>
    <mergeCell ref="A59:B59"/>
    <mergeCell ref="C59:V59"/>
    <mergeCell ref="C54:V54"/>
    <mergeCell ref="G44:H44"/>
    <mergeCell ref="I44:J44"/>
    <mergeCell ref="M44:N44"/>
    <mergeCell ref="O44:P44"/>
    <mergeCell ref="A46:V46"/>
    <mergeCell ref="A55:B55"/>
    <mergeCell ref="A50:B50"/>
    <mergeCell ref="C50:V50"/>
    <mergeCell ref="C55:V55"/>
    <mergeCell ref="A57:B57"/>
    <mergeCell ref="C57:V57"/>
    <mergeCell ref="A58:B58"/>
    <mergeCell ref="C58:V58"/>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29:B29"/>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A30:V30"/>
    <mergeCell ref="G32:H33"/>
    <mergeCell ref="I32:L32"/>
    <mergeCell ref="M32:N33"/>
    <mergeCell ref="O32:P33"/>
    <mergeCell ref="Q32:V32"/>
    <mergeCell ref="I33:J33"/>
    <mergeCell ref="Q33:V44"/>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G27"/>
    <mergeCell ref="H27:L27"/>
    <mergeCell ref="M27:Q27"/>
    <mergeCell ref="R27:V27"/>
    <mergeCell ref="C28:G28"/>
    <mergeCell ref="H28:L28"/>
    <mergeCell ref="M28:Q28"/>
    <mergeCell ref="R28:V28"/>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52:V52" xr:uid="{38ACCD22-9E6D-4D4C-84A8-6E452954E54A}">
      <formula1>1</formula1>
      <formula2>300</formula2>
    </dataValidation>
    <dataValidation type="textLength" allowBlank="1" showInputMessage="1" showErrorMessage="1" sqref="C47:V47" xr:uid="{14D37A38-4700-4261-9E2D-0D9DF289F525}">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2B5C9CF-FEF4-4671-823B-AC8DDC03216F}">
          <x14:formula1>
            <xm:f>lista!$A$2:$A$14</xm:f>
          </x14:formula1>
          <xm:sqref>F11:N11</xm:sqref>
        </x14:dataValidation>
        <x14:dataValidation type="list" allowBlank="1" showInputMessage="1" showErrorMessage="1" xr:uid="{51D44DD8-7B5E-49AD-B20B-A225CDC284B7}">
          <x14:formula1>
            <xm:f>lista!$R$2:$R$21</xm:f>
          </x14:formula1>
          <xm:sqref>U11:V11</xm:sqref>
        </x14:dataValidation>
        <x14:dataValidation type="list" allowBlank="1" showInputMessage="1" showErrorMessage="1" xr:uid="{60C31B64-4E92-4F4C-A5D2-D83CA0F18B7A}">
          <x14:formula1>
            <xm:f>lista!$K$2:$K$24</xm:f>
          </x14:formula1>
          <xm:sqref>H13</xm:sqref>
        </x14:dataValidation>
        <x14:dataValidation type="list" allowBlank="1" showInputMessage="1" showErrorMessage="1" xr:uid="{0BE45417-3757-4E42-ADAE-BB600A49DEE0}">
          <x14:formula1>
            <xm:f>lista!$L$2:$L$21</xm:f>
          </x14:formula1>
          <xm:sqref>H8:R8</xm:sqref>
        </x14:dataValidation>
        <x14:dataValidation type="list" allowBlank="1" showInputMessage="1" showErrorMessage="1" xr:uid="{0BF27B90-564E-4CA2-9BA8-6019C6C17AC2}">
          <x14:formula1>
            <xm:f>lista!$M$2:$M$21</xm:f>
          </x14:formula1>
          <xm:sqref>S8:V8</xm:sqref>
        </x14:dataValidation>
        <x14:dataValidation type="list" allowBlank="1" showInputMessage="1" showErrorMessage="1" xr:uid="{F4FE59DC-5721-4A26-ADC9-803651E082F4}">
          <x14:formula1>
            <xm:f>lista!$Q$2:$Q$3</xm:f>
          </x14:formula1>
          <xm:sqref>O11:Q11</xm:sqref>
        </x14:dataValidation>
        <x14:dataValidation type="list" allowBlank="1" showInputMessage="1" showErrorMessage="1" xr:uid="{B253DF0E-2C8C-4A24-9FDF-5A4FEBAB7C17}">
          <x14:formula1>
            <xm:f>lista!$I$2:$I$7</xm:f>
          </x14:formula1>
          <xm:sqref>A13:B13</xm:sqref>
        </x14:dataValidation>
        <x14:dataValidation type="list" allowBlank="1" showInputMessage="1" showErrorMessage="1" xr:uid="{F7FBCFC8-2046-438A-92E3-8A4507C09955}">
          <x14:formula1>
            <xm:f>lista!$H$2:$H$5</xm:f>
          </x14:formula1>
          <xm:sqref>T16:V17</xm:sqref>
        </x14:dataValidation>
        <x14:dataValidation type="list" allowBlank="1" showInputMessage="1" showErrorMessage="1" xr:uid="{E0C03833-28FD-4113-84F6-D1EE2B0BFF92}">
          <x14:formula1>
            <xm:f>lista!$G$2:$G$5</xm:f>
          </x14:formula1>
          <xm:sqref>Q16:S17</xm:sqref>
        </x14:dataValidation>
        <x14:dataValidation type="list" allowBlank="1" showInputMessage="1" showErrorMessage="1" xr:uid="{B13E724C-B275-410E-98EA-8F55799FDB39}">
          <x14:formula1>
            <xm:f>lista!$C$2:$C$3</xm:f>
          </x14:formula1>
          <xm:sqref>P20:R20</xm:sqref>
        </x14:dataValidation>
        <x14:dataValidation type="list" allowBlank="1" showInputMessage="1" showErrorMessage="1" xr:uid="{DB2DF6A1-96A9-4EEE-93B5-F35F7B8174AB}">
          <x14:formula1>
            <xm:f>lista!$E$2:$E$3</xm:f>
          </x14:formula1>
          <xm:sqref>S20:V20</xm:sqref>
        </x14:dataValidation>
        <x14:dataValidation type="list" allowBlank="1" showInputMessage="1" showErrorMessage="1" xr:uid="{DA741D12-7AFD-49F7-97FC-2BDF2BAB421C}">
          <x14:formula1>
            <xm:f>lista!$D$2:$D$3</xm:f>
          </x14:formula1>
          <xm:sqref>L20:O20</xm:sqref>
        </x14:dataValidation>
        <x14:dataValidation type="list" allowBlank="1" showInputMessage="1" showErrorMessage="1" xr:uid="{2BC9653D-2694-43A5-911C-90EF4DF14E89}">
          <x14:formula1>
            <xm:f>lista!$F$2:$F$9</xm:f>
          </x14:formula1>
          <xm:sqref>D20:G20</xm:sqref>
        </x14:dataValidation>
        <x14:dataValidation type="list" allowBlank="1" showInputMessage="1" showErrorMessage="1" xr:uid="{7F462631-7543-4FE3-8C7E-7E753C92ABE6}">
          <x14:formula1>
            <xm:f>lista!$O$2:$O$3</xm:f>
          </x14:formula1>
          <xm:sqref>A20:C20</xm:sqref>
        </x14:dataValidation>
        <x14:dataValidation type="list" allowBlank="1" showInputMessage="1" showErrorMessage="1" xr:uid="{1B4800B6-420B-4B01-AF0B-AD005503A1C2}">
          <x14:formula1>
            <xm:f>lista!$B$2:$B$8</xm:f>
          </x14:formula1>
          <xm:sqref>F16:I17</xm:sqref>
        </x14:dataValidation>
        <x14:dataValidation type="list" allowBlank="1" showInputMessage="1" showErrorMessage="1" xr:uid="{81540431-7584-41C5-A164-74EF34B2A254}">
          <x14:formula1>
            <xm:f>lista!$J$2:$J$13</xm:f>
          </x14:formula1>
          <xm:sqref>C13</xm:sqref>
        </x14:dataValidation>
        <x14:dataValidation type="list" allowBlank="1" showInputMessage="1" showErrorMessage="1" xr:uid="{C532EAF9-127E-44CC-95FB-8F78A6AB54E6}">
          <x14:formula1>
            <xm:f>lista!$N$2:$N$5</xm:f>
          </x14:formula1>
          <xm:sqref>A8:G8</xm:sqref>
        </x14:dataValidation>
        <x14:dataValidation type="list" allowBlank="1" showInputMessage="1" showErrorMessage="1" xr:uid="{25C70386-54B0-497A-8FA6-AE55DDAEAF2F}">
          <x14:formula1>
            <xm:f>lista!$P$2:$P$4</xm:f>
          </x14:formula1>
          <xm:sqref>C57:V60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67"/>
  <sheetViews>
    <sheetView showGridLines="0" view="pageBreakPreview" topLeftCell="A41"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85"/>
      <c r="C1" s="85"/>
      <c r="D1" s="81" t="s">
        <v>0</v>
      </c>
      <c r="E1" s="81"/>
      <c r="F1" s="81"/>
      <c r="G1" s="81"/>
      <c r="H1" s="81"/>
      <c r="I1" s="81"/>
      <c r="J1" s="81"/>
      <c r="K1" s="81"/>
      <c r="L1" s="81"/>
      <c r="M1" s="81"/>
      <c r="N1" s="81"/>
      <c r="O1" s="81"/>
      <c r="P1" s="81"/>
      <c r="Q1" s="81"/>
      <c r="R1" s="81"/>
      <c r="S1" s="86" t="s">
        <v>1</v>
      </c>
      <c r="T1" s="86"/>
      <c r="U1" s="86"/>
      <c r="V1" s="81" t="s">
        <v>2</v>
      </c>
      <c r="W1" s="81"/>
      <c r="X1" s="81"/>
    </row>
    <row r="2" spans="2:27" ht="13.8">
      <c r="B2" s="85"/>
      <c r="C2" s="85"/>
      <c r="D2" s="81"/>
      <c r="E2" s="81"/>
      <c r="F2" s="81"/>
      <c r="G2" s="81"/>
      <c r="H2" s="81"/>
      <c r="I2" s="81"/>
      <c r="J2" s="81"/>
      <c r="K2" s="81"/>
      <c r="L2" s="81"/>
      <c r="M2" s="81"/>
      <c r="N2" s="81"/>
      <c r="O2" s="81"/>
      <c r="P2" s="81"/>
      <c r="Q2" s="81"/>
      <c r="R2" s="81"/>
      <c r="S2" s="86" t="s">
        <v>3</v>
      </c>
      <c r="T2" s="86"/>
      <c r="U2" s="86"/>
      <c r="V2" s="87" t="s">
        <v>4</v>
      </c>
      <c r="W2" s="87"/>
      <c r="X2" s="87"/>
    </row>
    <row r="3" spans="2:27" ht="13.8">
      <c r="B3" s="85"/>
      <c r="C3" s="85"/>
      <c r="D3" s="81" t="s">
        <v>5</v>
      </c>
      <c r="E3" s="81"/>
      <c r="F3" s="81"/>
      <c r="G3" s="81"/>
      <c r="H3" s="81"/>
      <c r="I3" s="81"/>
      <c r="J3" s="81"/>
      <c r="K3" s="81"/>
      <c r="L3" s="81"/>
      <c r="M3" s="81"/>
      <c r="N3" s="81"/>
      <c r="O3" s="81"/>
      <c r="P3" s="81"/>
      <c r="Q3" s="81"/>
      <c r="R3" s="81"/>
      <c r="S3" s="86" t="s">
        <v>6</v>
      </c>
      <c r="T3" s="86"/>
      <c r="U3" s="86"/>
      <c r="V3" s="81" t="s">
        <v>7</v>
      </c>
      <c r="W3" s="81"/>
      <c r="X3" s="81"/>
    </row>
    <row r="4" spans="2:27" ht="15.6" customHeight="1">
      <c r="B4" s="85"/>
      <c r="C4" s="85"/>
      <c r="D4" s="81"/>
      <c r="E4" s="81"/>
      <c r="F4" s="81"/>
      <c r="G4" s="81"/>
      <c r="H4" s="81"/>
      <c r="I4" s="81"/>
      <c r="J4" s="81"/>
      <c r="K4" s="81"/>
      <c r="L4" s="81"/>
      <c r="M4" s="81"/>
      <c r="N4" s="81"/>
      <c r="O4" s="81"/>
      <c r="P4" s="81"/>
      <c r="Q4" s="81"/>
      <c r="R4" s="81"/>
      <c r="S4" s="86" t="s">
        <v>8</v>
      </c>
      <c r="T4" s="86"/>
      <c r="U4" s="86"/>
      <c r="V4" s="80">
        <v>45721</v>
      </c>
      <c r="W4" s="81"/>
      <c r="X4" s="81"/>
    </row>
    <row r="5" spans="2:27" ht="9" customHeight="1">
      <c r="B5" s="82"/>
      <c r="C5" s="83"/>
      <c r="D5" s="83"/>
      <c r="E5" s="83"/>
      <c r="F5" s="83"/>
      <c r="G5" s="83"/>
      <c r="H5" s="83"/>
      <c r="I5" s="83"/>
      <c r="J5" s="83"/>
      <c r="K5" s="83"/>
      <c r="L5" s="83"/>
      <c r="M5" s="83"/>
      <c r="N5" s="83"/>
      <c r="O5" s="83"/>
      <c r="P5" s="83"/>
      <c r="Q5" s="83"/>
      <c r="R5" s="83"/>
      <c r="S5" s="83"/>
      <c r="T5" s="83"/>
      <c r="U5" s="83"/>
      <c r="V5" s="83"/>
      <c r="W5" s="83"/>
      <c r="X5" s="84"/>
    </row>
    <row r="6" spans="2:27" ht="18.600000000000001" customHeight="1">
      <c r="B6" s="77" t="s">
        <v>9</v>
      </c>
      <c r="C6" s="78"/>
      <c r="D6" s="78"/>
      <c r="E6" s="78"/>
      <c r="F6" s="78"/>
      <c r="G6" s="78"/>
      <c r="H6" s="78"/>
      <c r="I6" s="78"/>
      <c r="J6" s="78"/>
      <c r="K6" s="78"/>
      <c r="L6" s="78"/>
      <c r="M6" s="78"/>
      <c r="N6" s="78"/>
      <c r="O6" s="78"/>
      <c r="P6" s="78"/>
      <c r="Q6" s="78"/>
      <c r="R6" s="78"/>
      <c r="S6" s="78"/>
      <c r="T6" s="78"/>
      <c r="U6" s="78"/>
      <c r="V6" s="78"/>
      <c r="W6" s="78"/>
      <c r="X6" s="79"/>
    </row>
    <row r="7" spans="2:27" ht="16.95" customHeight="1">
      <c r="B7" s="82" t="s">
        <v>10</v>
      </c>
      <c r="C7" s="83"/>
      <c r="D7" s="83"/>
      <c r="E7" s="83"/>
      <c r="F7" s="83"/>
      <c r="G7" s="83"/>
      <c r="H7" s="84"/>
      <c r="I7" s="82" t="s">
        <v>11</v>
      </c>
      <c r="J7" s="83"/>
      <c r="K7" s="83"/>
      <c r="L7" s="83"/>
      <c r="M7" s="83"/>
      <c r="N7" s="83"/>
      <c r="O7" s="83"/>
      <c r="P7" s="83"/>
      <c r="Q7" s="83"/>
      <c r="R7" s="83"/>
      <c r="S7" s="83"/>
      <c r="T7" s="84"/>
      <c r="U7" s="82" t="s">
        <v>12</v>
      </c>
      <c r="V7" s="83"/>
      <c r="W7" s="83"/>
      <c r="X7" s="84"/>
    </row>
    <row r="8" spans="2:27" ht="26.7" customHeight="1">
      <c r="B8" s="252" t="s">
        <v>294</v>
      </c>
      <c r="C8" s="276"/>
      <c r="D8" s="276"/>
      <c r="E8" s="276"/>
      <c r="F8" s="276"/>
      <c r="G8" s="276"/>
      <c r="H8" s="277"/>
      <c r="I8" s="278" t="s">
        <v>295</v>
      </c>
      <c r="J8" s="276"/>
      <c r="K8" s="276"/>
      <c r="L8" s="276"/>
      <c r="M8" s="276"/>
      <c r="N8" s="276"/>
      <c r="O8" s="276"/>
      <c r="P8" s="276"/>
      <c r="Q8" s="276"/>
      <c r="R8" s="276"/>
      <c r="S8" s="276"/>
      <c r="T8" s="277"/>
      <c r="U8" s="252" t="s">
        <v>296</v>
      </c>
      <c r="V8" s="253"/>
      <c r="W8" s="253"/>
      <c r="X8" s="254"/>
    </row>
    <row r="9" spans="2:27" ht="19.2" customHeight="1">
      <c r="B9" s="77" t="s">
        <v>16</v>
      </c>
      <c r="C9" s="78"/>
      <c r="D9" s="78"/>
      <c r="E9" s="78"/>
      <c r="F9" s="78"/>
      <c r="G9" s="78"/>
      <c r="H9" s="78"/>
      <c r="I9" s="78"/>
      <c r="J9" s="78"/>
      <c r="K9" s="78"/>
      <c r="L9" s="78"/>
      <c r="M9" s="78"/>
      <c r="N9" s="78"/>
      <c r="O9" s="78"/>
      <c r="P9" s="78"/>
      <c r="Q9" s="78"/>
      <c r="R9" s="78"/>
      <c r="S9" s="78"/>
      <c r="T9" s="78"/>
      <c r="U9" s="78"/>
      <c r="V9" s="78"/>
      <c r="W9" s="78"/>
      <c r="X9" s="79"/>
    </row>
    <row r="10" spans="2:27" ht="33" customHeight="1">
      <c r="B10" s="85" t="s">
        <v>17</v>
      </c>
      <c r="C10" s="85"/>
      <c r="D10" s="85"/>
      <c r="E10" s="85"/>
      <c r="F10" s="85"/>
      <c r="G10" s="82" t="s">
        <v>18</v>
      </c>
      <c r="H10" s="83"/>
      <c r="I10" s="83"/>
      <c r="J10" s="83"/>
      <c r="K10" s="83"/>
      <c r="L10" s="83"/>
      <c r="M10" s="83"/>
      <c r="N10" s="83"/>
      <c r="O10" s="84"/>
      <c r="P10" s="88" t="s">
        <v>19</v>
      </c>
      <c r="Q10" s="89"/>
      <c r="R10" s="90"/>
      <c r="S10" s="82" t="s">
        <v>20</v>
      </c>
      <c r="T10" s="83"/>
      <c r="U10" s="83"/>
      <c r="V10" s="85" t="s">
        <v>3</v>
      </c>
      <c r="W10" s="85"/>
      <c r="X10" s="85"/>
    </row>
    <row r="11" spans="2:27" ht="93" customHeight="1">
      <c r="B11" s="255" t="s">
        <v>297</v>
      </c>
      <c r="C11" s="255"/>
      <c r="D11" s="255"/>
      <c r="E11" s="255"/>
      <c r="F11" s="255"/>
      <c r="G11" s="252" t="s">
        <v>298</v>
      </c>
      <c r="H11" s="253"/>
      <c r="I11" s="253"/>
      <c r="J11" s="253"/>
      <c r="K11" s="253"/>
      <c r="L11" s="253"/>
      <c r="M11" s="253"/>
      <c r="N11" s="253"/>
      <c r="O11" s="254"/>
      <c r="P11" s="252" t="s">
        <v>299</v>
      </c>
      <c r="Q11" s="253"/>
      <c r="R11" s="253"/>
      <c r="S11" s="252" t="s">
        <v>300</v>
      </c>
      <c r="T11" s="253"/>
      <c r="U11" s="253"/>
      <c r="V11" s="255" t="s">
        <v>301</v>
      </c>
      <c r="W11" s="255"/>
      <c r="X11" s="255"/>
    </row>
    <row r="12" spans="2:27" ht="70.2" customHeight="1">
      <c r="B12" s="91" t="s">
        <v>26</v>
      </c>
      <c r="C12" s="91"/>
      <c r="D12" s="91" t="s">
        <v>27</v>
      </c>
      <c r="E12" s="91"/>
      <c r="F12" s="91"/>
      <c r="G12" s="91"/>
      <c r="H12" s="91"/>
      <c r="I12" s="91" t="s">
        <v>302</v>
      </c>
      <c r="J12" s="91"/>
      <c r="K12" s="91"/>
      <c r="L12" s="91"/>
      <c r="M12" s="91"/>
      <c r="N12" s="91"/>
      <c r="O12" s="91" t="s">
        <v>236</v>
      </c>
      <c r="P12" s="91"/>
      <c r="Q12" s="88" t="s">
        <v>30</v>
      </c>
      <c r="R12" s="89"/>
      <c r="S12" s="90"/>
      <c r="T12" s="88" t="s">
        <v>31</v>
      </c>
      <c r="U12" s="89"/>
      <c r="V12" s="89"/>
      <c r="W12" s="89"/>
      <c r="X12" s="90"/>
    </row>
    <row r="13" spans="2:27" ht="121.95" customHeight="1">
      <c r="B13" s="93" t="s">
        <v>303</v>
      </c>
      <c r="C13" s="93"/>
      <c r="D13" s="255" t="s">
        <v>304</v>
      </c>
      <c r="E13" s="255"/>
      <c r="F13" s="255"/>
      <c r="G13" s="255"/>
      <c r="H13" s="255"/>
      <c r="I13" s="255" t="s">
        <v>305</v>
      </c>
      <c r="J13" s="255"/>
      <c r="K13" s="255"/>
      <c r="L13" s="255"/>
      <c r="M13" s="255"/>
      <c r="N13" s="255"/>
      <c r="O13" s="255" t="s">
        <v>306</v>
      </c>
      <c r="P13" s="255"/>
      <c r="Q13" s="252" t="s">
        <v>307</v>
      </c>
      <c r="R13" s="253"/>
      <c r="S13" s="254"/>
      <c r="T13" s="252" t="s">
        <v>308</v>
      </c>
      <c r="U13" s="253"/>
      <c r="V13" s="253"/>
      <c r="W13" s="253"/>
      <c r="X13" s="254"/>
    </row>
    <row r="14" spans="2:27" ht="12" customHeight="1">
      <c r="B14" s="111" t="s">
        <v>37</v>
      </c>
      <c r="C14" s="112"/>
      <c r="D14" s="112"/>
      <c r="E14" s="112"/>
      <c r="F14" s="113"/>
      <c r="G14" s="117" t="s">
        <v>38</v>
      </c>
      <c r="H14" s="118"/>
      <c r="I14" s="118"/>
      <c r="J14" s="119"/>
      <c r="K14" s="111" t="s">
        <v>39</v>
      </c>
      <c r="L14" s="112"/>
      <c r="M14" s="112"/>
      <c r="N14" s="113"/>
      <c r="O14" s="82" t="s">
        <v>40</v>
      </c>
      <c r="P14" s="83"/>
      <c r="Q14" s="83"/>
      <c r="R14" s="83"/>
      <c r="S14" s="83"/>
      <c r="T14" s="83"/>
      <c r="U14" s="83"/>
      <c r="V14" s="83"/>
      <c r="W14" s="83"/>
      <c r="X14" s="84"/>
      <c r="Y14" s="3"/>
      <c r="Z14" s="3"/>
      <c r="AA14" s="3"/>
    </row>
    <row r="15" spans="2:27" ht="64.95" customHeight="1">
      <c r="B15" s="114"/>
      <c r="C15" s="115"/>
      <c r="D15" s="115"/>
      <c r="E15" s="115"/>
      <c r="F15" s="116"/>
      <c r="G15" s="120"/>
      <c r="H15" s="121"/>
      <c r="I15" s="121"/>
      <c r="J15" s="122"/>
      <c r="K15" s="114"/>
      <c r="L15" s="115"/>
      <c r="M15" s="115"/>
      <c r="N15" s="116"/>
      <c r="O15" s="82" t="s">
        <v>41</v>
      </c>
      <c r="P15" s="83"/>
      <c r="Q15" s="83"/>
      <c r="R15" s="84"/>
      <c r="S15" s="88" t="s">
        <v>42</v>
      </c>
      <c r="T15" s="89"/>
      <c r="U15" s="90"/>
      <c r="V15" s="88" t="s">
        <v>43</v>
      </c>
      <c r="W15" s="89"/>
      <c r="X15" s="90"/>
      <c r="Y15" s="3"/>
      <c r="Z15" s="3"/>
      <c r="AA15" s="3"/>
    </row>
    <row r="16" spans="2:27" ht="25.95" customHeight="1">
      <c r="B16" s="266" t="s">
        <v>309</v>
      </c>
      <c r="C16" s="267"/>
      <c r="D16" s="267"/>
      <c r="E16" s="267"/>
      <c r="F16" s="268"/>
      <c r="G16" s="272" t="s">
        <v>310</v>
      </c>
      <c r="H16" s="272"/>
      <c r="I16" s="272"/>
      <c r="J16" s="272"/>
      <c r="K16" s="272" t="s">
        <v>311</v>
      </c>
      <c r="L16" s="272"/>
      <c r="M16" s="272"/>
      <c r="N16" s="272"/>
      <c r="O16" s="273" t="s">
        <v>312</v>
      </c>
      <c r="P16" s="274"/>
      <c r="Q16" s="274"/>
      <c r="R16" s="275"/>
      <c r="S16" s="97" t="s">
        <v>313</v>
      </c>
      <c r="T16" s="97"/>
      <c r="U16" s="97"/>
      <c r="V16" s="101" t="s">
        <v>314</v>
      </c>
      <c r="W16" s="101"/>
      <c r="X16" s="101"/>
    </row>
    <row r="17" spans="2:27" ht="98.4" customHeight="1">
      <c r="B17" s="269"/>
      <c r="C17" s="270"/>
      <c r="D17" s="270"/>
      <c r="E17" s="270"/>
      <c r="F17" s="271"/>
      <c r="G17" s="272"/>
      <c r="H17" s="272"/>
      <c r="I17" s="272"/>
      <c r="J17" s="272"/>
      <c r="K17" s="272"/>
      <c r="L17" s="272"/>
      <c r="M17" s="272"/>
      <c r="N17" s="272"/>
      <c r="O17" s="249" t="s">
        <v>315</v>
      </c>
      <c r="P17" s="250"/>
      <c r="Q17" s="250"/>
      <c r="R17" s="251"/>
      <c r="S17" s="97"/>
      <c r="T17" s="97"/>
      <c r="U17" s="97"/>
      <c r="V17" s="101"/>
      <c r="W17" s="101"/>
      <c r="X17" s="101"/>
    </row>
    <row r="18" spans="2:27" ht="18" customHeight="1">
      <c r="B18" s="77" t="s">
        <v>50</v>
      </c>
      <c r="C18" s="78"/>
      <c r="D18" s="78"/>
      <c r="E18" s="78"/>
      <c r="F18" s="78"/>
      <c r="G18" s="78"/>
      <c r="H18" s="78"/>
      <c r="I18" s="78"/>
      <c r="J18" s="78"/>
      <c r="K18" s="78"/>
      <c r="L18" s="78"/>
      <c r="M18" s="78"/>
      <c r="N18" s="78"/>
      <c r="O18" s="78"/>
      <c r="P18" s="78"/>
      <c r="Q18" s="78"/>
      <c r="R18" s="78"/>
      <c r="S18" s="78"/>
      <c r="T18" s="78"/>
      <c r="U18" s="78"/>
      <c r="V18" s="78"/>
      <c r="W18" s="78"/>
      <c r="X18" s="79"/>
      <c r="Z18" s="1" t="s">
        <v>51</v>
      </c>
    </row>
    <row r="19" spans="2:27" ht="43.95" customHeight="1">
      <c r="B19" s="126" t="s">
        <v>52</v>
      </c>
      <c r="C19" s="127"/>
      <c r="D19" s="128"/>
      <c r="E19" s="126" t="s">
        <v>53</v>
      </c>
      <c r="F19" s="127"/>
      <c r="G19" s="127"/>
      <c r="H19" s="128"/>
      <c r="I19" s="126" t="s">
        <v>54</v>
      </c>
      <c r="J19" s="127"/>
      <c r="K19" s="127"/>
      <c r="L19" s="128"/>
      <c r="M19" s="129" t="s">
        <v>55</v>
      </c>
      <c r="N19" s="130"/>
      <c r="O19" s="130"/>
      <c r="P19" s="131"/>
      <c r="Q19" s="126" t="s">
        <v>56</v>
      </c>
      <c r="R19" s="127"/>
      <c r="S19" s="127"/>
      <c r="T19" s="128"/>
      <c r="U19" s="129" t="s">
        <v>57</v>
      </c>
      <c r="V19" s="130"/>
      <c r="W19" s="130"/>
      <c r="X19" s="131"/>
    </row>
    <row r="20" spans="2:27" ht="163.19999999999999" customHeight="1">
      <c r="B20" s="249" t="s">
        <v>316</v>
      </c>
      <c r="C20" s="250"/>
      <c r="D20" s="251"/>
      <c r="E20" s="249" t="s">
        <v>317</v>
      </c>
      <c r="F20" s="250"/>
      <c r="G20" s="250"/>
      <c r="H20" s="251"/>
      <c r="I20" s="249" t="s">
        <v>318</v>
      </c>
      <c r="J20" s="250"/>
      <c r="K20" s="250"/>
      <c r="L20" s="251"/>
      <c r="M20" s="252" t="s">
        <v>319</v>
      </c>
      <c r="N20" s="253"/>
      <c r="O20" s="253"/>
      <c r="P20" s="254"/>
      <c r="Q20" s="249" t="s">
        <v>320</v>
      </c>
      <c r="R20" s="250"/>
      <c r="S20" s="250"/>
      <c r="T20" s="251"/>
      <c r="U20" s="252" t="s">
        <v>321</v>
      </c>
      <c r="V20" s="253"/>
      <c r="W20" s="253"/>
      <c r="X20" s="254"/>
    </row>
    <row r="21" spans="2:27" ht="43.95" customHeight="1">
      <c r="B21" s="135" t="s">
        <v>63</v>
      </c>
      <c r="C21" s="136"/>
      <c r="D21" s="136"/>
      <c r="E21" s="136"/>
      <c r="F21" s="136"/>
      <c r="G21" s="136"/>
      <c r="H21" s="136"/>
      <c r="I21" s="136"/>
      <c r="J21" s="136"/>
      <c r="K21" s="136"/>
      <c r="L21" s="136"/>
      <c r="M21" s="136"/>
      <c r="N21" s="136"/>
      <c r="O21" s="137"/>
      <c r="P21" s="117" t="s">
        <v>64</v>
      </c>
      <c r="Q21" s="118"/>
      <c r="R21" s="118"/>
      <c r="S21" s="118"/>
      <c r="T21" s="118"/>
      <c r="U21" s="118"/>
      <c r="V21" s="118"/>
      <c r="W21" s="118"/>
      <c r="X21" s="119"/>
    </row>
    <row r="22" spans="2:27" ht="43.95" customHeight="1">
      <c r="B22" s="138" t="s">
        <v>65</v>
      </c>
      <c r="C22" s="139"/>
      <c r="D22" s="139"/>
      <c r="E22" s="140"/>
      <c r="F22" s="141" t="s">
        <v>66</v>
      </c>
      <c r="G22" s="142"/>
      <c r="H22" s="142"/>
      <c r="I22" s="142"/>
      <c r="J22" s="143"/>
      <c r="K22" s="144" t="s">
        <v>67</v>
      </c>
      <c r="L22" s="145"/>
      <c r="M22" s="145"/>
      <c r="N22" s="145"/>
      <c r="O22" s="146"/>
      <c r="P22" s="120"/>
      <c r="Q22" s="121"/>
      <c r="R22" s="121"/>
      <c r="S22" s="121"/>
      <c r="T22" s="121"/>
      <c r="U22" s="121"/>
      <c r="V22" s="121"/>
      <c r="W22" s="121"/>
      <c r="X22" s="122"/>
    </row>
    <row r="23" spans="2:27" ht="43.95" customHeight="1">
      <c r="B23" s="249" t="s">
        <v>322</v>
      </c>
      <c r="C23" s="250"/>
      <c r="D23" s="250"/>
      <c r="E23" s="251"/>
      <c r="F23" s="249" t="s">
        <v>323</v>
      </c>
      <c r="G23" s="250"/>
      <c r="H23" s="250"/>
      <c r="I23" s="250"/>
      <c r="J23" s="251"/>
      <c r="K23" s="252" t="s">
        <v>324</v>
      </c>
      <c r="L23" s="253"/>
      <c r="M23" s="253"/>
      <c r="N23" s="253"/>
      <c r="O23" s="254"/>
      <c r="P23" s="252" t="s">
        <v>325</v>
      </c>
      <c r="Q23" s="253"/>
      <c r="R23" s="253"/>
      <c r="S23" s="253"/>
      <c r="T23" s="253"/>
      <c r="U23" s="253"/>
      <c r="V23" s="253"/>
      <c r="W23" s="253"/>
      <c r="X23" s="254"/>
    </row>
    <row r="24" spans="2:27" ht="25.2" customHeight="1">
      <c r="B24" s="85" t="s">
        <v>71</v>
      </c>
      <c r="C24" s="85"/>
      <c r="D24" s="85"/>
      <c r="E24" s="85"/>
      <c r="F24" s="85"/>
      <c r="G24" s="85"/>
      <c r="H24" s="85"/>
      <c r="I24" s="85"/>
      <c r="J24" s="85"/>
      <c r="K24" s="85"/>
      <c r="L24" s="85"/>
      <c r="M24" s="85"/>
      <c r="N24" s="85" t="s">
        <v>72</v>
      </c>
      <c r="O24" s="85"/>
      <c r="P24" s="85"/>
      <c r="Q24" s="85"/>
      <c r="R24" s="85"/>
      <c r="S24" s="85"/>
      <c r="T24" s="85"/>
      <c r="U24" s="85"/>
      <c r="V24" s="85"/>
      <c r="W24" s="85"/>
      <c r="X24" s="85"/>
    </row>
    <row r="25" spans="2:27" ht="45.45" customHeight="1">
      <c r="B25" s="255" t="s">
        <v>326</v>
      </c>
      <c r="C25" s="255"/>
      <c r="D25" s="255"/>
      <c r="E25" s="255"/>
      <c r="F25" s="255"/>
      <c r="G25" s="255"/>
      <c r="H25" s="255"/>
      <c r="I25" s="255"/>
      <c r="J25" s="255"/>
      <c r="K25" s="255"/>
      <c r="L25" s="255"/>
      <c r="M25" s="255"/>
      <c r="N25" s="255" t="s">
        <v>327</v>
      </c>
      <c r="O25" s="255"/>
      <c r="P25" s="255"/>
      <c r="Q25" s="255"/>
      <c r="R25" s="255"/>
      <c r="S25" s="255"/>
      <c r="T25" s="255"/>
      <c r="U25" s="255"/>
      <c r="V25" s="255"/>
      <c r="W25" s="255"/>
      <c r="X25" s="255"/>
      <c r="AA25" s="4"/>
    </row>
    <row r="26" spans="2:27" ht="19.2" customHeight="1">
      <c r="B26" s="77" t="s">
        <v>75</v>
      </c>
      <c r="C26" s="78"/>
      <c r="D26" s="78"/>
      <c r="E26" s="78"/>
      <c r="F26" s="78"/>
      <c r="G26" s="78"/>
      <c r="H26" s="78"/>
      <c r="I26" s="78"/>
      <c r="J26" s="78"/>
      <c r="K26" s="78"/>
      <c r="L26" s="78"/>
      <c r="M26" s="78"/>
      <c r="N26" s="78"/>
      <c r="O26" s="78"/>
      <c r="P26" s="78"/>
      <c r="Q26" s="78"/>
      <c r="R26" s="78"/>
      <c r="S26" s="78"/>
      <c r="T26" s="78"/>
      <c r="U26" s="78"/>
      <c r="V26" s="78"/>
      <c r="W26" s="78"/>
      <c r="X26" s="79"/>
    </row>
    <row r="27" spans="2:27" ht="19.2" customHeight="1">
      <c r="B27" s="133" t="s">
        <v>76</v>
      </c>
      <c r="C27" s="134"/>
      <c r="D27" s="6" t="s">
        <v>328</v>
      </c>
      <c r="E27" s="88" t="s">
        <v>329</v>
      </c>
      <c r="F27" s="90"/>
      <c r="G27" s="82" t="s">
        <v>330</v>
      </c>
      <c r="H27" s="84"/>
      <c r="I27" s="82" t="s">
        <v>331</v>
      </c>
      <c r="J27" s="84"/>
      <c r="K27" s="82" t="s">
        <v>332</v>
      </c>
      <c r="L27" s="84"/>
      <c r="M27" s="5" t="s">
        <v>333</v>
      </c>
      <c r="N27" s="88" t="s">
        <v>334</v>
      </c>
      <c r="O27" s="90"/>
      <c r="P27" s="82" t="s">
        <v>335</v>
      </c>
      <c r="Q27" s="84"/>
      <c r="R27" s="82" t="s">
        <v>336</v>
      </c>
      <c r="S27" s="84"/>
      <c r="T27" s="88" t="s">
        <v>337</v>
      </c>
      <c r="U27" s="90"/>
      <c r="V27" s="88" t="s">
        <v>338</v>
      </c>
      <c r="W27" s="90"/>
      <c r="X27" s="6" t="s">
        <v>339</v>
      </c>
    </row>
    <row r="28" spans="2:27" ht="19.2" customHeight="1">
      <c r="B28" s="132" t="s">
        <v>81</v>
      </c>
      <c r="C28" s="132"/>
      <c r="D28" s="17" t="s">
        <v>340</v>
      </c>
      <c r="E28" s="17" t="s">
        <v>340</v>
      </c>
      <c r="F28" s="17" t="s">
        <v>340</v>
      </c>
      <c r="G28" s="17" t="s">
        <v>340</v>
      </c>
      <c r="H28" s="17" t="s">
        <v>340</v>
      </c>
      <c r="I28" s="17" t="s">
        <v>340</v>
      </c>
      <c r="J28" s="17" t="s">
        <v>340</v>
      </c>
      <c r="K28" s="17" t="s">
        <v>340</v>
      </c>
      <c r="L28" s="17" t="s">
        <v>340</v>
      </c>
      <c r="M28" s="17" t="s">
        <v>340</v>
      </c>
      <c r="N28" s="17" t="s">
        <v>340</v>
      </c>
      <c r="O28" s="17" t="s">
        <v>340</v>
      </c>
      <c r="P28" s="17" t="s">
        <v>340</v>
      </c>
      <c r="Q28" s="17" t="s">
        <v>340</v>
      </c>
      <c r="R28" s="17" t="s">
        <v>340</v>
      </c>
      <c r="S28" s="17" t="s">
        <v>340</v>
      </c>
      <c r="T28" s="17" t="s">
        <v>340</v>
      </c>
      <c r="U28" s="17" t="s">
        <v>340</v>
      </c>
      <c r="V28" s="17" t="s">
        <v>340</v>
      </c>
      <c r="W28" s="17" t="s">
        <v>340</v>
      </c>
      <c r="X28" s="17" t="s">
        <v>340</v>
      </c>
      <c r="Z28" s="8"/>
      <c r="AA28" s="8"/>
    </row>
    <row r="29" spans="2:27" ht="19.2" customHeight="1">
      <c r="B29" s="132" t="s">
        <v>83</v>
      </c>
      <c r="C29" s="132"/>
      <c r="D29" s="17" t="s">
        <v>340</v>
      </c>
      <c r="E29" s="17" t="s">
        <v>340</v>
      </c>
      <c r="F29" s="17" t="s">
        <v>340</v>
      </c>
      <c r="G29" s="17" t="s">
        <v>340</v>
      </c>
      <c r="H29" s="17" t="s">
        <v>340</v>
      </c>
      <c r="I29" s="17" t="s">
        <v>340</v>
      </c>
      <c r="J29" s="17" t="s">
        <v>340</v>
      </c>
      <c r="K29" s="17" t="s">
        <v>340</v>
      </c>
      <c r="L29" s="17" t="s">
        <v>340</v>
      </c>
      <c r="M29" s="17" t="s">
        <v>340</v>
      </c>
      <c r="N29" s="17" t="s">
        <v>340</v>
      </c>
      <c r="O29" s="17" t="s">
        <v>340</v>
      </c>
      <c r="P29" s="17" t="s">
        <v>340</v>
      </c>
      <c r="Q29" s="17" t="s">
        <v>340</v>
      </c>
      <c r="R29" s="17" t="s">
        <v>340</v>
      </c>
      <c r="S29" s="17" t="s">
        <v>340</v>
      </c>
      <c r="T29" s="17" t="s">
        <v>340</v>
      </c>
      <c r="U29" s="17" t="s">
        <v>340</v>
      </c>
      <c r="V29" s="17" t="s">
        <v>340</v>
      </c>
      <c r="W29" s="17" t="s">
        <v>340</v>
      </c>
      <c r="X29" s="17" t="s">
        <v>340</v>
      </c>
      <c r="Y29" s="4"/>
    </row>
    <row r="30" spans="2:27" ht="19.95" customHeight="1">
      <c r="B30" s="156" t="s">
        <v>84</v>
      </c>
      <c r="C30" s="156"/>
      <c r="D30" s="156"/>
      <c r="E30" s="156"/>
      <c r="F30" s="156"/>
      <c r="G30" s="156"/>
      <c r="H30" s="156"/>
      <c r="I30" s="156"/>
      <c r="J30" s="156"/>
      <c r="K30" s="156"/>
      <c r="L30" s="156"/>
      <c r="M30" s="156"/>
      <c r="N30" s="156"/>
      <c r="O30" s="156"/>
      <c r="P30" s="156"/>
      <c r="Q30" s="156"/>
      <c r="R30" s="156"/>
      <c r="S30" s="156"/>
      <c r="T30" s="156"/>
      <c r="U30" s="156"/>
      <c r="V30" s="156"/>
      <c r="W30" s="156"/>
      <c r="X30" s="156"/>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85</v>
      </c>
      <c r="C32" s="6" t="s">
        <v>86</v>
      </c>
      <c r="D32" s="1"/>
      <c r="E32" s="1"/>
      <c r="H32" s="155"/>
      <c r="I32" s="155"/>
      <c r="J32" s="155"/>
      <c r="K32" s="155"/>
      <c r="L32" s="155"/>
      <c r="M32" s="155"/>
      <c r="N32" s="155"/>
      <c r="O32" s="155"/>
      <c r="P32" s="155"/>
      <c r="Q32" s="155"/>
      <c r="R32" s="155"/>
      <c r="S32" s="158"/>
      <c r="T32" s="158"/>
      <c r="U32" s="158"/>
      <c r="V32" s="158"/>
      <c r="W32" s="158"/>
      <c r="X32" s="159"/>
    </row>
    <row r="33" spans="2:26" ht="17.7" customHeight="1">
      <c r="B33" s="7" t="s">
        <v>341</v>
      </c>
      <c r="C33" s="9">
        <f>IF(ISERROR($D$28/$D$29),0,$D$28/$D$29)</f>
        <v>0</v>
      </c>
      <c r="D33" s="1"/>
      <c r="E33" s="1"/>
      <c r="H33" s="157"/>
      <c r="I33" s="157"/>
      <c r="J33" s="155"/>
      <c r="K33" s="155"/>
      <c r="L33" s="10"/>
      <c r="M33" s="11"/>
      <c r="N33" s="157"/>
      <c r="O33" s="157"/>
      <c r="P33" s="157"/>
      <c r="Q33" s="157"/>
      <c r="R33" s="157"/>
      <c r="S33" s="160"/>
      <c r="T33" s="160"/>
      <c r="U33" s="160"/>
      <c r="V33" s="160"/>
      <c r="W33" s="160"/>
      <c r="X33" s="161"/>
    </row>
    <row r="34" spans="2:26" ht="17.7" customHeight="1">
      <c r="B34" s="7" t="s">
        <v>342</v>
      </c>
      <c r="C34" s="9">
        <f>IF(ISERROR($E$28/$E$29),0,$E$28/$E$29)</f>
        <v>0</v>
      </c>
      <c r="D34" s="1"/>
      <c r="E34" s="1"/>
      <c r="H34" s="155"/>
      <c r="I34" s="155"/>
      <c r="J34" s="155"/>
      <c r="K34" s="155"/>
      <c r="L34" s="12"/>
      <c r="M34" s="10"/>
      <c r="N34" s="155"/>
      <c r="O34" s="155"/>
      <c r="P34" s="155"/>
      <c r="Q34" s="155"/>
      <c r="R34" s="155"/>
      <c r="S34" s="160"/>
      <c r="T34" s="160"/>
      <c r="U34" s="160"/>
      <c r="V34" s="160"/>
      <c r="W34" s="160"/>
      <c r="X34" s="161"/>
    </row>
    <row r="35" spans="2:26" ht="17.7" customHeight="1">
      <c r="B35" s="7" t="s">
        <v>343</v>
      </c>
      <c r="C35" s="9">
        <f>IF(ISERROR($G$28/$G$29),0,$G$28/$G$29)</f>
        <v>0</v>
      </c>
      <c r="D35" s="1"/>
      <c r="E35" s="1"/>
      <c r="H35" s="155"/>
      <c r="I35" s="155"/>
      <c r="J35" s="155"/>
      <c r="K35" s="155"/>
      <c r="L35" s="12"/>
      <c r="M35" s="10"/>
      <c r="N35" s="155"/>
      <c r="O35" s="155"/>
      <c r="P35" s="155"/>
      <c r="Q35" s="155"/>
      <c r="R35" s="155"/>
      <c r="S35" s="160"/>
      <c r="T35" s="160"/>
      <c r="U35" s="160"/>
      <c r="V35" s="160"/>
      <c r="W35" s="160"/>
      <c r="X35" s="161"/>
    </row>
    <row r="36" spans="2:26" ht="17.7" customHeight="1">
      <c r="B36" s="7" t="s">
        <v>344</v>
      </c>
      <c r="C36" s="9">
        <f>IF(ISERROR($I$28/$I$29),0,$I$28/$I$29)</f>
        <v>0</v>
      </c>
      <c r="D36" s="1"/>
      <c r="E36" s="1"/>
      <c r="H36" s="155"/>
      <c r="I36" s="155"/>
      <c r="J36" s="155"/>
      <c r="K36" s="155"/>
      <c r="L36" s="12"/>
      <c r="M36" s="10"/>
      <c r="N36" s="155"/>
      <c r="O36" s="155"/>
      <c r="P36" s="155"/>
      <c r="Q36" s="155"/>
      <c r="R36" s="155"/>
      <c r="S36" s="160"/>
      <c r="T36" s="160"/>
      <c r="U36" s="160"/>
      <c r="V36" s="160"/>
      <c r="W36" s="160"/>
      <c r="X36" s="161"/>
    </row>
    <row r="37" spans="2:26" ht="17.7" customHeight="1">
      <c r="B37" s="7" t="s">
        <v>345</v>
      </c>
      <c r="C37" s="9">
        <f>IF(ISERROR($K$28/$K$29),0,$K$28/$K$29)</f>
        <v>0</v>
      </c>
      <c r="D37" s="1"/>
      <c r="E37" s="1"/>
      <c r="H37" s="155"/>
      <c r="I37" s="155"/>
      <c r="J37" s="155"/>
      <c r="K37" s="155"/>
      <c r="L37" s="12"/>
      <c r="M37" s="10"/>
      <c r="N37" s="155"/>
      <c r="O37" s="155"/>
      <c r="P37" s="155"/>
      <c r="Q37" s="155"/>
      <c r="R37" s="155"/>
      <c r="S37" s="160"/>
      <c r="T37" s="160"/>
      <c r="U37" s="160"/>
      <c r="V37" s="160"/>
      <c r="W37" s="160"/>
      <c r="X37" s="161"/>
    </row>
    <row r="38" spans="2:26" ht="17.7" customHeight="1">
      <c r="B38" s="7" t="s">
        <v>346</v>
      </c>
      <c r="C38" s="9">
        <f>IF(ISERROR($M$28/$M$29),0,$M$28/$M$29)</f>
        <v>0</v>
      </c>
      <c r="D38" s="1"/>
      <c r="E38" s="1"/>
      <c r="H38" s="155"/>
      <c r="I38" s="155"/>
      <c r="J38" s="155"/>
      <c r="K38" s="155"/>
      <c r="L38" s="12"/>
      <c r="M38" s="10"/>
      <c r="N38" s="155"/>
      <c r="O38" s="155"/>
      <c r="P38" s="155"/>
      <c r="Q38" s="155"/>
      <c r="R38" s="155"/>
      <c r="S38" s="160"/>
      <c r="T38" s="160"/>
      <c r="U38" s="160"/>
      <c r="V38" s="160"/>
      <c r="W38" s="160"/>
      <c r="X38" s="161"/>
    </row>
    <row r="39" spans="2:26" ht="17.7" customHeight="1">
      <c r="B39" s="7" t="s">
        <v>347</v>
      </c>
      <c r="C39" s="9">
        <f>IF(ISERROR($N$28/$N$29),0,$N$28/$N$29)</f>
        <v>0</v>
      </c>
      <c r="D39" s="1"/>
      <c r="E39" s="1"/>
      <c r="H39" s="155"/>
      <c r="I39" s="155"/>
      <c r="J39" s="155"/>
      <c r="K39" s="155"/>
      <c r="L39" s="12"/>
      <c r="M39" s="10"/>
      <c r="N39" s="155"/>
      <c r="O39" s="155"/>
      <c r="P39" s="155"/>
      <c r="Q39" s="155"/>
      <c r="R39" s="155"/>
      <c r="S39" s="160"/>
      <c r="T39" s="160"/>
      <c r="U39" s="160"/>
      <c r="V39" s="160"/>
      <c r="W39" s="160"/>
      <c r="X39" s="161"/>
    </row>
    <row r="40" spans="2:26" ht="17.7" customHeight="1">
      <c r="B40" s="7" t="s">
        <v>348</v>
      </c>
      <c r="C40" s="9">
        <f>IF(ISERROR($P$28/$P$29),0,$P$28/$P$29)</f>
        <v>0</v>
      </c>
      <c r="D40" s="1"/>
      <c r="E40" s="1"/>
      <c r="H40" s="155"/>
      <c r="I40" s="155"/>
      <c r="J40" s="155"/>
      <c r="K40" s="155"/>
      <c r="L40" s="12"/>
      <c r="M40" s="10"/>
      <c r="N40" s="155"/>
      <c r="O40" s="155"/>
      <c r="P40" s="155"/>
      <c r="Q40" s="155"/>
      <c r="R40" s="155"/>
      <c r="S40" s="160"/>
      <c r="T40" s="160"/>
      <c r="U40" s="160"/>
      <c r="V40" s="160"/>
      <c r="W40" s="160"/>
      <c r="X40" s="161"/>
    </row>
    <row r="41" spans="2:26" ht="17.7" customHeight="1">
      <c r="B41" s="7" t="s">
        <v>349</v>
      </c>
      <c r="C41" s="9">
        <f>IF(ISERROR($R$28/$R$29),0,$R$28/$R$29)</f>
        <v>0</v>
      </c>
      <c r="D41" s="1"/>
      <c r="E41" s="1"/>
      <c r="H41" s="155"/>
      <c r="I41" s="155"/>
      <c r="J41" s="155"/>
      <c r="K41" s="155"/>
      <c r="L41" s="12"/>
      <c r="M41" s="10"/>
      <c r="N41" s="155"/>
      <c r="O41" s="155"/>
      <c r="P41" s="155"/>
      <c r="Q41" s="155"/>
      <c r="R41" s="155"/>
      <c r="S41" s="160"/>
      <c r="T41" s="160"/>
      <c r="U41" s="160"/>
      <c r="V41" s="160"/>
      <c r="W41" s="160"/>
      <c r="X41" s="161"/>
    </row>
    <row r="42" spans="2:26" ht="17.7" customHeight="1">
      <c r="B42" s="7" t="s">
        <v>350</v>
      </c>
      <c r="C42" s="9">
        <f>IF(ISERROR($T$28/$T$29),0,$T$28/$T$29)</f>
        <v>0</v>
      </c>
      <c r="D42" s="1"/>
      <c r="E42" s="1"/>
      <c r="H42" s="155"/>
      <c r="I42" s="155"/>
      <c r="J42" s="155"/>
      <c r="K42" s="155"/>
      <c r="L42" s="12"/>
      <c r="M42" s="10"/>
      <c r="N42" s="155"/>
      <c r="O42" s="155"/>
      <c r="P42" s="155"/>
      <c r="Q42" s="155"/>
      <c r="R42" s="155"/>
      <c r="S42" s="160"/>
      <c r="T42" s="160"/>
      <c r="U42" s="160"/>
      <c r="V42" s="160"/>
      <c r="W42" s="160"/>
      <c r="X42" s="161"/>
    </row>
    <row r="43" spans="2:26" ht="17.7" customHeight="1">
      <c r="B43" s="7" t="s">
        <v>351</v>
      </c>
      <c r="C43" s="9">
        <f>IF(ISERROR($V$28/$V$29),0,$V$28/$V$29)</f>
        <v>0</v>
      </c>
      <c r="D43" s="1"/>
      <c r="E43" s="1"/>
      <c r="H43" s="155"/>
      <c r="I43" s="155"/>
      <c r="J43" s="155"/>
      <c r="K43" s="155"/>
      <c r="L43" s="12"/>
      <c r="M43" s="10"/>
      <c r="N43" s="155"/>
      <c r="O43" s="155"/>
      <c r="P43" s="155"/>
      <c r="Q43" s="155"/>
      <c r="R43" s="155"/>
      <c r="S43" s="160"/>
      <c r="T43" s="160"/>
      <c r="U43" s="160"/>
      <c r="V43" s="160"/>
      <c r="W43" s="160"/>
      <c r="X43" s="161"/>
    </row>
    <row r="44" spans="2:26" ht="17.25" customHeight="1">
      <c r="B44" s="7" t="s">
        <v>352</v>
      </c>
      <c r="C44" s="9">
        <f>IF(ISERROR($X$28/$X$29),0,$X$28/$X$29)</f>
        <v>0</v>
      </c>
      <c r="D44" s="1"/>
      <c r="E44" s="1"/>
      <c r="H44" s="155"/>
      <c r="I44" s="155"/>
      <c r="J44" s="155"/>
      <c r="K44" s="155"/>
      <c r="L44" s="12"/>
      <c r="M44" s="10"/>
      <c r="N44" s="155"/>
      <c r="O44" s="155"/>
      <c r="P44" s="155"/>
      <c r="Q44" s="155"/>
      <c r="R44" s="155"/>
      <c r="S44" s="158"/>
      <c r="T44" s="158"/>
      <c r="U44" s="158"/>
      <c r="V44" s="158"/>
      <c r="W44" s="158"/>
      <c r="X44" s="159"/>
    </row>
    <row r="45" spans="2:26" ht="17.25" customHeight="1">
      <c r="B45" s="24"/>
      <c r="C45" s="15"/>
      <c r="D45" s="1"/>
      <c r="E45" s="1"/>
      <c r="L45" s="12"/>
      <c r="M45" s="10"/>
      <c r="X45" s="25"/>
    </row>
    <row r="46" spans="2:26" ht="17.25" customHeight="1">
      <c r="B46" s="88" t="s">
        <v>353</v>
      </c>
      <c r="C46" s="89"/>
      <c r="D46" s="89"/>
      <c r="E46" s="89"/>
      <c r="F46" s="89"/>
      <c r="G46" s="89"/>
      <c r="H46" s="89"/>
      <c r="I46" s="89"/>
      <c r="J46" s="89"/>
      <c r="K46" s="89"/>
      <c r="L46" s="89"/>
      <c r="M46" s="89"/>
      <c r="N46" s="89"/>
      <c r="O46" s="89"/>
      <c r="P46" s="89"/>
      <c r="Q46" s="89"/>
      <c r="R46" s="89"/>
      <c r="S46" s="89"/>
      <c r="T46" s="89"/>
      <c r="U46" s="89"/>
      <c r="V46" s="89"/>
      <c r="W46" s="89"/>
      <c r="X46" s="90"/>
    </row>
    <row r="47" spans="2:26" ht="17.25" customHeight="1">
      <c r="B47" s="24"/>
      <c r="C47" s="15"/>
      <c r="D47" s="21"/>
      <c r="E47" s="21"/>
      <c r="L47" s="12"/>
      <c r="M47" s="10"/>
      <c r="X47" s="25"/>
    </row>
    <row r="48" spans="2:26" ht="15.75" customHeight="1">
      <c r="B48" s="205" t="s">
        <v>87</v>
      </c>
      <c r="C48" s="205"/>
      <c r="D48" s="205"/>
      <c r="E48" s="205"/>
      <c r="F48" s="205"/>
      <c r="G48" s="205"/>
      <c r="H48" s="205"/>
      <c r="I48" s="205"/>
      <c r="J48" s="205"/>
      <c r="K48" s="205"/>
      <c r="L48" s="205"/>
      <c r="M48" s="205"/>
      <c r="N48" s="205"/>
      <c r="O48" s="205"/>
      <c r="P48" s="205"/>
      <c r="Q48" s="205"/>
      <c r="R48" s="205"/>
      <c r="S48" s="205"/>
      <c r="T48" s="205"/>
      <c r="U48" s="205"/>
      <c r="V48" s="205"/>
      <c r="W48" s="205"/>
      <c r="X48" s="205"/>
      <c r="Z48" s="13"/>
    </row>
    <row r="49" spans="2:27" ht="117" customHeight="1">
      <c r="B49" s="257" t="s">
        <v>354</v>
      </c>
      <c r="C49" s="258"/>
      <c r="D49" s="258"/>
      <c r="E49" s="258"/>
      <c r="F49" s="258"/>
      <c r="G49" s="258"/>
      <c r="H49" s="258"/>
      <c r="I49" s="258"/>
      <c r="J49" s="258"/>
      <c r="K49" s="258"/>
      <c r="L49" s="258"/>
      <c r="M49" s="258"/>
      <c r="N49" s="258"/>
      <c r="O49" s="258"/>
      <c r="P49" s="258"/>
      <c r="Q49" s="258"/>
      <c r="R49" s="258"/>
      <c r="S49" s="258"/>
      <c r="T49" s="258"/>
      <c r="U49" s="258"/>
      <c r="V49" s="258"/>
      <c r="W49" s="258"/>
      <c r="X49" s="259"/>
      <c r="Y49" s="10"/>
      <c r="Z49" s="10"/>
      <c r="AA49" s="10"/>
    </row>
    <row r="50" spans="2:27" ht="18" customHeight="1">
      <c r="B50" s="169" t="s">
        <v>96</v>
      </c>
      <c r="C50" s="169"/>
      <c r="D50" s="169"/>
      <c r="E50" s="169"/>
      <c r="F50" s="169"/>
      <c r="G50" s="169"/>
      <c r="H50" s="169"/>
      <c r="I50" s="169"/>
      <c r="J50" s="169"/>
      <c r="K50" s="169"/>
      <c r="L50" s="169"/>
      <c r="M50" s="169"/>
      <c r="N50" s="169"/>
      <c r="O50" s="169"/>
      <c r="P50" s="169"/>
      <c r="Q50" s="169"/>
      <c r="R50" s="169"/>
      <c r="S50" s="169"/>
      <c r="T50" s="169"/>
      <c r="U50" s="169"/>
      <c r="V50" s="169"/>
      <c r="W50" s="169"/>
      <c r="X50" s="169"/>
      <c r="Y50" s="14"/>
      <c r="Z50" s="15"/>
      <c r="AA50" s="12"/>
    </row>
    <row r="51" spans="2:27" ht="51.75" customHeight="1">
      <c r="B51" s="260" t="s">
        <v>355</v>
      </c>
      <c r="C51" s="261"/>
      <c r="D51" s="261"/>
      <c r="E51" s="261"/>
      <c r="F51" s="261"/>
      <c r="G51" s="261"/>
      <c r="H51" s="261"/>
      <c r="I51" s="261"/>
      <c r="J51" s="261"/>
      <c r="K51" s="261"/>
      <c r="L51" s="261"/>
      <c r="M51" s="261"/>
      <c r="N51" s="261"/>
      <c r="O51" s="261"/>
      <c r="P51" s="261"/>
      <c r="Q51" s="261"/>
      <c r="R51" s="261"/>
      <c r="S51" s="261"/>
      <c r="T51" s="261"/>
      <c r="U51" s="261"/>
      <c r="V51" s="261"/>
      <c r="W51" s="261"/>
      <c r="X51" s="262"/>
      <c r="Y51" s="14"/>
      <c r="Z51" s="15"/>
      <c r="AA51" s="12"/>
    </row>
    <row r="52" spans="2:27" ht="20.399999999999999" customHeight="1">
      <c r="B52" s="169" t="s">
        <v>356</v>
      </c>
      <c r="C52" s="169"/>
      <c r="D52" s="169"/>
      <c r="E52" s="169"/>
      <c r="F52" s="169"/>
      <c r="G52" s="169"/>
      <c r="H52" s="169"/>
      <c r="I52" s="169"/>
      <c r="J52" s="169"/>
      <c r="K52" s="169"/>
      <c r="L52" s="169"/>
      <c r="M52" s="169"/>
      <c r="N52" s="169"/>
      <c r="O52" s="169"/>
      <c r="P52" s="169"/>
      <c r="Q52" s="169"/>
      <c r="R52" s="169"/>
      <c r="S52" s="169"/>
      <c r="T52" s="169"/>
      <c r="U52" s="169"/>
      <c r="V52" s="169"/>
      <c r="W52" s="169"/>
      <c r="X52" s="169"/>
      <c r="Y52" s="14"/>
      <c r="Z52" s="15"/>
      <c r="AA52" s="12"/>
    </row>
    <row r="53" spans="2:27" ht="32.25" customHeight="1">
      <c r="B53" s="263" t="s">
        <v>357</v>
      </c>
      <c r="C53" s="264"/>
      <c r="D53" s="264"/>
      <c r="E53" s="264"/>
      <c r="F53" s="264"/>
      <c r="G53" s="264"/>
      <c r="H53" s="264"/>
      <c r="I53" s="264"/>
      <c r="J53" s="264"/>
      <c r="K53" s="264"/>
      <c r="L53" s="264"/>
      <c r="M53" s="264"/>
      <c r="N53" s="264"/>
      <c r="O53" s="264"/>
      <c r="P53" s="264"/>
      <c r="Q53" s="264"/>
      <c r="R53" s="264"/>
      <c r="S53" s="264"/>
      <c r="T53" s="264"/>
      <c r="U53" s="264"/>
      <c r="V53" s="264"/>
      <c r="W53" s="264"/>
      <c r="X53" s="265"/>
      <c r="Y53" s="14"/>
      <c r="Z53" s="15"/>
      <c r="AA53" s="12"/>
    </row>
    <row r="54" spans="2:27" ht="16.2" customHeight="1">
      <c r="B54" s="169" t="s">
        <v>102</v>
      </c>
      <c r="C54" s="169"/>
      <c r="D54" s="169"/>
      <c r="E54" s="169"/>
      <c r="F54" s="169"/>
      <c r="G54" s="169"/>
      <c r="H54" s="169"/>
      <c r="I54" s="169"/>
      <c r="J54" s="169"/>
      <c r="K54" s="169"/>
      <c r="L54" s="169"/>
      <c r="M54" s="169"/>
      <c r="N54" s="169"/>
      <c r="O54" s="169"/>
      <c r="P54" s="169"/>
      <c r="Q54" s="169"/>
      <c r="R54" s="169"/>
      <c r="S54" s="169"/>
      <c r="T54" s="169"/>
      <c r="U54" s="169"/>
      <c r="V54" s="169"/>
      <c r="W54" s="169"/>
      <c r="X54" s="169"/>
      <c r="Y54" s="14"/>
      <c r="Z54" s="15"/>
      <c r="AA54" s="12"/>
    </row>
    <row r="55" spans="2:27" ht="15.6" customHeight="1">
      <c r="B55" s="20" t="s">
        <v>3</v>
      </c>
      <c r="C55" s="170" t="s">
        <v>103</v>
      </c>
      <c r="D55" s="171"/>
      <c r="E55" s="172" t="s">
        <v>104</v>
      </c>
      <c r="F55" s="170"/>
      <c r="G55" s="170"/>
      <c r="H55" s="170"/>
      <c r="I55" s="170"/>
      <c r="J55" s="170"/>
      <c r="K55" s="171"/>
      <c r="L55" s="172" t="s">
        <v>105</v>
      </c>
      <c r="M55" s="170"/>
      <c r="N55" s="170"/>
      <c r="O55" s="170"/>
      <c r="P55" s="170"/>
      <c r="Q55" s="170"/>
      <c r="R55" s="170"/>
      <c r="S55" s="171"/>
      <c r="T55" s="172" t="s">
        <v>106</v>
      </c>
      <c r="U55" s="170"/>
      <c r="V55" s="170"/>
      <c r="W55" s="170"/>
      <c r="X55" s="171"/>
      <c r="Y55" s="14"/>
      <c r="Z55" s="15"/>
      <c r="AA55" s="12"/>
    </row>
    <row r="56" spans="2:27" ht="15" customHeight="1">
      <c r="B56" s="26" t="s">
        <v>25</v>
      </c>
      <c r="C56" s="255" t="s">
        <v>358</v>
      </c>
      <c r="D56" s="255"/>
      <c r="E56" s="256" t="s">
        <v>359</v>
      </c>
      <c r="F56" s="256"/>
      <c r="G56" s="256"/>
      <c r="H56" s="256"/>
      <c r="I56" s="256"/>
      <c r="J56" s="256"/>
      <c r="K56" s="256"/>
      <c r="L56" s="256" t="s">
        <v>360</v>
      </c>
      <c r="M56" s="256"/>
      <c r="N56" s="256"/>
      <c r="O56" s="256"/>
      <c r="P56" s="256"/>
      <c r="Q56" s="256"/>
      <c r="R56" s="256"/>
      <c r="S56" s="256"/>
      <c r="T56" s="255" t="s">
        <v>361</v>
      </c>
      <c r="U56" s="255"/>
      <c r="V56" s="255"/>
      <c r="W56" s="255"/>
      <c r="X56" s="255"/>
      <c r="Y56" s="14"/>
      <c r="Z56" s="15"/>
      <c r="AA56" s="12"/>
    </row>
    <row r="57" spans="2:27" ht="15" customHeight="1">
      <c r="B57" s="19"/>
      <c r="C57" s="97"/>
      <c r="D57" s="97"/>
      <c r="E57" s="97"/>
      <c r="F57" s="97"/>
      <c r="G57" s="97"/>
      <c r="H57" s="97"/>
      <c r="I57" s="97"/>
      <c r="J57" s="97"/>
      <c r="K57" s="97"/>
      <c r="L57" s="97"/>
      <c r="M57" s="97"/>
      <c r="N57" s="97"/>
      <c r="O57" s="97"/>
      <c r="P57" s="97"/>
      <c r="Q57" s="97"/>
      <c r="R57" s="97"/>
      <c r="S57" s="97"/>
      <c r="T57" s="97"/>
      <c r="U57" s="97"/>
      <c r="V57" s="97"/>
      <c r="W57" s="97"/>
      <c r="X57" s="97"/>
      <c r="Y57" s="14"/>
      <c r="Z57" s="15"/>
      <c r="AA57" s="12"/>
    </row>
    <row r="58" spans="2:27" ht="15" customHeight="1">
      <c r="B58" s="19"/>
      <c r="C58" s="97"/>
      <c r="D58" s="97"/>
      <c r="E58" s="97"/>
      <c r="F58" s="97"/>
      <c r="G58" s="97"/>
      <c r="H58" s="97"/>
      <c r="I58" s="97"/>
      <c r="J58" s="97"/>
      <c r="K58" s="97"/>
      <c r="L58" s="97"/>
      <c r="M58" s="97"/>
      <c r="N58" s="97"/>
      <c r="O58" s="97"/>
      <c r="P58" s="97"/>
      <c r="Q58" s="97"/>
      <c r="R58" s="97"/>
      <c r="S58" s="97"/>
      <c r="T58" s="97"/>
      <c r="U58" s="97"/>
      <c r="V58" s="97"/>
      <c r="W58" s="97"/>
      <c r="X58" s="97"/>
      <c r="Y58" s="14"/>
      <c r="Z58" s="15"/>
      <c r="AA58" s="12"/>
    </row>
    <row r="59" spans="2:27" ht="15" customHeight="1">
      <c r="B59" s="19"/>
      <c r="C59" s="97"/>
      <c r="D59" s="97"/>
      <c r="E59" s="97"/>
      <c r="F59" s="97"/>
      <c r="G59" s="97"/>
      <c r="H59" s="97"/>
      <c r="I59" s="97"/>
      <c r="J59" s="97"/>
      <c r="K59" s="97"/>
      <c r="L59" s="97"/>
      <c r="M59" s="97"/>
      <c r="N59" s="97"/>
      <c r="O59" s="97"/>
      <c r="P59" s="97"/>
      <c r="Q59" s="97"/>
      <c r="R59" s="97"/>
      <c r="S59" s="97"/>
      <c r="T59" s="97"/>
      <c r="U59" s="97"/>
      <c r="V59" s="97"/>
      <c r="W59" s="97"/>
      <c r="X59" s="97"/>
      <c r="Y59" s="14"/>
      <c r="Z59" s="15"/>
      <c r="AA59" s="12"/>
    </row>
    <row r="60" spans="2:27" ht="15" customHeight="1">
      <c r="B60" s="19"/>
      <c r="C60" s="97"/>
      <c r="D60" s="97"/>
      <c r="E60" s="97"/>
      <c r="F60" s="97"/>
      <c r="G60" s="97"/>
      <c r="H60" s="97"/>
      <c r="I60" s="97"/>
      <c r="J60" s="97"/>
      <c r="K60" s="97"/>
      <c r="L60" s="97"/>
      <c r="M60" s="97"/>
      <c r="N60" s="97"/>
      <c r="O60" s="97"/>
      <c r="P60" s="97"/>
      <c r="Q60" s="97"/>
      <c r="R60" s="97"/>
      <c r="S60" s="97"/>
      <c r="T60" s="97"/>
      <c r="U60" s="97"/>
      <c r="V60" s="97"/>
      <c r="W60" s="97"/>
      <c r="X60" s="97"/>
      <c r="Y60" s="14"/>
      <c r="Z60" s="15"/>
      <c r="AA60" s="12"/>
    </row>
    <row r="61" spans="2:27" ht="15.6" customHeight="1">
      <c r="B61" s="175" t="s">
        <v>111</v>
      </c>
      <c r="C61" s="176"/>
      <c r="D61" s="176"/>
      <c r="E61" s="176"/>
      <c r="F61" s="176"/>
      <c r="G61" s="176"/>
      <c r="H61" s="176"/>
      <c r="I61" s="176"/>
      <c r="J61" s="176"/>
      <c r="K61" s="176"/>
      <c r="L61" s="176"/>
      <c r="M61" s="176"/>
      <c r="N61" s="176"/>
      <c r="O61" s="176"/>
      <c r="P61" s="176"/>
      <c r="Q61" s="176"/>
      <c r="R61" s="176"/>
      <c r="S61" s="176"/>
      <c r="T61" s="176"/>
      <c r="U61" s="176"/>
      <c r="V61" s="176"/>
      <c r="W61" s="176"/>
      <c r="X61" s="177"/>
      <c r="Y61" s="14"/>
      <c r="Z61" s="15"/>
      <c r="AA61" s="12"/>
    </row>
    <row r="62" spans="2:27" ht="26.7" customHeight="1">
      <c r="B62" s="16" t="s">
        <v>362</v>
      </c>
      <c r="C62" s="252" t="s">
        <v>363</v>
      </c>
      <c r="D62" s="253"/>
      <c r="E62" s="253"/>
      <c r="F62" s="253"/>
      <c r="G62" s="253"/>
      <c r="H62" s="253"/>
      <c r="I62" s="253"/>
      <c r="J62" s="253"/>
      <c r="K62" s="253"/>
      <c r="L62" s="253"/>
      <c r="M62" s="254"/>
      <c r="N62" s="173" t="s">
        <v>114</v>
      </c>
      <c r="O62" s="174"/>
      <c r="P62" s="252" t="s">
        <v>364</v>
      </c>
      <c r="Q62" s="253"/>
      <c r="R62" s="253"/>
      <c r="S62" s="253"/>
      <c r="T62" s="253"/>
      <c r="U62" s="253"/>
      <c r="V62" s="253"/>
      <c r="W62" s="253"/>
      <c r="X62" s="254"/>
    </row>
    <row r="63" spans="2:27" ht="24.6" customHeight="1">
      <c r="B63" s="16" t="s">
        <v>365</v>
      </c>
      <c r="C63" s="252" t="s">
        <v>366</v>
      </c>
      <c r="D63" s="253"/>
      <c r="E63" s="253"/>
      <c r="F63" s="253"/>
      <c r="G63" s="253"/>
      <c r="H63" s="253"/>
      <c r="I63" s="253"/>
      <c r="J63" s="253"/>
      <c r="K63" s="253"/>
      <c r="L63" s="253"/>
      <c r="M63" s="254"/>
      <c r="N63" s="173" t="s">
        <v>114</v>
      </c>
      <c r="O63" s="174"/>
      <c r="P63" s="252" t="s">
        <v>367</v>
      </c>
      <c r="Q63" s="253"/>
      <c r="R63" s="253"/>
      <c r="S63" s="253"/>
      <c r="T63" s="253"/>
      <c r="U63" s="253"/>
      <c r="V63" s="253"/>
      <c r="W63" s="253"/>
      <c r="X63" s="254"/>
    </row>
    <row r="64" spans="2:27" ht="27.6" customHeight="1">
      <c r="B64" s="16" t="s">
        <v>119</v>
      </c>
      <c r="C64" s="252" t="s">
        <v>368</v>
      </c>
      <c r="D64" s="253"/>
      <c r="E64" s="253"/>
      <c r="F64" s="253"/>
      <c r="G64" s="253"/>
      <c r="H64" s="253"/>
      <c r="I64" s="253"/>
      <c r="J64" s="253"/>
      <c r="K64" s="253"/>
      <c r="L64" s="253"/>
      <c r="M64" s="254"/>
      <c r="N64" s="173" t="s">
        <v>114</v>
      </c>
      <c r="O64" s="174"/>
      <c r="P64" s="252" t="s">
        <v>369</v>
      </c>
      <c r="Q64" s="253"/>
      <c r="R64" s="253"/>
      <c r="S64" s="253"/>
      <c r="T64" s="253"/>
      <c r="U64" s="253"/>
      <c r="V64" s="253"/>
      <c r="W64" s="253"/>
      <c r="X64" s="254"/>
    </row>
    <row r="65" spans="2:24" ht="13.5" customHeight="1">
      <c r="B65" s="175" t="s">
        <v>120</v>
      </c>
      <c r="C65" s="176"/>
      <c r="D65" s="176"/>
      <c r="E65" s="176"/>
      <c r="F65" s="176"/>
      <c r="G65" s="176"/>
      <c r="H65" s="176"/>
      <c r="I65" s="176"/>
      <c r="J65" s="176"/>
      <c r="K65" s="176"/>
      <c r="L65" s="176"/>
      <c r="M65" s="176"/>
      <c r="N65" s="176"/>
      <c r="O65" s="176"/>
      <c r="P65" s="176"/>
      <c r="Q65" s="176"/>
      <c r="R65" s="176"/>
      <c r="S65" s="176"/>
      <c r="T65" s="176"/>
      <c r="U65" s="176"/>
      <c r="V65" s="176"/>
      <c r="W65" s="176"/>
      <c r="X65" s="177"/>
    </row>
    <row r="66" spans="2:24" ht="24" customHeight="1">
      <c r="B66" s="30" t="s">
        <v>370</v>
      </c>
      <c r="C66" s="252" t="s">
        <v>371</v>
      </c>
      <c r="D66" s="253"/>
      <c r="E66" s="253"/>
      <c r="F66" s="253"/>
      <c r="G66" s="253"/>
      <c r="H66" s="253"/>
      <c r="I66" s="253"/>
      <c r="J66" s="253"/>
      <c r="K66" s="253"/>
      <c r="L66" s="253"/>
      <c r="M66" s="254"/>
      <c r="N66" s="181" t="s">
        <v>114</v>
      </c>
      <c r="O66" s="182"/>
      <c r="P66" s="252" t="s">
        <v>372</v>
      </c>
      <c r="Q66" s="253"/>
      <c r="R66" s="253"/>
      <c r="S66" s="253"/>
      <c r="T66" s="253"/>
      <c r="U66" s="253"/>
      <c r="V66" s="253"/>
      <c r="W66" s="253"/>
      <c r="X66" s="254"/>
    </row>
    <row r="67" spans="2:24" ht="13.5" customHeight="1">
      <c r="B67" s="168" t="s">
        <v>124</v>
      </c>
      <c r="C67" s="168"/>
      <c r="D67" s="168"/>
      <c r="E67" s="168"/>
      <c r="F67" s="168"/>
      <c r="G67" s="168"/>
      <c r="H67" s="168"/>
      <c r="I67" s="168"/>
      <c r="J67" s="168"/>
      <c r="K67" s="168"/>
      <c r="L67" s="168"/>
      <c r="M67" s="168"/>
      <c r="N67" s="168"/>
      <c r="O67" s="168"/>
      <c r="P67" s="168"/>
      <c r="Q67" s="168"/>
      <c r="R67" s="168"/>
      <c r="S67" s="168"/>
      <c r="T67" s="168"/>
      <c r="U67" s="168"/>
      <c r="V67" s="168"/>
      <c r="W67" s="168"/>
      <c r="X67" s="168"/>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0000000}">
          <x14:formula1>
            <xm:f>lista!$N$2:$N$5</xm:f>
          </x14:formula1>
          <xm:sqref>B8:H8</xm:sqref>
        </x14:dataValidation>
        <x14:dataValidation type="list" allowBlank="1" showInputMessage="1" showErrorMessage="1" xr:uid="{00000000-0002-0000-0700-000001000000}">
          <x14:formula1>
            <xm:f>lista!$M$2:$M$21</xm:f>
          </x14:formula1>
          <xm:sqref>U8:X8</xm:sqref>
        </x14:dataValidation>
        <x14:dataValidation type="list" allowBlank="1" showInputMessage="1" showErrorMessage="1" xr:uid="{00000000-0002-0000-0700-000002000000}">
          <x14:formula1>
            <xm:f>lista!$L$2:$L$21</xm:f>
          </x14:formula1>
          <xm:sqref>I8:T8</xm:sqref>
        </x14:dataValidation>
        <x14:dataValidation type="list" allowBlank="1" showInputMessage="1" showErrorMessage="1" xr:uid="{00000000-0002-0000-0700-000003000000}">
          <x14:formula1>
            <xm:f>lista!$A$2:$A$10</xm:f>
          </x14:formula1>
          <xm:sqref>G11:O11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2"/>
  <sheetViews>
    <sheetView topLeftCell="J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231</v>
      </c>
      <c r="B1" s="33" t="s">
        <v>373</v>
      </c>
      <c r="C1" s="33" t="s">
        <v>374</v>
      </c>
      <c r="D1" s="33" t="s">
        <v>55</v>
      </c>
      <c r="E1" s="33" t="s">
        <v>57</v>
      </c>
      <c r="F1" s="33" t="s">
        <v>375</v>
      </c>
      <c r="G1" s="33" t="s">
        <v>376</v>
      </c>
      <c r="H1" s="33" t="s">
        <v>43</v>
      </c>
      <c r="I1" s="33" t="s">
        <v>377</v>
      </c>
      <c r="J1" s="33" t="s">
        <v>234</v>
      </c>
      <c r="K1" s="33" t="s">
        <v>378</v>
      </c>
      <c r="L1" s="33" t="s">
        <v>379</v>
      </c>
      <c r="M1" s="33" t="s">
        <v>12</v>
      </c>
      <c r="N1" s="33" t="s">
        <v>380</v>
      </c>
      <c r="O1" s="33" t="s">
        <v>52</v>
      </c>
      <c r="P1" s="33" t="s">
        <v>381</v>
      </c>
      <c r="Q1" s="33" t="s">
        <v>19</v>
      </c>
      <c r="R1" s="39" t="s">
        <v>3</v>
      </c>
    </row>
    <row r="2" spans="1:18" ht="24" customHeight="1">
      <c r="A2" s="31" t="s">
        <v>382</v>
      </c>
      <c r="B2" t="s">
        <v>383</v>
      </c>
      <c r="C2" t="s">
        <v>61</v>
      </c>
      <c r="D2" t="s">
        <v>60</v>
      </c>
      <c r="E2" t="s">
        <v>144</v>
      </c>
      <c r="F2" t="s">
        <v>384</v>
      </c>
      <c r="G2" t="s">
        <v>385</v>
      </c>
      <c r="H2" s="35">
        <v>2025</v>
      </c>
      <c r="I2" t="s">
        <v>32</v>
      </c>
      <c r="J2" s="34" t="s">
        <v>386</v>
      </c>
      <c r="K2" s="34" t="s">
        <v>387</v>
      </c>
      <c r="L2" s="27" t="s">
        <v>388</v>
      </c>
      <c r="M2" s="28" t="s">
        <v>389</v>
      </c>
      <c r="N2" t="s">
        <v>13</v>
      </c>
      <c r="O2" t="s">
        <v>157</v>
      </c>
      <c r="P2" s="38" t="s">
        <v>23</v>
      </c>
      <c r="Q2" s="38" t="s">
        <v>23</v>
      </c>
      <c r="R2" s="40" t="s">
        <v>25</v>
      </c>
    </row>
    <row r="3" spans="1:18" ht="24" customHeight="1">
      <c r="A3" s="31" t="s">
        <v>390</v>
      </c>
      <c r="B3" t="s">
        <v>391</v>
      </c>
      <c r="C3" t="s">
        <v>202</v>
      </c>
      <c r="D3" t="s">
        <v>392</v>
      </c>
      <c r="E3" t="s">
        <v>62</v>
      </c>
      <c r="F3" t="s">
        <v>393</v>
      </c>
      <c r="G3" t="s">
        <v>394</v>
      </c>
      <c r="H3" s="35">
        <v>2026</v>
      </c>
      <c r="I3" t="s">
        <v>13</v>
      </c>
      <c r="J3" s="27" t="s">
        <v>172</v>
      </c>
      <c r="K3" s="27" t="s">
        <v>173</v>
      </c>
      <c r="L3" s="27" t="s">
        <v>14</v>
      </c>
      <c r="M3" s="28" t="s">
        <v>15</v>
      </c>
      <c r="N3" t="s">
        <v>395</v>
      </c>
      <c r="O3" t="s">
        <v>58</v>
      </c>
      <c r="P3" s="38" t="s">
        <v>396</v>
      </c>
      <c r="Q3" s="38" t="s">
        <v>397</v>
      </c>
      <c r="R3" s="40" t="s">
        <v>398</v>
      </c>
    </row>
    <row r="4" spans="1:18" ht="24" customHeight="1">
      <c r="A4" s="31" t="s">
        <v>399</v>
      </c>
      <c r="B4" t="s">
        <v>400</v>
      </c>
      <c r="F4" t="s">
        <v>401</v>
      </c>
      <c r="G4" t="s">
        <v>49</v>
      </c>
      <c r="H4" s="35">
        <v>2027</v>
      </c>
      <c r="I4" t="s">
        <v>402</v>
      </c>
      <c r="J4" s="34" t="s">
        <v>403</v>
      </c>
      <c r="K4" s="27" t="s">
        <v>404</v>
      </c>
      <c r="L4" s="27" t="s">
        <v>405</v>
      </c>
      <c r="M4" s="28" t="s">
        <v>406</v>
      </c>
      <c r="N4" t="s">
        <v>407</v>
      </c>
      <c r="P4" s="38" t="s">
        <v>408</v>
      </c>
      <c r="R4" s="40" t="s">
        <v>409</v>
      </c>
    </row>
    <row r="5" spans="1:18" ht="24" customHeight="1">
      <c r="A5" s="31" t="s">
        <v>410</v>
      </c>
      <c r="B5" t="s">
        <v>411</v>
      </c>
      <c r="F5" t="s">
        <v>59</v>
      </c>
      <c r="G5" t="s">
        <v>36</v>
      </c>
      <c r="H5" t="s">
        <v>36</v>
      </c>
      <c r="I5" t="s">
        <v>150</v>
      </c>
      <c r="J5" s="27" t="s">
        <v>412</v>
      </c>
      <c r="K5" s="34" t="s">
        <v>413</v>
      </c>
      <c r="L5" s="27" t="s">
        <v>414</v>
      </c>
      <c r="M5" s="27" t="s">
        <v>415</v>
      </c>
      <c r="N5" t="s">
        <v>416</v>
      </c>
      <c r="P5" s="32"/>
      <c r="R5" s="40" t="s">
        <v>417</v>
      </c>
    </row>
    <row r="6" spans="1:18" ht="24" customHeight="1">
      <c r="A6" s="31" t="s">
        <v>418</v>
      </c>
      <c r="B6" t="s">
        <v>156</v>
      </c>
      <c r="F6" t="s">
        <v>419</v>
      </c>
      <c r="I6" s="37" t="s">
        <v>420</v>
      </c>
      <c r="J6" s="27" t="s">
        <v>33</v>
      </c>
      <c r="K6" s="34" t="s">
        <v>421</v>
      </c>
      <c r="L6" s="27" t="s">
        <v>422</v>
      </c>
      <c r="M6" s="28" t="s">
        <v>423</v>
      </c>
      <c r="R6" s="40" t="s">
        <v>424</v>
      </c>
    </row>
    <row r="7" spans="1:18" ht="24" customHeight="1">
      <c r="A7" s="31" t="s">
        <v>22</v>
      </c>
      <c r="B7" t="s">
        <v>45</v>
      </c>
      <c r="F7" t="s">
        <v>425</v>
      </c>
      <c r="I7" s="27" t="s">
        <v>36</v>
      </c>
      <c r="J7" s="27" t="s">
        <v>426</v>
      </c>
      <c r="K7" s="27" t="s">
        <v>427</v>
      </c>
      <c r="L7" s="27" t="s">
        <v>428</v>
      </c>
      <c r="M7" s="27" t="s">
        <v>429</v>
      </c>
      <c r="R7" s="40" t="s">
        <v>430</v>
      </c>
    </row>
    <row r="8" spans="1:18" ht="24" customHeight="1">
      <c r="A8" s="31" t="s">
        <v>126</v>
      </c>
      <c r="B8" t="s">
        <v>143</v>
      </c>
      <c r="F8" t="s">
        <v>431</v>
      </c>
      <c r="J8" s="27" t="s">
        <v>432</v>
      </c>
      <c r="K8" s="27" t="s">
        <v>433</v>
      </c>
      <c r="L8" s="27" t="s">
        <v>434</v>
      </c>
      <c r="M8" s="27" t="s">
        <v>435</v>
      </c>
      <c r="R8" s="40" t="s">
        <v>436</v>
      </c>
    </row>
    <row r="9" spans="1:18" ht="24" customHeight="1">
      <c r="A9" s="31" t="s">
        <v>148</v>
      </c>
      <c r="F9" t="s">
        <v>437</v>
      </c>
      <c r="J9" s="27" t="s">
        <v>151</v>
      </c>
      <c r="K9" s="27" t="s">
        <v>199</v>
      </c>
      <c r="L9" s="27" t="s">
        <v>438</v>
      </c>
      <c r="M9" s="28" t="s">
        <v>439</v>
      </c>
      <c r="R9" s="40" t="s">
        <v>440</v>
      </c>
    </row>
    <row r="10" spans="1:18" ht="24" customHeight="1">
      <c r="A10" s="31" t="s">
        <v>441</v>
      </c>
      <c r="J10" s="27" t="s">
        <v>442</v>
      </c>
      <c r="K10" s="27" t="s">
        <v>34</v>
      </c>
      <c r="L10" s="27" t="s">
        <v>443</v>
      </c>
      <c r="M10" s="27" t="s">
        <v>444</v>
      </c>
      <c r="R10" s="40" t="s">
        <v>445</v>
      </c>
    </row>
    <row r="11" spans="1:18" ht="55.2">
      <c r="A11" s="31" t="s">
        <v>446</v>
      </c>
      <c r="J11" s="27" t="s">
        <v>447</v>
      </c>
      <c r="K11" s="27" t="s">
        <v>186</v>
      </c>
      <c r="L11" s="27" t="s">
        <v>448</v>
      </c>
      <c r="M11" s="27" t="s">
        <v>449</v>
      </c>
      <c r="R11" s="40" t="s">
        <v>219</v>
      </c>
    </row>
    <row r="12" spans="1:18" ht="27.6">
      <c r="A12" s="31" t="s">
        <v>450</v>
      </c>
      <c r="J12" s="34" t="s">
        <v>451</v>
      </c>
      <c r="K12" s="27" t="s">
        <v>452</v>
      </c>
      <c r="L12" s="27" t="s">
        <v>453</v>
      </c>
      <c r="M12" s="27" t="s">
        <v>454</v>
      </c>
      <c r="R12" s="40" t="s">
        <v>4</v>
      </c>
    </row>
    <row r="13" spans="1:18" ht="27.6">
      <c r="A13" s="31" t="s">
        <v>455</v>
      </c>
      <c r="J13" s="27" t="s">
        <v>36</v>
      </c>
      <c r="K13" s="27" t="s">
        <v>456</v>
      </c>
      <c r="L13" s="27" t="s">
        <v>457</v>
      </c>
      <c r="M13" s="27" t="s">
        <v>458</v>
      </c>
      <c r="R13" s="40" t="s">
        <v>459</v>
      </c>
    </row>
    <row r="14" spans="1:18" ht="27.6">
      <c r="A14" s="31" t="s">
        <v>460</v>
      </c>
      <c r="K14" s="27" t="s">
        <v>461</v>
      </c>
      <c r="L14" s="27" t="s">
        <v>462</v>
      </c>
      <c r="M14" s="28" t="s">
        <v>463</v>
      </c>
      <c r="R14" s="40" t="s">
        <v>464</v>
      </c>
    </row>
    <row r="15" spans="1:18" ht="27.6">
      <c r="K15" s="27" t="s">
        <v>465</v>
      </c>
      <c r="L15" s="27" t="s">
        <v>466</v>
      </c>
      <c r="M15" s="27" t="s">
        <v>467</v>
      </c>
      <c r="R15" s="40" t="s">
        <v>468</v>
      </c>
    </row>
    <row r="16" spans="1:18" ht="55.2">
      <c r="K16" s="27" t="s">
        <v>152</v>
      </c>
      <c r="L16" s="27" t="s">
        <v>469</v>
      </c>
      <c r="M16" s="29" t="s">
        <v>470</v>
      </c>
      <c r="R16" s="40" t="s">
        <v>471</v>
      </c>
    </row>
    <row r="17" spans="11:18" ht="41.4">
      <c r="K17" s="27" t="s">
        <v>472</v>
      </c>
      <c r="L17" s="27" t="s">
        <v>473</v>
      </c>
      <c r="M17" s="29" t="s">
        <v>474</v>
      </c>
      <c r="R17" s="40" t="s">
        <v>475</v>
      </c>
    </row>
    <row r="18" spans="11:18" ht="41.4">
      <c r="K18" s="27" t="s">
        <v>476</v>
      </c>
      <c r="L18" s="27" t="s">
        <v>477</v>
      </c>
      <c r="M18" s="29" t="s">
        <v>478</v>
      </c>
      <c r="R18" s="40" t="s">
        <v>479</v>
      </c>
    </row>
    <row r="19" spans="11:18" ht="41.4">
      <c r="K19" s="27" t="s">
        <v>480</v>
      </c>
      <c r="L19" s="27" t="s">
        <v>481</v>
      </c>
      <c r="M19" s="27" t="s">
        <v>482</v>
      </c>
      <c r="R19" s="40" t="s">
        <v>483</v>
      </c>
    </row>
    <row r="20" spans="11:18" ht="41.4">
      <c r="K20" s="27" t="s">
        <v>484</v>
      </c>
      <c r="L20" s="27" t="s">
        <v>485</v>
      </c>
      <c r="M20" s="27" t="s">
        <v>486</v>
      </c>
      <c r="R20" s="40" t="s">
        <v>487</v>
      </c>
    </row>
    <row r="21" spans="11:18" ht="55.2">
      <c r="K21" s="27" t="s">
        <v>488</v>
      </c>
      <c r="L21" s="27" t="s">
        <v>489</v>
      </c>
      <c r="M21" s="27" t="s">
        <v>490</v>
      </c>
      <c r="R21" s="40" t="s">
        <v>491</v>
      </c>
    </row>
    <row r="22" spans="11:18" ht="41.4">
      <c r="K22" s="27" t="s">
        <v>492</v>
      </c>
    </row>
    <row r="23" spans="11:18" ht="27.6">
      <c r="K23" s="34" t="s">
        <v>493</v>
      </c>
    </row>
    <row r="24" spans="11:18">
      <c r="K24" s="27" t="s">
        <v>36</v>
      </c>
    </row>
    <row r="50" spans="9:10">
      <c r="I50" s="279" t="s">
        <v>494</v>
      </c>
      <c r="J50" s="279"/>
    </row>
    <row r="51" spans="9:10" ht="27.6">
      <c r="I51" s="28" t="s">
        <v>420</v>
      </c>
      <c r="J51" s="34" t="s">
        <v>386</v>
      </c>
    </row>
    <row r="52" spans="9:10" ht="27.6">
      <c r="I52" s="29" t="s">
        <v>402</v>
      </c>
      <c r="J52" s="27" t="s">
        <v>172</v>
      </c>
    </row>
    <row r="53" spans="9:10" ht="27.6">
      <c r="I53" s="28" t="s">
        <v>420</v>
      </c>
      <c r="J53" s="34" t="s">
        <v>403</v>
      </c>
    </row>
    <row r="54" spans="9:10" ht="27.6">
      <c r="I54" s="29" t="s">
        <v>32</v>
      </c>
      <c r="J54" s="27" t="s">
        <v>412</v>
      </c>
    </row>
    <row r="55" spans="9:10" ht="41.4">
      <c r="I55" s="29" t="s">
        <v>32</v>
      </c>
      <c r="J55" s="27" t="s">
        <v>33</v>
      </c>
    </row>
    <row r="56" spans="9:10" ht="27.6">
      <c r="I56" s="29" t="s">
        <v>402</v>
      </c>
      <c r="J56" s="27" t="s">
        <v>426</v>
      </c>
    </row>
    <row r="57" spans="9:10" ht="27.6">
      <c r="I57" s="29" t="s">
        <v>13</v>
      </c>
      <c r="J57" s="27" t="s">
        <v>432</v>
      </c>
    </row>
    <row r="58" spans="9:10" ht="27.6">
      <c r="I58" s="29" t="s">
        <v>150</v>
      </c>
      <c r="J58" s="27" t="s">
        <v>151</v>
      </c>
    </row>
    <row r="59" spans="9:10" ht="41.4">
      <c r="I59" s="29" t="s">
        <v>13</v>
      </c>
      <c r="J59" s="27" t="s">
        <v>442</v>
      </c>
    </row>
    <row r="60" spans="9:10" ht="27.6">
      <c r="I60" s="29" t="s">
        <v>13</v>
      </c>
      <c r="J60" s="27" t="s">
        <v>447</v>
      </c>
    </row>
    <row r="61" spans="9:10" ht="27.6">
      <c r="I61" s="28" t="s">
        <v>420</v>
      </c>
      <c r="J61" s="34" t="s">
        <v>451</v>
      </c>
    </row>
    <row r="62" spans="9:10">
      <c r="J62" s="27" t="s">
        <v>36</v>
      </c>
    </row>
  </sheetData>
  <mergeCells count="1">
    <mergeCell ref="I50:J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3B6F5-9066-44CD-88DC-B385811D8BC2}">
  <sheetPr>
    <pageSetUpPr fitToPage="1"/>
  </sheetPr>
  <dimension ref="A1:AA70"/>
  <sheetViews>
    <sheetView showGridLines="0" view="pageBreakPreview" topLeftCell="A29" zoomScale="80" zoomScaleNormal="100" zoomScaleSheetLayoutView="80" workbookViewId="0">
      <selection activeCell="R28" activeCellId="3" sqref="C60:V60 C55:V55 C50:V50 R28:V29"/>
    </sheetView>
  </sheetViews>
  <sheetFormatPr baseColWidth="10" defaultColWidth="4.59765625" defaultRowHeight="13.5" customHeight="1"/>
  <cols>
    <col min="1" max="1" width="14.699218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194" t="s">
        <v>125</v>
      </c>
      <c r="B11" s="194"/>
      <c r="C11" s="194"/>
      <c r="D11" s="194"/>
      <c r="E11" s="194"/>
      <c r="F11" s="98" t="s">
        <v>126</v>
      </c>
      <c r="G11" s="99"/>
      <c r="H11" s="99"/>
      <c r="I11" s="99"/>
      <c r="J11" s="99"/>
      <c r="K11" s="99"/>
      <c r="L11" s="99"/>
      <c r="M11" s="99"/>
      <c r="N11" s="100"/>
      <c r="O11" s="74" t="s">
        <v>23</v>
      </c>
      <c r="P11" s="75"/>
      <c r="Q11" s="76"/>
      <c r="R11" s="93" t="s">
        <v>127</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32</v>
      </c>
      <c r="B13" s="92"/>
      <c r="C13" s="93" t="s">
        <v>33</v>
      </c>
      <c r="D13" s="93"/>
      <c r="E13" s="93"/>
      <c r="F13" s="93"/>
      <c r="G13" s="93"/>
      <c r="H13" s="93" t="s">
        <v>34</v>
      </c>
      <c r="I13" s="93"/>
      <c r="J13" s="93"/>
      <c r="K13" s="93"/>
      <c r="L13" s="93"/>
      <c r="M13" s="93"/>
      <c r="N13" s="93" t="s">
        <v>128</v>
      </c>
      <c r="O13" s="93"/>
      <c r="P13" s="93" t="s">
        <v>36</v>
      </c>
      <c r="Q13" s="93"/>
      <c r="R13" s="94" t="s">
        <v>36</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194" t="s">
        <v>129</v>
      </c>
      <c r="B16" s="194"/>
      <c r="C16" s="194"/>
      <c r="D16" s="194"/>
      <c r="E16" s="194"/>
      <c r="F16" s="104" t="s">
        <v>45</v>
      </c>
      <c r="G16" s="104"/>
      <c r="H16" s="104"/>
      <c r="I16" s="104"/>
      <c r="J16" s="105">
        <v>0.79</v>
      </c>
      <c r="K16" s="106"/>
      <c r="L16" s="106"/>
      <c r="M16" s="107"/>
      <c r="N16" s="36" t="s">
        <v>46</v>
      </c>
      <c r="O16" s="36" t="s">
        <v>47</v>
      </c>
      <c r="P16" s="36" t="s">
        <v>48</v>
      </c>
      <c r="Q16" s="97" t="s">
        <v>49</v>
      </c>
      <c r="R16" s="97"/>
      <c r="S16" s="97"/>
      <c r="T16" s="101">
        <v>2025</v>
      </c>
      <c r="U16" s="101"/>
      <c r="V16" s="101"/>
    </row>
    <row r="17" spans="1:25" ht="37.200000000000003" customHeight="1">
      <c r="A17" s="194"/>
      <c r="B17" s="194"/>
      <c r="C17" s="194"/>
      <c r="D17" s="194"/>
      <c r="E17" s="194"/>
      <c r="F17" s="104"/>
      <c r="G17" s="104"/>
      <c r="H17" s="104"/>
      <c r="I17" s="104"/>
      <c r="J17" s="108"/>
      <c r="K17" s="109"/>
      <c r="L17" s="109"/>
      <c r="M17" s="110"/>
      <c r="N17" s="69">
        <v>0.9</v>
      </c>
      <c r="O17" s="69">
        <v>0.9</v>
      </c>
      <c r="P17" s="69">
        <v>0.9</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58</v>
      </c>
      <c r="B20" s="124"/>
      <c r="C20" s="125"/>
      <c r="D20" s="123" t="s">
        <v>59</v>
      </c>
      <c r="E20" s="124"/>
      <c r="F20" s="124"/>
      <c r="G20" s="125"/>
      <c r="H20" s="105">
        <v>0.9</v>
      </c>
      <c r="I20" s="106"/>
      <c r="J20" s="106"/>
      <c r="K20" s="107"/>
      <c r="L20" s="98" t="s">
        <v>60</v>
      </c>
      <c r="M20" s="99"/>
      <c r="N20" s="99"/>
      <c r="O20" s="100"/>
      <c r="P20" s="123" t="s">
        <v>61</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147">
        <v>0.9</v>
      </c>
      <c r="B23" s="75"/>
      <c r="C23" s="75"/>
      <c r="D23" s="76"/>
      <c r="E23" s="74" t="s">
        <v>130</v>
      </c>
      <c r="F23" s="75"/>
      <c r="G23" s="75"/>
      <c r="H23" s="75"/>
      <c r="I23" s="76"/>
      <c r="J23" s="94" t="s">
        <v>131</v>
      </c>
      <c r="K23" s="95"/>
      <c r="L23" s="95"/>
      <c r="M23" s="95"/>
      <c r="N23" s="96"/>
      <c r="O23" s="98" t="s">
        <v>132</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133</v>
      </c>
      <c r="B25" s="97"/>
      <c r="C25" s="97"/>
      <c r="D25" s="97"/>
      <c r="E25" s="97"/>
      <c r="F25" s="97"/>
      <c r="G25" s="97"/>
      <c r="H25" s="97"/>
      <c r="I25" s="97"/>
      <c r="J25" s="97"/>
      <c r="K25" s="97"/>
      <c r="L25" s="97"/>
      <c r="M25" s="97" t="s">
        <v>134</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117" t="s">
        <v>77</v>
      </c>
      <c r="D27" s="118"/>
      <c r="E27" s="118"/>
      <c r="F27" s="118"/>
      <c r="G27" s="119"/>
      <c r="H27" s="111" t="s">
        <v>78</v>
      </c>
      <c r="I27" s="112"/>
      <c r="J27" s="112"/>
      <c r="K27" s="112"/>
      <c r="L27" s="113"/>
      <c r="M27" s="88" t="s">
        <v>79</v>
      </c>
      <c r="N27" s="89"/>
      <c r="O27" s="89"/>
      <c r="P27" s="89"/>
      <c r="Q27" s="90"/>
      <c r="R27" s="88" t="s">
        <v>80</v>
      </c>
      <c r="S27" s="89"/>
      <c r="T27" s="89"/>
      <c r="U27" s="89"/>
      <c r="V27" s="90"/>
    </row>
    <row r="28" spans="1:25" ht="19.2" customHeight="1">
      <c r="A28" s="132" t="s">
        <v>81</v>
      </c>
      <c r="B28" s="133"/>
      <c r="C28" s="191">
        <v>19</v>
      </c>
      <c r="D28" s="191"/>
      <c r="E28" s="191"/>
      <c r="F28" s="191"/>
      <c r="G28" s="192"/>
      <c r="H28" s="193">
        <f>(12+15)</f>
        <v>27</v>
      </c>
      <c r="I28" s="193"/>
      <c r="J28" s="193"/>
      <c r="K28" s="193"/>
      <c r="L28" s="193"/>
      <c r="M28" s="149">
        <v>17</v>
      </c>
      <c r="N28" s="149"/>
      <c r="O28" s="149"/>
      <c r="P28" s="149"/>
      <c r="Q28" s="150"/>
      <c r="R28" s="281">
        <f>(108+88)</f>
        <v>196</v>
      </c>
      <c r="S28" s="281"/>
      <c r="T28" s="281"/>
      <c r="U28" s="281"/>
      <c r="V28" s="282"/>
      <c r="X28" s="8"/>
      <c r="Y28" s="8"/>
    </row>
    <row r="29" spans="1:25" ht="19.2" customHeight="1">
      <c r="A29" s="132" t="s">
        <v>83</v>
      </c>
      <c r="B29" s="133"/>
      <c r="C29" s="191">
        <v>30</v>
      </c>
      <c r="D29" s="191"/>
      <c r="E29" s="191"/>
      <c r="F29" s="191"/>
      <c r="G29" s="192"/>
      <c r="H29" s="193">
        <f>(19+21)</f>
        <v>40</v>
      </c>
      <c r="I29" s="193"/>
      <c r="J29" s="193"/>
      <c r="K29" s="193"/>
      <c r="L29" s="193"/>
      <c r="M29" s="149">
        <v>32</v>
      </c>
      <c r="N29" s="149"/>
      <c r="O29" s="149"/>
      <c r="P29" s="149"/>
      <c r="Q29" s="150"/>
      <c r="R29" s="281">
        <f>(139+100)</f>
        <v>239</v>
      </c>
      <c r="S29" s="281"/>
      <c r="T29" s="281"/>
      <c r="U29" s="281"/>
      <c r="V29" s="282"/>
      <c r="W29" s="4"/>
    </row>
    <row r="30" spans="1:25" ht="19.95" customHeight="1">
      <c r="A30" s="156" t="s">
        <v>84</v>
      </c>
      <c r="B30" s="156"/>
      <c r="C30" s="190"/>
      <c r="D30" s="190"/>
      <c r="E30" s="190"/>
      <c r="F30" s="190"/>
      <c r="G30" s="190"/>
      <c r="H30" s="190"/>
      <c r="I30" s="190"/>
      <c r="J30" s="190"/>
      <c r="K30" s="190"/>
      <c r="L30" s="190"/>
      <c r="M30" s="156"/>
      <c r="N30" s="156"/>
      <c r="O30" s="156"/>
      <c r="P30" s="156"/>
      <c r="Q30" s="156"/>
      <c r="R30" s="156"/>
      <c r="S30" s="156"/>
      <c r="T30" s="156"/>
      <c r="U30" s="156"/>
      <c r="V30" s="15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85</v>
      </c>
      <c r="B32" s="6" t="s">
        <v>86</v>
      </c>
      <c r="C32" s="1"/>
      <c r="D32" s="1"/>
      <c r="G32" s="155"/>
      <c r="H32" s="155"/>
      <c r="I32" s="155"/>
      <c r="J32" s="155"/>
      <c r="K32" s="155"/>
      <c r="L32" s="155"/>
      <c r="M32" s="155"/>
      <c r="N32" s="155"/>
      <c r="O32" s="155"/>
      <c r="P32" s="155"/>
      <c r="Q32" s="158"/>
      <c r="R32" s="158"/>
      <c r="S32" s="158"/>
      <c r="T32" s="158"/>
      <c r="U32" s="158"/>
      <c r="V32" s="159"/>
    </row>
    <row r="33" spans="1:25" ht="17.7" customHeight="1">
      <c r="A33" s="65" t="s">
        <v>77</v>
      </c>
      <c r="B33" s="66">
        <f>IF(ISERROR($C$28/$C$29),0,$C$28/$C$29)</f>
        <v>0.6333333333333333</v>
      </c>
      <c r="C33" s="1"/>
      <c r="D33" s="1"/>
      <c r="G33" s="157"/>
      <c r="H33" s="157"/>
      <c r="I33" s="155"/>
      <c r="J33" s="155"/>
      <c r="K33" s="10"/>
      <c r="L33" s="11"/>
      <c r="M33" s="157"/>
      <c r="N33" s="157"/>
      <c r="O33" s="157"/>
      <c r="P33" s="157"/>
      <c r="Q33" s="160"/>
      <c r="R33" s="160"/>
      <c r="S33" s="160"/>
      <c r="T33" s="160"/>
      <c r="U33" s="160"/>
      <c r="V33" s="161"/>
    </row>
    <row r="34" spans="1:25" ht="17.7" customHeight="1">
      <c r="A34" s="65" t="s">
        <v>78</v>
      </c>
      <c r="B34" s="66">
        <f>IF(ISERROR($H$28/$H$29),0,$H$28/$H$29)</f>
        <v>0.67500000000000004</v>
      </c>
      <c r="C34" s="1"/>
      <c r="D34" s="1"/>
      <c r="G34" s="155"/>
      <c r="H34" s="155"/>
      <c r="I34" s="155"/>
      <c r="J34" s="155"/>
      <c r="K34" s="12"/>
      <c r="L34" s="10"/>
      <c r="M34" s="155"/>
      <c r="N34" s="155"/>
      <c r="O34" s="155"/>
      <c r="P34" s="155"/>
      <c r="Q34" s="160"/>
      <c r="R34" s="160"/>
      <c r="S34" s="160"/>
      <c r="T34" s="160"/>
      <c r="U34" s="160"/>
      <c r="V34" s="161"/>
    </row>
    <row r="35" spans="1:25" ht="17.7" customHeight="1">
      <c r="A35" s="65" t="s">
        <v>79</v>
      </c>
      <c r="B35" s="66">
        <f>IF(ISERROR($M$28/$M$29),0,$M$28/$M$29)</f>
        <v>0.53125</v>
      </c>
      <c r="C35" s="1"/>
      <c r="D35" s="1"/>
      <c r="G35" s="155"/>
      <c r="H35" s="155"/>
      <c r="I35" s="155"/>
      <c r="J35" s="155"/>
      <c r="K35" s="12"/>
      <c r="L35" s="10"/>
      <c r="M35" s="155"/>
      <c r="N35" s="155"/>
      <c r="O35" s="155"/>
      <c r="P35" s="155"/>
      <c r="Q35" s="160"/>
      <c r="R35" s="160"/>
      <c r="S35" s="160"/>
      <c r="T35" s="160"/>
      <c r="U35" s="160"/>
      <c r="V35" s="161"/>
    </row>
    <row r="36" spans="1:25" ht="17.7" customHeight="1">
      <c r="A36" s="65" t="s">
        <v>80</v>
      </c>
      <c r="B36" s="66">
        <f>IF(ISERROR($R$28/$R$29),0,$R$28/$R$29)</f>
        <v>0.82008368200836823</v>
      </c>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7" customHeight="1">
      <c r="A43" s="67"/>
      <c r="C43" s="1"/>
      <c r="D43" s="1"/>
      <c r="G43" s="155"/>
      <c r="H43" s="155"/>
      <c r="I43" s="155"/>
      <c r="J43" s="155"/>
      <c r="K43" s="12"/>
      <c r="L43" s="10"/>
      <c r="M43" s="155"/>
      <c r="N43" s="155"/>
      <c r="O43" s="155"/>
      <c r="P43" s="155"/>
      <c r="Q43" s="160"/>
      <c r="R43" s="160"/>
      <c r="S43" s="160"/>
      <c r="T43" s="160"/>
      <c r="U43" s="160"/>
      <c r="V43" s="161"/>
    </row>
    <row r="44" spans="1:25" ht="17.25" customHeight="1">
      <c r="A44" s="67"/>
      <c r="C44" s="1"/>
      <c r="D44" s="1"/>
      <c r="G44" s="155"/>
      <c r="H44" s="155"/>
      <c r="I44" s="155"/>
      <c r="J44" s="155"/>
      <c r="K44" s="12"/>
      <c r="L44" s="10"/>
      <c r="M44" s="155"/>
      <c r="N44" s="155"/>
      <c r="O44" s="155"/>
      <c r="P44" s="155"/>
      <c r="Q44" s="158"/>
      <c r="R44" s="158"/>
      <c r="S44" s="158"/>
      <c r="T44" s="158"/>
      <c r="U44" s="158"/>
      <c r="V44" s="159"/>
    </row>
    <row r="45" spans="1:25" ht="17.25" customHeight="1">
      <c r="A45" s="24"/>
      <c r="B45" s="15"/>
      <c r="C45" s="21"/>
      <c r="D45" s="21"/>
      <c r="K45" s="12"/>
      <c r="L45" s="10"/>
      <c r="V45" s="25"/>
    </row>
    <row r="46" spans="1:25" ht="15.75" customHeight="1">
      <c r="A46" s="164" t="s">
        <v>87</v>
      </c>
      <c r="B46" s="165"/>
      <c r="C46" s="165"/>
      <c r="D46" s="165"/>
      <c r="E46" s="165"/>
      <c r="F46" s="165"/>
      <c r="G46" s="165"/>
      <c r="H46" s="165"/>
      <c r="I46" s="165"/>
      <c r="J46" s="165"/>
      <c r="K46" s="165"/>
      <c r="L46" s="165"/>
      <c r="M46" s="165"/>
      <c r="N46" s="165"/>
      <c r="O46" s="165"/>
      <c r="P46" s="165"/>
      <c r="Q46" s="165"/>
      <c r="R46" s="165"/>
      <c r="S46" s="165"/>
      <c r="T46" s="165"/>
      <c r="U46" s="165"/>
      <c r="V46" s="166"/>
      <c r="X46" s="13"/>
    </row>
    <row r="47" spans="1:25" ht="52.5" customHeight="1">
      <c r="A47" s="129" t="s">
        <v>88</v>
      </c>
      <c r="B47" s="131"/>
      <c r="C47" s="186" t="s">
        <v>135</v>
      </c>
      <c r="D47" s="186"/>
      <c r="E47" s="186"/>
      <c r="F47" s="186"/>
      <c r="G47" s="186"/>
      <c r="H47" s="186"/>
      <c r="I47" s="186"/>
      <c r="J47" s="186"/>
      <c r="K47" s="186"/>
      <c r="L47" s="186"/>
      <c r="M47" s="186"/>
      <c r="N47" s="186"/>
      <c r="O47" s="186"/>
      <c r="P47" s="186"/>
      <c r="Q47" s="186"/>
      <c r="R47" s="186"/>
      <c r="S47" s="186"/>
      <c r="T47" s="186"/>
      <c r="U47" s="186"/>
      <c r="V47" s="186"/>
      <c r="W47" s="10"/>
      <c r="X47" s="10"/>
      <c r="Y47" s="10"/>
    </row>
    <row r="48" spans="1:25" ht="52.5" customHeight="1">
      <c r="A48" s="129" t="s">
        <v>90</v>
      </c>
      <c r="B48" s="131"/>
      <c r="C48" s="162" t="s">
        <v>136</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52.5" customHeight="1">
      <c r="A49" s="129" t="s">
        <v>92</v>
      </c>
      <c r="B49" s="131"/>
      <c r="C49" s="162" t="s">
        <v>137</v>
      </c>
      <c r="D49" s="162"/>
      <c r="E49" s="162"/>
      <c r="F49" s="162"/>
      <c r="G49" s="162"/>
      <c r="H49" s="162"/>
      <c r="I49" s="162"/>
      <c r="J49" s="162"/>
      <c r="K49" s="162"/>
      <c r="L49" s="162"/>
      <c r="M49" s="162"/>
      <c r="N49" s="162"/>
      <c r="O49" s="162"/>
      <c r="P49" s="162"/>
      <c r="Q49" s="162"/>
      <c r="R49" s="162"/>
      <c r="S49" s="162"/>
      <c r="T49" s="162"/>
      <c r="U49" s="162"/>
      <c r="V49" s="162"/>
      <c r="W49" s="10"/>
      <c r="X49" s="10"/>
      <c r="Y49" s="10"/>
    </row>
    <row r="50" spans="1:25" ht="52.5" customHeight="1">
      <c r="A50" s="129" t="s">
        <v>94</v>
      </c>
      <c r="B50" s="131"/>
      <c r="C50" s="280" t="s">
        <v>138</v>
      </c>
      <c r="D50" s="280"/>
      <c r="E50" s="280"/>
      <c r="F50" s="280"/>
      <c r="G50" s="280"/>
      <c r="H50" s="280"/>
      <c r="I50" s="280"/>
      <c r="J50" s="280"/>
      <c r="K50" s="280"/>
      <c r="L50" s="280"/>
      <c r="M50" s="280"/>
      <c r="N50" s="280"/>
      <c r="O50" s="280"/>
      <c r="P50" s="280"/>
      <c r="Q50" s="280"/>
      <c r="R50" s="280"/>
      <c r="S50" s="280"/>
      <c r="T50" s="280"/>
      <c r="U50" s="280"/>
      <c r="V50" s="280"/>
      <c r="W50" s="10">
        <f>LEN(C50)</f>
        <v>375</v>
      </c>
      <c r="X50" s="10"/>
      <c r="Y50" s="10"/>
    </row>
    <row r="51" spans="1:25" ht="18" customHeight="1">
      <c r="A51" s="187" t="s">
        <v>96</v>
      </c>
      <c r="B51" s="188"/>
      <c r="C51" s="188"/>
      <c r="D51" s="188"/>
      <c r="E51" s="188"/>
      <c r="F51" s="188"/>
      <c r="G51" s="188"/>
      <c r="H51" s="188"/>
      <c r="I51" s="188"/>
      <c r="J51" s="188"/>
      <c r="K51" s="188"/>
      <c r="L51" s="188"/>
      <c r="M51" s="188"/>
      <c r="N51" s="188"/>
      <c r="O51" s="188"/>
      <c r="P51" s="188"/>
      <c r="Q51" s="188"/>
      <c r="R51" s="188"/>
      <c r="S51" s="188"/>
      <c r="T51" s="188"/>
      <c r="U51" s="188"/>
      <c r="V51" s="189"/>
      <c r="W51" s="14"/>
      <c r="X51" s="15"/>
      <c r="Y51" s="12"/>
    </row>
    <row r="52" spans="1:25" ht="43.5" customHeight="1">
      <c r="A52" s="129" t="s">
        <v>88</v>
      </c>
      <c r="B52" s="131"/>
      <c r="C52" s="162" t="s">
        <v>36</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43.5" customHeight="1">
      <c r="A53" s="129" t="s">
        <v>90</v>
      </c>
      <c r="B53" s="131"/>
      <c r="C53" s="162" t="s">
        <v>36</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43.5" customHeight="1">
      <c r="A54" s="129" t="s">
        <v>92</v>
      </c>
      <c r="B54" s="131"/>
      <c r="C54" s="162" t="s">
        <v>36</v>
      </c>
      <c r="D54" s="162"/>
      <c r="E54" s="162"/>
      <c r="F54" s="162"/>
      <c r="G54" s="162"/>
      <c r="H54" s="162"/>
      <c r="I54" s="162"/>
      <c r="J54" s="162"/>
      <c r="K54" s="162"/>
      <c r="L54" s="162"/>
      <c r="M54" s="162"/>
      <c r="N54" s="162"/>
      <c r="O54" s="162"/>
      <c r="P54" s="162"/>
      <c r="Q54" s="162"/>
      <c r="R54" s="162"/>
      <c r="S54" s="162"/>
      <c r="T54" s="162"/>
      <c r="U54" s="162"/>
      <c r="V54" s="162"/>
      <c r="W54" s="10"/>
      <c r="X54" s="15"/>
      <c r="Y54" s="12"/>
    </row>
    <row r="55" spans="1:25" ht="43.5" customHeight="1">
      <c r="A55" s="129" t="s">
        <v>94</v>
      </c>
      <c r="B55" s="131"/>
      <c r="C55" s="280" t="s">
        <v>36</v>
      </c>
      <c r="D55" s="280"/>
      <c r="E55" s="280"/>
      <c r="F55" s="280"/>
      <c r="G55" s="280"/>
      <c r="H55" s="280"/>
      <c r="I55" s="280"/>
      <c r="J55" s="280"/>
      <c r="K55" s="280"/>
      <c r="L55" s="280"/>
      <c r="M55" s="280"/>
      <c r="N55" s="280"/>
      <c r="O55" s="280"/>
      <c r="P55" s="280"/>
      <c r="Q55" s="280"/>
      <c r="R55" s="280"/>
      <c r="S55" s="280"/>
      <c r="T55" s="280"/>
      <c r="U55" s="280"/>
      <c r="V55" s="280"/>
      <c r="W55" s="10">
        <f>LEN(C55)</f>
        <v>3</v>
      </c>
      <c r="X55" s="15"/>
      <c r="Y55" s="12"/>
    </row>
    <row r="56" spans="1:25" ht="20.399999999999999" customHeight="1">
      <c r="A56" s="187" t="s">
        <v>101</v>
      </c>
      <c r="B56" s="188"/>
      <c r="C56" s="188"/>
      <c r="D56" s="188"/>
      <c r="E56" s="188"/>
      <c r="F56" s="188"/>
      <c r="G56" s="188"/>
      <c r="H56" s="188"/>
      <c r="I56" s="188"/>
      <c r="J56" s="188"/>
      <c r="K56" s="188"/>
      <c r="L56" s="188"/>
      <c r="M56" s="188"/>
      <c r="N56" s="188"/>
      <c r="O56" s="188"/>
      <c r="P56" s="188"/>
      <c r="Q56" s="188"/>
      <c r="R56" s="188"/>
      <c r="S56" s="188"/>
      <c r="T56" s="188"/>
      <c r="U56" s="188"/>
      <c r="V56" s="189"/>
      <c r="W56" s="14"/>
      <c r="X56" s="15"/>
      <c r="Y56" s="12"/>
    </row>
    <row r="57" spans="1:25" ht="32.25" customHeight="1">
      <c r="A57" s="129" t="s">
        <v>88</v>
      </c>
      <c r="B57" s="131"/>
      <c r="C57" s="162" t="s">
        <v>23</v>
      </c>
      <c r="D57" s="162"/>
      <c r="E57" s="162"/>
      <c r="F57" s="162"/>
      <c r="G57" s="162"/>
      <c r="H57" s="162"/>
      <c r="I57" s="162"/>
      <c r="J57" s="162"/>
      <c r="K57" s="162"/>
      <c r="L57" s="162"/>
      <c r="M57" s="162"/>
      <c r="N57" s="162"/>
      <c r="O57" s="162"/>
      <c r="P57" s="162"/>
      <c r="Q57" s="162"/>
      <c r="R57" s="162"/>
      <c r="S57" s="162"/>
      <c r="T57" s="162"/>
      <c r="U57" s="162"/>
      <c r="V57" s="162"/>
      <c r="W57" s="14"/>
      <c r="X57" s="15"/>
      <c r="Y57" s="12"/>
    </row>
    <row r="58" spans="1:25" ht="32.25" customHeight="1">
      <c r="A58" s="129" t="s">
        <v>90</v>
      </c>
      <c r="B58" s="131"/>
      <c r="C58" s="162" t="s">
        <v>23</v>
      </c>
      <c r="D58" s="162"/>
      <c r="E58" s="162"/>
      <c r="F58" s="162"/>
      <c r="G58" s="162"/>
      <c r="H58" s="162"/>
      <c r="I58" s="162"/>
      <c r="J58" s="162"/>
      <c r="K58" s="162"/>
      <c r="L58" s="162"/>
      <c r="M58" s="162"/>
      <c r="N58" s="162"/>
      <c r="O58" s="162"/>
      <c r="P58" s="162"/>
      <c r="Q58" s="162"/>
      <c r="R58" s="162"/>
      <c r="S58" s="162"/>
      <c r="T58" s="162"/>
      <c r="U58" s="162"/>
      <c r="V58" s="162"/>
      <c r="W58" s="14"/>
      <c r="X58" s="15"/>
      <c r="Y58" s="12"/>
    </row>
    <row r="59" spans="1:25" ht="32.25" customHeight="1">
      <c r="A59" s="129" t="s">
        <v>92</v>
      </c>
      <c r="B59" s="131"/>
      <c r="C59" s="162" t="s">
        <v>23</v>
      </c>
      <c r="D59" s="162"/>
      <c r="E59" s="162"/>
      <c r="F59" s="162"/>
      <c r="G59" s="162"/>
      <c r="H59" s="162"/>
      <c r="I59" s="162"/>
      <c r="J59" s="162"/>
      <c r="K59" s="162"/>
      <c r="L59" s="162"/>
      <c r="M59" s="162"/>
      <c r="N59" s="162"/>
      <c r="O59" s="162"/>
      <c r="P59" s="162"/>
      <c r="Q59" s="162"/>
      <c r="R59" s="162"/>
      <c r="S59" s="162"/>
      <c r="T59" s="162"/>
      <c r="U59" s="162"/>
      <c r="V59" s="162"/>
      <c r="W59" s="14"/>
      <c r="X59" s="15"/>
      <c r="Y59" s="12"/>
    </row>
    <row r="60" spans="1:25" ht="32.25" customHeight="1">
      <c r="A60" s="129" t="s">
        <v>94</v>
      </c>
      <c r="B60" s="131"/>
      <c r="C60" s="280" t="s">
        <v>23</v>
      </c>
      <c r="D60" s="280"/>
      <c r="E60" s="280"/>
      <c r="F60" s="280"/>
      <c r="G60" s="280"/>
      <c r="H60" s="280"/>
      <c r="I60" s="280"/>
      <c r="J60" s="280"/>
      <c r="K60" s="280"/>
      <c r="L60" s="280"/>
      <c r="M60" s="280"/>
      <c r="N60" s="280"/>
      <c r="O60" s="280"/>
      <c r="P60" s="280"/>
      <c r="Q60" s="280"/>
      <c r="R60" s="280"/>
      <c r="S60" s="280"/>
      <c r="T60" s="280"/>
      <c r="U60" s="280"/>
      <c r="V60" s="280"/>
      <c r="W60" s="14"/>
      <c r="X60" s="15"/>
      <c r="Y60" s="12"/>
    </row>
    <row r="61" spans="1:25" ht="16.2" customHeight="1">
      <c r="A61" s="169" t="s">
        <v>102</v>
      </c>
      <c r="B61" s="169"/>
      <c r="C61" s="169"/>
      <c r="D61" s="169"/>
      <c r="E61" s="169"/>
      <c r="F61" s="169"/>
      <c r="G61" s="169"/>
      <c r="H61" s="169"/>
      <c r="I61" s="169"/>
      <c r="J61" s="169"/>
      <c r="K61" s="169"/>
      <c r="L61" s="169"/>
      <c r="M61" s="169"/>
      <c r="N61" s="169"/>
      <c r="O61" s="169"/>
      <c r="P61" s="169"/>
      <c r="Q61" s="169"/>
      <c r="R61" s="169"/>
      <c r="S61" s="169"/>
      <c r="T61" s="169"/>
      <c r="U61" s="169"/>
      <c r="V61" s="169"/>
      <c r="W61" s="14"/>
      <c r="X61" s="15"/>
      <c r="Y61" s="12"/>
    </row>
    <row r="62" spans="1:25" ht="15.6" customHeight="1">
      <c r="A62" s="20" t="s">
        <v>3</v>
      </c>
      <c r="B62" s="170" t="s">
        <v>103</v>
      </c>
      <c r="C62" s="171"/>
      <c r="D62" s="172" t="s">
        <v>104</v>
      </c>
      <c r="E62" s="170"/>
      <c r="F62" s="170"/>
      <c r="G62" s="170"/>
      <c r="H62" s="170"/>
      <c r="I62" s="170"/>
      <c r="J62" s="171"/>
      <c r="K62" s="172" t="s">
        <v>105</v>
      </c>
      <c r="L62" s="170"/>
      <c r="M62" s="170"/>
      <c r="N62" s="170"/>
      <c r="O62" s="170"/>
      <c r="P62" s="170"/>
      <c r="Q62" s="171"/>
      <c r="R62" s="172" t="s">
        <v>106</v>
      </c>
      <c r="S62" s="170"/>
      <c r="T62" s="170"/>
      <c r="U62" s="170"/>
      <c r="V62" s="171"/>
      <c r="W62" s="14"/>
      <c r="X62" s="15"/>
      <c r="Y62" s="12"/>
    </row>
    <row r="63" spans="1:25" ht="32.25" customHeight="1">
      <c r="A63" s="19">
        <v>1</v>
      </c>
      <c r="B63" s="183">
        <v>45813</v>
      </c>
      <c r="C63" s="100"/>
      <c r="D63" s="184" t="s">
        <v>107</v>
      </c>
      <c r="E63" s="162"/>
      <c r="F63" s="162"/>
      <c r="G63" s="162"/>
      <c r="H63" s="162"/>
      <c r="I63" s="162"/>
      <c r="J63" s="185"/>
      <c r="K63" s="184" t="s">
        <v>139</v>
      </c>
      <c r="L63" s="162"/>
      <c r="M63" s="162"/>
      <c r="N63" s="162"/>
      <c r="O63" s="162"/>
      <c r="P63" s="162"/>
      <c r="Q63" s="185"/>
      <c r="R63" s="183">
        <v>45813</v>
      </c>
      <c r="S63" s="99"/>
      <c r="T63" s="99"/>
      <c r="U63" s="99"/>
      <c r="V63" s="100"/>
      <c r="W63" s="14"/>
      <c r="X63" s="15"/>
      <c r="Y63" s="12"/>
    </row>
    <row r="64" spans="1:25" ht="15.6" customHeight="1">
      <c r="A64" s="175" t="s">
        <v>111</v>
      </c>
      <c r="B64" s="176"/>
      <c r="C64" s="176"/>
      <c r="D64" s="176"/>
      <c r="E64" s="176"/>
      <c r="F64" s="176"/>
      <c r="G64" s="176"/>
      <c r="H64" s="176"/>
      <c r="I64" s="176"/>
      <c r="J64" s="176"/>
      <c r="K64" s="176"/>
      <c r="L64" s="176"/>
      <c r="M64" s="176"/>
      <c r="N64" s="176"/>
      <c r="O64" s="176"/>
      <c r="P64" s="176"/>
      <c r="Q64" s="176"/>
      <c r="R64" s="176"/>
      <c r="S64" s="176"/>
      <c r="T64" s="176"/>
      <c r="U64" s="176"/>
      <c r="V64" s="177"/>
      <c r="W64" s="14"/>
      <c r="X64" s="15"/>
      <c r="Y64" s="12"/>
    </row>
    <row r="65" spans="1:22" ht="26.7" customHeight="1">
      <c r="A65" s="16" t="s">
        <v>112</v>
      </c>
      <c r="B65" s="98" t="s">
        <v>113</v>
      </c>
      <c r="C65" s="99"/>
      <c r="D65" s="99"/>
      <c r="E65" s="99"/>
      <c r="F65" s="99"/>
      <c r="G65" s="99"/>
      <c r="H65" s="99"/>
      <c r="I65" s="99"/>
      <c r="J65" s="99"/>
      <c r="K65" s="99"/>
      <c r="L65" s="100"/>
      <c r="M65" s="173" t="s">
        <v>114</v>
      </c>
      <c r="N65" s="174"/>
      <c r="O65" s="98" t="s">
        <v>115</v>
      </c>
      <c r="P65" s="99"/>
      <c r="Q65" s="99"/>
      <c r="R65" s="99"/>
      <c r="S65" s="99"/>
      <c r="T65" s="99"/>
      <c r="U65" s="99"/>
      <c r="V65" s="100"/>
    </row>
    <row r="66" spans="1:22" ht="24.6" customHeight="1">
      <c r="A66" s="16" t="s">
        <v>116</v>
      </c>
      <c r="B66" s="98" t="s">
        <v>117</v>
      </c>
      <c r="C66" s="99"/>
      <c r="D66" s="99"/>
      <c r="E66" s="99"/>
      <c r="F66" s="99"/>
      <c r="G66" s="99"/>
      <c r="H66" s="99"/>
      <c r="I66" s="99"/>
      <c r="J66" s="99"/>
      <c r="K66" s="99"/>
      <c r="L66" s="100"/>
      <c r="M66" s="173" t="s">
        <v>114</v>
      </c>
      <c r="N66" s="174"/>
      <c r="O66" s="98" t="s">
        <v>118</v>
      </c>
      <c r="P66" s="99"/>
      <c r="Q66" s="99"/>
      <c r="R66" s="99"/>
      <c r="S66" s="99"/>
      <c r="T66" s="99"/>
      <c r="U66" s="99"/>
      <c r="V66" s="100"/>
    </row>
    <row r="67" spans="1:22" ht="27.6" customHeight="1">
      <c r="A67" s="16" t="s">
        <v>119</v>
      </c>
      <c r="B67" s="98" t="s">
        <v>117</v>
      </c>
      <c r="C67" s="99"/>
      <c r="D67" s="99"/>
      <c r="E67" s="99"/>
      <c r="F67" s="99"/>
      <c r="G67" s="99"/>
      <c r="H67" s="99"/>
      <c r="I67" s="99"/>
      <c r="J67" s="99"/>
      <c r="K67" s="99"/>
      <c r="L67" s="100"/>
      <c r="M67" s="173" t="s">
        <v>114</v>
      </c>
      <c r="N67" s="174"/>
      <c r="O67" s="98" t="s">
        <v>118</v>
      </c>
      <c r="P67" s="99"/>
      <c r="Q67" s="99"/>
      <c r="R67" s="99"/>
      <c r="S67" s="99"/>
      <c r="T67" s="99"/>
      <c r="U67" s="99"/>
      <c r="V67" s="100"/>
    </row>
    <row r="68" spans="1:22" ht="13.5" customHeight="1">
      <c r="A68" s="175" t="s">
        <v>120</v>
      </c>
      <c r="B68" s="176"/>
      <c r="C68" s="176"/>
      <c r="D68" s="176"/>
      <c r="E68" s="176"/>
      <c r="F68" s="176"/>
      <c r="G68" s="176"/>
      <c r="H68" s="176"/>
      <c r="I68" s="176"/>
      <c r="J68" s="176"/>
      <c r="K68" s="176"/>
      <c r="L68" s="176"/>
      <c r="M68" s="176"/>
      <c r="N68" s="176"/>
      <c r="O68" s="176"/>
      <c r="P68" s="176"/>
      <c r="Q68" s="176"/>
      <c r="R68" s="176"/>
      <c r="S68" s="176"/>
      <c r="T68" s="176"/>
      <c r="U68" s="176"/>
      <c r="V68" s="177"/>
    </row>
    <row r="69" spans="1:22" ht="19.95" customHeight="1">
      <c r="A69" s="30" t="s">
        <v>121</v>
      </c>
      <c r="B69" s="178" t="s">
        <v>122</v>
      </c>
      <c r="C69" s="179"/>
      <c r="D69" s="179"/>
      <c r="E69" s="179"/>
      <c r="F69" s="179"/>
      <c r="G69" s="179"/>
      <c r="H69" s="179"/>
      <c r="I69" s="179"/>
      <c r="J69" s="179"/>
      <c r="K69" s="179"/>
      <c r="L69" s="180"/>
      <c r="M69" s="181" t="s">
        <v>114</v>
      </c>
      <c r="N69" s="182"/>
      <c r="O69" s="178" t="s">
        <v>123</v>
      </c>
      <c r="P69" s="179"/>
      <c r="Q69" s="179"/>
      <c r="R69" s="179"/>
      <c r="S69" s="179"/>
      <c r="T69" s="179"/>
      <c r="U69" s="179"/>
      <c r="V69" s="180"/>
    </row>
    <row r="70" spans="1:22" ht="13.5" customHeight="1">
      <c r="A70" s="168" t="s">
        <v>124</v>
      </c>
      <c r="B70" s="168"/>
      <c r="C70" s="168"/>
      <c r="D70" s="168"/>
      <c r="E70" s="168"/>
      <c r="F70" s="168"/>
      <c r="G70" s="168"/>
      <c r="H70" s="168"/>
      <c r="I70" s="168"/>
      <c r="J70" s="168"/>
      <c r="K70" s="168"/>
      <c r="L70" s="168"/>
      <c r="M70" s="168"/>
      <c r="N70" s="168"/>
      <c r="O70" s="168"/>
      <c r="P70" s="168"/>
      <c r="Q70" s="168"/>
      <c r="R70" s="168"/>
      <c r="S70" s="168"/>
      <c r="T70" s="168"/>
      <c r="U70" s="168"/>
      <c r="V70" s="168"/>
    </row>
  </sheetData>
  <sheetProtection algorithmName="SHA-512" hashValue="k6+vYkIuEfvq9CNCRyf7IkUZ7zXNWP18teZQ+NWm95Vaed+1CeFCyl3Pl6yJrRBRfA0ws9tOMJTtroy8GOC8aA==" saltValue="fUpPxt4X3LPc9XsiIuBWew==" spinCount="100000" sheet="1" formatCells="0" formatColumns="0" formatRows="0" insertColumns="0" insertRows="0" insertHyperlinks="0" deleteColumns="0" deleteRows="0" sort="0" autoFilter="0" pivotTables="0"/>
  <mergeCells count="199">
    <mergeCell ref="A55:B55"/>
    <mergeCell ref="A60:B60"/>
    <mergeCell ref="C50:V50"/>
    <mergeCell ref="C55:V55"/>
    <mergeCell ref="C60:V6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48:B48"/>
    <mergeCell ref="C48:V48"/>
    <mergeCell ref="A51:V51"/>
    <mergeCell ref="A52:B52"/>
    <mergeCell ref="C52:V52"/>
    <mergeCell ref="A53:B53"/>
    <mergeCell ref="C53:V53"/>
    <mergeCell ref="G44:H44"/>
    <mergeCell ref="I44:J44"/>
    <mergeCell ref="M44:N44"/>
    <mergeCell ref="O44:P44"/>
    <mergeCell ref="A46:V46"/>
    <mergeCell ref="A47:B47"/>
    <mergeCell ref="C47:V47"/>
    <mergeCell ref="A49:B49"/>
    <mergeCell ref="C49:V49"/>
    <mergeCell ref="A50:B50"/>
    <mergeCell ref="K63:Q63"/>
    <mergeCell ref="R63:V63"/>
    <mergeCell ref="A56:V56"/>
    <mergeCell ref="A57:B57"/>
    <mergeCell ref="C57:V57"/>
    <mergeCell ref="A58:B58"/>
    <mergeCell ref="C58:V58"/>
    <mergeCell ref="A61:V61"/>
    <mergeCell ref="C59:V59"/>
    <mergeCell ref="A54:B54"/>
    <mergeCell ref="A59:B59"/>
    <mergeCell ref="C54:V54"/>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s>
  <dataValidations count="2">
    <dataValidation type="textLength" allowBlank="1" showInputMessage="1" showErrorMessage="1" sqref="C47:V50" xr:uid="{297FB186-E5D4-452B-8817-C439CA4C3E0E}">
      <formula1>1</formula1>
      <formula2>700</formula2>
    </dataValidation>
    <dataValidation type="textLength" allowBlank="1" showInputMessage="1" showErrorMessage="1" sqref="C52:V55" xr:uid="{095C02FF-E4E8-4BDC-B398-C2C61859A62B}">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2282433-CCF8-40E0-8355-CF16AC5ABE13}">
          <x14:formula1>
            <xm:f>lista!$P$2:$P$4</xm:f>
          </x14:formula1>
          <xm:sqref>C57:V60</xm:sqref>
        </x14:dataValidation>
        <x14:dataValidation type="list" allowBlank="1" showInputMessage="1" showErrorMessage="1" xr:uid="{052DE35A-0979-467E-8CEF-FE15CB0F7417}">
          <x14:formula1>
            <xm:f>lista!$N$2:$N$5</xm:f>
          </x14:formula1>
          <xm:sqref>A8:G8</xm:sqref>
        </x14:dataValidation>
        <x14:dataValidation type="list" allowBlank="1" showInputMessage="1" showErrorMessage="1" xr:uid="{AC1CBC89-2E60-4CF6-BDAA-F30490DF5750}">
          <x14:formula1>
            <xm:f>lista!$J$2:$J$13</xm:f>
          </x14:formula1>
          <xm:sqref>C13</xm:sqref>
        </x14:dataValidation>
        <x14:dataValidation type="list" allowBlank="1" showInputMessage="1" showErrorMessage="1" xr:uid="{D4D80758-9219-47F3-B69F-D7804461F31D}">
          <x14:formula1>
            <xm:f>lista!$B$2:$B$8</xm:f>
          </x14:formula1>
          <xm:sqref>F16:I17</xm:sqref>
        </x14:dataValidation>
        <x14:dataValidation type="list" allowBlank="1" showInputMessage="1" showErrorMessage="1" xr:uid="{B4461EC4-9E7F-4187-BE21-9713AE9EDE0D}">
          <x14:formula1>
            <xm:f>lista!$O$2:$O$3</xm:f>
          </x14:formula1>
          <xm:sqref>A20:C20</xm:sqref>
        </x14:dataValidation>
        <x14:dataValidation type="list" allowBlank="1" showInputMessage="1" showErrorMessage="1" xr:uid="{B4692D32-F15B-4D1D-9C5A-CAB3E4288FFD}">
          <x14:formula1>
            <xm:f>lista!$F$2:$F$9</xm:f>
          </x14:formula1>
          <xm:sqref>D20:G20</xm:sqref>
        </x14:dataValidation>
        <x14:dataValidation type="list" allowBlank="1" showInputMessage="1" showErrorMessage="1" xr:uid="{A9CFD76C-F5DD-426A-B62C-3BB68CC332BC}">
          <x14:formula1>
            <xm:f>lista!$D$2:$D$3</xm:f>
          </x14:formula1>
          <xm:sqref>L20:O20</xm:sqref>
        </x14:dataValidation>
        <x14:dataValidation type="list" allowBlank="1" showInputMessage="1" showErrorMessage="1" xr:uid="{A105BF84-79C2-415D-A178-B34A69B2D048}">
          <x14:formula1>
            <xm:f>lista!$E$2:$E$3</xm:f>
          </x14:formula1>
          <xm:sqref>S20:V20</xm:sqref>
        </x14:dataValidation>
        <x14:dataValidation type="list" allowBlank="1" showInputMessage="1" showErrorMessage="1" xr:uid="{501348C4-3086-49E5-B064-F103CA4D3BF2}">
          <x14:formula1>
            <xm:f>lista!$C$2:$C$3</xm:f>
          </x14:formula1>
          <xm:sqref>P20:R20</xm:sqref>
        </x14:dataValidation>
        <x14:dataValidation type="list" allowBlank="1" showInputMessage="1" showErrorMessage="1" xr:uid="{06D1CFC5-8594-461E-B926-872CF1720FCD}">
          <x14:formula1>
            <xm:f>lista!$G$2:$G$5</xm:f>
          </x14:formula1>
          <xm:sqref>Q16:S17</xm:sqref>
        </x14:dataValidation>
        <x14:dataValidation type="list" allowBlank="1" showInputMessage="1" showErrorMessage="1" xr:uid="{78C965C3-49DB-431A-9E15-E5218F347A74}">
          <x14:formula1>
            <xm:f>lista!$H$2:$H$5</xm:f>
          </x14:formula1>
          <xm:sqref>T16:V17</xm:sqref>
        </x14:dataValidation>
        <x14:dataValidation type="list" allowBlank="1" showInputMessage="1" showErrorMessage="1" xr:uid="{01D74DE5-E970-4DBF-B046-B29E21FAC0CF}">
          <x14:formula1>
            <xm:f>lista!$I$2:$I$7</xm:f>
          </x14:formula1>
          <xm:sqref>A13:B13</xm:sqref>
        </x14:dataValidation>
        <x14:dataValidation type="list" allowBlank="1" showInputMessage="1" showErrorMessage="1" xr:uid="{ADC80596-230B-4C0E-9764-23CFAFC62A53}">
          <x14:formula1>
            <xm:f>lista!$Q$2:$Q$3</xm:f>
          </x14:formula1>
          <xm:sqref>O11:Q11</xm:sqref>
        </x14:dataValidation>
        <x14:dataValidation type="list" allowBlank="1" showInputMessage="1" showErrorMessage="1" xr:uid="{A928E71E-312A-4CE5-A6BE-AAC1719653A5}">
          <x14:formula1>
            <xm:f>lista!$M$2:$M$21</xm:f>
          </x14:formula1>
          <xm:sqref>S8:V8</xm:sqref>
        </x14:dataValidation>
        <x14:dataValidation type="list" allowBlank="1" showInputMessage="1" showErrorMessage="1" xr:uid="{A73C2536-2AF8-435C-A76C-FDBEFA4B3DD3}">
          <x14:formula1>
            <xm:f>lista!$L$2:$L$21</xm:f>
          </x14:formula1>
          <xm:sqref>H8:R8</xm:sqref>
        </x14:dataValidation>
        <x14:dataValidation type="list" allowBlank="1" showInputMessage="1" showErrorMessage="1" xr:uid="{4CB4EE79-19D9-4E8D-BFD9-0EAF1DF60821}">
          <x14:formula1>
            <xm:f>lista!$K$2:$K$24</xm:f>
          </x14:formula1>
          <xm:sqref>H13</xm:sqref>
        </x14:dataValidation>
        <x14:dataValidation type="list" allowBlank="1" showInputMessage="1" showErrorMessage="1" xr:uid="{879FDD06-7722-4396-BD87-C0C0BD304FB0}">
          <x14:formula1>
            <xm:f>lista!$R$2:$R$21</xm:f>
          </x14:formula1>
          <xm:sqref>U11:V11</xm:sqref>
        </x14:dataValidation>
        <x14:dataValidation type="list" allowBlank="1" showInputMessage="1" showErrorMessage="1" xr:uid="{DBAECF0B-BD7F-44E2-A821-6B95629F6C46}">
          <x14:formula1>
            <xm:f>lista!$A$2:$A$14</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5610E-83DF-4586-BBEF-CE7C07E99429}">
  <sheetPr>
    <pageSetUpPr fitToPage="1"/>
  </sheetPr>
  <dimension ref="A1:AA70"/>
  <sheetViews>
    <sheetView showGridLines="0" view="pageBreakPreview" topLeftCell="A21" zoomScale="80" zoomScaleNormal="100" zoomScaleSheetLayoutView="80" workbookViewId="0">
      <selection activeCell="R28" activeCellId="3" sqref="C60:V60 C55:V55 C50:V50 R28:V29"/>
    </sheetView>
  </sheetViews>
  <sheetFormatPr baseColWidth="10" defaultColWidth="4.59765625" defaultRowHeight="13.5" customHeight="1"/>
  <cols>
    <col min="1" max="1" width="14.699218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194" t="s">
        <v>140</v>
      </c>
      <c r="B11" s="194"/>
      <c r="C11" s="194"/>
      <c r="D11" s="194"/>
      <c r="E11" s="194"/>
      <c r="F11" s="98" t="s">
        <v>126</v>
      </c>
      <c r="G11" s="99"/>
      <c r="H11" s="99"/>
      <c r="I11" s="99"/>
      <c r="J11" s="99"/>
      <c r="K11" s="99"/>
      <c r="L11" s="99"/>
      <c r="M11" s="99"/>
      <c r="N11" s="100"/>
      <c r="O11" s="74" t="s">
        <v>23</v>
      </c>
      <c r="P11" s="75"/>
      <c r="Q11" s="76"/>
      <c r="R11" s="93" t="s">
        <v>141</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32</v>
      </c>
      <c r="B13" s="92"/>
      <c r="C13" s="93" t="s">
        <v>33</v>
      </c>
      <c r="D13" s="93"/>
      <c r="E13" s="93"/>
      <c r="F13" s="93"/>
      <c r="G13" s="93"/>
      <c r="H13" s="93" t="s">
        <v>34</v>
      </c>
      <c r="I13" s="93"/>
      <c r="J13" s="93"/>
      <c r="K13" s="93"/>
      <c r="L13" s="93"/>
      <c r="M13" s="93"/>
      <c r="N13" s="93" t="s">
        <v>128</v>
      </c>
      <c r="O13" s="93"/>
      <c r="P13" s="93" t="s">
        <v>36</v>
      </c>
      <c r="Q13" s="93"/>
      <c r="R13" s="94" t="s">
        <v>36</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194" t="s">
        <v>142</v>
      </c>
      <c r="B16" s="194"/>
      <c r="C16" s="194"/>
      <c r="D16" s="194"/>
      <c r="E16" s="194"/>
      <c r="F16" s="104" t="s">
        <v>143</v>
      </c>
      <c r="G16" s="104"/>
      <c r="H16" s="104"/>
      <c r="I16" s="104"/>
      <c r="J16" s="105">
        <v>0.79</v>
      </c>
      <c r="K16" s="106"/>
      <c r="L16" s="106"/>
      <c r="M16" s="107"/>
      <c r="N16" s="36" t="s">
        <v>46</v>
      </c>
      <c r="O16" s="36" t="s">
        <v>47</v>
      </c>
      <c r="P16" s="36" t="s">
        <v>48</v>
      </c>
      <c r="Q16" s="97" t="s">
        <v>49</v>
      </c>
      <c r="R16" s="97"/>
      <c r="S16" s="97"/>
      <c r="T16" s="101">
        <v>2025</v>
      </c>
      <c r="U16" s="101"/>
      <c r="V16" s="101"/>
    </row>
    <row r="17" spans="1:25" ht="37.200000000000003" customHeight="1">
      <c r="A17" s="194"/>
      <c r="B17" s="194"/>
      <c r="C17" s="194"/>
      <c r="D17" s="194"/>
      <c r="E17" s="194"/>
      <c r="F17" s="104"/>
      <c r="G17" s="104"/>
      <c r="H17" s="104"/>
      <c r="I17" s="104"/>
      <c r="J17" s="108"/>
      <c r="K17" s="109"/>
      <c r="L17" s="109"/>
      <c r="M17" s="110"/>
      <c r="N17" s="69">
        <v>0.9</v>
      </c>
      <c r="O17" s="69">
        <v>0.9</v>
      </c>
      <c r="P17" s="69">
        <v>0.9</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58</v>
      </c>
      <c r="B20" s="124"/>
      <c r="C20" s="125"/>
      <c r="D20" s="123" t="s">
        <v>59</v>
      </c>
      <c r="E20" s="124"/>
      <c r="F20" s="124"/>
      <c r="G20" s="125"/>
      <c r="H20" s="105">
        <v>0.9</v>
      </c>
      <c r="I20" s="106"/>
      <c r="J20" s="106"/>
      <c r="K20" s="107"/>
      <c r="L20" s="98" t="s">
        <v>60</v>
      </c>
      <c r="M20" s="99"/>
      <c r="N20" s="99"/>
      <c r="O20" s="100"/>
      <c r="P20" s="123" t="s">
        <v>61</v>
      </c>
      <c r="Q20" s="124"/>
      <c r="R20" s="125"/>
      <c r="S20" s="98" t="s">
        <v>144</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147">
        <v>0.9</v>
      </c>
      <c r="B23" s="75"/>
      <c r="C23" s="75"/>
      <c r="D23" s="76"/>
      <c r="E23" s="74" t="s">
        <v>130</v>
      </c>
      <c r="F23" s="75"/>
      <c r="G23" s="75"/>
      <c r="H23" s="75"/>
      <c r="I23" s="76"/>
      <c r="J23" s="94" t="s">
        <v>131</v>
      </c>
      <c r="K23" s="95"/>
      <c r="L23" s="95"/>
      <c r="M23" s="95"/>
      <c r="N23" s="96"/>
      <c r="O23" s="98" t="s">
        <v>132</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145</v>
      </c>
      <c r="B25" s="97"/>
      <c r="C25" s="97"/>
      <c r="D25" s="97"/>
      <c r="E25" s="97"/>
      <c r="F25" s="97"/>
      <c r="G25" s="97"/>
      <c r="H25" s="97"/>
      <c r="I25" s="97"/>
      <c r="J25" s="97"/>
      <c r="K25" s="97"/>
      <c r="L25" s="97"/>
      <c r="M25" s="97" t="s">
        <v>146</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19.2" customHeight="1">
      <c r="A28" s="132" t="s">
        <v>81</v>
      </c>
      <c r="B28" s="132"/>
      <c r="C28" s="94">
        <f>0.43+0.58</f>
        <v>1.01</v>
      </c>
      <c r="D28" s="95"/>
      <c r="E28" s="95"/>
      <c r="F28" s="95"/>
      <c r="G28" s="96"/>
      <c r="H28" s="195">
        <f>0.63+0.68</f>
        <v>1.31</v>
      </c>
      <c r="I28" s="196"/>
      <c r="J28" s="196"/>
      <c r="K28" s="196"/>
      <c r="L28" s="197"/>
      <c r="M28" s="94">
        <f>0.58+0.78</f>
        <v>1.3599999999999999</v>
      </c>
      <c r="N28" s="95"/>
      <c r="O28" s="95"/>
      <c r="P28" s="95"/>
      <c r="Q28" s="96"/>
      <c r="R28" s="283">
        <f>0.777+0.92</f>
        <v>1.6970000000000001</v>
      </c>
      <c r="S28" s="284"/>
      <c r="T28" s="284"/>
      <c r="U28" s="284"/>
      <c r="V28" s="285"/>
      <c r="X28" s="8"/>
      <c r="Y28" s="8"/>
    </row>
    <row r="29" spans="1:25" ht="19.2" customHeight="1">
      <c r="A29" s="132" t="s">
        <v>83</v>
      </c>
      <c r="B29" s="132"/>
      <c r="C29" s="94">
        <v>2</v>
      </c>
      <c r="D29" s="95"/>
      <c r="E29" s="95"/>
      <c r="F29" s="95"/>
      <c r="G29" s="96"/>
      <c r="H29" s="201">
        <v>2</v>
      </c>
      <c r="I29" s="202"/>
      <c r="J29" s="202"/>
      <c r="K29" s="202"/>
      <c r="L29" s="203"/>
      <c r="M29" s="94">
        <v>2</v>
      </c>
      <c r="N29" s="95"/>
      <c r="O29" s="95"/>
      <c r="P29" s="95"/>
      <c r="Q29" s="96"/>
      <c r="R29" s="283">
        <v>2</v>
      </c>
      <c r="S29" s="284"/>
      <c r="T29" s="284"/>
      <c r="U29" s="284"/>
      <c r="V29" s="285"/>
      <c r="W29" s="4"/>
    </row>
    <row r="30" spans="1:25" ht="19.95" customHeight="1">
      <c r="A30" s="156" t="s">
        <v>84</v>
      </c>
      <c r="B30" s="156"/>
      <c r="C30" s="156"/>
      <c r="D30" s="156"/>
      <c r="E30" s="156"/>
      <c r="F30" s="156"/>
      <c r="G30" s="156"/>
      <c r="H30" s="156"/>
      <c r="I30" s="156"/>
      <c r="J30" s="156"/>
      <c r="K30" s="156"/>
      <c r="L30" s="156"/>
      <c r="M30" s="156"/>
      <c r="N30" s="156"/>
      <c r="O30" s="156"/>
      <c r="P30" s="156"/>
      <c r="Q30" s="156"/>
      <c r="R30" s="156"/>
      <c r="S30" s="156"/>
      <c r="T30" s="156"/>
      <c r="U30" s="156"/>
      <c r="V30" s="15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85</v>
      </c>
      <c r="B32" s="6" t="s">
        <v>86</v>
      </c>
      <c r="C32" s="1"/>
      <c r="D32" s="1"/>
      <c r="G32" s="155"/>
      <c r="H32" s="155"/>
      <c r="I32" s="155"/>
      <c r="J32" s="155"/>
      <c r="K32" s="155"/>
      <c r="L32" s="155"/>
      <c r="M32" s="155"/>
      <c r="N32" s="155"/>
      <c r="O32" s="155"/>
      <c r="P32" s="155"/>
      <c r="Q32" s="158"/>
      <c r="R32" s="158"/>
      <c r="S32" s="158"/>
      <c r="T32" s="158"/>
      <c r="U32" s="158"/>
      <c r="V32" s="159"/>
    </row>
    <row r="33" spans="1:25" ht="17.7" customHeight="1">
      <c r="A33" s="65" t="s">
        <v>77</v>
      </c>
      <c r="B33" s="66">
        <f>IF(ISERROR($C$28/$C$29),0,$C$28/$C$29)</f>
        <v>0.505</v>
      </c>
      <c r="C33" s="1"/>
      <c r="D33" s="1"/>
      <c r="G33" s="157"/>
      <c r="H33" s="157"/>
      <c r="I33" s="155"/>
      <c r="J33" s="155"/>
      <c r="K33" s="10"/>
      <c r="L33" s="11"/>
      <c r="M33" s="157"/>
      <c r="N33" s="157"/>
      <c r="O33" s="157"/>
      <c r="P33" s="157"/>
      <c r="Q33" s="160"/>
      <c r="R33" s="160"/>
      <c r="S33" s="160"/>
      <c r="T33" s="160"/>
      <c r="U33" s="160"/>
      <c r="V33" s="161"/>
    </row>
    <row r="34" spans="1:25" ht="17.7" customHeight="1">
      <c r="A34" s="65" t="s">
        <v>78</v>
      </c>
      <c r="B34" s="66">
        <f>IF(ISERROR($H$28/$H$29),0,$H$28/$H$29)</f>
        <v>0.65500000000000003</v>
      </c>
      <c r="C34" s="1"/>
      <c r="D34" s="1"/>
      <c r="G34" s="155"/>
      <c r="H34" s="155"/>
      <c r="I34" s="155"/>
      <c r="J34" s="155"/>
      <c r="K34" s="12"/>
      <c r="L34" s="10"/>
      <c r="M34" s="155"/>
      <c r="N34" s="155"/>
      <c r="O34" s="155"/>
      <c r="P34" s="155"/>
      <c r="Q34" s="160"/>
      <c r="R34" s="160"/>
      <c r="S34" s="160"/>
      <c r="T34" s="160"/>
      <c r="U34" s="160"/>
      <c r="V34" s="161"/>
    </row>
    <row r="35" spans="1:25" ht="17.7" customHeight="1">
      <c r="A35" s="65" t="s">
        <v>79</v>
      </c>
      <c r="B35" s="66">
        <f>IF(ISERROR($M$28/$M$29),0,$M$28/$M$29)</f>
        <v>0.67999999999999994</v>
      </c>
      <c r="C35" s="1"/>
      <c r="D35" s="1"/>
      <c r="G35" s="155"/>
      <c r="H35" s="155"/>
      <c r="I35" s="155"/>
      <c r="J35" s="155"/>
      <c r="K35" s="12"/>
      <c r="L35" s="10"/>
      <c r="M35" s="155"/>
      <c r="N35" s="155"/>
      <c r="O35" s="155"/>
      <c r="P35" s="155"/>
      <c r="Q35" s="160"/>
      <c r="R35" s="160"/>
      <c r="S35" s="160"/>
      <c r="T35" s="160"/>
      <c r="U35" s="160"/>
      <c r="V35" s="161"/>
    </row>
    <row r="36" spans="1:25" ht="17.7" customHeight="1">
      <c r="A36" s="65" t="s">
        <v>80</v>
      </c>
      <c r="B36" s="66">
        <f>IF(ISERROR($R$28/$R$29),0,$R$28/$R$29)</f>
        <v>0.84850000000000003</v>
      </c>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7" customHeight="1">
      <c r="A43" s="67"/>
      <c r="C43" s="1"/>
      <c r="D43" s="1"/>
      <c r="G43" s="155"/>
      <c r="H43" s="155"/>
      <c r="I43" s="155"/>
      <c r="J43" s="155"/>
      <c r="K43" s="12"/>
      <c r="L43" s="10"/>
      <c r="M43" s="155"/>
      <c r="N43" s="155"/>
      <c r="O43" s="155"/>
      <c r="P43" s="155"/>
      <c r="Q43" s="160"/>
      <c r="R43" s="160"/>
      <c r="S43" s="160"/>
      <c r="T43" s="160"/>
      <c r="U43" s="160"/>
      <c r="V43" s="161"/>
    </row>
    <row r="44" spans="1:25" ht="17.25" customHeight="1">
      <c r="A44" s="67"/>
      <c r="C44" s="1"/>
      <c r="D44" s="1"/>
      <c r="G44" s="155"/>
      <c r="H44" s="155"/>
      <c r="I44" s="155"/>
      <c r="J44" s="155"/>
      <c r="K44" s="12"/>
      <c r="L44" s="10"/>
      <c r="M44" s="155"/>
      <c r="N44" s="155"/>
      <c r="O44" s="155"/>
      <c r="P44" s="155"/>
      <c r="Q44" s="158"/>
      <c r="R44" s="158"/>
      <c r="S44" s="158"/>
      <c r="T44" s="158"/>
      <c r="U44" s="158"/>
      <c r="V44" s="159"/>
    </row>
    <row r="45" spans="1:25" ht="17.25" customHeight="1">
      <c r="A45" s="24"/>
      <c r="B45" s="15"/>
      <c r="C45" s="21"/>
      <c r="D45" s="21"/>
      <c r="K45" s="12"/>
      <c r="L45" s="10"/>
      <c r="V45" s="25"/>
    </row>
    <row r="46" spans="1:25" ht="15.75" customHeight="1">
      <c r="A46" s="164" t="s">
        <v>87</v>
      </c>
      <c r="B46" s="165"/>
      <c r="C46" s="165"/>
      <c r="D46" s="165"/>
      <c r="E46" s="165"/>
      <c r="F46" s="165"/>
      <c r="G46" s="165"/>
      <c r="H46" s="165"/>
      <c r="I46" s="165"/>
      <c r="J46" s="165"/>
      <c r="K46" s="165"/>
      <c r="L46" s="165"/>
      <c r="M46" s="165"/>
      <c r="N46" s="165"/>
      <c r="O46" s="165"/>
      <c r="P46" s="165"/>
      <c r="Q46" s="165"/>
      <c r="R46" s="165"/>
      <c r="S46" s="165"/>
      <c r="T46" s="165"/>
      <c r="U46" s="165"/>
      <c r="V46" s="166"/>
      <c r="X46" s="13"/>
    </row>
    <row r="47" spans="1:25" ht="52.5" customHeight="1">
      <c r="A47" s="129" t="s">
        <v>88</v>
      </c>
      <c r="B47" s="131"/>
      <c r="C47" s="186" t="s">
        <v>498</v>
      </c>
      <c r="D47" s="186"/>
      <c r="E47" s="186"/>
      <c r="F47" s="186"/>
      <c r="G47" s="186"/>
      <c r="H47" s="186"/>
      <c r="I47" s="186"/>
      <c r="J47" s="186"/>
      <c r="K47" s="186"/>
      <c r="L47" s="186"/>
      <c r="M47" s="186"/>
      <c r="N47" s="186"/>
      <c r="O47" s="186"/>
      <c r="P47" s="186"/>
      <c r="Q47" s="186"/>
      <c r="R47" s="186"/>
      <c r="S47" s="186"/>
      <c r="T47" s="186"/>
      <c r="U47" s="186"/>
      <c r="V47" s="186"/>
      <c r="W47" s="10"/>
      <c r="X47" s="10"/>
      <c r="Y47" s="10"/>
    </row>
    <row r="48" spans="1:25" ht="52.5" customHeight="1">
      <c r="A48" s="129" t="s">
        <v>90</v>
      </c>
      <c r="B48" s="131"/>
      <c r="C48" s="162" t="s">
        <v>497</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52.2" customHeight="1">
      <c r="A49" s="129" t="s">
        <v>92</v>
      </c>
      <c r="B49" s="131"/>
      <c r="C49" s="162" t="s">
        <v>496</v>
      </c>
      <c r="D49" s="162"/>
      <c r="E49" s="162"/>
      <c r="F49" s="162"/>
      <c r="G49" s="162"/>
      <c r="H49" s="162"/>
      <c r="I49" s="162"/>
      <c r="J49" s="162"/>
      <c r="K49" s="162"/>
      <c r="L49" s="162"/>
      <c r="M49" s="162"/>
      <c r="N49" s="162"/>
      <c r="O49" s="162"/>
      <c r="P49" s="162"/>
      <c r="Q49" s="162"/>
      <c r="R49" s="162"/>
      <c r="S49" s="162"/>
      <c r="T49" s="162"/>
      <c r="U49" s="162"/>
      <c r="V49" s="162"/>
      <c r="W49" s="10"/>
      <c r="X49" s="10"/>
      <c r="Y49" s="10"/>
    </row>
    <row r="50" spans="1:25" ht="52.2" customHeight="1">
      <c r="A50" s="129" t="s">
        <v>94</v>
      </c>
      <c r="B50" s="131"/>
      <c r="C50" s="280" t="s">
        <v>495</v>
      </c>
      <c r="D50" s="280"/>
      <c r="E50" s="280"/>
      <c r="F50" s="280"/>
      <c r="G50" s="280"/>
      <c r="H50" s="280"/>
      <c r="I50" s="280"/>
      <c r="J50" s="280"/>
      <c r="K50" s="280"/>
      <c r="L50" s="280"/>
      <c r="M50" s="280"/>
      <c r="N50" s="280"/>
      <c r="O50" s="280"/>
      <c r="P50" s="280"/>
      <c r="Q50" s="280"/>
      <c r="R50" s="280"/>
      <c r="S50" s="280"/>
      <c r="T50" s="280"/>
      <c r="U50" s="280"/>
      <c r="V50" s="280"/>
      <c r="W50" s="10">
        <f>LEN(C50)</f>
        <v>314</v>
      </c>
      <c r="X50" s="10"/>
      <c r="Y50" s="10"/>
    </row>
    <row r="51" spans="1:25" ht="18" customHeight="1">
      <c r="A51" s="187" t="s">
        <v>96</v>
      </c>
      <c r="B51" s="188"/>
      <c r="C51" s="188"/>
      <c r="D51" s="188"/>
      <c r="E51" s="188"/>
      <c r="F51" s="188"/>
      <c r="G51" s="188"/>
      <c r="H51" s="188"/>
      <c r="I51" s="188"/>
      <c r="J51" s="188"/>
      <c r="K51" s="188"/>
      <c r="L51" s="188"/>
      <c r="M51" s="188"/>
      <c r="N51" s="188"/>
      <c r="O51" s="188"/>
      <c r="P51" s="188"/>
      <c r="Q51" s="188"/>
      <c r="R51" s="188"/>
      <c r="S51" s="188"/>
      <c r="T51" s="188"/>
      <c r="U51" s="188"/>
      <c r="V51" s="189"/>
      <c r="W51" s="14"/>
      <c r="X51" s="15"/>
      <c r="Y51" s="12"/>
    </row>
    <row r="52" spans="1:25" ht="43.5" customHeight="1">
      <c r="A52" s="129" t="s">
        <v>88</v>
      </c>
      <c r="B52" s="131"/>
      <c r="C52" s="162" t="s">
        <v>36</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43.5" customHeight="1">
      <c r="A53" s="129" t="s">
        <v>90</v>
      </c>
      <c r="B53" s="131"/>
      <c r="C53" s="162" t="s">
        <v>36</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43.5" customHeight="1">
      <c r="A54" s="129" t="s">
        <v>92</v>
      </c>
      <c r="B54" s="131"/>
      <c r="C54" s="162" t="s">
        <v>36</v>
      </c>
      <c r="D54" s="162"/>
      <c r="E54" s="162"/>
      <c r="F54" s="162"/>
      <c r="G54" s="162"/>
      <c r="H54" s="162"/>
      <c r="I54" s="162"/>
      <c r="J54" s="162"/>
      <c r="K54" s="162"/>
      <c r="L54" s="162"/>
      <c r="M54" s="162"/>
      <c r="N54" s="162"/>
      <c r="O54" s="162"/>
      <c r="P54" s="162"/>
      <c r="Q54" s="162"/>
      <c r="R54" s="162"/>
      <c r="S54" s="162"/>
      <c r="T54" s="162"/>
      <c r="U54" s="162"/>
      <c r="V54" s="162"/>
      <c r="W54" s="10"/>
      <c r="X54" s="15"/>
      <c r="Y54" s="12"/>
    </row>
    <row r="55" spans="1:25" ht="43.5" customHeight="1">
      <c r="A55" s="129" t="s">
        <v>94</v>
      </c>
      <c r="B55" s="131"/>
      <c r="C55" s="280" t="s">
        <v>36</v>
      </c>
      <c r="D55" s="280"/>
      <c r="E55" s="280"/>
      <c r="F55" s="280"/>
      <c r="G55" s="280"/>
      <c r="H55" s="280"/>
      <c r="I55" s="280"/>
      <c r="J55" s="280"/>
      <c r="K55" s="280"/>
      <c r="L55" s="280"/>
      <c r="M55" s="280"/>
      <c r="N55" s="280"/>
      <c r="O55" s="280"/>
      <c r="P55" s="280"/>
      <c r="Q55" s="280"/>
      <c r="R55" s="280"/>
      <c r="S55" s="280"/>
      <c r="T55" s="280"/>
      <c r="U55" s="280"/>
      <c r="V55" s="280"/>
      <c r="W55" s="10">
        <f>LEN(C55)</f>
        <v>3</v>
      </c>
      <c r="X55" s="15"/>
      <c r="Y55" s="12"/>
    </row>
    <row r="56" spans="1:25" ht="20.399999999999999" customHeight="1">
      <c r="A56" s="187" t="s">
        <v>101</v>
      </c>
      <c r="B56" s="188"/>
      <c r="C56" s="188"/>
      <c r="D56" s="188"/>
      <c r="E56" s="188"/>
      <c r="F56" s="188"/>
      <c r="G56" s="188"/>
      <c r="H56" s="188"/>
      <c r="I56" s="188"/>
      <c r="J56" s="188"/>
      <c r="K56" s="188"/>
      <c r="L56" s="188"/>
      <c r="M56" s="188"/>
      <c r="N56" s="188"/>
      <c r="O56" s="188"/>
      <c r="P56" s="188"/>
      <c r="Q56" s="188"/>
      <c r="R56" s="188"/>
      <c r="S56" s="188"/>
      <c r="T56" s="188"/>
      <c r="U56" s="188"/>
      <c r="V56" s="189"/>
      <c r="W56" s="14"/>
      <c r="X56" s="15"/>
      <c r="Y56" s="12"/>
    </row>
    <row r="57" spans="1:25" ht="32.25" customHeight="1">
      <c r="A57" s="129" t="s">
        <v>88</v>
      </c>
      <c r="B57" s="131"/>
      <c r="C57" s="162" t="s">
        <v>23</v>
      </c>
      <c r="D57" s="162"/>
      <c r="E57" s="162"/>
      <c r="F57" s="162"/>
      <c r="G57" s="162"/>
      <c r="H57" s="162"/>
      <c r="I57" s="162"/>
      <c r="J57" s="162"/>
      <c r="K57" s="162"/>
      <c r="L57" s="162"/>
      <c r="M57" s="162"/>
      <c r="N57" s="162"/>
      <c r="O57" s="162"/>
      <c r="P57" s="162"/>
      <c r="Q57" s="162"/>
      <c r="R57" s="162"/>
      <c r="S57" s="162"/>
      <c r="T57" s="162"/>
      <c r="U57" s="162"/>
      <c r="V57" s="162"/>
      <c r="W57" s="14"/>
      <c r="X57" s="15"/>
      <c r="Y57" s="12"/>
    </row>
    <row r="58" spans="1:25" ht="32.25" customHeight="1">
      <c r="A58" s="129" t="s">
        <v>90</v>
      </c>
      <c r="B58" s="131"/>
      <c r="C58" s="162" t="s">
        <v>23</v>
      </c>
      <c r="D58" s="162"/>
      <c r="E58" s="162"/>
      <c r="F58" s="162"/>
      <c r="G58" s="162"/>
      <c r="H58" s="162"/>
      <c r="I58" s="162"/>
      <c r="J58" s="162"/>
      <c r="K58" s="162"/>
      <c r="L58" s="162"/>
      <c r="M58" s="162"/>
      <c r="N58" s="162"/>
      <c r="O58" s="162"/>
      <c r="P58" s="162"/>
      <c r="Q58" s="162"/>
      <c r="R58" s="162"/>
      <c r="S58" s="162"/>
      <c r="T58" s="162"/>
      <c r="U58" s="162"/>
      <c r="V58" s="162"/>
      <c r="W58" s="14"/>
      <c r="X58" s="15"/>
      <c r="Y58" s="12"/>
    </row>
    <row r="59" spans="1:25" ht="32.25" customHeight="1">
      <c r="A59" s="129" t="s">
        <v>92</v>
      </c>
      <c r="B59" s="131"/>
      <c r="C59" s="162" t="s">
        <v>23</v>
      </c>
      <c r="D59" s="162"/>
      <c r="E59" s="162"/>
      <c r="F59" s="162"/>
      <c r="G59" s="162"/>
      <c r="H59" s="162"/>
      <c r="I59" s="162"/>
      <c r="J59" s="162"/>
      <c r="K59" s="162"/>
      <c r="L59" s="162"/>
      <c r="M59" s="162"/>
      <c r="N59" s="162"/>
      <c r="O59" s="162"/>
      <c r="P59" s="162"/>
      <c r="Q59" s="162"/>
      <c r="R59" s="162"/>
      <c r="S59" s="162"/>
      <c r="T59" s="162"/>
      <c r="U59" s="162"/>
      <c r="V59" s="162"/>
      <c r="W59" s="14"/>
      <c r="X59" s="15"/>
      <c r="Y59" s="12"/>
    </row>
    <row r="60" spans="1:25" ht="32.25" customHeight="1">
      <c r="A60" s="129" t="s">
        <v>94</v>
      </c>
      <c r="B60" s="131"/>
      <c r="C60" s="280" t="s">
        <v>23</v>
      </c>
      <c r="D60" s="280"/>
      <c r="E60" s="280"/>
      <c r="F60" s="280"/>
      <c r="G60" s="280"/>
      <c r="H60" s="280"/>
      <c r="I60" s="280"/>
      <c r="J60" s="280"/>
      <c r="K60" s="280"/>
      <c r="L60" s="280"/>
      <c r="M60" s="280"/>
      <c r="N60" s="280"/>
      <c r="O60" s="280"/>
      <c r="P60" s="280"/>
      <c r="Q60" s="280"/>
      <c r="R60" s="280"/>
      <c r="S60" s="280"/>
      <c r="T60" s="280"/>
      <c r="U60" s="280"/>
      <c r="V60" s="280"/>
      <c r="W60" s="14"/>
      <c r="X60" s="15"/>
      <c r="Y60" s="12"/>
    </row>
    <row r="61" spans="1:25" ht="16.2" customHeight="1">
      <c r="A61" s="169" t="s">
        <v>102</v>
      </c>
      <c r="B61" s="169"/>
      <c r="C61" s="169"/>
      <c r="D61" s="169"/>
      <c r="E61" s="169"/>
      <c r="F61" s="169"/>
      <c r="G61" s="169"/>
      <c r="H61" s="169"/>
      <c r="I61" s="169"/>
      <c r="J61" s="169"/>
      <c r="K61" s="169"/>
      <c r="L61" s="169"/>
      <c r="M61" s="169"/>
      <c r="N61" s="169"/>
      <c r="O61" s="169"/>
      <c r="P61" s="169"/>
      <c r="Q61" s="169"/>
      <c r="R61" s="169"/>
      <c r="S61" s="169"/>
      <c r="T61" s="169"/>
      <c r="U61" s="169"/>
      <c r="V61" s="169"/>
      <c r="W61" s="14"/>
      <c r="X61" s="15"/>
      <c r="Y61" s="12"/>
    </row>
    <row r="62" spans="1:25" ht="15.6" customHeight="1">
      <c r="A62" s="20" t="s">
        <v>3</v>
      </c>
      <c r="B62" s="170" t="s">
        <v>103</v>
      </c>
      <c r="C62" s="171"/>
      <c r="D62" s="172" t="s">
        <v>104</v>
      </c>
      <c r="E62" s="170"/>
      <c r="F62" s="170"/>
      <c r="G62" s="170"/>
      <c r="H62" s="170"/>
      <c r="I62" s="170"/>
      <c r="J62" s="171"/>
      <c r="K62" s="172" t="s">
        <v>105</v>
      </c>
      <c r="L62" s="170"/>
      <c r="M62" s="170"/>
      <c r="N62" s="170"/>
      <c r="O62" s="170"/>
      <c r="P62" s="170"/>
      <c r="Q62" s="171"/>
      <c r="R62" s="172" t="s">
        <v>106</v>
      </c>
      <c r="S62" s="170"/>
      <c r="T62" s="170"/>
      <c r="U62" s="170"/>
      <c r="V62" s="171"/>
      <c r="W62" s="14"/>
      <c r="X62" s="15"/>
      <c r="Y62" s="12"/>
    </row>
    <row r="63" spans="1:25" ht="32.25" customHeight="1">
      <c r="A63" s="19">
        <v>1</v>
      </c>
      <c r="B63" s="183">
        <v>45813</v>
      </c>
      <c r="C63" s="100"/>
      <c r="D63" s="184" t="s">
        <v>107</v>
      </c>
      <c r="E63" s="162"/>
      <c r="F63" s="162"/>
      <c r="G63" s="162"/>
      <c r="H63" s="162"/>
      <c r="I63" s="162"/>
      <c r="J63" s="185"/>
      <c r="K63" s="184" t="s">
        <v>139</v>
      </c>
      <c r="L63" s="162"/>
      <c r="M63" s="162"/>
      <c r="N63" s="162"/>
      <c r="O63" s="162"/>
      <c r="P63" s="162"/>
      <c r="Q63" s="185"/>
      <c r="R63" s="183">
        <v>45813</v>
      </c>
      <c r="S63" s="99"/>
      <c r="T63" s="99"/>
      <c r="U63" s="99"/>
      <c r="V63" s="100"/>
      <c r="W63" s="14"/>
      <c r="X63" s="15"/>
      <c r="Y63" s="12"/>
    </row>
    <row r="64" spans="1:25" ht="15.6" customHeight="1">
      <c r="A64" s="175" t="s">
        <v>111</v>
      </c>
      <c r="B64" s="176"/>
      <c r="C64" s="176"/>
      <c r="D64" s="176"/>
      <c r="E64" s="176"/>
      <c r="F64" s="176"/>
      <c r="G64" s="176"/>
      <c r="H64" s="176"/>
      <c r="I64" s="176"/>
      <c r="J64" s="176"/>
      <c r="K64" s="176"/>
      <c r="L64" s="176"/>
      <c r="M64" s="176"/>
      <c r="N64" s="176"/>
      <c r="O64" s="176"/>
      <c r="P64" s="176"/>
      <c r="Q64" s="176"/>
      <c r="R64" s="176"/>
      <c r="S64" s="176"/>
      <c r="T64" s="176"/>
      <c r="U64" s="176"/>
      <c r="V64" s="177"/>
      <c r="W64" s="14"/>
      <c r="X64" s="15"/>
      <c r="Y64" s="12"/>
    </row>
    <row r="65" spans="1:22" ht="26.7" customHeight="1">
      <c r="A65" s="16" t="s">
        <v>112</v>
      </c>
      <c r="B65" s="98" t="s">
        <v>113</v>
      </c>
      <c r="C65" s="99"/>
      <c r="D65" s="99"/>
      <c r="E65" s="99"/>
      <c r="F65" s="99"/>
      <c r="G65" s="99"/>
      <c r="H65" s="99"/>
      <c r="I65" s="99"/>
      <c r="J65" s="99"/>
      <c r="K65" s="99"/>
      <c r="L65" s="100"/>
      <c r="M65" s="173" t="s">
        <v>114</v>
      </c>
      <c r="N65" s="174"/>
      <c r="O65" s="98" t="s">
        <v>115</v>
      </c>
      <c r="P65" s="99"/>
      <c r="Q65" s="99"/>
      <c r="R65" s="99"/>
      <c r="S65" s="99"/>
      <c r="T65" s="99"/>
      <c r="U65" s="99"/>
      <c r="V65" s="100"/>
    </row>
    <row r="66" spans="1:22" ht="24.6" customHeight="1">
      <c r="A66" s="16" t="s">
        <v>116</v>
      </c>
      <c r="B66" s="98" t="s">
        <v>117</v>
      </c>
      <c r="C66" s="99"/>
      <c r="D66" s="99"/>
      <c r="E66" s="99"/>
      <c r="F66" s="99"/>
      <c r="G66" s="99"/>
      <c r="H66" s="99"/>
      <c r="I66" s="99"/>
      <c r="J66" s="99"/>
      <c r="K66" s="99"/>
      <c r="L66" s="100"/>
      <c r="M66" s="173" t="s">
        <v>114</v>
      </c>
      <c r="N66" s="174"/>
      <c r="O66" s="98" t="s">
        <v>118</v>
      </c>
      <c r="P66" s="99"/>
      <c r="Q66" s="99"/>
      <c r="R66" s="99"/>
      <c r="S66" s="99"/>
      <c r="T66" s="99"/>
      <c r="U66" s="99"/>
      <c r="V66" s="100"/>
    </row>
    <row r="67" spans="1:22" ht="27.6" customHeight="1">
      <c r="A67" s="16" t="s">
        <v>119</v>
      </c>
      <c r="B67" s="98" t="s">
        <v>117</v>
      </c>
      <c r="C67" s="99"/>
      <c r="D67" s="99"/>
      <c r="E67" s="99"/>
      <c r="F67" s="99"/>
      <c r="G67" s="99"/>
      <c r="H67" s="99"/>
      <c r="I67" s="99"/>
      <c r="J67" s="99"/>
      <c r="K67" s="99"/>
      <c r="L67" s="100"/>
      <c r="M67" s="173" t="s">
        <v>114</v>
      </c>
      <c r="N67" s="174"/>
      <c r="O67" s="98" t="s">
        <v>118</v>
      </c>
      <c r="P67" s="99"/>
      <c r="Q67" s="99"/>
      <c r="R67" s="99"/>
      <c r="S67" s="99"/>
      <c r="T67" s="99"/>
      <c r="U67" s="99"/>
      <c r="V67" s="100"/>
    </row>
    <row r="68" spans="1:22" ht="13.5" customHeight="1">
      <c r="A68" s="175" t="s">
        <v>120</v>
      </c>
      <c r="B68" s="176"/>
      <c r="C68" s="176"/>
      <c r="D68" s="176"/>
      <c r="E68" s="176"/>
      <c r="F68" s="176"/>
      <c r="G68" s="176"/>
      <c r="H68" s="176"/>
      <c r="I68" s="176"/>
      <c r="J68" s="176"/>
      <c r="K68" s="176"/>
      <c r="L68" s="176"/>
      <c r="M68" s="176"/>
      <c r="N68" s="176"/>
      <c r="O68" s="176"/>
      <c r="P68" s="176"/>
      <c r="Q68" s="176"/>
      <c r="R68" s="176"/>
      <c r="S68" s="176"/>
      <c r="T68" s="176"/>
      <c r="U68" s="176"/>
      <c r="V68" s="177"/>
    </row>
    <row r="69" spans="1:22" ht="19.95" customHeight="1">
      <c r="A69" s="30" t="s">
        <v>121</v>
      </c>
      <c r="B69" s="178" t="s">
        <v>122</v>
      </c>
      <c r="C69" s="179"/>
      <c r="D69" s="179"/>
      <c r="E69" s="179"/>
      <c r="F69" s="179"/>
      <c r="G69" s="179"/>
      <c r="H69" s="179"/>
      <c r="I69" s="179"/>
      <c r="J69" s="179"/>
      <c r="K69" s="179"/>
      <c r="L69" s="180"/>
      <c r="M69" s="181" t="s">
        <v>114</v>
      </c>
      <c r="N69" s="182"/>
      <c r="O69" s="178" t="s">
        <v>123</v>
      </c>
      <c r="P69" s="179"/>
      <c r="Q69" s="179"/>
      <c r="R69" s="179"/>
      <c r="S69" s="179"/>
      <c r="T69" s="179"/>
      <c r="U69" s="179"/>
      <c r="V69" s="180"/>
    </row>
    <row r="70" spans="1:22" ht="13.5" customHeight="1">
      <c r="A70" s="168" t="s">
        <v>124</v>
      </c>
      <c r="B70" s="168"/>
      <c r="C70" s="168"/>
      <c r="D70" s="168"/>
      <c r="E70" s="168"/>
      <c r="F70" s="168"/>
      <c r="G70" s="168"/>
      <c r="H70" s="168"/>
      <c r="I70" s="168"/>
      <c r="J70" s="168"/>
      <c r="K70" s="168"/>
      <c r="L70" s="168"/>
      <c r="M70" s="168"/>
      <c r="N70" s="168"/>
      <c r="O70" s="168"/>
      <c r="P70" s="168"/>
      <c r="Q70" s="168"/>
      <c r="R70" s="168"/>
      <c r="S70" s="168"/>
      <c r="T70" s="168"/>
      <c r="U70" s="168"/>
      <c r="V70" s="168"/>
    </row>
  </sheetData>
  <sheetProtection algorithmName="SHA-512" hashValue="EQAdIMmdjWvCxKFl4/JbgnbgIntnyiYj5hTXFpadJmxc4NGZA1zT4MHYJvfA3+PRCRY2K/sFNu6oCGMuAdABJg==" saltValue="uJh321/CsmP/W2lHN+g4zw==" spinCount="100000" sheet="1" formatCells="0" formatColumns="0" formatRows="0" insertColumns="0" insertRows="0" insertHyperlinks="0" deleteColumns="0" deleteRows="0" sort="0" autoFilter="0" pivotTables="0"/>
  <mergeCells count="199">
    <mergeCell ref="A55:B55"/>
    <mergeCell ref="A60:B60"/>
    <mergeCell ref="C50:V50"/>
    <mergeCell ref="C55:V55"/>
    <mergeCell ref="C60:V6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48:B48"/>
    <mergeCell ref="C48:V48"/>
    <mergeCell ref="A51:V51"/>
    <mergeCell ref="A52:B52"/>
    <mergeCell ref="C52:V52"/>
    <mergeCell ref="A53:B53"/>
    <mergeCell ref="C53:V53"/>
    <mergeCell ref="G44:H44"/>
    <mergeCell ref="I44:J44"/>
    <mergeCell ref="M44:N44"/>
    <mergeCell ref="O44:P44"/>
    <mergeCell ref="A46:V46"/>
    <mergeCell ref="A47:B47"/>
    <mergeCell ref="C47:V47"/>
    <mergeCell ref="A49:B49"/>
    <mergeCell ref="C49:V49"/>
    <mergeCell ref="A50:B50"/>
    <mergeCell ref="D63:J63"/>
    <mergeCell ref="K63:Q63"/>
    <mergeCell ref="R63:V63"/>
    <mergeCell ref="A56:V56"/>
    <mergeCell ref="A57:B57"/>
    <mergeCell ref="C57:V57"/>
    <mergeCell ref="A58:B58"/>
    <mergeCell ref="C58:V58"/>
    <mergeCell ref="A61:V61"/>
    <mergeCell ref="C54:V54"/>
    <mergeCell ref="A54:B54"/>
    <mergeCell ref="A59:B59"/>
    <mergeCell ref="C59:V59"/>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s>
  <dataValidations count="2">
    <dataValidation type="textLength" allowBlank="1" showInputMessage="1" showErrorMessage="1" sqref="C52:V55" xr:uid="{A279B23E-1588-4636-9996-C279391EFEEB}">
      <formula1>1</formula1>
      <formula2>300</formula2>
    </dataValidation>
    <dataValidation type="textLength" allowBlank="1" showInputMessage="1" showErrorMessage="1" sqref="C47:V50" xr:uid="{1B2C6B04-2925-4B28-9142-2F1B44F4AB30}">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C94D1CC-3617-4B23-87B2-1CDC6745236D}">
          <x14:formula1>
            <xm:f>lista!$A$2:$A$14</xm:f>
          </x14:formula1>
          <xm:sqref>F11:N11</xm:sqref>
        </x14:dataValidation>
        <x14:dataValidation type="list" allowBlank="1" showInputMessage="1" showErrorMessage="1" xr:uid="{0FA542F2-4052-4FD3-A3D9-5EBD2AEDAD65}">
          <x14:formula1>
            <xm:f>lista!$R$2:$R$21</xm:f>
          </x14:formula1>
          <xm:sqref>U11:V11</xm:sqref>
        </x14:dataValidation>
        <x14:dataValidation type="list" allowBlank="1" showInputMessage="1" showErrorMessage="1" xr:uid="{80FE1E8E-DA11-4D07-BF13-C43E72322155}">
          <x14:formula1>
            <xm:f>lista!$K$2:$K$24</xm:f>
          </x14:formula1>
          <xm:sqref>H13</xm:sqref>
        </x14:dataValidation>
        <x14:dataValidation type="list" allowBlank="1" showInputMessage="1" showErrorMessage="1" xr:uid="{473D79F3-9789-4717-899C-CC3EFEDCFBCC}">
          <x14:formula1>
            <xm:f>lista!$L$2:$L$21</xm:f>
          </x14:formula1>
          <xm:sqref>H8:R8</xm:sqref>
        </x14:dataValidation>
        <x14:dataValidation type="list" allowBlank="1" showInputMessage="1" showErrorMessage="1" xr:uid="{3062B9C5-92DD-4FC3-A3E5-3B7FE16B7F57}">
          <x14:formula1>
            <xm:f>lista!$M$2:$M$21</xm:f>
          </x14:formula1>
          <xm:sqref>S8:V8</xm:sqref>
        </x14:dataValidation>
        <x14:dataValidation type="list" allowBlank="1" showInputMessage="1" showErrorMessage="1" xr:uid="{1EEDD63F-BECA-4AED-A59A-7647CCEB50A7}">
          <x14:formula1>
            <xm:f>lista!$Q$2:$Q$3</xm:f>
          </x14:formula1>
          <xm:sqref>O11:Q11</xm:sqref>
        </x14:dataValidation>
        <x14:dataValidation type="list" allowBlank="1" showInputMessage="1" showErrorMessage="1" xr:uid="{4BA8CAD5-583E-458F-BD32-AFC915749B9F}">
          <x14:formula1>
            <xm:f>lista!$I$2:$I$7</xm:f>
          </x14:formula1>
          <xm:sqref>A13:B13</xm:sqref>
        </x14:dataValidation>
        <x14:dataValidation type="list" allowBlank="1" showInputMessage="1" showErrorMessage="1" xr:uid="{927A82FC-49DE-4CE7-B1F7-A7F7A60605BF}">
          <x14:formula1>
            <xm:f>lista!$H$2:$H$5</xm:f>
          </x14:formula1>
          <xm:sqref>T16:V17</xm:sqref>
        </x14:dataValidation>
        <x14:dataValidation type="list" allowBlank="1" showInputMessage="1" showErrorMessage="1" xr:uid="{8AEEB284-0471-4F14-9F4E-E364DE835662}">
          <x14:formula1>
            <xm:f>lista!$G$2:$G$5</xm:f>
          </x14:formula1>
          <xm:sqref>Q16:S17</xm:sqref>
        </x14:dataValidation>
        <x14:dataValidation type="list" allowBlank="1" showInputMessage="1" showErrorMessage="1" xr:uid="{34F0B448-D273-4894-98AD-FF8C82800F68}">
          <x14:formula1>
            <xm:f>lista!$C$2:$C$3</xm:f>
          </x14:formula1>
          <xm:sqref>P20:R20</xm:sqref>
        </x14:dataValidation>
        <x14:dataValidation type="list" allowBlank="1" showInputMessage="1" showErrorMessage="1" xr:uid="{6A07B2E9-9154-43C1-AC04-F5434EB7CABA}">
          <x14:formula1>
            <xm:f>lista!$E$2:$E$3</xm:f>
          </x14:formula1>
          <xm:sqref>S20:V20</xm:sqref>
        </x14:dataValidation>
        <x14:dataValidation type="list" allowBlank="1" showInputMessage="1" showErrorMessage="1" xr:uid="{DDE16B83-2089-4140-82EA-BBC039AD80EE}">
          <x14:formula1>
            <xm:f>lista!$D$2:$D$3</xm:f>
          </x14:formula1>
          <xm:sqref>L20:O20</xm:sqref>
        </x14:dataValidation>
        <x14:dataValidation type="list" allowBlank="1" showInputMessage="1" showErrorMessage="1" xr:uid="{5F485958-2CD4-45B2-8CB6-3194DD565E94}">
          <x14:formula1>
            <xm:f>lista!$F$2:$F$9</xm:f>
          </x14:formula1>
          <xm:sqref>D20:G20</xm:sqref>
        </x14:dataValidation>
        <x14:dataValidation type="list" allowBlank="1" showInputMessage="1" showErrorMessage="1" xr:uid="{53E5782B-064B-4342-B770-352BDD4D02BF}">
          <x14:formula1>
            <xm:f>lista!$O$2:$O$3</xm:f>
          </x14:formula1>
          <xm:sqref>A20:C20</xm:sqref>
        </x14:dataValidation>
        <x14:dataValidation type="list" allowBlank="1" showInputMessage="1" showErrorMessage="1" xr:uid="{AF36E01D-8D97-4BD6-9B71-88B44CA592A5}">
          <x14:formula1>
            <xm:f>lista!$B$2:$B$8</xm:f>
          </x14:formula1>
          <xm:sqref>F16:I17</xm:sqref>
        </x14:dataValidation>
        <x14:dataValidation type="list" allowBlank="1" showInputMessage="1" showErrorMessage="1" xr:uid="{7B16A620-D7B8-4D3A-BEFA-135EA3E7E83C}">
          <x14:formula1>
            <xm:f>lista!$J$2:$J$13</xm:f>
          </x14:formula1>
          <xm:sqref>C13</xm:sqref>
        </x14:dataValidation>
        <x14:dataValidation type="list" allowBlank="1" showInputMessage="1" showErrorMessage="1" xr:uid="{D5D10260-F39C-415B-AD4C-332D368D2E45}">
          <x14:formula1>
            <xm:f>lista!$N$2:$N$5</xm:f>
          </x14:formula1>
          <xm:sqref>A8:G8</xm:sqref>
        </x14:dataValidation>
        <x14:dataValidation type="list" allowBlank="1" showInputMessage="1" showErrorMessage="1" xr:uid="{0FE90583-AEEC-4506-B608-2E39CAF2426B}">
          <x14:formula1>
            <xm:f>lista!$P$2:$P$4</xm:f>
          </x14:formula1>
          <xm:sqref>C57:V60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4"/>
  <sheetViews>
    <sheetView showGridLines="0" view="pageBreakPreview" topLeftCell="A23" zoomScale="80" zoomScaleNormal="100" zoomScaleSheetLayoutView="80" workbookViewId="0">
      <selection activeCell="R28" activeCellId="4" sqref="C64:V64 C59:V59 C54:V54 C49:V49 R28:V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97" t="s">
        <v>147</v>
      </c>
      <c r="B11" s="97"/>
      <c r="C11" s="97"/>
      <c r="D11" s="97"/>
      <c r="E11" s="97"/>
      <c r="F11" s="98" t="s">
        <v>148</v>
      </c>
      <c r="G11" s="99"/>
      <c r="H11" s="99"/>
      <c r="I11" s="99"/>
      <c r="J11" s="99"/>
      <c r="K11" s="99"/>
      <c r="L11" s="99"/>
      <c r="M11" s="99"/>
      <c r="N11" s="100"/>
      <c r="O11" s="74" t="s">
        <v>23</v>
      </c>
      <c r="P11" s="75"/>
      <c r="Q11" s="76"/>
      <c r="R11" s="93" t="s">
        <v>149</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150</v>
      </c>
      <c r="B13" s="92"/>
      <c r="C13" s="93" t="s">
        <v>151</v>
      </c>
      <c r="D13" s="93"/>
      <c r="E13" s="93"/>
      <c r="F13" s="93"/>
      <c r="G13" s="93"/>
      <c r="H13" s="93" t="s">
        <v>152</v>
      </c>
      <c r="I13" s="93"/>
      <c r="J13" s="93"/>
      <c r="K13" s="93"/>
      <c r="L13" s="93"/>
      <c r="M13" s="93"/>
      <c r="N13" s="93" t="s">
        <v>153</v>
      </c>
      <c r="O13" s="93"/>
      <c r="P13" s="94">
        <v>7755</v>
      </c>
      <c r="Q13" s="96"/>
      <c r="R13" s="94" t="s">
        <v>154</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97" t="s">
        <v>155</v>
      </c>
      <c r="B16" s="97"/>
      <c r="C16" s="97"/>
      <c r="D16" s="97"/>
      <c r="E16" s="97"/>
      <c r="F16" s="104" t="s">
        <v>156</v>
      </c>
      <c r="G16" s="104"/>
      <c r="H16" s="104"/>
      <c r="I16" s="104"/>
      <c r="J16" s="204">
        <v>5579</v>
      </c>
      <c r="K16" s="106"/>
      <c r="L16" s="106"/>
      <c r="M16" s="107"/>
      <c r="N16" s="36" t="s">
        <v>46</v>
      </c>
      <c r="O16" s="36" t="s">
        <v>47</v>
      </c>
      <c r="P16" s="36" t="s">
        <v>48</v>
      </c>
      <c r="Q16" s="97" t="s">
        <v>49</v>
      </c>
      <c r="R16" s="97"/>
      <c r="S16" s="97"/>
      <c r="T16" s="101">
        <v>2025</v>
      </c>
      <c r="U16" s="101"/>
      <c r="V16" s="101"/>
    </row>
    <row r="17" spans="1:25" ht="37.200000000000003" customHeight="1">
      <c r="A17" s="97"/>
      <c r="B17" s="97"/>
      <c r="C17" s="97"/>
      <c r="D17" s="97"/>
      <c r="E17" s="97"/>
      <c r="F17" s="104"/>
      <c r="G17" s="104"/>
      <c r="H17" s="104"/>
      <c r="I17" s="104"/>
      <c r="J17" s="108"/>
      <c r="K17" s="109"/>
      <c r="L17" s="109"/>
      <c r="M17" s="110"/>
      <c r="N17" s="17">
        <v>5588</v>
      </c>
      <c r="O17" s="17">
        <v>5588</v>
      </c>
      <c r="P17" s="17">
        <v>5588</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157</v>
      </c>
      <c r="B20" s="124"/>
      <c r="C20" s="125"/>
      <c r="D20" s="123" t="s">
        <v>59</v>
      </c>
      <c r="E20" s="124"/>
      <c r="F20" s="124"/>
      <c r="G20" s="125"/>
      <c r="H20" s="204">
        <v>5588</v>
      </c>
      <c r="I20" s="106"/>
      <c r="J20" s="106"/>
      <c r="K20" s="107"/>
      <c r="L20" s="98" t="s">
        <v>60</v>
      </c>
      <c r="M20" s="99"/>
      <c r="N20" s="99"/>
      <c r="O20" s="100"/>
      <c r="P20" s="123" t="s">
        <v>61</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74">
        <v>5588</v>
      </c>
      <c r="B23" s="75"/>
      <c r="C23" s="75"/>
      <c r="D23" s="76"/>
      <c r="E23" s="74" t="s">
        <v>158</v>
      </c>
      <c r="F23" s="75"/>
      <c r="G23" s="75"/>
      <c r="H23" s="75"/>
      <c r="I23" s="76"/>
      <c r="J23" s="94" t="s">
        <v>159</v>
      </c>
      <c r="K23" s="95"/>
      <c r="L23" s="95"/>
      <c r="M23" s="95"/>
      <c r="N23" s="96"/>
      <c r="O23" s="98" t="s">
        <v>160</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161</v>
      </c>
      <c r="B25" s="97"/>
      <c r="C25" s="97"/>
      <c r="D25" s="97"/>
      <c r="E25" s="97"/>
      <c r="F25" s="97"/>
      <c r="G25" s="97"/>
      <c r="H25" s="97"/>
      <c r="I25" s="97"/>
      <c r="J25" s="97"/>
      <c r="K25" s="97"/>
      <c r="L25" s="97"/>
      <c r="M25" s="97" t="s">
        <v>162</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36.6" customHeight="1">
      <c r="A28" s="132" t="s">
        <v>163</v>
      </c>
      <c r="B28" s="132"/>
      <c r="C28" s="94">
        <v>2060</v>
      </c>
      <c r="D28" s="95"/>
      <c r="E28" s="95"/>
      <c r="F28" s="95"/>
      <c r="G28" s="96"/>
      <c r="H28" s="74">
        <v>3018</v>
      </c>
      <c r="I28" s="75"/>
      <c r="J28" s="75"/>
      <c r="K28" s="75"/>
      <c r="L28" s="76"/>
      <c r="M28" s="94">
        <v>4395</v>
      </c>
      <c r="N28" s="95"/>
      <c r="O28" s="95"/>
      <c r="P28" s="95"/>
      <c r="Q28" s="96"/>
      <c r="R28" s="283">
        <v>5588</v>
      </c>
      <c r="S28" s="284"/>
      <c r="T28" s="284"/>
      <c r="U28" s="284"/>
      <c r="V28" s="285"/>
      <c r="X28" s="8"/>
      <c r="Y28" s="8"/>
    </row>
    <row r="29" spans="1:25" ht="19.95" customHeight="1">
      <c r="A29" s="156" t="s">
        <v>84</v>
      </c>
      <c r="B29" s="156"/>
      <c r="C29" s="156"/>
      <c r="D29" s="156"/>
      <c r="E29" s="156"/>
      <c r="F29" s="156"/>
      <c r="G29" s="156"/>
      <c r="H29" s="156"/>
      <c r="I29" s="156"/>
      <c r="J29" s="156"/>
      <c r="K29" s="156"/>
      <c r="L29" s="156"/>
      <c r="M29" s="156"/>
      <c r="N29" s="156"/>
      <c r="O29" s="156"/>
      <c r="P29" s="156"/>
      <c r="Q29" s="156"/>
      <c r="R29" s="156"/>
      <c r="S29" s="156"/>
      <c r="T29" s="156"/>
      <c r="U29" s="156"/>
      <c r="V29" s="156"/>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55"/>
      <c r="H31" s="155"/>
      <c r="I31" s="155"/>
      <c r="J31" s="155"/>
      <c r="K31" s="155"/>
      <c r="L31" s="155"/>
      <c r="M31" s="155"/>
      <c r="N31" s="155"/>
      <c r="O31" s="155"/>
      <c r="P31" s="155"/>
      <c r="Q31" s="158"/>
      <c r="R31" s="158"/>
      <c r="S31" s="158"/>
      <c r="T31" s="158"/>
      <c r="U31" s="158"/>
      <c r="V31" s="159"/>
    </row>
    <row r="32" spans="1:25" ht="17.7" customHeight="1">
      <c r="A32" s="65" t="s">
        <v>77</v>
      </c>
      <c r="B32" s="68">
        <f>C28</f>
        <v>2060</v>
      </c>
      <c r="C32" s="1"/>
      <c r="D32" s="1"/>
      <c r="G32" s="157"/>
      <c r="H32" s="157"/>
      <c r="I32" s="155"/>
      <c r="J32" s="155"/>
      <c r="K32" s="10"/>
      <c r="L32" s="11"/>
      <c r="M32" s="157"/>
      <c r="N32" s="157"/>
      <c r="O32" s="157"/>
      <c r="P32" s="157"/>
      <c r="Q32" s="160"/>
      <c r="R32" s="160"/>
      <c r="S32" s="160"/>
      <c r="T32" s="160"/>
      <c r="U32" s="160"/>
      <c r="V32" s="161"/>
    </row>
    <row r="33" spans="1:25" ht="17.7" customHeight="1">
      <c r="A33" s="65" t="s">
        <v>78</v>
      </c>
      <c r="B33" s="68">
        <f>H28</f>
        <v>3018</v>
      </c>
      <c r="C33" s="1"/>
      <c r="D33" s="1"/>
      <c r="G33" s="155"/>
      <c r="H33" s="155"/>
      <c r="I33" s="155"/>
      <c r="J33" s="155"/>
      <c r="K33" s="12"/>
      <c r="L33" s="10"/>
      <c r="M33" s="155"/>
      <c r="N33" s="155"/>
      <c r="O33" s="155"/>
      <c r="P33" s="155"/>
      <c r="Q33" s="160"/>
      <c r="R33" s="160"/>
      <c r="S33" s="160"/>
      <c r="T33" s="160"/>
      <c r="U33" s="160"/>
      <c r="V33" s="161"/>
    </row>
    <row r="34" spans="1:25" ht="17.7" customHeight="1">
      <c r="A34" s="65" t="s">
        <v>79</v>
      </c>
      <c r="B34" s="68">
        <f>M28</f>
        <v>4395</v>
      </c>
      <c r="C34" s="1"/>
      <c r="D34" s="1"/>
      <c r="G34" s="155"/>
      <c r="H34" s="155"/>
      <c r="I34" s="155"/>
      <c r="J34" s="155"/>
      <c r="K34" s="12"/>
      <c r="L34" s="10"/>
      <c r="M34" s="155"/>
      <c r="N34" s="155"/>
      <c r="O34" s="155"/>
      <c r="P34" s="155"/>
      <c r="Q34" s="160"/>
      <c r="R34" s="160"/>
      <c r="S34" s="160"/>
      <c r="T34" s="160"/>
      <c r="U34" s="160"/>
      <c r="V34" s="161"/>
    </row>
    <row r="35" spans="1:25" ht="17.7" customHeight="1">
      <c r="A35" s="65" t="s">
        <v>80</v>
      </c>
      <c r="B35" s="68">
        <f>R28</f>
        <v>5588</v>
      </c>
      <c r="C35" s="1"/>
      <c r="D35" s="1"/>
      <c r="G35" s="155"/>
      <c r="H35" s="155"/>
      <c r="I35" s="155"/>
      <c r="J35" s="155"/>
      <c r="K35" s="12"/>
      <c r="L35" s="10"/>
      <c r="M35" s="155"/>
      <c r="N35" s="155"/>
      <c r="O35" s="155"/>
      <c r="P35" s="155"/>
      <c r="Q35" s="160"/>
      <c r="R35" s="160"/>
      <c r="S35" s="160"/>
      <c r="T35" s="160"/>
      <c r="U35" s="160"/>
      <c r="V35" s="161"/>
    </row>
    <row r="36" spans="1:25" ht="17.7" customHeight="1">
      <c r="A36" s="67"/>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25" customHeight="1">
      <c r="A43" s="67"/>
      <c r="C43" s="1"/>
      <c r="D43" s="1"/>
      <c r="G43" s="155"/>
      <c r="H43" s="155"/>
      <c r="I43" s="155"/>
      <c r="J43" s="155"/>
      <c r="K43" s="12"/>
      <c r="L43" s="10"/>
      <c r="M43" s="155"/>
      <c r="N43" s="155"/>
      <c r="O43" s="155"/>
      <c r="P43" s="155"/>
      <c r="Q43" s="158"/>
      <c r="R43" s="158"/>
      <c r="S43" s="158"/>
      <c r="T43" s="158"/>
      <c r="U43" s="158"/>
      <c r="V43" s="159"/>
    </row>
    <row r="44" spans="1:25" ht="17.25" customHeight="1">
      <c r="A44" s="24"/>
      <c r="B44" s="15"/>
      <c r="C44" s="21"/>
      <c r="D44" s="21"/>
      <c r="K44" s="12"/>
      <c r="L44" s="10"/>
      <c r="V44" s="25"/>
    </row>
    <row r="45" spans="1:25" ht="15.75" customHeight="1">
      <c r="A45" s="205" t="s">
        <v>87</v>
      </c>
      <c r="B45" s="205"/>
      <c r="C45" s="205"/>
      <c r="D45" s="205"/>
      <c r="E45" s="205"/>
      <c r="F45" s="205"/>
      <c r="G45" s="205"/>
      <c r="H45" s="205"/>
      <c r="I45" s="205"/>
      <c r="J45" s="205"/>
      <c r="K45" s="205"/>
      <c r="L45" s="205"/>
      <c r="M45" s="205"/>
      <c r="N45" s="205"/>
      <c r="O45" s="205"/>
      <c r="P45" s="205"/>
      <c r="Q45" s="205"/>
      <c r="R45" s="205"/>
      <c r="S45" s="205"/>
      <c r="T45" s="205"/>
      <c r="U45" s="205"/>
      <c r="V45" s="205"/>
      <c r="X45" s="13"/>
    </row>
    <row r="46" spans="1:25" ht="60" customHeight="1">
      <c r="A46" s="129" t="s">
        <v>88</v>
      </c>
      <c r="B46" s="131"/>
      <c r="C46" s="162" t="s">
        <v>164</v>
      </c>
      <c r="D46" s="162"/>
      <c r="E46" s="162"/>
      <c r="F46" s="162"/>
      <c r="G46" s="162"/>
      <c r="H46" s="162"/>
      <c r="I46" s="162"/>
      <c r="J46" s="162"/>
      <c r="K46" s="162"/>
      <c r="L46" s="162"/>
      <c r="M46" s="162"/>
      <c r="N46" s="162"/>
      <c r="O46" s="162"/>
      <c r="P46" s="162"/>
      <c r="Q46" s="162"/>
      <c r="R46" s="162"/>
      <c r="S46" s="162"/>
      <c r="T46" s="162"/>
      <c r="U46" s="162"/>
      <c r="V46" s="162"/>
      <c r="W46" s="10"/>
      <c r="X46" s="10"/>
      <c r="Y46" s="10"/>
    </row>
    <row r="47" spans="1:25" ht="33" customHeight="1">
      <c r="A47" s="129" t="s">
        <v>90</v>
      </c>
      <c r="B47" s="131"/>
      <c r="C47" s="162" t="s">
        <v>165</v>
      </c>
      <c r="D47" s="162"/>
      <c r="E47" s="162"/>
      <c r="F47" s="162"/>
      <c r="G47" s="162"/>
      <c r="H47" s="162"/>
      <c r="I47" s="162"/>
      <c r="J47" s="162"/>
      <c r="K47" s="162"/>
      <c r="L47" s="162"/>
      <c r="M47" s="162"/>
      <c r="N47" s="162"/>
      <c r="O47" s="162"/>
      <c r="P47" s="162"/>
      <c r="Q47" s="162"/>
      <c r="R47" s="162"/>
      <c r="S47" s="162"/>
      <c r="T47" s="162"/>
      <c r="U47" s="162"/>
      <c r="V47" s="162"/>
      <c r="W47" s="10"/>
      <c r="X47" s="10"/>
      <c r="Y47" s="10"/>
    </row>
    <row r="48" spans="1:25" ht="40.5" customHeight="1">
      <c r="A48" s="129" t="s">
        <v>92</v>
      </c>
      <c r="B48" s="131"/>
      <c r="C48" s="162" t="s">
        <v>166</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40.5" customHeight="1">
      <c r="A49" s="129" t="s">
        <v>94</v>
      </c>
      <c r="B49" s="131"/>
      <c r="C49" s="280" t="s">
        <v>167</v>
      </c>
      <c r="D49" s="280"/>
      <c r="E49" s="280"/>
      <c r="F49" s="280"/>
      <c r="G49" s="280"/>
      <c r="H49" s="280"/>
      <c r="I49" s="280"/>
      <c r="J49" s="280"/>
      <c r="K49" s="280"/>
      <c r="L49" s="280"/>
      <c r="M49" s="280"/>
      <c r="N49" s="280"/>
      <c r="O49" s="280"/>
      <c r="P49" s="280"/>
      <c r="Q49" s="280"/>
      <c r="R49" s="280"/>
      <c r="S49" s="280"/>
      <c r="T49" s="280"/>
      <c r="U49" s="280"/>
      <c r="V49" s="280"/>
      <c r="W49" s="10">
        <f>LEN(C49)</f>
        <v>697</v>
      </c>
      <c r="X49" s="10"/>
      <c r="Y49" s="10"/>
    </row>
    <row r="50" spans="1:25" ht="18" customHeight="1">
      <c r="A50" s="169" t="s">
        <v>96</v>
      </c>
      <c r="B50" s="169"/>
      <c r="C50" s="169"/>
      <c r="D50" s="169"/>
      <c r="E50" s="169"/>
      <c r="F50" s="169"/>
      <c r="G50" s="169"/>
      <c r="H50" s="169"/>
      <c r="I50" s="169"/>
      <c r="J50" s="169"/>
      <c r="K50" s="169"/>
      <c r="L50" s="169"/>
      <c r="M50" s="169"/>
      <c r="N50" s="169"/>
      <c r="O50" s="169"/>
      <c r="P50" s="169"/>
      <c r="Q50" s="169"/>
      <c r="R50" s="169"/>
      <c r="S50" s="169"/>
      <c r="T50" s="169"/>
      <c r="U50" s="169"/>
      <c r="V50" s="169"/>
      <c r="W50" s="14"/>
      <c r="X50" s="15"/>
      <c r="Y50" s="12"/>
    </row>
    <row r="51" spans="1:25" ht="32.25" customHeight="1">
      <c r="A51" s="129" t="s">
        <v>88</v>
      </c>
      <c r="B51" s="131"/>
      <c r="C51" s="162" t="s">
        <v>36</v>
      </c>
      <c r="D51" s="162"/>
      <c r="E51" s="162"/>
      <c r="F51" s="162"/>
      <c r="G51" s="162"/>
      <c r="H51" s="162"/>
      <c r="I51" s="162"/>
      <c r="J51" s="162"/>
      <c r="K51" s="162"/>
      <c r="L51" s="162"/>
      <c r="M51" s="162"/>
      <c r="N51" s="162"/>
      <c r="O51" s="162"/>
      <c r="P51" s="162"/>
      <c r="Q51" s="162"/>
      <c r="R51" s="162"/>
      <c r="S51" s="162"/>
      <c r="T51" s="162"/>
      <c r="U51" s="162"/>
      <c r="V51" s="162"/>
      <c r="W51" s="10"/>
      <c r="X51" s="15"/>
      <c r="Y51" s="12"/>
    </row>
    <row r="52" spans="1:25" ht="32.25" customHeight="1">
      <c r="A52" s="129" t="s">
        <v>90</v>
      </c>
      <c r="B52" s="131"/>
      <c r="C52" s="162" t="s">
        <v>36</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32.25" customHeight="1">
      <c r="A53" s="129" t="s">
        <v>92</v>
      </c>
      <c r="B53" s="131"/>
      <c r="C53" s="162" t="s">
        <v>36</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32.25" customHeight="1">
      <c r="A54" s="129" t="s">
        <v>94</v>
      </c>
      <c r="B54" s="131"/>
      <c r="C54" s="280" t="s">
        <v>36</v>
      </c>
      <c r="D54" s="280"/>
      <c r="E54" s="280"/>
      <c r="F54" s="280"/>
      <c r="G54" s="280"/>
      <c r="H54" s="280"/>
      <c r="I54" s="280"/>
      <c r="J54" s="280"/>
      <c r="K54" s="280"/>
      <c r="L54" s="280"/>
      <c r="M54" s="280"/>
      <c r="N54" s="280"/>
      <c r="O54" s="280"/>
      <c r="P54" s="280"/>
      <c r="Q54" s="280"/>
      <c r="R54" s="280"/>
      <c r="S54" s="280"/>
      <c r="T54" s="280"/>
      <c r="U54" s="280"/>
      <c r="V54" s="280"/>
      <c r="W54" s="10">
        <f>LEN(C54)</f>
        <v>3</v>
      </c>
      <c r="X54" s="15"/>
      <c r="Y54" s="12"/>
    </row>
    <row r="55" spans="1:25" ht="13.2">
      <c r="A55" s="169" t="s">
        <v>168</v>
      </c>
      <c r="B55" s="169"/>
      <c r="C55" s="169"/>
      <c r="D55" s="169"/>
      <c r="E55" s="169"/>
      <c r="F55" s="169"/>
      <c r="G55" s="169"/>
      <c r="H55" s="169"/>
      <c r="I55" s="169"/>
      <c r="J55" s="169"/>
      <c r="K55" s="169"/>
      <c r="L55" s="169"/>
      <c r="M55" s="169"/>
      <c r="N55" s="169"/>
      <c r="O55" s="169"/>
      <c r="P55" s="169"/>
      <c r="Q55" s="169"/>
      <c r="R55" s="169"/>
      <c r="S55" s="169"/>
      <c r="T55" s="169"/>
      <c r="U55" s="169"/>
      <c r="V55" s="169"/>
      <c r="W55" s="10"/>
      <c r="X55" s="15"/>
      <c r="Y55" s="12"/>
    </row>
    <row r="56" spans="1:25" ht="32.25" customHeight="1">
      <c r="A56" s="129" t="s">
        <v>88</v>
      </c>
      <c r="B56" s="131"/>
      <c r="C56" s="162" t="s">
        <v>36</v>
      </c>
      <c r="D56" s="162"/>
      <c r="E56" s="162"/>
      <c r="F56" s="162"/>
      <c r="G56" s="162"/>
      <c r="H56" s="162"/>
      <c r="I56" s="162"/>
      <c r="J56" s="162"/>
      <c r="K56" s="162"/>
      <c r="L56" s="162"/>
      <c r="M56" s="162"/>
      <c r="N56" s="162"/>
      <c r="O56" s="162"/>
      <c r="P56" s="162"/>
      <c r="Q56" s="162"/>
      <c r="R56" s="162"/>
      <c r="S56" s="162"/>
      <c r="T56" s="162"/>
      <c r="U56" s="162"/>
      <c r="V56" s="162"/>
      <c r="W56" s="10"/>
      <c r="X56" s="15"/>
      <c r="Y56" s="12"/>
    </row>
    <row r="57" spans="1:25" ht="32.25" customHeight="1">
      <c r="A57" s="129" t="s">
        <v>90</v>
      </c>
      <c r="B57" s="131"/>
      <c r="C57" s="162" t="s">
        <v>36</v>
      </c>
      <c r="D57" s="162"/>
      <c r="E57" s="162"/>
      <c r="F57" s="162"/>
      <c r="G57" s="162"/>
      <c r="H57" s="162"/>
      <c r="I57" s="162"/>
      <c r="J57" s="162"/>
      <c r="K57" s="162"/>
      <c r="L57" s="162"/>
      <c r="M57" s="162"/>
      <c r="N57" s="162"/>
      <c r="O57" s="162"/>
      <c r="P57" s="162"/>
      <c r="Q57" s="162"/>
      <c r="R57" s="162"/>
      <c r="S57" s="162"/>
      <c r="T57" s="162"/>
      <c r="U57" s="162"/>
      <c r="V57" s="162"/>
      <c r="W57" s="10"/>
      <c r="X57" s="15"/>
      <c r="Y57" s="12"/>
    </row>
    <row r="58" spans="1:25" ht="32.25" customHeight="1">
      <c r="A58" s="129" t="s">
        <v>92</v>
      </c>
      <c r="B58" s="131"/>
      <c r="C58" s="162" t="s">
        <v>36</v>
      </c>
      <c r="D58" s="162"/>
      <c r="E58" s="162"/>
      <c r="F58" s="162"/>
      <c r="G58" s="162"/>
      <c r="H58" s="162"/>
      <c r="I58" s="162"/>
      <c r="J58" s="162"/>
      <c r="K58" s="162"/>
      <c r="L58" s="162"/>
      <c r="M58" s="162"/>
      <c r="N58" s="162"/>
      <c r="O58" s="162"/>
      <c r="P58" s="162"/>
      <c r="Q58" s="162"/>
      <c r="R58" s="162"/>
      <c r="S58" s="162"/>
      <c r="T58" s="162"/>
      <c r="U58" s="162"/>
      <c r="V58" s="162"/>
      <c r="W58" s="10"/>
      <c r="X58" s="15"/>
      <c r="Y58" s="12"/>
    </row>
    <row r="59" spans="1:25" ht="32.25" customHeight="1">
      <c r="A59" s="129" t="s">
        <v>94</v>
      </c>
      <c r="B59" s="131"/>
      <c r="C59" s="280" t="s">
        <v>36</v>
      </c>
      <c r="D59" s="280"/>
      <c r="E59" s="280"/>
      <c r="F59" s="280"/>
      <c r="G59" s="280"/>
      <c r="H59" s="280"/>
      <c r="I59" s="280"/>
      <c r="J59" s="280"/>
      <c r="K59" s="280"/>
      <c r="L59" s="280"/>
      <c r="M59" s="280"/>
      <c r="N59" s="280"/>
      <c r="O59" s="280"/>
      <c r="P59" s="280"/>
      <c r="Q59" s="280"/>
      <c r="R59" s="280"/>
      <c r="S59" s="280"/>
      <c r="T59" s="280"/>
      <c r="U59" s="280"/>
      <c r="V59" s="280"/>
      <c r="W59" s="10">
        <f>LEN(C59)</f>
        <v>3</v>
      </c>
      <c r="X59" s="15"/>
      <c r="Y59" s="12"/>
    </row>
    <row r="60" spans="1:25" ht="20.399999999999999" customHeight="1">
      <c r="A60" s="169" t="s">
        <v>101</v>
      </c>
      <c r="B60" s="169"/>
      <c r="C60" s="169"/>
      <c r="D60" s="169"/>
      <c r="E60" s="169"/>
      <c r="F60" s="169"/>
      <c r="G60" s="169"/>
      <c r="H60" s="169"/>
      <c r="I60" s="169"/>
      <c r="J60" s="169"/>
      <c r="K60" s="169"/>
      <c r="L60" s="169"/>
      <c r="M60" s="169"/>
      <c r="N60" s="169"/>
      <c r="O60" s="169"/>
      <c r="P60" s="169"/>
      <c r="Q60" s="169"/>
      <c r="R60" s="169"/>
      <c r="S60" s="169"/>
      <c r="T60" s="169"/>
      <c r="U60" s="169"/>
      <c r="V60" s="169"/>
      <c r="W60" s="14"/>
      <c r="X60" s="15"/>
      <c r="Y60" s="12"/>
    </row>
    <row r="61" spans="1:25" ht="32.25" customHeight="1">
      <c r="A61" s="129" t="s">
        <v>88</v>
      </c>
      <c r="B61" s="131"/>
      <c r="C61" s="162" t="s">
        <v>23</v>
      </c>
      <c r="D61" s="162"/>
      <c r="E61" s="162"/>
      <c r="F61" s="162"/>
      <c r="G61" s="162"/>
      <c r="H61" s="162"/>
      <c r="I61" s="162"/>
      <c r="J61" s="162"/>
      <c r="K61" s="162"/>
      <c r="L61" s="162"/>
      <c r="M61" s="162"/>
      <c r="N61" s="162"/>
      <c r="O61" s="162"/>
      <c r="P61" s="162"/>
      <c r="Q61" s="162"/>
      <c r="R61" s="162"/>
      <c r="S61" s="162"/>
      <c r="T61" s="162"/>
      <c r="U61" s="162"/>
      <c r="V61" s="162"/>
      <c r="W61" s="14"/>
      <c r="X61" s="15"/>
      <c r="Y61" s="12"/>
    </row>
    <row r="62" spans="1:25" ht="32.25" customHeight="1">
      <c r="A62" s="129" t="s">
        <v>90</v>
      </c>
      <c r="B62" s="131"/>
      <c r="C62" s="162" t="s">
        <v>23</v>
      </c>
      <c r="D62" s="162"/>
      <c r="E62" s="162"/>
      <c r="F62" s="162"/>
      <c r="G62" s="162"/>
      <c r="H62" s="162"/>
      <c r="I62" s="162"/>
      <c r="J62" s="162"/>
      <c r="K62" s="162"/>
      <c r="L62" s="162"/>
      <c r="M62" s="162"/>
      <c r="N62" s="162"/>
      <c r="O62" s="162"/>
      <c r="P62" s="162"/>
      <c r="Q62" s="162"/>
      <c r="R62" s="162"/>
      <c r="S62" s="162"/>
      <c r="T62" s="162"/>
      <c r="U62" s="162"/>
      <c r="V62" s="162"/>
      <c r="W62" s="14"/>
      <c r="X62" s="15"/>
      <c r="Y62" s="12"/>
    </row>
    <row r="63" spans="1:25" ht="32.25" customHeight="1">
      <c r="A63" s="129" t="s">
        <v>92</v>
      </c>
      <c r="B63" s="131"/>
      <c r="C63" s="162" t="s">
        <v>23</v>
      </c>
      <c r="D63" s="162"/>
      <c r="E63" s="162"/>
      <c r="F63" s="162"/>
      <c r="G63" s="162"/>
      <c r="H63" s="162"/>
      <c r="I63" s="162"/>
      <c r="J63" s="162"/>
      <c r="K63" s="162"/>
      <c r="L63" s="162"/>
      <c r="M63" s="162"/>
      <c r="N63" s="162"/>
      <c r="O63" s="162"/>
      <c r="P63" s="162"/>
      <c r="Q63" s="162"/>
      <c r="R63" s="162"/>
      <c r="S63" s="162"/>
      <c r="T63" s="162"/>
      <c r="U63" s="162"/>
      <c r="V63" s="162"/>
      <c r="W63" s="14"/>
      <c r="X63" s="15"/>
      <c r="Y63" s="12"/>
    </row>
    <row r="64" spans="1:25" ht="32.25" customHeight="1">
      <c r="A64" s="129" t="s">
        <v>94</v>
      </c>
      <c r="B64" s="131"/>
      <c r="C64" s="280" t="s">
        <v>23</v>
      </c>
      <c r="D64" s="280"/>
      <c r="E64" s="280"/>
      <c r="F64" s="280"/>
      <c r="G64" s="280"/>
      <c r="H64" s="280"/>
      <c r="I64" s="280"/>
      <c r="J64" s="280"/>
      <c r="K64" s="280"/>
      <c r="L64" s="280"/>
      <c r="M64" s="280"/>
      <c r="N64" s="280"/>
      <c r="O64" s="280"/>
      <c r="P64" s="280"/>
      <c r="Q64" s="280"/>
      <c r="R64" s="280"/>
      <c r="S64" s="280"/>
      <c r="T64" s="280"/>
      <c r="U64" s="280"/>
      <c r="V64" s="280"/>
      <c r="W64" s="14"/>
      <c r="X64" s="15"/>
      <c r="Y64" s="12"/>
    </row>
    <row r="65" spans="1:25" ht="16.2" customHeight="1">
      <c r="A65" s="169" t="s">
        <v>102</v>
      </c>
      <c r="B65" s="169"/>
      <c r="C65" s="169"/>
      <c r="D65" s="169"/>
      <c r="E65" s="169"/>
      <c r="F65" s="169"/>
      <c r="G65" s="169"/>
      <c r="H65" s="169"/>
      <c r="I65" s="169"/>
      <c r="J65" s="169"/>
      <c r="K65" s="169"/>
      <c r="L65" s="169"/>
      <c r="M65" s="169"/>
      <c r="N65" s="169"/>
      <c r="O65" s="169"/>
      <c r="P65" s="169"/>
      <c r="Q65" s="169"/>
      <c r="R65" s="169"/>
      <c r="S65" s="169"/>
      <c r="T65" s="169"/>
      <c r="U65" s="169"/>
      <c r="V65" s="169"/>
      <c r="W65" s="14"/>
      <c r="X65" s="15"/>
      <c r="Y65" s="12"/>
    </row>
    <row r="66" spans="1:25" ht="15.6" customHeight="1">
      <c r="A66" s="20" t="s">
        <v>3</v>
      </c>
      <c r="B66" s="170" t="s">
        <v>103</v>
      </c>
      <c r="C66" s="171"/>
      <c r="D66" s="172" t="s">
        <v>104</v>
      </c>
      <c r="E66" s="170"/>
      <c r="F66" s="170"/>
      <c r="G66" s="170"/>
      <c r="H66" s="170"/>
      <c r="I66" s="170"/>
      <c r="J66" s="171"/>
      <c r="K66" s="172" t="s">
        <v>105</v>
      </c>
      <c r="L66" s="170"/>
      <c r="M66" s="170"/>
      <c r="N66" s="170"/>
      <c r="O66" s="170"/>
      <c r="P66" s="170"/>
      <c r="Q66" s="171"/>
      <c r="R66" s="172" t="s">
        <v>106</v>
      </c>
      <c r="S66" s="170"/>
      <c r="T66" s="170"/>
      <c r="U66" s="170"/>
      <c r="V66" s="171"/>
      <c r="W66" s="14"/>
      <c r="X66" s="15"/>
      <c r="Y66" s="12"/>
    </row>
    <row r="67" spans="1:25" ht="32.25" customHeight="1">
      <c r="A67" s="19">
        <v>1</v>
      </c>
      <c r="B67" s="183">
        <v>45733</v>
      </c>
      <c r="C67" s="100"/>
      <c r="D67" s="184" t="s">
        <v>107</v>
      </c>
      <c r="E67" s="162"/>
      <c r="F67" s="162"/>
      <c r="G67" s="162"/>
      <c r="H67" s="162"/>
      <c r="I67" s="162"/>
      <c r="J67" s="185"/>
      <c r="K67" s="184" t="s">
        <v>108</v>
      </c>
      <c r="L67" s="162"/>
      <c r="M67" s="162"/>
      <c r="N67" s="162"/>
      <c r="O67" s="162"/>
      <c r="P67" s="162"/>
      <c r="Q67" s="185"/>
      <c r="R67" s="183">
        <v>45741</v>
      </c>
      <c r="S67" s="99"/>
      <c r="T67" s="99"/>
      <c r="U67" s="99"/>
      <c r="V67" s="100"/>
      <c r="W67" s="14"/>
      <c r="X67" s="15"/>
      <c r="Y67" s="12"/>
    </row>
    <row r="68" spans="1:25" ht="15.6" customHeight="1">
      <c r="A68" s="175" t="s">
        <v>111</v>
      </c>
      <c r="B68" s="176"/>
      <c r="C68" s="176"/>
      <c r="D68" s="176"/>
      <c r="E68" s="176"/>
      <c r="F68" s="176"/>
      <c r="G68" s="176"/>
      <c r="H68" s="176"/>
      <c r="I68" s="176"/>
      <c r="J68" s="176"/>
      <c r="K68" s="176"/>
      <c r="L68" s="176"/>
      <c r="M68" s="176"/>
      <c r="N68" s="176"/>
      <c r="O68" s="176"/>
      <c r="P68" s="176"/>
      <c r="Q68" s="176"/>
      <c r="R68" s="176"/>
      <c r="S68" s="176"/>
      <c r="T68" s="176"/>
      <c r="U68" s="176"/>
      <c r="V68" s="177"/>
      <c r="W68" s="14"/>
      <c r="X68" s="15"/>
      <c r="Y68" s="12"/>
    </row>
    <row r="69" spans="1:25" ht="26.7" customHeight="1">
      <c r="A69" s="16" t="s">
        <v>112</v>
      </c>
      <c r="B69" s="98" t="s">
        <v>113</v>
      </c>
      <c r="C69" s="99"/>
      <c r="D69" s="99"/>
      <c r="E69" s="99"/>
      <c r="F69" s="99"/>
      <c r="G69" s="99"/>
      <c r="H69" s="99"/>
      <c r="I69" s="99"/>
      <c r="J69" s="99"/>
      <c r="K69" s="99"/>
      <c r="L69" s="100"/>
      <c r="M69" s="173" t="s">
        <v>114</v>
      </c>
      <c r="N69" s="174"/>
      <c r="O69" s="98" t="s">
        <v>115</v>
      </c>
      <c r="P69" s="99"/>
      <c r="Q69" s="99"/>
      <c r="R69" s="99"/>
      <c r="S69" s="99"/>
      <c r="T69" s="99"/>
      <c r="U69" s="99"/>
      <c r="V69" s="100"/>
    </row>
    <row r="70" spans="1:25" ht="24.6" customHeight="1">
      <c r="A70" s="16" t="s">
        <v>116</v>
      </c>
      <c r="B70" s="98" t="s">
        <v>117</v>
      </c>
      <c r="C70" s="99"/>
      <c r="D70" s="99"/>
      <c r="E70" s="99"/>
      <c r="F70" s="99"/>
      <c r="G70" s="99"/>
      <c r="H70" s="99"/>
      <c r="I70" s="99"/>
      <c r="J70" s="99"/>
      <c r="K70" s="99"/>
      <c r="L70" s="100"/>
      <c r="M70" s="173" t="s">
        <v>114</v>
      </c>
      <c r="N70" s="174"/>
      <c r="O70" s="98" t="s">
        <v>118</v>
      </c>
      <c r="P70" s="99"/>
      <c r="Q70" s="99"/>
      <c r="R70" s="99"/>
      <c r="S70" s="99"/>
      <c r="T70" s="99"/>
      <c r="U70" s="99"/>
      <c r="V70" s="100"/>
    </row>
    <row r="71" spans="1:25" ht="27.6" customHeight="1">
      <c r="A71" s="16" t="s">
        <v>119</v>
      </c>
      <c r="B71" s="98" t="s">
        <v>117</v>
      </c>
      <c r="C71" s="99"/>
      <c r="D71" s="99"/>
      <c r="E71" s="99"/>
      <c r="F71" s="99"/>
      <c r="G71" s="99"/>
      <c r="H71" s="99"/>
      <c r="I71" s="99"/>
      <c r="J71" s="99"/>
      <c r="K71" s="99"/>
      <c r="L71" s="100"/>
      <c r="M71" s="173" t="s">
        <v>114</v>
      </c>
      <c r="N71" s="174"/>
      <c r="O71" s="98" t="s">
        <v>118</v>
      </c>
      <c r="P71" s="99"/>
      <c r="Q71" s="99"/>
      <c r="R71" s="99"/>
      <c r="S71" s="99"/>
      <c r="T71" s="99"/>
      <c r="U71" s="99"/>
      <c r="V71" s="100"/>
    </row>
    <row r="72" spans="1:25" ht="13.5" customHeight="1">
      <c r="A72" s="175" t="s">
        <v>120</v>
      </c>
      <c r="B72" s="176"/>
      <c r="C72" s="176"/>
      <c r="D72" s="176"/>
      <c r="E72" s="176"/>
      <c r="F72" s="176"/>
      <c r="G72" s="176"/>
      <c r="H72" s="176"/>
      <c r="I72" s="176"/>
      <c r="J72" s="176"/>
      <c r="K72" s="176"/>
      <c r="L72" s="176"/>
      <c r="M72" s="176"/>
      <c r="N72" s="176"/>
      <c r="O72" s="176"/>
      <c r="P72" s="176"/>
      <c r="Q72" s="176"/>
      <c r="R72" s="176"/>
      <c r="S72" s="176"/>
      <c r="T72" s="176"/>
      <c r="U72" s="176"/>
      <c r="V72" s="177"/>
    </row>
    <row r="73" spans="1:25" ht="19.95" customHeight="1">
      <c r="A73" s="30" t="s">
        <v>121</v>
      </c>
      <c r="B73" s="178" t="s">
        <v>122</v>
      </c>
      <c r="C73" s="179"/>
      <c r="D73" s="179"/>
      <c r="E73" s="179"/>
      <c r="F73" s="179"/>
      <c r="G73" s="179"/>
      <c r="H73" s="179"/>
      <c r="I73" s="179"/>
      <c r="J73" s="179"/>
      <c r="K73" s="179"/>
      <c r="L73" s="180"/>
      <c r="M73" s="181" t="s">
        <v>114</v>
      </c>
      <c r="N73" s="182"/>
      <c r="O73" s="178" t="s">
        <v>123</v>
      </c>
      <c r="P73" s="179"/>
      <c r="Q73" s="179"/>
      <c r="R73" s="179"/>
      <c r="S73" s="179"/>
      <c r="T73" s="179"/>
      <c r="U73" s="179"/>
      <c r="V73" s="180"/>
    </row>
    <row r="74" spans="1:25" ht="13.5" customHeight="1">
      <c r="A74" s="168" t="s">
        <v>124</v>
      </c>
      <c r="B74" s="168"/>
      <c r="C74" s="168"/>
      <c r="D74" s="168"/>
      <c r="E74" s="168"/>
      <c r="F74" s="168"/>
      <c r="G74" s="168"/>
      <c r="H74" s="168"/>
      <c r="I74" s="168"/>
      <c r="J74" s="168"/>
      <c r="K74" s="168"/>
      <c r="L74" s="168"/>
      <c r="M74" s="168"/>
      <c r="N74" s="168"/>
      <c r="O74" s="168"/>
      <c r="P74" s="168"/>
      <c r="Q74" s="168"/>
      <c r="R74" s="168"/>
      <c r="S74" s="168"/>
      <c r="T74" s="168"/>
      <c r="U74" s="168"/>
      <c r="V74" s="168"/>
    </row>
  </sheetData>
  <sheetProtection algorithmName="SHA-512" hashValue="4323PHIxfKNid4uHh+ViJeB6nVMwDzs/GgkxVzzJ+s3ssoaVIdhziCq/7T10UjTnUkoNMdfdZLuyYewBysWfQg==" saltValue="5d4i/Lfh8d1Xv1jiHMXKVg==" spinCount="100000" sheet="1" formatCells="0" formatColumns="0" formatRows="0" insertColumns="0" insertRows="0" insertHyperlinks="0" deleteColumns="0" deleteRows="0" sort="0" autoFilter="0" pivotTables="0"/>
  <mergeCells count="203">
    <mergeCell ref="A68:V68"/>
    <mergeCell ref="B69:L69"/>
    <mergeCell ref="M69:N69"/>
    <mergeCell ref="O69:V69"/>
    <mergeCell ref="A72:V72"/>
    <mergeCell ref="C63:V63"/>
    <mergeCell ref="C58:V58"/>
    <mergeCell ref="C53:V53"/>
    <mergeCell ref="B73:L73"/>
    <mergeCell ref="M73:N73"/>
    <mergeCell ref="O73:V73"/>
    <mergeCell ref="C56:V56"/>
    <mergeCell ref="A61:B61"/>
    <mergeCell ref="C61:V61"/>
    <mergeCell ref="A58:B58"/>
    <mergeCell ref="A63:B63"/>
    <mergeCell ref="A54:B54"/>
    <mergeCell ref="A59:B59"/>
    <mergeCell ref="A64:B64"/>
    <mergeCell ref="C54:V54"/>
    <mergeCell ref="C59:V59"/>
    <mergeCell ref="C64:V64"/>
    <mergeCell ref="A62:B62"/>
    <mergeCell ref="C62:V62"/>
    <mergeCell ref="A74:V74"/>
    <mergeCell ref="B70:L70"/>
    <mergeCell ref="M70:N70"/>
    <mergeCell ref="O70:V70"/>
    <mergeCell ref="B71:L71"/>
    <mergeCell ref="M71:N71"/>
    <mergeCell ref="O71:V71"/>
    <mergeCell ref="A46:B46"/>
    <mergeCell ref="C46:V46"/>
    <mergeCell ref="B67:C67"/>
    <mergeCell ref="D67:J67"/>
    <mergeCell ref="K67:Q67"/>
    <mergeCell ref="R67:V67"/>
    <mergeCell ref="A50:V50"/>
    <mergeCell ref="A60:V60"/>
    <mergeCell ref="A65:V65"/>
    <mergeCell ref="B66:C66"/>
    <mergeCell ref="D66:J66"/>
    <mergeCell ref="K66:Q66"/>
    <mergeCell ref="R66:V66"/>
    <mergeCell ref="A55:V55"/>
    <mergeCell ref="A51:B51"/>
    <mergeCell ref="C51:V51"/>
    <mergeCell ref="A56:B56"/>
    <mergeCell ref="A47:B47"/>
    <mergeCell ref="C47:V47"/>
    <mergeCell ref="A52:B52"/>
    <mergeCell ref="A57:B57"/>
    <mergeCell ref="G43:H43"/>
    <mergeCell ref="I43:J43"/>
    <mergeCell ref="M43:N43"/>
    <mergeCell ref="O43:P43"/>
    <mergeCell ref="A45:V45"/>
    <mergeCell ref="A48:B48"/>
    <mergeCell ref="C48:V48"/>
    <mergeCell ref="A53:B53"/>
    <mergeCell ref="A49:B49"/>
    <mergeCell ref="C49:V49"/>
    <mergeCell ref="C57:V57"/>
    <mergeCell ref="C52:V52"/>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R11:T11"/>
    <mergeCell ref="U11:V11"/>
    <mergeCell ref="A12:B12"/>
    <mergeCell ref="C12:G12"/>
    <mergeCell ref="H12:M12"/>
    <mergeCell ref="N12:O12"/>
    <mergeCell ref="P12:Q12"/>
    <mergeCell ref="A16:E17"/>
    <mergeCell ref="F16:I17"/>
    <mergeCell ref="J16:M17"/>
    <mergeCell ref="Q16:S17"/>
    <mergeCell ref="T16:V17"/>
    <mergeCell ref="R12:V12"/>
    <mergeCell ref="A13:B13"/>
    <mergeCell ref="C13:G13"/>
    <mergeCell ref="H13:M13"/>
    <mergeCell ref="N13:O13"/>
    <mergeCell ref="P13:Q13"/>
    <mergeCell ref="R13:V13"/>
    <mergeCell ref="A11:E11"/>
    <mergeCell ref="F11:N11"/>
    <mergeCell ref="O11:Q1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s>
  <dataValidations count="2">
    <dataValidation type="textLength" allowBlank="1" showInputMessage="1" showErrorMessage="1" sqref="C46:V49 C56:V56 C59:V59" xr:uid="{0A3A1548-0B04-4AF5-AE5B-4F032F2CC2A8}">
      <formula1>1</formula1>
      <formula2>700</formula2>
    </dataValidation>
    <dataValidation type="textLength" allowBlank="1" showInputMessage="1" showErrorMessage="1" sqref="C57:V58 C51:V54" xr:uid="{00000000-0002-0000-0000-00000100000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lista!$B$2:$B$8</xm:f>
          </x14:formula1>
          <xm:sqref>F16:I17</xm:sqref>
        </x14:dataValidation>
        <x14:dataValidation type="list" allowBlank="1" showInputMessage="1" showErrorMessage="1" xr:uid="{00000000-0002-0000-0000-000005000000}">
          <x14:formula1>
            <xm:f>lista!$O$2:$O$3</xm:f>
          </x14:formula1>
          <xm:sqref>A20:C20</xm:sqref>
        </x14:dataValidation>
        <x14:dataValidation type="list" allowBlank="1" showInputMessage="1" showErrorMessage="1" xr:uid="{00000000-0002-0000-0000-000006000000}">
          <x14:formula1>
            <xm:f>lista!$F$2:$F$9</xm:f>
          </x14:formula1>
          <xm:sqref>D20:G20</xm:sqref>
        </x14:dataValidation>
        <x14:dataValidation type="list" allowBlank="1" showInputMessage="1" showErrorMessage="1" xr:uid="{00000000-0002-0000-0000-000007000000}">
          <x14:formula1>
            <xm:f>lista!$D$2:$D$3</xm:f>
          </x14:formula1>
          <xm:sqref>L20:O20</xm:sqref>
        </x14:dataValidation>
        <x14:dataValidation type="list" allowBlank="1" showInputMessage="1" showErrorMessage="1" xr:uid="{00000000-0002-0000-0000-000008000000}">
          <x14:formula1>
            <xm:f>lista!$E$2:$E$3</xm:f>
          </x14:formula1>
          <xm:sqref>S20:V20</xm:sqref>
        </x14:dataValidation>
        <x14:dataValidation type="list" allowBlank="1" showInputMessage="1" showErrorMessage="1" xr:uid="{00000000-0002-0000-0000-000009000000}">
          <x14:formula1>
            <xm:f>lista!$C$2:$C$3</xm:f>
          </x14:formula1>
          <xm:sqref>P20:R20</xm:sqref>
        </x14:dataValidation>
        <x14:dataValidation type="list" allowBlank="1" showInputMessage="1" showErrorMessage="1" xr:uid="{00000000-0002-0000-0000-00000A000000}">
          <x14:formula1>
            <xm:f>lista!$G$2:$G$5</xm:f>
          </x14:formula1>
          <xm:sqref>Q16:S17</xm:sqref>
        </x14:dataValidation>
        <x14:dataValidation type="list" allowBlank="1" showInputMessage="1" showErrorMessage="1" xr:uid="{00000000-0002-0000-0000-00000B000000}">
          <x14:formula1>
            <xm:f>lista!$H$2:$H$5</xm:f>
          </x14:formula1>
          <xm:sqref>T16:V17</xm:sqref>
        </x14:dataValidation>
        <x14:dataValidation type="list" allowBlank="1" showInputMessage="1" showErrorMessage="1" xr:uid="{00000000-0002-0000-0000-00000C000000}">
          <x14:formula1>
            <xm:f>lista!$I$2:$I$7</xm:f>
          </x14:formula1>
          <xm:sqref>A13:B13</xm:sqref>
        </x14:dataValidation>
        <x14:dataValidation type="list" allowBlank="1" showInputMessage="1" showErrorMessage="1" xr:uid="{CEEBD7A3-E034-4A30-95E3-CB87965E08F4}">
          <x14:formula1>
            <xm:f>lista!$P$2:$P$4</xm:f>
          </x14:formula1>
          <xm:sqref>C61:V64</xm:sqref>
        </x14:dataValidation>
        <x14:dataValidation type="list" allowBlank="1" showInputMessage="1" showErrorMessage="1" xr:uid="{00000000-0002-0000-0000-00000E000000}">
          <x14:formula1>
            <xm:f>lista!$Q$2:$Q$3</xm:f>
          </x14:formula1>
          <xm:sqref>O11:Q11</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9D2AB7AA-4C76-4A85-8037-4F0E81CCFAFA}">
          <x14:formula1>
            <xm:f>lista!$R$2:$R$21</xm:f>
          </x14:formula1>
          <xm:sqref>U11:V11</xm:sqref>
        </x14:dataValidation>
        <x14:dataValidation type="list" allowBlank="1" showInputMessage="1" showErrorMessage="1" xr:uid="{00000000-0002-0000-0000-000013000000}">
          <x14:formula1>
            <xm:f>lista!$A$2:$A$14</xm:f>
          </x14:formula1>
          <xm:sqref>F11:N11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4"/>
  <sheetViews>
    <sheetView showGridLines="0" view="pageBreakPreview" topLeftCell="B46" zoomScale="80" zoomScaleNormal="100" zoomScaleSheetLayoutView="80" workbookViewId="0">
      <selection activeCell="C49" sqref="C49:V4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50.4" customHeight="1">
      <c r="A11" s="97" t="s">
        <v>169</v>
      </c>
      <c r="B11" s="97"/>
      <c r="C11" s="97"/>
      <c r="D11" s="97"/>
      <c r="E11" s="97"/>
      <c r="F11" s="98" t="s">
        <v>170</v>
      </c>
      <c r="G11" s="99"/>
      <c r="H11" s="99"/>
      <c r="I11" s="99"/>
      <c r="J11" s="99"/>
      <c r="K11" s="99"/>
      <c r="L11" s="99"/>
      <c r="M11" s="99"/>
      <c r="N11" s="100"/>
      <c r="O11" s="74" t="s">
        <v>23</v>
      </c>
      <c r="P11" s="75"/>
      <c r="Q11" s="76"/>
      <c r="R11" s="93" t="s">
        <v>171</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150</v>
      </c>
      <c r="B13" s="92"/>
      <c r="C13" s="93" t="s">
        <v>172</v>
      </c>
      <c r="D13" s="93"/>
      <c r="E13" s="93"/>
      <c r="F13" s="93"/>
      <c r="G13" s="93"/>
      <c r="H13" s="93" t="s">
        <v>173</v>
      </c>
      <c r="I13" s="93"/>
      <c r="J13" s="93"/>
      <c r="K13" s="93"/>
      <c r="L13" s="93"/>
      <c r="M13" s="93"/>
      <c r="N13" s="93" t="s">
        <v>153</v>
      </c>
      <c r="O13" s="93"/>
      <c r="P13" s="93">
        <v>7967</v>
      </c>
      <c r="Q13" s="93"/>
      <c r="R13" s="94" t="s">
        <v>174</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97" t="s">
        <v>175</v>
      </c>
      <c r="B16" s="97"/>
      <c r="C16" s="97"/>
      <c r="D16" s="97"/>
      <c r="E16" s="97"/>
      <c r="F16" s="104" t="s">
        <v>156</v>
      </c>
      <c r="G16" s="104"/>
      <c r="H16" s="104"/>
      <c r="I16" s="104"/>
      <c r="J16" s="204">
        <v>2469</v>
      </c>
      <c r="K16" s="106"/>
      <c r="L16" s="106"/>
      <c r="M16" s="107"/>
      <c r="N16" s="36" t="s">
        <v>46</v>
      </c>
      <c r="O16" s="36" t="s">
        <v>47</v>
      </c>
      <c r="P16" s="36" t="s">
        <v>48</v>
      </c>
      <c r="Q16" s="97" t="s">
        <v>49</v>
      </c>
      <c r="R16" s="97"/>
      <c r="S16" s="97"/>
      <c r="T16" s="101">
        <v>2025</v>
      </c>
      <c r="U16" s="101"/>
      <c r="V16" s="101"/>
    </row>
    <row r="17" spans="1:25" ht="37.200000000000003" customHeight="1">
      <c r="A17" s="97"/>
      <c r="B17" s="97"/>
      <c r="C17" s="97"/>
      <c r="D17" s="97"/>
      <c r="E17" s="97"/>
      <c r="F17" s="104"/>
      <c r="G17" s="104"/>
      <c r="H17" s="104"/>
      <c r="I17" s="104"/>
      <c r="J17" s="108"/>
      <c r="K17" s="109"/>
      <c r="L17" s="109"/>
      <c r="M17" s="110"/>
      <c r="N17" s="17">
        <v>2480</v>
      </c>
      <c r="O17" s="17">
        <v>2480</v>
      </c>
      <c r="P17" s="17">
        <v>2480</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157</v>
      </c>
      <c r="B20" s="124"/>
      <c r="C20" s="125"/>
      <c r="D20" s="123" t="s">
        <v>59</v>
      </c>
      <c r="E20" s="124"/>
      <c r="F20" s="124"/>
      <c r="G20" s="125"/>
      <c r="H20" s="204">
        <v>2480</v>
      </c>
      <c r="I20" s="106"/>
      <c r="J20" s="106"/>
      <c r="K20" s="107"/>
      <c r="L20" s="98" t="s">
        <v>60</v>
      </c>
      <c r="M20" s="99"/>
      <c r="N20" s="99"/>
      <c r="O20" s="100"/>
      <c r="P20" s="123" t="s">
        <v>61</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74">
        <v>2480</v>
      </c>
      <c r="B23" s="75"/>
      <c r="C23" s="75"/>
      <c r="D23" s="76"/>
      <c r="E23" s="74" t="s">
        <v>176</v>
      </c>
      <c r="F23" s="75"/>
      <c r="G23" s="75"/>
      <c r="H23" s="75"/>
      <c r="I23" s="76"/>
      <c r="J23" s="94" t="s">
        <v>177</v>
      </c>
      <c r="K23" s="95"/>
      <c r="L23" s="95"/>
      <c r="M23" s="95"/>
      <c r="N23" s="96"/>
      <c r="O23" s="98" t="s">
        <v>160</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161</v>
      </c>
      <c r="B25" s="97"/>
      <c r="C25" s="97"/>
      <c r="D25" s="97"/>
      <c r="E25" s="97"/>
      <c r="F25" s="97"/>
      <c r="G25" s="97"/>
      <c r="H25" s="97"/>
      <c r="I25" s="97"/>
      <c r="J25" s="97"/>
      <c r="K25" s="97"/>
      <c r="L25" s="97"/>
      <c r="M25" s="97" t="s">
        <v>178</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39.6" customHeight="1">
      <c r="A28" s="132" t="s">
        <v>163</v>
      </c>
      <c r="B28" s="132"/>
      <c r="C28" s="94">
        <v>903</v>
      </c>
      <c r="D28" s="95"/>
      <c r="E28" s="95"/>
      <c r="F28" s="95"/>
      <c r="G28" s="96"/>
      <c r="H28" s="74">
        <v>1252</v>
      </c>
      <c r="I28" s="75"/>
      <c r="J28" s="75"/>
      <c r="K28" s="75"/>
      <c r="L28" s="76"/>
      <c r="M28" s="94">
        <v>1926</v>
      </c>
      <c r="N28" s="95"/>
      <c r="O28" s="95"/>
      <c r="P28" s="95"/>
      <c r="Q28" s="96"/>
      <c r="R28" s="198">
        <v>2480</v>
      </c>
      <c r="S28" s="199"/>
      <c r="T28" s="199"/>
      <c r="U28" s="199"/>
      <c r="V28" s="200"/>
      <c r="X28" s="8"/>
      <c r="Y28" s="8"/>
    </row>
    <row r="29" spans="1:25" ht="19.95" customHeight="1">
      <c r="A29" s="156" t="s">
        <v>84</v>
      </c>
      <c r="B29" s="156"/>
      <c r="C29" s="156"/>
      <c r="D29" s="156"/>
      <c r="E29" s="156"/>
      <c r="F29" s="156"/>
      <c r="G29" s="156"/>
      <c r="H29" s="156"/>
      <c r="I29" s="156"/>
      <c r="J29" s="156"/>
      <c r="K29" s="156"/>
      <c r="L29" s="156"/>
      <c r="M29" s="156"/>
      <c r="N29" s="156"/>
      <c r="O29" s="156"/>
      <c r="P29" s="156"/>
      <c r="Q29" s="156"/>
      <c r="R29" s="156"/>
      <c r="S29" s="156"/>
      <c r="T29" s="156"/>
      <c r="U29" s="156"/>
      <c r="V29" s="156"/>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55"/>
      <c r="H31" s="155"/>
      <c r="I31" s="155"/>
      <c r="J31" s="155"/>
      <c r="K31" s="155"/>
      <c r="L31" s="155"/>
      <c r="M31" s="155"/>
      <c r="N31" s="155"/>
      <c r="O31" s="155"/>
      <c r="P31" s="155"/>
      <c r="Q31" s="158"/>
      <c r="R31" s="158"/>
      <c r="S31" s="158"/>
      <c r="T31" s="158"/>
      <c r="U31" s="158"/>
      <c r="V31" s="159"/>
    </row>
    <row r="32" spans="1:25" ht="17.7" customHeight="1">
      <c r="A32" s="65" t="s">
        <v>77</v>
      </c>
      <c r="B32" s="68">
        <f>C28</f>
        <v>903</v>
      </c>
      <c r="C32" s="1"/>
      <c r="D32" s="1"/>
      <c r="G32" s="157"/>
      <c r="H32" s="157"/>
      <c r="I32" s="155"/>
      <c r="J32" s="155"/>
      <c r="K32" s="10"/>
      <c r="L32" s="11"/>
      <c r="M32" s="157"/>
      <c r="N32" s="157"/>
      <c r="O32" s="157"/>
      <c r="P32" s="157"/>
      <c r="Q32" s="160"/>
      <c r="R32" s="160"/>
      <c r="S32" s="160"/>
      <c r="T32" s="160"/>
      <c r="U32" s="160"/>
      <c r="V32" s="161"/>
    </row>
    <row r="33" spans="1:25" ht="17.7" customHeight="1">
      <c r="A33" s="65" t="s">
        <v>78</v>
      </c>
      <c r="B33" s="68">
        <f>H28</f>
        <v>1252</v>
      </c>
      <c r="C33" s="1"/>
      <c r="D33" s="1"/>
      <c r="G33" s="155"/>
      <c r="H33" s="155"/>
      <c r="I33" s="155"/>
      <c r="J33" s="155"/>
      <c r="K33" s="12"/>
      <c r="L33" s="10"/>
      <c r="M33" s="155"/>
      <c r="N33" s="155"/>
      <c r="O33" s="155"/>
      <c r="P33" s="155"/>
      <c r="Q33" s="160"/>
      <c r="R33" s="160"/>
      <c r="S33" s="160"/>
      <c r="T33" s="160"/>
      <c r="U33" s="160"/>
      <c r="V33" s="161"/>
    </row>
    <row r="34" spans="1:25" ht="17.7" customHeight="1">
      <c r="A34" s="65" t="s">
        <v>79</v>
      </c>
      <c r="B34" s="68">
        <f>M28</f>
        <v>1926</v>
      </c>
      <c r="C34" s="1"/>
      <c r="D34" s="1"/>
      <c r="G34" s="155"/>
      <c r="H34" s="155"/>
      <c r="I34" s="155"/>
      <c r="J34" s="155"/>
      <c r="K34" s="12"/>
      <c r="L34" s="10"/>
      <c r="M34" s="155"/>
      <c r="N34" s="155"/>
      <c r="O34" s="155"/>
      <c r="P34" s="155"/>
      <c r="Q34" s="160"/>
      <c r="R34" s="160"/>
      <c r="S34" s="160"/>
      <c r="T34" s="160"/>
      <c r="U34" s="160"/>
      <c r="V34" s="161"/>
    </row>
    <row r="35" spans="1:25" ht="17.7" customHeight="1">
      <c r="A35" s="65" t="s">
        <v>80</v>
      </c>
      <c r="B35" s="68">
        <f>R28</f>
        <v>2480</v>
      </c>
      <c r="C35" s="1"/>
      <c r="D35" s="1"/>
      <c r="G35" s="155"/>
      <c r="H35" s="155"/>
      <c r="I35" s="155"/>
      <c r="J35" s="155"/>
      <c r="K35" s="12"/>
      <c r="L35" s="10"/>
      <c r="M35" s="155"/>
      <c r="N35" s="155"/>
      <c r="O35" s="155"/>
      <c r="P35" s="155"/>
      <c r="Q35" s="160"/>
      <c r="R35" s="160"/>
      <c r="S35" s="160"/>
      <c r="T35" s="160"/>
      <c r="U35" s="160"/>
      <c r="V35" s="161"/>
    </row>
    <row r="36" spans="1:25" ht="17.7" customHeight="1">
      <c r="A36" s="67"/>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25" customHeight="1">
      <c r="A43" s="67"/>
      <c r="C43" s="1"/>
      <c r="D43" s="1"/>
      <c r="G43" s="155"/>
      <c r="H43" s="155"/>
      <c r="I43" s="155"/>
      <c r="J43" s="155"/>
      <c r="K43" s="12"/>
      <c r="L43" s="10"/>
      <c r="M43" s="155"/>
      <c r="N43" s="155"/>
      <c r="O43" s="155"/>
      <c r="P43" s="155"/>
      <c r="Q43" s="158"/>
      <c r="R43" s="158"/>
      <c r="S43" s="158"/>
      <c r="T43" s="158"/>
      <c r="U43" s="158"/>
      <c r="V43" s="159"/>
    </row>
    <row r="44" spans="1:25" ht="17.25" customHeight="1">
      <c r="A44" s="24"/>
      <c r="B44" s="15"/>
      <c r="C44" s="21"/>
      <c r="D44" s="21"/>
      <c r="K44" s="12"/>
      <c r="L44" s="10"/>
      <c r="V44" s="25"/>
    </row>
    <row r="45" spans="1:25" ht="15.75" customHeight="1">
      <c r="A45" s="205" t="s">
        <v>87</v>
      </c>
      <c r="B45" s="205"/>
      <c r="C45" s="205"/>
      <c r="D45" s="205"/>
      <c r="E45" s="205"/>
      <c r="F45" s="205"/>
      <c r="G45" s="205"/>
      <c r="H45" s="205"/>
      <c r="I45" s="205"/>
      <c r="J45" s="205"/>
      <c r="K45" s="205"/>
      <c r="L45" s="205"/>
      <c r="M45" s="205"/>
      <c r="N45" s="205"/>
      <c r="O45" s="205"/>
      <c r="P45" s="205"/>
      <c r="Q45" s="205"/>
      <c r="R45" s="205"/>
      <c r="S45" s="205"/>
      <c r="T45" s="205"/>
      <c r="U45" s="205"/>
      <c r="V45" s="205"/>
      <c r="X45" s="13"/>
    </row>
    <row r="46" spans="1:25" ht="56.4" customHeight="1">
      <c r="A46" s="129" t="s">
        <v>88</v>
      </c>
      <c r="B46" s="131"/>
      <c r="C46" s="162" t="s">
        <v>179</v>
      </c>
      <c r="D46" s="162"/>
      <c r="E46" s="162"/>
      <c r="F46" s="162"/>
      <c r="G46" s="162"/>
      <c r="H46" s="162"/>
      <c r="I46" s="162"/>
      <c r="J46" s="162"/>
      <c r="K46" s="162"/>
      <c r="L46" s="162"/>
      <c r="M46" s="162"/>
      <c r="N46" s="162"/>
      <c r="O46" s="162"/>
      <c r="P46" s="162"/>
      <c r="Q46" s="162"/>
      <c r="R46" s="162"/>
      <c r="S46" s="162"/>
      <c r="T46" s="162"/>
      <c r="U46" s="162"/>
      <c r="V46" s="162"/>
      <c r="W46" s="10"/>
      <c r="X46" s="10"/>
      <c r="Y46" s="10"/>
    </row>
    <row r="47" spans="1:25" ht="44.25" customHeight="1">
      <c r="A47" s="129" t="s">
        <v>90</v>
      </c>
      <c r="B47" s="131"/>
      <c r="C47" s="162" t="s">
        <v>180</v>
      </c>
      <c r="D47" s="162"/>
      <c r="E47" s="162"/>
      <c r="F47" s="162"/>
      <c r="G47" s="162"/>
      <c r="H47" s="162"/>
      <c r="I47" s="162"/>
      <c r="J47" s="162"/>
      <c r="K47" s="162"/>
      <c r="L47" s="162"/>
      <c r="M47" s="162"/>
      <c r="N47" s="162"/>
      <c r="O47" s="162"/>
      <c r="P47" s="162"/>
      <c r="Q47" s="162"/>
      <c r="R47" s="162"/>
      <c r="S47" s="162"/>
      <c r="T47" s="162"/>
      <c r="U47" s="162"/>
      <c r="V47" s="162"/>
      <c r="W47" s="10"/>
      <c r="X47" s="10"/>
      <c r="Y47" s="10"/>
    </row>
    <row r="48" spans="1:25" ht="41.25" customHeight="1">
      <c r="A48" s="129" t="s">
        <v>92</v>
      </c>
      <c r="B48" s="131"/>
      <c r="C48" s="162" t="s">
        <v>181</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41.25" customHeight="1">
      <c r="A49" s="129" t="s">
        <v>94</v>
      </c>
      <c r="B49" s="131"/>
      <c r="C49" s="186" t="s">
        <v>182</v>
      </c>
      <c r="D49" s="186"/>
      <c r="E49" s="186"/>
      <c r="F49" s="186"/>
      <c r="G49" s="186"/>
      <c r="H49" s="186"/>
      <c r="I49" s="186"/>
      <c r="J49" s="186"/>
      <c r="K49" s="186"/>
      <c r="L49" s="186"/>
      <c r="M49" s="186"/>
      <c r="N49" s="186"/>
      <c r="O49" s="186"/>
      <c r="P49" s="186"/>
      <c r="Q49" s="186"/>
      <c r="R49" s="186"/>
      <c r="S49" s="186"/>
      <c r="T49" s="186"/>
      <c r="U49" s="186"/>
      <c r="V49" s="186"/>
      <c r="W49" s="10">
        <f>LEN(C49)</f>
        <v>616</v>
      </c>
      <c r="X49" s="10"/>
      <c r="Y49" s="10"/>
    </row>
    <row r="50" spans="1:25" ht="18" customHeight="1">
      <c r="A50" s="169" t="s">
        <v>96</v>
      </c>
      <c r="B50" s="169"/>
      <c r="C50" s="169"/>
      <c r="D50" s="169"/>
      <c r="E50" s="169"/>
      <c r="F50" s="169"/>
      <c r="G50" s="169"/>
      <c r="H50" s="169"/>
      <c r="I50" s="169"/>
      <c r="J50" s="169"/>
      <c r="K50" s="169"/>
      <c r="L50" s="169"/>
      <c r="M50" s="169"/>
      <c r="N50" s="169"/>
      <c r="O50" s="169"/>
      <c r="P50" s="169"/>
      <c r="Q50" s="169"/>
      <c r="R50" s="169"/>
      <c r="S50" s="169"/>
      <c r="T50" s="169"/>
      <c r="U50" s="169"/>
      <c r="V50" s="169"/>
      <c r="W50" s="14"/>
      <c r="X50" s="15"/>
      <c r="Y50" s="12"/>
    </row>
    <row r="51" spans="1:25" ht="32.25" customHeight="1">
      <c r="A51" s="129" t="s">
        <v>88</v>
      </c>
      <c r="B51" s="131"/>
      <c r="C51" s="162" t="s">
        <v>36</v>
      </c>
      <c r="D51" s="162"/>
      <c r="E51" s="162"/>
      <c r="F51" s="162"/>
      <c r="G51" s="162"/>
      <c r="H51" s="162"/>
      <c r="I51" s="162"/>
      <c r="J51" s="162"/>
      <c r="K51" s="162"/>
      <c r="L51" s="162"/>
      <c r="M51" s="162"/>
      <c r="N51" s="162"/>
      <c r="O51" s="162"/>
      <c r="P51" s="162"/>
      <c r="Q51" s="162"/>
      <c r="R51" s="162"/>
      <c r="S51" s="162"/>
      <c r="T51" s="162"/>
      <c r="U51" s="162"/>
      <c r="V51" s="162"/>
      <c r="W51" s="10"/>
      <c r="X51" s="15"/>
      <c r="Y51" s="12"/>
    </row>
    <row r="52" spans="1:25" ht="32.25" customHeight="1">
      <c r="A52" s="129" t="s">
        <v>90</v>
      </c>
      <c r="B52" s="131"/>
      <c r="C52" s="162" t="s">
        <v>183</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32.25" customHeight="1">
      <c r="A53" s="129" t="s">
        <v>92</v>
      </c>
      <c r="B53" s="131"/>
      <c r="C53" s="162" t="s">
        <v>183</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32.25" customHeight="1">
      <c r="A54" s="129" t="s">
        <v>94</v>
      </c>
      <c r="B54" s="131"/>
      <c r="C54" s="186" t="s">
        <v>183</v>
      </c>
      <c r="D54" s="186"/>
      <c r="E54" s="186"/>
      <c r="F54" s="186"/>
      <c r="G54" s="186"/>
      <c r="H54" s="186"/>
      <c r="I54" s="186"/>
      <c r="J54" s="186"/>
      <c r="K54" s="186"/>
      <c r="L54" s="186"/>
      <c r="M54" s="186"/>
      <c r="N54" s="186"/>
      <c r="O54" s="186"/>
      <c r="P54" s="186"/>
      <c r="Q54" s="186"/>
      <c r="R54" s="186"/>
      <c r="S54" s="186"/>
      <c r="T54" s="186"/>
      <c r="U54" s="186"/>
      <c r="V54" s="186"/>
      <c r="W54" s="10">
        <f>LEN(C54)</f>
        <v>2</v>
      </c>
      <c r="X54" s="15"/>
      <c r="Y54" s="12"/>
    </row>
    <row r="55" spans="1:25" ht="19.95" customHeight="1">
      <c r="A55" s="169" t="s">
        <v>168</v>
      </c>
      <c r="B55" s="169"/>
      <c r="C55" s="169"/>
      <c r="D55" s="169"/>
      <c r="E55" s="169"/>
      <c r="F55" s="169"/>
      <c r="G55" s="169"/>
      <c r="H55" s="169"/>
      <c r="I55" s="169"/>
      <c r="J55" s="169"/>
      <c r="K55" s="169"/>
      <c r="L55" s="169"/>
      <c r="M55" s="169"/>
      <c r="N55" s="169"/>
      <c r="O55" s="169"/>
      <c r="P55" s="169"/>
      <c r="Q55" s="169"/>
      <c r="R55" s="169"/>
      <c r="S55" s="169"/>
      <c r="T55" s="169"/>
      <c r="U55" s="169"/>
      <c r="V55" s="169"/>
      <c r="W55" s="10"/>
      <c r="X55" s="15"/>
      <c r="Y55" s="12"/>
    </row>
    <row r="56" spans="1:25" ht="32.25" customHeight="1">
      <c r="A56" s="129" t="s">
        <v>88</v>
      </c>
      <c r="B56" s="131"/>
      <c r="C56" s="162" t="s">
        <v>36</v>
      </c>
      <c r="D56" s="162"/>
      <c r="E56" s="162"/>
      <c r="F56" s="162"/>
      <c r="G56" s="162"/>
      <c r="H56" s="162"/>
      <c r="I56" s="162"/>
      <c r="J56" s="162"/>
      <c r="K56" s="162"/>
      <c r="L56" s="162"/>
      <c r="M56" s="162"/>
      <c r="N56" s="162"/>
      <c r="O56" s="162"/>
      <c r="P56" s="162"/>
      <c r="Q56" s="162"/>
      <c r="R56" s="162"/>
      <c r="S56" s="162"/>
      <c r="T56" s="162"/>
      <c r="U56" s="162"/>
      <c r="V56" s="162"/>
      <c r="W56" s="10"/>
      <c r="X56" s="15"/>
      <c r="Y56" s="12"/>
    </row>
    <row r="57" spans="1:25" ht="32.25" customHeight="1">
      <c r="A57" s="129" t="s">
        <v>90</v>
      </c>
      <c r="B57" s="131"/>
      <c r="C57" s="162" t="s">
        <v>183</v>
      </c>
      <c r="D57" s="162"/>
      <c r="E57" s="162"/>
      <c r="F57" s="162"/>
      <c r="G57" s="162"/>
      <c r="H57" s="162"/>
      <c r="I57" s="162"/>
      <c r="J57" s="162"/>
      <c r="K57" s="162"/>
      <c r="L57" s="162"/>
      <c r="M57" s="162"/>
      <c r="N57" s="162"/>
      <c r="O57" s="162"/>
      <c r="P57" s="162"/>
      <c r="Q57" s="162"/>
      <c r="R57" s="162"/>
      <c r="S57" s="162"/>
      <c r="T57" s="162"/>
      <c r="U57" s="162"/>
      <c r="V57" s="162"/>
      <c r="W57" s="10"/>
      <c r="X57" s="15"/>
      <c r="Y57" s="12"/>
    </row>
    <row r="58" spans="1:25" ht="32.25" customHeight="1">
      <c r="A58" s="129" t="s">
        <v>92</v>
      </c>
      <c r="B58" s="131"/>
      <c r="C58" s="162" t="s">
        <v>183</v>
      </c>
      <c r="D58" s="162"/>
      <c r="E58" s="162"/>
      <c r="F58" s="162"/>
      <c r="G58" s="162"/>
      <c r="H58" s="162"/>
      <c r="I58" s="162"/>
      <c r="J58" s="162"/>
      <c r="K58" s="162"/>
      <c r="L58" s="162"/>
      <c r="M58" s="162"/>
      <c r="N58" s="162"/>
      <c r="O58" s="162"/>
      <c r="P58" s="162"/>
      <c r="Q58" s="162"/>
      <c r="R58" s="162"/>
      <c r="S58" s="162"/>
      <c r="T58" s="162"/>
      <c r="U58" s="162"/>
      <c r="V58" s="162"/>
      <c r="W58" s="10"/>
      <c r="X58" s="15"/>
      <c r="Y58" s="12"/>
    </row>
    <row r="59" spans="1:25" ht="32.25" customHeight="1">
      <c r="A59" s="129" t="s">
        <v>94</v>
      </c>
      <c r="B59" s="131"/>
      <c r="C59" s="186" t="s">
        <v>183</v>
      </c>
      <c r="D59" s="186"/>
      <c r="E59" s="186"/>
      <c r="F59" s="186"/>
      <c r="G59" s="186"/>
      <c r="H59" s="186"/>
      <c r="I59" s="186"/>
      <c r="J59" s="186"/>
      <c r="K59" s="186"/>
      <c r="L59" s="186"/>
      <c r="M59" s="186"/>
      <c r="N59" s="186"/>
      <c r="O59" s="186"/>
      <c r="P59" s="186"/>
      <c r="Q59" s="186"/>
      <c r="R59" s="186"/>
      <c r="S59" s="186"/>
      <c r="T59" s="186"/>
      <c r="U59" s="186"/>
      <c r="V59" s="186"/>
      <c r="W59" s="10">
        <f>LEN(C59)</f>
        <v>2</v>
      </c>
      <c r="X59" s="15"/>
      <c r="Y59" s="12"/>
    </row>
    <row r="60" spans="1:25" ht="20.399999999999999" customHeight="1">
      <c r="A60" s="169" t="s">
        <v>101</v>
      </c>
      <c r="B60" s="169"/>
      <c r="C60" s="169"/>
      <c r="D60" s="169"/>
      <c r="E60" s="169"/>
      <c r="F60" s="169"/>
      <c r="G60" s="169"/>
      <c r="H60" s="169"/>
      <c r="I60" s="169"/>
      <c r="J60" s="169"/>
      <c r="K60" s="169"/>
      <c r="L60" s="169"/>
      <c r="M60" s="169"/>
      <c r="N60" s="169"/>
      <c r="O60" s="169"/>
      <c r="P60" s="169"/>
      <c r="Q60" s="169"/>
      <c r="R60" s="169"/>
      <c r="S60" s="169"/>
      <c r="T60" s="169"/>
      <c r="U60" s="169"/>
      <c r="V60" s="169"/>
      <c r="W60" s="14"/>
      <c r="X60" s="15"/>
      <c r="Y60" s="12"/>
    </row>
    <row r="61" spans="1:25" ht="32.25" customHeight="1">
      <c r="A61" s="129" t="s">
        <v>88</v>
      </c>
      <c r="B61" s="131"/>
      <c r="C61" s="162" t="s">
        <v>23</v>
      </c>
      <c r="D61" s="162"/>
      <c r="E61" s="162"/>
      <c r="F61" s="162"/>
      <c r="G61" s="162"/>
      <c r="H61" s="162"/>
      <c r="I61" s="162"/>
      <c r="J61" s="162"/>
      <c r="K61" s="162"/>
      <c r="L61" s="162"/>
      <c r="M61" s="162"/>
      <c r="N61" s="162"/>
      <c r="O61" s="162"/>
      <c r="P61" s="162"/>
      <c r="Q61" s="162"/>
      <c r="R61" s="162"/>
      <c r="S61" s="162"/>
      <c r="T61" s="162"/>
      <c r="U61" s="162"/>
      <c r="V61" s="162"/>
      <c r="W61" s="14"/>
      <c r="X61" s="15"/>
      <c r="Y61" s="12"/>
    </row>
    <row r="62" spans="1:25" ht="32.25" customHeight="1">
      <c r="A62" s="129" t="s">
        <v>90</v>
      </c>
      <c r="B62" s="131"/>
      <c r="C62" s="162" t="s">
        <v>23</v>
      </c>
      <c r="D62" s="162"/>
      <c r="E62" s="162"/>
      <c r="F62" s="162"/>
      <c r="G62" s="162"/>
      <c r="H62" s="162"/>
      <c r="I62" s="162"/>
      <c r="J62" s="162"/>
      <c r="K62" s="162"/>
      <c r="L62" s="162"/>
      <c r="M62" s="162"/>
      <c r="N62" s="162"/>
      <c r="O62" s="162"/>
      <c r="P62" s="162"/>
      <c r="Q62" s="162"/>
      <c r="R62" s="162"/>
      <c r="S62" s="162"/>
      <c r="T62" s="162"/>
      <c r="U62" s="162"/>
      <c r="V62" s="162"/>
      <c r="W62" s="10"/>
      <c r="X62" s="15"/>
      <c r="Y62" s="12"/>
    </row>
    <row r="63" spans="1:25" ht="32.25" customHeight="1">
      <c r="A63" s="129" t="s">
        <v>92</v>
      </c>
      <c r="B63" s="131"/>
      <c r="C63" s="162" t="s">
        <v>23</v>
      </c>
      <c r="D63" s="162"/>
      <c r="E63" s="162"/>
      <c r="F63" s="162"/>
      <c r="G63" s="162"/>
      <c r="H63" s="162"/>
      <c r="I63" s="162"/>
      <c r="J63" s="162"/>
      <c r="K63" s="162"/>
      <c r="L63" s="162"/>
      <c r="M63" s="162"/>
      <c r="N63" s="162"/>
      <c r="O63" s="162"/>
      <c r="P63" s="162"/>
      <c r="Q63" s="162"/>
      <c r="R63" s="162"/>
      <c r="S63" s="162"/>
      <c r="T63" s="162"/>
      <c r="U63" s="162"/>
      <c r="V63" s="162"/>
      <c r="W63" s="10"/>
      <c r="X63" s="15"/>
      <c r="Y63" s="12"/>
    </row>
    <row r="64" spans="1:25" ht="32.25" customHeight="1">
      <c r="A64" s="129" t="s">
        <v>94</v>
      </c>
      <c r="B64" s="131"/>
      <c r="C64" s="186" t="s">
        <v>23</v>
      </c>
      <c r="D64" s="186"/>
      <c r="E64" s="186"/>
      <c r="F64" s="186"/>
      <c r="G64" s="186"/>
      <c r="H64" s="186"/>
      <c r="I64" s="186"/>
      <c r="J64" s="186"/>
      <c r="K64" s="186"/>
      <c r="L64" s="186"/>
      <c r="M64" s="186"/>
      <c r="N64" s="186"/>
      <c r="O64" s="186"/>
      <c r="P64" s="186"/>
      <c r="Q64" s="186"/>
      <c r="R64" s="186"/>
      <c r="S64" s="186"/>
      <c r="T64" s="186"/>
      <c r="U64" s="186"/>
      <c r="V64" s="186"/>
      <c r="W64" s="10"/>
      <c r="X64" s="15"/>
      <c r="Y64" s="12"/>
    </row>
    <row r="65" spans="1:25" ht="16.2" customHeight="1">
      <c r="A65" s="206" t="s">
        <v>102</v>
      </c>
      <c r="B65" s="207"/>
      <c r="C65" s="207"/>
      <c r="D65" s="207"/>
      <c r="E65" s="207"/>
      <c r="F65" s="207"/>
      <c r="G65" s="207"/>
      <c r="H65" s="207"/>
      <c r="I65" s="207"/>
      <c r="J65" s="207"/>
      <c r="K65" s="207"/>
      <c r="L65" s="207"/>
      <c r="M65" s="207"/>
      <c r="N65" s="207"/>
      <c r="O65" s="207"/>
      <c r="P65" s="207"/>
      <c r="Q65" s="207"/>
      <c r="R65" s="207"/>
      <c r="S65" s="207"/>
      <c r="T65" s="207"/>
      <c r="U65" s="207"/>
      <c r="V65" s="208"/>
      <c r="W65" s="14"/>
      <c r="X65" s="15"/>
      <c r="Y65" s="12"/>
    </row>
    <row r="66" spans="1:25" ht="15.6" customHeight="1">
      <c r="A66" s="20" t="s">
        <v>3</v>
      </c>
      <c r="B66" s="172" t="s">
        <v>103</v>
      </c>
      <c r="C66" s="171"/>
      <c r="D66" s="172" t="s">
        <v>104</v>
      </c>
      <c r="E66" s="170"/>
      <c r="F66" s="170"/>
      <c r="G66" s="170"/>
      <c r="H66" s="170"/>
      <c r="I66" s="170"/>
      <c r="J66" s="171"/>
      <c r="K66" s="172" t="s">
        <v>105</v>
      </c>
      <c r="L66" s="170"/>
      <c r="M66" s="170"/>
      <c r="N66" s="170"/>
      <c r="O66" s="170"/>
      <c r="P66" s="170"/>
      <c r="Q66" s="171"/>
      <c r="R66" s="172" t="s">
        <v>106</v>
      </c>
      <c r="S66" s="170"/>
      <c r="T66" s="170"/>
      <c r="U66" s="170"/>
      <c r="V66" s="171"/>
      <c r="W66" s="14"/>
      <c r="X66" s="15"/>
      <c r="Y66" s="12"/>
    </row>
    <row r="67" spans="1:25" ht="32.25" customHeight="1">
      <c r="A67" s="19">
        <v>1</v>
      </c>
      <c r="B67" s="183">
        <v>45733</v>
      </c>
      <c r="C67" s="100"/>
      <c r="D67" s="184" t="s">
        <v>107</v>
      </c>
      <c r="E67" s="162"/>
      <c r="F67" s="162"/>
      <c r="G67" s="162"/>
      <c r="H67" s="162"/>
      <c r="I67" s="162"/>
      <c r="J67" s="185"/>
      <c r="K67" s="184" t="s">
        <v>108</v>
      </c>
      <c r="L67" s="162"/>
      <c r="M67" s="162"/>
      <c r="N67" s="162"/>
      <c r="O67" s="162"/>
      <c r="P67" s="162"/>
      <c r="Q67" s="185"/>
      <c r="R67" s="183">
        <v>45741</v>
      </c>
      <c r="S67" s="99"/>
      <c r="T67" s="99"/>
      <c r="U67" s="99"/>
      <c r="V67" s="100"/>
      <c r="W67" s="14"/>
      <c r="X67" s="15"/>
      <c r="Y67" s="12"/>
    </row>
    <row r="68" spans="1:25" ht="15.6" customHeight="1">
      <c r="A68" s="175" t="s">
        <v>111</v>
      </c>
      <c r="B68" s="176"/>
      <c r="C68" s="176"/>
      <c r="D68" s="176"/>
      <c r="E68" s="176"/>
      <c r="F68" s="176"/>
      <c r="G68" s="176"/>
      <c r="H68" s="176"/>
      <c r="I68" s="176"/>
      <c r="J68" s="176"/>
      <c r="K68" s="176"/>
      <c r="L68" s="176"/>
      <c r="M68" s="176"/>
      <c r="N68" s="176"/>
      <c r="O68" s="176"/>
      <c r="P68" s="176"/>
      <c r="Q68" s="176"/>
      <c r="R68" s="176"/>
      <c r="S68" s="176"/>
      <c r="T68" s="176"/>
      <c r="U68" s="176"/>
      <c r="V68" s="177"/>
      <c r="W68" s="14"/>
      <c r="X68" s="15"/>
      <c r="Y68" s="12"/>
    </row>
    <row r="69" spans="1:25" ht="26.7" customHeight="1">
      <c r="A69" s="16" t="s">
        <v>112</v>
      </c>
      <c r="B69" s="98" t="s">
        <v>113</v>
      </c>
      <c r="C69" s="99"/>
      <c r="D69" s="99"/>
      <c r="E69" s="99"/>
      <c r="F69" s="99"/>
      <c r="G69" s="99"/>
      <c r="H69" s="99"/>
      <c r="I69" s="99"/>
      <c r="J69" s="99"/>
      <c r="K69" s="99"/>
      <c r="L69" s="100"/>
      <c r="M69" s="173" t="s">
        <v>114</v>
      </c>
      <c r="N69" s="174"/>
      <c r="O69" s="98" t="s">
        <v>115</v>
      </c>
      <c r="P69" s="99"/>
      <c r="Q69" s="99"/>
      <c r="R69" s="99"/>
      <c r="S69" s="99"/>
      <c r="T69" s="99"/>
      <c r="U69" s="99"/>
      <c r="V69" s="100"/>
    </row>
    <row r="70" spans="1:25" ht="24.6" customHeight="1">
      <c r="A70" s="16" t="s">
        <v>116</v>
      </c>
      <c r="B70" s="98" t="s">
        <v>117</v>
      </c>
      <c r="C70" s="99"/>
      <c r="D70" s="99"/>
      <c r="E70" s="99"/>
      <c r="F70" s="99"/>
      <c r="G70" s="99"/>
      <c r="H70" s="99"/>
      <c r="I70" s="99"/>
      <c r="J70" s="99"/>
      <c r="K70" s="99"/>
      <c r="L70" s="100"/>
      <c r="M70" s="173" t="s">
        <v>114</v>
      </c>
      <c r="N70" s="174"/>
      <c r="O70" s="98" t="s">
        <v>118</v>
      </c>
      <c r="P70" s="99"/>
      <c r="Q70" s="99"/>
      <c r="R70" s="99"/>
      <c r="S70" s="99"/>
      <c r="T70" s="99"/>
      <c r="U70" s="99"/>
      <c r="V70" s="100"/>
    </row>
    <row r="71" spans="1:25" ht="27.6" customHeight="1">
      <c r="A71" s="16" t="s">
        <v>119</v>
      </c>
      <c r="B71" s="98" t="s">
        <v>117</v>
      </c>
      <c r="C71" s="99"/>
      <c r="D71" s="99"/>
      <c r="E71" s="99"/>
      <c r="F71" s="99"/>
      <c r="G71" s="99"/>
      <c r="H71" s="99"/>
      <c r="I71" s="99"/>
      <c r="J71" s="99"/>
      <c r="K71" s="99"/>
      <c r="L71" s="100"/>
      <c r="M71" s="173" t="s">
        <v>114</v>
      </c>
      <c r="N71" s="174"/>
      <c r="O71" s="98" t="s">
        <v>118</v>
      </c>
      <c r="P71" s="99"/>
      <c r="Q71" s="99"/>
      <c r="R71" s="99"/>
      <c r="S71" s="99"/>
      <c r="T71" s="99"/>
      <c r="U71" s="99"/>
      <c r="V71" s="100"/>
    </row>
    <row r="72" spans="1:25" ht="13.5" customHeight="1">
      <c r="A72" s="175" t="s">
        <v>120</v>
      </c>
      <c r="B72" s="176"/>
      <c r="C72" s="176"/>
      <c r="D72" s="176"/>
      <c r="E72" s="176"/>
      <c r="F72" s="176"/>
      <c r="G72" s="176"/>
      <c r="H72" s="176"/>
      <c r="I72" s="176"/>
      <c r="J72" s="176"/>
      <c r="K72" s="176"/>
      <c r="L72" s="176"/>
      <c r="M72" s="176"/>
      <c r="N72" s="176"/>
      <c r="O72" s="176"/>
      <c r="P72" s="176"/>
      <c r="Q72" s="176"/>
      <c r="R72" s="176"/>
      <c r="S72" s="176"/>
      <c r="T72" s="176"/>
      <c r="U72" s="176"/>
      <c r="V72" s="177"/>
    </row>
    <row r="73" spans="1:25" ht="19.95" customHeight="1">
      <c r="A73" s="30" t="s">
        <v>121</v>
      </c>
      <c r="B73" s="178" t="s">
        <v>122</v>
      </c>
      <c r="C73" s="179"/>
      <c r="D73" s="179"/>
      <c r="E73" s="179"/>
      <c r="F73" s="179"/>
      <c r="G73" s="179"/>
      <c r="H73" s="179"/>
      <c r="I73" s="179"/>
      <c r="J73" s="179"/>
      <c r="K73" s="179"/>
      <c r="L73" s="180"/>
      <c r="M73" s="181" t="s">
        <v>114</v>
      </c>
      <c r="N73" s="182"/>
      <c r="O73" s="178" t="s">
        <v>123</v>
      </c>
      <c r="P73" s="179"/>
      <c r="Q73" s="179"/>
      <c r="R73" s="179"/>
      <c r="S73" s="179"/>
      <c r="T73" s="179"/>
      <c r="U73" s="179"/>
      <c r="V73" s="180"/>
    </row>
    <row r="74" spans="1:25" ht="13.5" customHeight="1">
      <c r="A74" s="168" t="s">
        <v>124</v>
      </c>
      <c r="B74" s="168"/>
      <c r="C74" s="168"/>
      <c r="D74" s="168"/>
      <c r="E74" s="168"/>
      <c r="F74" s="168"/>
      <c r="G74" s="168"/>
      <c r="H74" s="168"/>
      <c r="I74" s="168"/>
      <c r="J74" s="168"/>
      <c r="K74" s="168"/>
      <c r="L74" s="168"/>
      <c r="M74" s="168"/>
      <c r="N74" s="168"/>
      <c r="O74" s="168"/>
      <c r="P74" s="168"/>
      <c r="Q74" s="168"/>
      <c r="R74" s="168"/>
      <c r="S74" s="168"/>
      <c r="T74" s="168"/>
      <c r="U74" s="168"/>
      <c r="V74" s="168"/>
    </row>
  </sheetData>
  <sheetProtection algorithmName="SHA-512" hashValue="1zUmH7hQz46ACG5thlZoCGobI19VTty0D4m4z4bttO6m55PlZrkHCbOyRNeIk5D+izfLKJVNQ8q5w9QpviwjBQ==" saltValue="xQFhHPDH74WWGsDtNrjYlg==" spinCount="100000" sheet="1" formatCells="0" formatColumns="0" formatRows="0" insertColumns="0" insertRows="0" insertHyperlinks="0" deleteColumns="0" deleteRows="0" sort="0" autoFilter="0" pivotTables="0"/>
  <mergeCells count="203">
    <mergeCell ref="A49:B49"/>
    <mergeCell ref="A54:B54"/>
    <mergeCell ref="A59:B59"/>
    <mergeCell ref="A64:B64"/>
    <mergeCell ref="C49:V49"/>
    <mergeCell ref="C54:V54"/>
    <mergeCell ref="C59:V59"/>
    <mergeCell ref="C64:V64"/>
    <mergeCell ref="A52:B52"/>
    <mergeCell ref="A62:B62"/>
    <mergeCell ref="C62:V62"/>
    <mergeCell ref="C52:V52"/>
    <mergeCell ref="A68:V68"/>
    <mergeCell ref="B69:L69"/>
    <mergeCell ref="M69:N69"/>
    <mergeCell ref="O69:V69"/>
    <mergeCell ref="A72:V72"/>
    <mergeCell ref="B73:L73"/>
    <mergeCell ref="M73:N73"/>
    <mergeCell ref="O73:V73"/>
    <mergeCell ref="A74:V74"/>
    <mergeCell ref="B70:L70"/>
    <mergeCell ref="M70:N70"/>
    <mergeCell ref="O70:V70"/>
    <mergeCell ref="B71:L71"/>
    <mergeCell ref="M71:N71"/>
    <mergeCell ref="O71:V71"/>
    <mergeCell ref="A46:B46"/>
    <mergeCell ref="C46:V46"/>
    <mergeCell ref="B67:C67"/>
    <mergeCell ref="D67:J67"/>
    <mergeCell ref="K67:Q67"/>
    <mergeCell ref="R67:V67"/>
    <mergeCell ref="A50:V50"/>
    <mergeCell ref="A60:V60"/>
    <mergeCell ref="A65:V65"/>
    <mergeCell ref="B66:C66"/>
    <mergeCell ref="D66:J66"/>
    <mergeCell ref="K66:Q66"/>
    <mergeCell ref="R66:V66"/>
    <mergeCell ref="A51:B51"/>
    <mergeCell ref="C51:V51"/>
    <mergeCell ref="A56:B56"/>
    <mergeCell ref="C56:V56"/>
    <mergeCell ref="A61:B61"/>
    <mergeCell ref="C61:V61"/>
    <mergeCell ref="A55:V55"/>
    <mergeCell ref="A47:B47"/>
    <mergeCell ref="C47:V47"/>
    <mergeCell ref="A57:B57"/>
    <mergeCell ref="C57:V57"/>
    <mergeCell ref="G43:H43"/>
    <mergeCell ref="I43:J43"/>
    <mergeCell ref="M43:N43"/>
    <mergeCell ref="O43:P43"/>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A48:B48"/>
    <mergeCell ref="C48:V48"/>
    <mergeCell ref="A53:B53"/>
    <mergeCell ref="A58:B58"/>
    <mergeCell ref="A63:B63"/>
    <mergeCell ref="C53:V53"/>
    <mergeCell ref="C58:V58"/>
    <mergeCell ref="C63:V63"/>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6:V46" xr:uid="{17BF1B29-D8C1-41C8-AE2F-594349EC684D}">
      <formula1>200</formula1>
      <formula2>700</formula2>
    </dataValidation>
    <dataValidation type="textLength" allowBlank="1" showInputMessage="1" showErrorMessage="1" sqref="C47:V49 C56:V59" xr:uid="{FE4BE935-5458-4750-8267-0A13204F387A}">
      <formula1>1</formula1>
      <formula2>700</formula2>
    </dataValidation>
    <dataValidation type="textLength" allowBlank="1" showInputMessage="1" showErrorMessage="1" sqref="C51:V54" xr:uid="{7E1B02B1-122B-4555-88B6-A65634D91AA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lista!$R$2:$R$21</xm:f>
          </x14:formula1>
          <xm:sqref>U11:V11</xm:sqref>
        </x14:dataValidation>
        <x14:dataValidation type="list" allowBlank="1" showInputMessage="1" showErrorMessage="1" xr:uid="{00000000-0002-0000-0100-000003000000}">
          <x14:formula1>
            <xm:f>lista!$K$2:$K$24</xm:f>
          </x14:formula1>
          <xm:sqref>H13</xm:sqref>
        </x14:dataValidation>
        <x14:dataValidation type="list" allowBlank="1" showInputMessage="1" showErrorMessage="1" xr:uid="{00000000-0002-0000-0100-000004000000}">
          <x14:formula1>
            <xm:f>lista!$L$2:$L$21</xm:f>
          </x14:formula1>
          <xm:sqref>H8:R8</xm:sqref>
        </x14:dataValidation>
        <x14:dataValidation type="list" allowBlank="1" showInputMessage="1" showErrorMessage="1" xr:uid="{00000000-0002-0000-0100-000005000000}">
          <x14:formula1>
            <xm:f>lista!$M$2:$M$21</xm:f>
          </x14:formula1>
          <xm:sqref>S8:V8</xm:sqref>
        </x14:dataValidation>
        <x14:dataValidation type="list" allowBlank="1" showInputMessage="1" showErrorMessage="1" xr:uid="{00000000-0002-0000-0100-000006000000}">
          <x14:formula1>
            <xm:f>lista!$Q$2:$Q$3</xm:f>
          </x14:formula1>
          <xm:sqref>O11:Q11</xm:sqref>
        </x14:dataValidation>
        <x14:dataValidation type="list" allowBlank="1" showInputMessage="1" showErrorMessage="1" xr:uid="{64E0599A-0442-4A09-9DB3-0077313F7B62}">
          <x14:formula1>
            <xm:f>lista!$P$2:$P$4</xm:f>
          </x14:formula1>
          <xm:sqref>C61:V64</xm:sqref>
        </x14:dataValidation>
        <x14:dataValidation type="list" allowBlank="1" showInputMessage="1" showErrorMessage="1" xr:uid="{00000000-0002-0000-0100-000008000000}">
          <x14:formula1>
            <xm:f>lista!$I$2:$I$7</xm:f>
          </x14:formula1>
          <xm:sqref>A13:B13</xm:sqref>
        </x14:dataValidation>
        <x14:dataValidation type="list" allowBlank="1" showInputMessage="1" showErrorMessage="1" xr:uid="{00000000-0002-0000-0100-000009000000}">
          <x14:formula1>
            <xm:f>lista!$H$2:$H$5</xm:f>
          </x14:formula1>
          <xm:sqref>T16:V17</xm:sqref>
        </x14:dataValidation>
        <x14:dataValidation type="list" allowBlank="1" showInputMessage="1" showErrorMessage="1" xr:uid="{00000000-0002-0000-0100-00000A000000}">
          <x14:formula1>
            <xm:f>lista!$G$2:$G$5</xm:f>
          </x14:formula1>
          <xm:sqref>Q16:S17</xm:sqref>
        </x14:dataValidation>
        <x14:dataValidation type="list" allowBlank="1" showInputMessage="1" showErrorMessage="1" xr:uid="{00000000-0002-0000-0100-00000B000000}">
          <x14:formula1>
            <xm:f>lista!$C$2:$C$3</xm:f>
          </x14:formula1>
          <xm:sqref>P20:R20</xm:sqref>
        </x14:dataValidation>
        <x14:dataValidation type="list" allowBlank="1" showInputMessage="1" showErrorMessage="1" xr:uid="{00000000-0002-0000-0100-00000C000000}">
          <x14:formula1>
            <xm:f>lista!$E$2:$E$3</xm:f>
          </x14:formula1>
          <xm:sqref>S20:V20</xm:sqref>
        </x14:dataValidation>
        <x14:dataValidation type="list" allowBlank="1" showInputMessage="1" showErrorMessage="1" xr:uid="{00000000-0002-0000-0100-00000D000000}">
          <x14:formula1>
            <xm:f>lista!$D$2:$D$3</xm:f>
          </x14:formula1>
          <xm:sqref>L20:O20</xm:sqref>
        </x14:dataValidation>
        <x14:dataValidation type="list" allowBlank="1" showInputMessage="1" showErrorMessage="1" xr:uid="{00000000-0002-0000-0100-00000E000000}">
          <x14:formula1>
            <xm:f>lista!$F$2:$F$9</xm:f>
          </x14:formula1>
          <xm:sqref>D20:G20</xm:sqref>
        </x14:dataValidation>
        <x14:dataValidation type="list" allowBlank="1" showInputMessage="1" showErrorMessage="1" xr:uid="{00000000-0002-0000-0100-00000F000000}">
          <x14:formula1>
            <xm:f>lista!$O$2:$O$3</xm:f>
          </x14:formula1>
          <xm:sqref>A20:C20</xm:sqref>
        </x14:dataValidation>
        <x14:dataValidation type="list" allowBlank="1" showInputMessage="1" showErrorMessage="1" xr:uid="{00000000-0002-0000-0100-000010000000}">
          <x14:formula1>
            <xm:f>lista!$B$2:$B$8</xm:f>
          </x14:formula1>
          <xm:sqref>F16:I17</xm:sqref>
        </x14:dataValidation>
        <x14:dataValidation type="list" allowBlank="1" showInputMessage="1" showErrorMessage="1" xr:uid="{00000000-0002-0000-0100-000011000000}">
          <x14:formula1>
            <xm:f>lista!$J$2:$J$13</xm:f>
          </x14:formula1>
          <xm:sqref>C13</xm:sqref>
        </x14:dataValidation>
        <x14:dataValidation type="list" allowBlank="1" showInputMessage="1" showErrorMessage="1" xr:uid="{00000000-0002-0000-0100-000012000000}">
          <x14:formula1>
            <xm:f>lista!$N$2:$N$5</xm:f>
          </x14:formula1>
          <xm:sqref>A8:G8</xm:sqref>
        </x14:dataValidation>
        <x14:dataValidation type="list" allowBlank="1" showInputMessage="1" showErrorMessage="1" xr:uid="{00000000-0002-0000-0100-000013000000}">
          <x14:formula1>
            <xm:f>lista!$A$2:$A$14</xm:f>
          </x14:formula1>
          <xm:sqref>F11:N11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4"/>
  <sheetViews>
    <sheetView showGridLines="0" view="pageBreakPreview" topLeftCell="B22" zoomScale="80" zoomScaleNormal="100" zoomScaleSheetLayoutView="80" workbookViewId="0">
      <selection activeCell="R28" activeCellId="4" sqref="C64:V64 C59:V59 C54:V54 C49:V49 R28:V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3" width="14.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97" t="s">
        <v>184</v>
      </c>
      <c r="B11" s="97"/>
      <c r="C11" s="97"/>
      <c r="D11" s="97"/>
      <c r="E11" s="97"/>
      <c r="F11" s="98" t="s">
        <v>170</v>
      </c>
      <c r="G11" s="99"/>
      <c r="H11" s="99"/>
      <c r="I11" s="99"/>
      <c r="J11" s="99"/>
      <c r="K11" s="99"/>
      <c r="L11" s="99"/>
      <c r="M11" s="99"/>
      <c r="N11" s="100"/>
      <c r="O11" s="74" t="s">
        <v>23</v>
      </c>
      <c r="P11" s="75"/>
      <c r="Q11" s="76"/>
      <c r="R11" s="93" t="s">
        <v>185</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32</v>
      </c>
      <c r="B13" s="92"/>
      <c r="C13" s="93" t="s">
        <v>33</v>
      </c>
      <c r="D13" s="93"/>
      <c r="E13" s="93"/>
      <c r="F13" s="93"/>
      <c r="G13" s="93"/>
      <c r="H13" s="93" t="s">
        <v>186</v>
      </c>
      <c r="I13" s="93"/>
      <c r="J13" s="93"/>
      <c r="K13" s="93"/>
      <c r="L13" s="93"/>
      <c r="M13" s="93"/>
      <c r="N13" s="93" t="s">
        <v>153</v>
      </c>
      <c r="O13" s="93"/>
      <c r="P13" s="93">
        <v>7968</v>
      </c>
      <c r="Q13" s="93"/>
      <c r="R13" s="94" t="s">
        <v>187</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97" t="s">
        <v>188</v>
      </c>
      <c r="B16" s="97"/>
      <c r="C16" s="97"/>
      <c r="D16" s="97"/>
      <c r="E16" s="97"/>
      <c r="F16" s="104" t="s">
        <v>156</v>
      </c>
      <c r="G16" s="104"/>
      <c r="H16" s="104"/>
      <c r="I16" s="104"/>
      <c r="J16" s="204">
        <v>189</v>
      </c>
      <c r="K16" s="106"/>
      <c r="L16" s="106"/>
      <c r="M16" s="107"/>
      <c r="N16" s="36" t="s">
        <v>46</v>
      </c>
      <c r="O16" s="36" t="s">
        <v>47</v>
      </c>
      <c r="P16" s="36" t="s">
        <v>48</v>
      </c>
      <c r="Q16" s="97" t="s">
        <v>49</v>
      </c>
      <c r="R16" s="97"/>
      <c r="S16" s="97"/>
      <c r="T16" s="101">
        <v>2025</v>
      </c>
      <c r="U16" s="101"/>
      <c r="V16" s="101"/>
    </row>
    <row r="17" spans="1:25" ht="37.200000000000003" customHeight="1">
      <c r="A17" s="97"/>
      <c r="B17" s="97"/>
      <c r="C17" s="97"/>
      <c r="D17" s="97"/>
      <c r="E17" s="97"/>
      <c r="F17" s="104"/>
      <c r="G17" s="104"/>
      <c r="H17" s="104"/>
      <c r="I17" s="104"/>
      <c r="J17" s="108"/>
      <c r="K17" s="109"/>
      <c r="L17" s="109"/>
      <c r="M17" s="110"/>
      <c r="N17" s="17">
        <v>50</v>
      </c>
      <c r="O17" s="17">
        <v>50</v>
      </c>
      <c r="P17" s="17">
        <v>50</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157</v>
      </c>
      <c r="B20" s="124"/>
      <c r="C20" s="125"/>
      <c r="D20" s="123" t="s">
        <v>59</v>
      </c>
      <c r="E20" s="124"/>
      <c r="F20" s="124"/>
      <c r="G20" s="125"/>
      <c r="H20" s="204">
        <v>200</v>
      </c>
      <c r="I20" s="106"/>
      <c r="J20" s="106"/>
      <c r="K20" s="107"/>
      <c r="L20" s="98" t="s">
        <v>60</v>
      </c>
      <c r="M20" s="99"/>
      <c r="N20" s="99"/>
      <c r="O20" s="100"/>
      <c r="P20" s="123" t="s">
        <v>61</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74">
        <v>200</v>
      </c>
      <c r="B23" s="75"/>
      <c r="C23" s="75"/>
      <c r="D23" s="76"/>
      <c r="E23" s="74" t="s">
        <v>189</v>
      </c>
      <c r="F23" s="75"/>
      <c r="G23" s="75"/>
      <c r="H23" s="75"/>
      <c r="I23" s="76"/>
      <c r="J23" s="94" t="s">
        <v>190</v>
      </c>
      <c r="K23" s="95"/>
      <c r="L23" s="95"/>
      <c r="M23" s="95"/>
      <c r="N23" s="96"/>
      <c r="O23" s="98" t="s">
        <v>160</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191</v>
      </c>
      <c r="B25" s="97"/>
      <c r="C25" s="97"/>
      <c r="D25" s="97"/>
      <c r="E25" s="97"/>
      <c r="F25" s="97"/>
      <c r="G25" s="97"/>
      <c r="H25" s="97"/>
      <c r="I25" s="97"/>
      <c r="J25" s="97"/>
      <c r="K25" s="97"/>
      <c r="L25" s="97"/>
      <c r="M25" s="97" t="s">
        <v>192</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40.950000000000003" customHeight="1">
      <c r="A28" s="132" t="s">
        <v>163</v>
      </c>
      <c r="B28" s="132"/>
      <c r="C28" s="94">
        <v>43</v>
      </c>
      <c r="D28" s="95"/>
      <c r="E28" s="95"/>
      <c r="F28" s="95"/>
      <c r="G28" s="96"/>
      <c r="H28" s="74">
        <v>45</v>
      </c>
      <c r="I28" s="75"/>
      <c r="J28" s="75"/>
      <c r="K28" s="75"/>
      <c r="L28" s="76"/>
      <c r="M28" s="94">
        <v>50</v>
      </c>
      <c r="N28" s="95"/>
      <c r="O28" s="95"/>
      <c r="P28" s="95"/>
      <c r="Q28" s="96"/>
      <c r="R28" s="283">
        <v>52</v>
      </c>
      <c r="S28" s="284"/>
      <c r="T28" s="284"/>
      <c r="U28" s="284"/>
      <c r="V28" s="285"/>
      <c r="X28" s="8"/>
      <c r="Y28" s="8"/>
    </row>
    <row r="29" spans="1:25" ht="19.95" customHeight="1">
      <c r="A29" s="156" t="s">
        <v>84</v>
      </c>
      <c r="B29" s="156"/>
      <c r="C29" s="156"/>
      <c r="D29" s="156"/>
      <c r="E29" s="156"/>
      <c r="F29" s="156"/>
      <c r="G29" s="156"/>
      <c r="H29" s="156"/>
      <c r="I29" s="156"/>
      <c r="J29" s="156"/>
      <c r="K29" s="156"/>
      <c r="L29" s="156"/>
      <c r="M29" s="156"/>
      <c r="N29" s="156"/>
      <c r="O29" s="156"/>
      <c r="P29" s="156"/>
      <c r="Q29" s="156"/>
      <c r="R29" s="156"/>
      <c r="S29" s="156"/>
      <c r="T29" s="156"/>
      <c r="U29" s="156"/>
      <c r="V29" s="156"/>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55"/>
      <c r="H31" s="155"/>
      <c r="I31" s="155"/>
      <c r="J31" s="155"/>
      <c r="K31" s="155"/>
      <c r="L31" s="155"/>
      <c r="M31" s="155"/>
      <c r="N31" s="155"/>
      <c r="O31" s="155"/>
      <c r="P31" s="155"/>
      <c r="Q31" s="158"/>
      <c r="R31" s="158"/>
      <c r="S31" s="158"/>
      <c r="T31" s="158"/>
      <c r="U31" s="158"/>
      <c r="V31" s="159"/>
    </row>
    <row r="32" spans="1:25" ht="17.7" customHeight="1">
      <c r="A32" s="65" t="s">
        <v>77</v>
      </c>
      <c r="B32" s="68">
        <f>C28</f>
        <v>43</v>
      </c>
      <c r="C32" s="1"/>
      <c r="D32" s="1"/>
      <c r="G32" s="157"/>
      <c r="H32" s="157"/>
      <c r="I32" s="155"/>
      <c r="J32" s="155"/>
      <c r="K32" s="10"/>
      <c r="L32" s="11"/>
      <c r="M32" s="157"/>
      <c r="N32" s="157"/>
      <c r="O32" s="157"/>
      <c r="P32" s="157"/>
      <c r="Q32" s="160"/>
      <c r="R32" s="160"/>
      <c r="S32" s="160"/>
      <c r="T32" s="160"/>
      <c r="U32" s="160"/>
      <c r="V32" s="161"/>
    </row>
    <row r="33" spans="1:25" ht="17.7" customHeight="1">
      <c r="A33" s="65" t="s">
        <v>78</v>
      </c>
      <c r="B33" s="68">
        <f>H28</f>
        <v>45</v>
      </c>
      <c r="C33" s="1"/>
      <c r="D33" s="1"/>
      <c r="G33" s="155"/>
      <c r="H33" s="155"/>
      <c r="I33" s="155"/>
      <c r="J33" s="155"/>
      <c r="K33" s="12"/>
      <c r="L33" s="10"/>
      <c r="M33" s="155"/>
      <c r="N33" s="155"/>
      <c r="O33" s="155"/>
      <c r="P33" s="155"/>
      <c r="Q33" s="160"/>
      <c r="R33" s="160"/>
      <c r="S33" s="160"/>
      <c r="T33" s="160"/>
      <c r="U33" s="160"/>
      <c r="V33" s="161"/>
    </row>
    <row r="34" spans="1:25" ht="17.7" customHeight="1">
      <c r="A34" s="65" t="s">
        <v>79</v>
      </c>
      <c r="B34" s="68">
        <f>M28</f>
        <v>50</v>
      </c>
      <c r="C34" s="1"/>
      <c r="D34" s="1"/>
      <c r="G34" s="155"/>
      <c r="H34" s="155"/>
      <c r="I34" s="155"/>
      <c r="J34" s="155"/>
      <c r="K34" s="12"/>
      <c r="L34" s="10"/>
      <c r="M34" s="155"/>
      <c r="N34" s="155"/>
      <c r="O34" s="155"/>
      <c r="P34" s="155"/>
      <c r="Q34" s="160"/>
      <c r="R34" s="160"/>
      <c r="S34" s="160"/>
      <c r="T34" s="160"/>
      <c r="U34" s="160"/>
      <c r="V34" s="161"/>
    </row>
    <row r="35" spans="1:25" ht="17.7" customHeight="1">
      <c r="A35" s="65" t="s">
        <v>80</v>
      </c>
      <c r="B35" s="68">
        <f>R28</f>
        <v>52</v>
      </c>
      <c r="C35" s="1"/>
      <c r="D35" s="1"/>
      <c r="G35" s="155"/>
      <c r="H35" s="155"/>
      <c r="I35" s="155"/>
      <c r="J35" s="155"/>
      <c r="K35" s="12"/>
      <c r="L35" s="10"/>
      <c r="M35" s="155"/>
      <c r="N35" s="155"/>
      <c r="O35" s="155"/>
      <c r="P35" s="155"/>
      <c r="Q35" s="160"/>
      <c r="R35" s="160"/>
      <c r="S35" s="160"/>
      <c r="T35" s="160"/>
      <c r="U35" s="160"/>
      <c r="V35" s="161"/>
    </row>
    <row r="36" spans="1:25" ht="17.7" customHeight="1">
      <c r="A36" s="67"/>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25" customHeight="1">
      <c r="A43" s="67"/>
      <c r="C43" s="1"/>
      <c r="D43" s="1"/>
      <c r="G43" s="155"/>
      <c r="H43" s="155"/>
      <c r="I43" s="155"/>
      <c r="J43" s="155"/>
      <c r="K43" s="12"/>
      <c r="L43" s="10"/>
      <c r="M43" s="155"/>
      <c r="N43" s="155"/>
      <c r="O43" s="155"/>
      <c r="P43" s="155"/>
      <c r="Q43" s="158"/>
      <c r="R43" s="158"/>
      <c r="S43" s="158"/>
      <c r="T43" s="158"/>
      <c r="U43" s="158"/>
      <c r="V43" s="159"/>
    </row>
    <row r="44" spans="1:25" ht="17.25" customHeight="1">
      <c r="A44" s="24"/>
      <c r="B44" s="15"/>
      <c r="C44" s="21"/>
      <c r="D44" s="21"/>
      <c r="K44" s="12"/>
      <c r="L44" s="10"/>
      <c r="V44" s="25"/>
    </row>
    <row r="45" spans="1:25" ht="15.75" customHeight="1">
      <c r="A45" s="205" t="s">
        <v>87</v>
      </c>
      <c r="B45" s="205"/>
      <c r="C45" s="205"/>
      <c r="D45" s="205"/>
      <c r="E45" s="205"/>
      <c r="F45" s="205"/>
      <c r="G45" s="205"/>
      <c r="H45" s="205"/>
      <c r="I45" s="205"/>
      <c r="J45" s="205"/>
      <c r="K45" s="205"/>
      <c r="L45" s="205"/>
      <c r="M45" s="205"/>
      <c r="N45" s="205"/>
      <c r="O45" s="205"/>
      <c r="P45" s="205"/>
      <c r="Q45" s="205"/>
      <c r="R45" s="205"/>
      <c r="S45" s="205"/>
      <c r="T45" s="205"/>
      <c r="U45" s="205"/>
      <c r="V45" s="205"/>
      <c r="X45" s="13"/>
    </row>
    <row r="46" spans="1:25" ht="62.4" customHeight="1">
      <c r="A46" s="129" t="s">
        <v>88</v>
      </c>
      <c r="B46" s="131"/>
      <c r="C46" s="162" t="s">
        <v>193</v>
      </c>
      <c r="D46" s="162"/>
      <c r="E46" s="162"/>
      <c r="F46" s="162"/>
      <c r="G46" s="162"/>
      <c r="H46" s="162"/>
      <c r="I46" s="162"/>
      <c r="J46" s="162"/>
      <c r="K46" s="162"/>
      <c r="L46" s="162"/>
      <c r="M46" s="162"/>
      <c r="N46" s="162"/>
      <c r="O46" s="162"/>
      <c r="P46" s="162"/>
      <c r="Q46" s="162"/>
      <c r="R46" s="162"/>
      <c r="S46" s="162"/>
      <c r="T46" s="162"/>
      <c r="U46" s="162"/>
      <c r="V46" s="162"/>
      <c r="W46" s="10"/>
      <c r="X46" s="10"/>
      <c r="Y46" s="10"/>
    </row>
    <row r="47" spans="1:25" ht="45" customHeight="1">
      <c r="A47" s="129" t="s">
        <v>90</v>
      </c>
      <c r="B47" s="131"/>
      <c r="C47" s="162" t="s">
        <v>194</v>
      </c>
      <c r="D47" s="162"/>
      <c r="E47" s="162"/>
      <c r="F47" s="162"/>
      <c r="G47" s="162"/>
      <c r="H47" s="162"/>
      <c r="I47" s="162"/>
      <c r="J47" s="162"/>
      <c r="K47" s="162"/>
      <c r="L47" s="162"/>
      <c r="M47" s="162"/>
      <c r="N47" s="162"/>
      <c r="O47" s="162"/>
      <c r="P47" s="162"/>
      <c r="Q47" s="162"/>
      <c r="R47" s="162"/>
      <c r="S47" s="162"/>
      <c r="T47" s="162"/>
      <c r="U47" s="162"/>
      <c r="V47" s="162"/>
      <c r="W47" s="10"/>
      <c r="X47" s="10"/>
      <c r="Y47" s="10"/>
    </row>
    <row r="48" spans="1:25" ht="41.25" customHeight="1">
      <c r="A48" s="129" t="s">
        <v>92</v>
      </c>
      <c r="B48" s="131"/>
      <c r="C48" s="162" t="s">
        <v>195</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41.25" customHeight="1">
      <c r="A49" s="129" t="s">
        <v>94</v>
      </c>
      <c r="B49" s="131"/>
      <c r="C49" s="280" t="s">
        <v>196</v>
      </c>
      <c r="D49" s="280"/>
      <c r="E49" s="280"/>
      <c r="F49" s="280"/>
      <c r="G49" s="280"/>
      <c r="H49" s="280"/>
      <c r="I49" s="280"/>
      <c r="J49" s="280"/>
      <c r="K49" s="280"/>
      <c r="L49" s="280"/>
      <c r="M49" s="280"/>
      <c r="N49" s="280"/>
      <c r="O49" s="280"/>
      <c r="P49" s="280"/>
      <c r="Q49" s="280"/>
      <c r="R49" s="280"/>
      <c r="S49" s="280"/>
      <c r="T49" s="280"/>
      <c r="U49" s="280"/>
      <c r="V49" s="280"/>
      <c r="W49" s="10">
        <f>LEN(C49)</f>
        <v>699</v>
      </c>
      <c r="X49" s="10"/>
      <c r="Y49" s="10"/>
    </row>
    <row r="50" spans="1:25" ht="18" customHeight="1">
      <c r="A50" s="169" t="s">
        <v>96</v>
      </c>
      <c r="B50" s="169"/>
      <c r="C50" s="169"/>
      <c r="D50" s="169"/>
      <c r="E50" s="169"/>
      <c r="F50" s="169"/>
      <c r="G50" s="169"/>
      <c r="H50" s="169"/>
      <c r="I50" s="169"/>
      <c r="J50" s="169"/>
      <c r="K50" s="169"/>
      <c r="L50" s="169"/>
      <c r="M50" s="169"/>
      <c r="N50" s="169"/>
      <c r="O50" s="169"/>
      <c r="P50" s="169"/>
      <c r="Q50" s="169"/>
      <c r="R50" s="169"/>
      <c r="S50" s="169"/>
      <c r="T50" s="169"/>
      <c r="U50" s="169"/>
      <c r="V50" s="169"/>
      <c r="W50" s="14"/>
      <c r="X50" s="15"/>
      <c r="Y50" s="12"/>
    </row>
    <row r="51" spans="1:25" ht="32.25" customHeight="1">
      <c r="A51" s="129" t="s">
        <v>88</v>
      </c>
      <c r="B51" s="131"/>
      <c r="C51" s="162" t="s">
        <v>36</v>
      </c>
      <c r="D51" s="162"/>
      <c r="E51" s="162"/>
      <c r="F51" s="162"/>
      <c r="G51" s="162"/>
      <c r="H51" s="162"/>
      <c r="I51" s="162"/>
      <c r="J51" s="162"/>
      <c r="K51" s="162"/>
      <c r="L51" s="162"/>
      <c r="M51" s="162"/>
      <c r="N51" s="162"/>
      <c r="O51" s="162"/>
      <c r="P51" s="162"/>
      <c r="Q51" s="162"/>
      <c r="R51" s="162"/>
      <c r="S51" s="162"/>
      <c r="T51" s="162"/>
      <c r="U51" s="162"/>
      <c r="V51" s="162"/>
      <c r="W51" s="10"/>
      <c r="X51" s="15"/>
      <c r="Y51" s="12"/>
    </row>
    <row r="52" spans="1:25" ht="32.25" customHeight="1">
      <c r="A52" s="129" t="s">
        <v>90</v>
      </c>
      <c r="B52" s="131"/>
      <c r="C52" s="162" t="s">
        <v>36</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32.25" customHeight="1">
      <c r="A53" s="129" t="s">
        <v>92</v>
      </c>
      <c r="B53" s="131"/>
      <c r="C53" s="162" t="s">
        <v>36</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32.25" customHeight="1">
      <c r="A54" s="129" t="s">
        <v>94</v>
      </c>
      <c r="B54" s="131"/>
      <c r="C54" s="280" t="s">
        <v>36</v>
      </c>
      <c r="D54" s="280"/>
      <c r="E54" s="280"/>
      <c r="F54" s="280"/>
      <c r="G54" s="280"/>
      <c r="H54" s="280"/>
      <c r="I54" s="280"/>
      <c r="J54" s="280"/>
      <c r="K54" s="280"/>
      <c r="L54" s="280"/>
      <c r="M54" s="280"/>
      <c r="N54" s="280"/>
      <c r="O54" s="280"/>
      <c r="P54" s="280"/>
      <c r="Q54" s="280"/>
      <c r="R54" s="280"/>
      <c r="S54" s="280"/>
      <c r="T54" s="280"/>
      <c r="U54" s="280"/>
      <c r="V54" s="280"/>
      <c r="W54" s="10">
        <f>LEN(C54)</f>
        <v>3</v>
      </c>
      <c r="X54" s="15"/>
      <c r="Y54" s="12"/>
    </row>
    <row r="55" spans="1:25" ht="19.95" customHeight="1">
      <c r="A55" s="169" t="s">
        <v>168</v>
      </c>
      <c r="B55" s="169"/>
      <c r="C55" s="169"/>
      <c r="D55" s="169"/>
      <c r="E55" s="169"/>
      <c r="F55" s="169"/>
      <c r="G55" s="169"/>
      <c r="H55" s="169"/>
      <c r="I55" s="169"/>
      <c r="J55" s="169"/>
      <c r="K55" s="169"/>
      <c r="L55" s="169"/>
      <c r="M55" s="169"/>
      <c r="N55" s="169"/>
      <c r="O55" s="169"/>
      <c r="P55" s="169"/>
      <c r="Q55" s="169"/>
      <c r="R55" s="169"/>
      <c r="S55" s="169"/>
      <c r="T55" s="169"/>
      <c r="U55" s="169"/>
      <c r="V55" s="169"/>
      <c r="W55" s="10"/>
      <c r="X55" s="15"/>
      <c r="Y55" s="12"/>
    </row>
    <row r="56" spans="1:25" ht="32.25" customHeight="1">
      <c r="A56" s="129" t="s">
        <v>88</v>
      </c>
      <c r="B56" s="131"/>
      <c r="C56" s="162" t="s">
        <v>36</v>
      </c>
      <c r="D56" s="162"/>
      <c r="E56" s="162"/>
      <c r="F56" s="162"/>
      <c r="G56" s="162"/>
      <c r="H56" s="162"/>
      <c r="I56" s="162"/>
      <c r="J56" s="162"/>
      <c r="K56" s="162"/>
      <c r="L56" s="162"/>
      <c r="M56" s="162"/>
      <c r="N56" s="162"/>
      <c r="O56" s="162"/>
      <c r="P56" s="162"/>
      <c r="Q56" s="162"/>
      <c r="R56" s="162"/>
      <c r="S56" s="162"/>
      <c r="T56" s="162"/>
      <c r="U56" s="162"/>
      <c r="V56" s="162"/>
      <c r="W56" s="10"/>
      <c r="X56" s="15"/>
      <c r="Y56" s="12"/>
    </row>
    <row r="57" spans="1:25" ht="32.25" customHeight="1">
      <c r="A57" s="129" t="s">
        <v>90</v>
      </c>
      <c r="B57" s="131"/>
      <c r="C57" s="162" t="s">
        <v>36</v>
      </c>
      <c r="D57" s="162"/>
      <c r="E57" s="162"/>
      <c r="F57" s="162"/>
      <c r="G57" s="162"/>
      <c r="H57" s="162"/>
      <c r="I57" s="162"/>
      <c r="J57" s="162"/>
      <c r="K57" s="162"/>
      <c r="L57" s="162"/>
      <c r="M57" s="162"/>
      <c r="N57" s="162"/>
      <c r="O57" s="162"/>
      <c r="P57" s="162"/>
      <c r="Q57" s="162"/>
      <c r="R57" s="162"/>
      <c r="S57" s="162"/>
      <c r="T57" s="162"/>
      <c r="U57" s="162"/>
      <c r="V57" s="162"/>
      <c r="W57" s="10"/>
      <c r="X57" s="15"/>
      <c r="Y57" s="12"/>
    </row>
    <row r="58" spans="1:25" ht="32.25" customHeight="1">
      <c r="A58" s="129" t="s">
        <v>92</v>
      </c>
      <c r="B58" s="131"/>
      <c r="C58" s="162" t="s">
        <v>36</v>
      </c>
      <c r="D58" s="162"/>
      <c r="E58" s="162"/>
      <c r="F58" s="162"/>
      <c r="G58" s="162"/>
      <c r="H58" s="162"/>
      <c r="I58" s="162"/>
      <c r="J58" s="162"/>
      <c r="K58" s="162"/>
      <c r="L58" s="162"/>
      <c r="M58" s="162"/>
      <c r="N58" s="162"/>
      <c r="O58" s="162"/>
      <c r="P58" s="162"/>
      <c r="Q58" s="162"/>
      <c r="R58" s="162"/>
      <c r="S58" s="162"/>
      <c r="T58" s="162"/>
      <c r="U58" s="162"/>
      <c r="V58" s="162"/>
      <c r="W58" s="10"/>
      <c r="X58" s="15"/>
      <c r="Y58" s="12"/>
    </row>
    <row r="59" spans="1:25" ht="32.25" customHeight="1">
      <c r="A59" s="129" t="s">
        <v>94</v>
      </c>
      <c r="B59" s="131"/>
      <c r="C59" s="280" t="s">
        <v>36</v>
      </c>
      <c r="D59" s="280"/>
      <c r="E59" s="280"/>
      <c r="F59" s="280"/>
      <c r="G59" s="280"/>
      <c r="H59" s="280"/>
      <c r="I59" s="280"/>
      <c r="J59" s="280"/>
      <c r="K59" s="280"/>
      <c r="L59" s="280"/>
      <c r="M59" s="280"/>
      <c r="N59" s="280"/>
      <c r="O59" s="280"/>
      <c r="P59" s="280"/>
      <c r="Q59" s="280"/>
      <c r="R59" s="280"/>
      <c r="S59" s="280"/>
      <c r="T59" s="280"/>
      <c r="U59" s="280"/>
      <c r="V59" s="280"/>
      <c r="W59" s="10">
        <f>LEN(C59)</f>
        <v>3</v>
      </c>
      <c r="X59" s="15"/>
      <c r="Y59" s="12"/>
    </row>
    <row r="60" spans="1:25" ht="20.399999999999999" customHeight="1">
      <c r="A60" s="169" t="s">
        <v>101</v>
      </c>
      <c r="B60" s="169"/>
      <c r="C60" s="169"/>
      <c r="D60" s="169"/>
      <c r="E60" s="169"/>
      <c r="F60" s="169"/>
      <c r="G60" s="169"/>
      <c r="H60" s="169"/>
      <c r="I60" s="169"/>
      <c r="J60" s="169"/>
      <c r="K60" s="169"/>
      <c r="L60" s="169"/>
      <c r="M60" s="169"/>
      <c r="N60" s="169"/>
      <c r="O60" s="169"/>
      <c r="P60" s="169"/>
      <c r="Q60" s="169"/>
      <c r="R60" s="169"/>
      <c r="S60" s="169"/>
      <c r="T60" s="169"/>
      <c r="U60" s="169"/>
      <c r="V60" s="169"/>
      <c r="W60" s="14"/>
      <c r="X60" s="15"/>
      <c r="Y60" s="12"/>
    </row>
    <row r="61" spans="1:25" ht="32.25" customHeight="1">
      <c r="A61" s="129" t="s">
        <v>88</v>
      </c>
      <c r="B61" s="131"/>
      <c r="C61" s="162" t="s">
        <v>23</v>
      </c>
      <c r="D61" s="162"/>
      <c r="E61" s="162"/>
      <c r="F61" s="162"/>
      <c r="G61" s="162"/>
      <c r="H61" s="162"/>
      <c r="I61" s="162"/>
      <c r="J61" s="162"/>
      <c r="K61" s="162"/>
      <c r="L61" s="162"/>
      <c r="M61" s="162"/>
      <c r="N61" s="162"/>
      <c r="O61" s="162"/>
      <c r="P61" s="162"/>
      <c r="Q61" s="162"/>
      <c r="R61" s="162"/>
      <c r="S61" s="162"/>
      <c r="T61" s="162"/>
      <c r="U61" s="162"/>
      <c r="V61" s="162"/>
      <c r="W61" s="14"/>
      <c r="X61" s="15"/>
      <c r="Y61" s="12"/>
    </row>
    <row r="62" spans="1:25" ht="32.25" customHeight="1">
      <c r="A62" s="129" t="s">
        <v>90</v>
      </c>
      <c r="B62" s="131"/>
      <c r="C62" s="162" t="s">
        <v>23</v>
      </c>
      <c r="D62" s="162"/>
      <c r="E62" s="162"/>
      <c r="F62" s="162"/>
      <c r="G62" s="162"/>
      <c r="H62" s="162"/>
      <c r="I62" s="162"/>
      <c r="J62" s="162"/>
      <c r="K62" s="162"/>
      <c r="L62" s="162"/>
      <c r="M62" s="162"/>
      <c r="N62" s="162"/>
      <c r="O62" s="162"/>
      <c r="P62" s="162"/>
      <c r="Q62" s="162"/>
      <c r="R62" s="162"/>
      <c r="S62" s="162"/>
      <c r="T62" s="162"/>
      <c r="U62" s="162"/>
      <c r="V62" s="162"/>
      <c r="W62" s="14"/>
      <c r="X62" s="15"/>
      <c r="Y62" s="12"/>
    </row>
    <row r="63" spans="1:25" ht="32.25" customHeight="1">
      <c r="A63" s="129" t="s">
        <v>92</v>
      </c>
      <c r="B63" s="131"/>
      <c r="C63" s="162" t="s">
        <v>23</v>
      </c>
      <c r="D63" s="162"/>
      <c r="E63" s="162"/>
      <c r="F63" s="162"/>
      <c r="G63" s="162"/>
      <c r="H63" s="162"/>
      <c r="I63" s="162"/>
      <c r="J63" s="162"/>
      <c r="K63" s="162"/>
      <c r="L63" s="162"/>
      <c r="M63" s="162"/>
      <c r="N63" s="162"/>
      <c r="O63" s="162"/>
      <c r="P63" s="162"/>
      <c r="Q63" s="162"/>
      <c r="R63" s="162"/>
      <c r="S63" s="162"/>
      <c r="T63" s="162"/>
      <c r="U63" s="162"/>
      <c r="V63" s="162"/>
      <c r="W63" s="14"/>
      <c r="X63" s="15"/>
      <c r="Y63" s="12"/>
    </row>
    <row r="64" spans="1:25" ht="32.25" customHeight="1">
      <c r="A64" s="129" t="s">
        <v>94</v>
      </c>
      <c r="B64" s="131"/>
      <c r="C64" s="280" t="s">
        <v>23</v>
      </c>
      <c r="D64" s="280"/>
      <c r="E64" s="280"/>
      <c r="F64" s="280"/>
      <c r="G64" s="280"/>
      <c r="H64" s="280"/>
      <c r="I64" s="280"/>
      <c r="J64" s="280"/>
      <c r="K64" s="280"/>
      <c r="L64" s="280"/>
      <c r="M64" s="280"/>
      <c r="N64" s="280"/>
      <c r="O64" s="280"/>
      <c r="P64" s="280"/>
      <c r="Q64" s="280"/>
      <c r="R64" s="280"/>
      <c r="S64" s="280"/>
      <c r="T64" s="280"/>
      <c r="U64" s="280"/>
      <c r="V64" s="280"/>
      <c r="W64" s="14"/>
      <c r="X64" s="15"/>
      <c r="Y64" s="12"/>
    </row>
    <row r="65" spans="1:25" ht="16.2" customHeight="1">
      <c r="A65" s="169" t="s">
        <v>102</v>
      </c>
      <c r="B65" s="169"/>
      <c r="C65" s="169"/>
      <c r="D65" s="169"/>
      <c r="E65" s="169"/>
      <c r="F65" s="169"/>
      <c r="G65" s="169"/>
      <c r="H65" s="169"/>
      <c r="I65" s="169"/>
      <c r="J65" s="169"/>
      <c r="K65" s="169"/>
      <c r="L65" s="169"/>
      <c r="M65" s="169"/>
      <c r="N65" s="169"/>
      <c r="O65" s="169"/>
      <c r="P65" s="169"/>
      <c r="Q65" s="169"/>
      <c r="R65" s="169"/>
      <c r="S65" s="169"/>
      <c r="T65" s="169"/>
      <c r="U65" s="169"/>
      <c r="V65" s="169"/>
      <c r="W65" s="14"/>
      <c r="X65" s="15"/>
      <c r="Y65" s="12"/>
    </row>
    <row r="66" spans="1:25" ht="15.6" customHeight="1">
      <c r="A66" s="20" t="s">
        <v>3</v>
      </c>
      <c r="B66" s="170" t="s">
        <v>103</v>
      </c>
      <c r="C66" s="171"/>
      <c r="D66" s="172" t="s">
        <v>104</v>
      </c>
      <c r="E66" s="170"/>
      <c r="F66" s="170"/>
      <c r="G66" s="170"/>
      <c r="H66" s="170"/>
      <c r="I66" s="170"/>
      <c r="J66" s="171"/>
      <c r="K66" s="172" t="s">
        <v>105</v>
      </c>
      <c r="L66" s="170"/>
      <c r="M66" s="170"/>
      <c r="N66" s="170"/>
      <c r="O66" s="170"/>
      <c r="P66" s="170"/>
      <c r="Q66" s="171"/>
      <c r="R66" s="172" t="s">
        <v>106</v>
      </c>
      <c r="S66" s="170"/>
      <c r="T66" s="170"/>
      <c r="U66" s="170"/>
      <c r="V66" s="171"/>
      <c r="W66" s="14"/>
      <c r="X66" s="15"/>
      <c r="Y66" s="12"/>
    </row>
    <row r="67" spans="1:25" ht="32.25" customHeight="1">
      <c r="A67" s="19">
        <v>1</v>
      </c>
      <c r="B67" s="183">
        <v>45733</v>
      </c>
      <c r="C67" s="100"/>
      <c r="D67" s="184" t="s">
        <v>107</v>
      </c>
      <c r="E67" s="162"/>
      <c r="F67" s="162"/>
      <c r="G67" s="162"/>
      <c r="H67" s="162"/>
      <c r="I67" s="162"/>
      <c r="J67" s="185"/>
      <c r="K67" s="184" t="s">
        <v>108</v>
      </c>
      <c r="L67" s="162"/>
      <c r="M67" s="162"/>
      <c r="N67" s="162"/>
      <c r="O67" s="162"/>
      <c r="P67" s="162"/>
      <c r="Q67" s="185"/>
      <c r="R67" s="183">
        <v>45741</v>
      </c>
      <c r="S67" s="99"/>
      <c r="T67" s="99"/>
      <c r="U67" s="99"/>
      <c r="V67" s="100"/>
      <c r="W67" s="14"/>
      <c r="X67" s="15"/>
      <c r="Y67" s="12"/>
    </row>
    <row r="68" spans="1:25" ht="15.6" customHeight="1">
      <c r="A68" s="175" t="s">
        <v>111</v>
      </c>
      <c r="B68" s="176"/>
      <c r="C68" s="176"/>
      <c r="D68" s="176"/>
      <c r="E68" s="176"/>
      <c r="F68" s="176"/>
      <c r="G68" s="176"/>
      <c r="H68" s="176"/>
      <c r="I68" s="176"/>
      <c r="J68" s="176"/>
      <c r="K68" s="176"/>
      <c r="L68" s="176"/>
      <c r="M68" s="176"/>
      <c r="N68" s="176"/>
      <c r="O68" s="176"/>
      <c r="P68" s="176"/>
      <c r="Q68" s="176"/>
      <c r="R68" s="176"/>
      <c r="S68" s="176"/>
      <c r="T68" s="176"/>
      <c r="U68" s="176"/>
      <c r="V68" s="177"/>
      <c r="W68" s="14"/>
      <c r="X68" s="15"/>
      <c r="Y68" s="12"/>
    </row>
    <row r="69" spans="1:25" ht="26.7" customHeight="1">
      <c r="A69" s="16" t="s">
        <v>112</v>
      </c>
      <c r="B69" s="98" t="s">
        <v>113</v>
      </c>
      <c r="C69" s="99"/>
      <c r="D69" s="99"/>
      <c r="E69" s="99"/>
      <c r="F69" s="99"/>
      <c r="G69" s="99"/>
      <c r="H69" s="99"/>
      <c r="I69" s="99"/>
      <c r="J69" s="99"/>
      <c r="K69" s="99"/>
      <c r="L69" s="100"/>
      <c r="M69" s="173" t="s">
        <v>114</v>
      </c>
      <c r="N69" s="174"/>
      <c r="O69" s="98" t="s">
        <v>115</v>
      </c>
      <c r="P69" s="99"/>
      <c r="Q69" s="99"/>
      <c r="R69" s="99"/>
      <c r="S69" s="99"/>
      <c r="T69" s="99"/>
      <c r="U69" s="99"/>
      <c r="V69" s="100"/>
    </row>
    <row r="70" spans="1:25" ht="24.6" customHeight="1">
      <c r="A70" s="16" t="s">
        <v>116</v>
      </c>
      <c r="B70" s="98" t="s">
        <v>117</v>
      </c>
      <c r="C70" s="99"/>
      <c r="D70" s="99"/>
      <c r="E70" s="99"/>
      <c r="F70" s="99"/>
      <c r="G70" s="99"/>
      <c r="H70" s="99"/>
      <c r="I70" s="99"/>
      <c r="J70" s="99"/>
      <c r="K70" s="99"/>
      <c r="L70" s="100"/>
      <c r="M70" s="173" t="s">
        <v>114</v>
      </c>
      <c r="N70" s="174"/>
      <c r="O70" s="98" t="s">
        <v>118</v>
      </c>
      <c r="P70" s="99"/>
      <c r="Q70" s="99"/>
      <c r="R70" s="99"/>
      <c r="S70" s="99"/>
      <c r="T70" s="99"/>
      <c r="U70" s="99"/>
      <c r="V70" s="100"/>
    </row>
    <row r="71" spans="1:25" ht="27.6" customHeight="1">
      <c r="A71" s="16" t="s">
        <v>119</v>
      </c>
      <c r="B71" s="98" t="s">
        <v>117</v>
      </c>
      <c r="C71" s="99"/>
      <c r="D71" s="99"/>
      <c r="E71" s="99"/>
      <c r="F71" s="99"/>
      <c r="G71" s="99"/>
      <c r="H71" s="99"/>
      <c r="I71" s="99"/>
      <c r="J71" s="99"/>
      <c r="K71" s="99"/>
      <c r="L71" s="100"/>
      <c r="M71" s="173" t="s">
        <v>114</v>
      </c>
      <c r="N71" s="174"/>
      <c r="O71" s="98" t="s">
        <v>118</v>
      </c>
      <c r="P71" s="99"/>
      <c r="Q71" s="99"/>
      <c r="R71" s="99"/>
      <c r="S71" s="99"/>
      <c r="T71" s="99"/>
      <c r="U71" s="99"/>
      <c r="V71" s="100"/>
    </row>
    <row r="72" spans="1:25" ht="13.5" customHeight="1">
      <c r="A72" s="175" t="s">
        <v>120</v>
      </c>
      <c r="B72" s="176"/>
      <c r="C72" s="176"/>
      <c r="D72" s="176"/>
      <c r="E72" s="176"/>
      <c r="F72" s="176"/>
      <c r="G72" s="176"/>
      <c r="H72" s="176"/>
      <c r="I72" s="176"/>
      <c r="J72" s="176"/>
      <c r="K72" s="176"/>
      <c r="L72" s="176"/>
      <c r="M72" s="176"/>
      <c r="N72" s="176"/>
      <c r="O72" s="176"/>
      <c r="P72" s="176"/>
      <c r="Q72" s="176"/>
      <c r="R72" s="176"/>
      <c r="S72" s="176"/>
      <c r="T72" s="176"/>
      <c r="U72" s="176"/>
      <c r="V72" s="177"/>
    </row>
    <row r="73" spans="1:25" ht="19.95" customHeight="1">
      <c r="A73" s="30" t="s">
        <v>121</v>
      </c>
      <c r="B73" s="178" t="s">
        <v>122</v>
      </c>
      <c r="C73" s="179"/>
      <c r="D73" s="179"/>
      <c r="E73" s="179"/>
      <c r="F73" s="179"/>
      <c r="G73" s="179"/>
      <c r="H73" s="179"/>
      <c r="I73" s="179"/>
      <c r="J73" s="179"/>
      <c r="K73" s="179"/>
      <c r="L73" s="180"/>
      <c r="M73" s="181" t="s">
        <v>114</v>
      </c>
      <c r="N73" s="182"/>
      <c r="O73" s="178" t="s">
        <v>123</v>
      </c>
      <c r="P73" s="179"/>
      <c r="Q73" s="179"/>
      <c r="R73" s="179"/>
      <c r="S73" s="179"/>
      <c r="T73" s="179"/>
      <c r="U73" s="179"/>
      <c r="V73" s="180"/>
    </row>
    <row r="74" spans="1:25" ht="13.5" customHeight="1">
      <c r="A74" s="168" t="s">
        <v>124</v>
      </c>
      <c r="B74" s="168"/>
      <c r="C74" s="168"/>
      <c r="D74" s="168"/>
      <c r="E74" s="168"/>
      <c r="F74" s="168"/>
      <c r="G74" s="168"/>
      <c r="H74" s="168"/>
      <c r="I74" s="168"/>
      <c r="J74" s="168"/>
      <c r="K74" s="168"/>
      <c r="L74" s="168"/>
      <c r="M74" s="168"/>
      <c r="N74" s="168"/>
      <c r="O74" s="168"/>
      <c r="P74" s="168"/>
      <c r="Q74" s="168"/>
      <c r="R74" s="168"/>
      <c r="S74" s="168"/>
      <c r="T74" s="168"/>
      <c r="U74" s="168"/>
      <c r="V74" s="168"/>
    </row>
  </sheetData>
  <sheetProtection algorithmName="SHA-512" hashValue="MEm+/AhRUMsoxRt5d27wd+aYkl+Qd4rnr7O8o/GYdZqz7uo/daxRBjzXPj2ZGR0qvaoGdwibXi6m8tgI8XkSRg==" saltValue="IXDCcuWXNaI8e/GYkqLA3w==" spinCount="100000" sheet="1" formatCells="0" formatColumns="0" formatRows="0" insertColumns="0" insertRows="0" insertHyperlinks="0" deleteColumns="0" deleteRows="0" sort="0" autoFilter="0" pivotTables="0"/>
  <mergeCells count="203">
    <mergeCell ref="A68:V68"/>
    <mergeCell ref="B69:L69"/>
    <mergeCell ref="M69:N69"/>
    <mergeCell ref="O69:V69"/>
    <mergeCell ref="A64:B64"/>
    <mergeCell ref="A49:B49"/>
    <mergeCell ref="C49:V49"/>
    <mergeCell ref="C54:V54"/>
    <mergeCell ref="C59:V59"/>
    <mergeCell ref="C64:V64"/>
    <mergeCell ref="C47:V47"/>
    <mergeCell ref="C52:V52"/>
    <mergeCell ref="C57:V57"/>
    <mergeCell ref="C62:V62"/>
    <mergeCell ref="A48:B48"/>
    <mergeCell ref="C48:V48"/>
    <mergeCell ref="A53:B53"/>
    <mergeCell ref="A58:B58"/>
    <mergeCell ref="A63:B63"/>
    <mergeCell ref="C53:V53"/>
    <mergeCell ref="C58:V58"/>
    <mergeCell ref="C63:V63"/>
    <mergeCell ref="A54:B54"/>
    <mergeCell ref="A59:B59"/>
    <mergeCell ref="B73:L73"/>
    <mergeCell ref="M73:N73"/>
    <mergeCell ref="O73:V73"/>
    <mergeCell ref="A74:V74"/>
    <mergeCell ref="B70:L70"/>
    <mergeCell ref="M70:N70"/>
    <mergeCell ref="O70:V70"/>
    <mergeCell ref="B71:L71"/>
    <mergeCell ref="M71:N71"/>
    <mergeCell ref="O71:V71"/>
    <mergeCell ref="A72:V72"/>
    <mergeCell ref="A46:B46"/>
    <mergeCell ref="C46:V46"/>
    <mergeCell ref="B67:C67"/>
    <mergeCell ref="D67:J67"/>
    <mergeCell ref="K67:Q67"/>
    <mergeCell ref="R67:V67"/>
    <mergeCell ref="A50:V50"/>
    <mergeCell ref="A60:V60"/>
    <mergeCell ref="A65:V65"/>
    <mergeCell ref="B66:C66"/>
    <mergeCell ref="D66:J66"/>
    <mergeCell ref="K66:Q66"/>
    <mergeCell ref="R66:V66"/>
    <mergeCell ref="A51:B51"/>
    <mergeCell ref="C51:V51"/>
    <mergeCell ref="A55:V55"/>
    <mergeCell ref="A56:B56"/>
    <mergeCell ref="C56:V56"/>
    <mergeCell ref="A61:B61"/>
    <mergeCell ref="C61:V61"/>
    <mergeCell ref="A47:B47"/>
    <mergeCell ref="A52:B52"/>
    <mergeCell ref="A57:B57"/>
    <mergeCell ref="A62:B62"/>
    <mergeCell ref="G43:H43"/>
    <mergeCell ref="I43:J43"/>
    <mergeCell ref="M43:N43"/>
    <mergeCell ref="O43:P43"/>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6:V49 C56:V56 C59:V59" xr:uid="{04F6BBD6-57CF-403D-8EB1-0D05E6506E98}">
      <formula1>1</formula1>
      <formula2>700</formula2>
    </dataValidation>
    <dataValidation type="textLength" allowBlank="1" showInputMessage="1" showErrorMessage="1" sqref="C57:V58 C51:V54" xr:uid="{F9C92204-812D-4E81-8C4F-333538B03B6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lista!$J$2:$J$13</xm:f>
          </x14:formula1>
          <xm:sqref>C13</xm:sqref>
        </x14:dataValidation>
        <x14:dataValidation type="list" allowBlank="1" showInputMessage="1" showErrorMessage="1" xr:uid="{00000000-0002-0000-0200-000004000000}">
          <x14:formula1>
            <xm:f>lista!$B$2:$B$8</xm:f>
          </x14:formula1>
          <xm:sqref>F16:I17</xm:sqref>
        </x14:dataValidation>
        <x14:dataValidation type="list" allowBlank="1" showInputMessage="1" showErrorMessage="1" xr:uid="{00000000-0002-0000-0200-000005000000}">
          <x14:formula1>
            <xm:f>lista!$O$2:$O$3</xm:f>
          </x14:formula1>
          <xm:sqref>A20:C20</xm:sqref>
        </x14:dataValidation>
        <x14:dataValidation type="list" allowBlank="1" showInputMessage="1" showErrorMessage="1" xr:uid="{00000000-0002-0000-0200-000006000000}">
          <x14:formula1>
            <xm:f>lista!$F$2:$F$9</xm:f>
          </x14:formula1>
          <xm:sqref>D20:G20</xm:sqref>
        </x14:dataValidation>
        <x14:dataValidation type="list" allowBlank="1" showInputMessage="1" showErrorMessage="1" xr:uid="{00000000-0002-0000-0200-000007000000}">
          <x14:formula1>
            <xm:f>lista!$D$2:$D$3</xm:f>
          </x14:formula1>
          <xm:sqref>L20:O20</xm:sqref>
        </x14:dataValidation>
        <x14:dataValidation type="list" allowBlank="1" showInputMessage="1" showErrorMessage="1" xr:uid="{00000000-0002-0000-0200-000008000000}">
          <x14:formula1>
            <xm:f>lista!$E$2:$E$3</xm:f>
          </x14:formula1>
          <xm:sqref>S20:V20</xm:sqref>
        </x14:dataValidation>
        <x14:dataValidation type="list" allowBlank="1" showInputMessage="1" showErrorMessage="1" xr:uid="{00000000-0002-0000-0200-000009000000}">
          <x14:formula1>
            <xm:f>lista!$C$2:$C$3</xm:f>
          </x14:formula1>
          <xm:sqref>P20:R20</xm:sqref>
        </x14:dataValidation>
        <x14:dataValidation type="list" allowBlank="1" showInputMessage="1" showErrorMessage="1" xr:uid="{00000000-0002-0000-0200-00000A000000}">
          <x14:formula1>
            <xm:f>lista!$G$2:$G$5</xm:f>
          </x14:formula1>
          <xm:sqref>Q16:S17</xm:sqref>
        </x14:dataValidation>
        <x14:dataValidation type="list" allowBlank="1" showInputMessage="1" showErrorMessage="1" xr:uid="{00000000-0002-0000-0200-00000B000000}">
          <x14:formula1>
            <xm:f>lista!$H$2:$H$5</xm:f>
          </x14:formula1>
          <xm:sqref>T16:V17</xm:sqref>
        </x14:dataValidation>
        <x14:dataValidation type="list" allowBlank="1" showInputMessage="1" showErrorMessage="1" xr:uid="{00000000-0002-0000-0200-00000C000000}">
          <x14:formula1>
            <xm:f>lista!$I$2:$I$7</xm:f>
          </x14:formula1>
          <xm:sqref>A13:B13</xm:sqref>
        </x14:dataValidation>
        <x14:dataValidation type="list" allowBlank="1" showInputMessage="1" showErrorMessage="1" xr:uid="{D6B4A9C7-BC19-49E9-86E3-6605888FEE8C}">
          <x14:formula1>
            <xm:f>lista!$P$2:$P$4</xm:f>
          </x14:formula1>
          <xm:sqref>C61:V64</xm:sqref>
        </x14:dataValidation>
        <x14:dataValidation type="list" allowBlank="1" showInputMessage="1" showErrorMessage="1" xr:uid="{00000000-0002-0000-0200-00000E000000}">
          <x14:formula1>
            <xm:f>lista!$Q$2:$Q$3</xm:f>
          </x14:formula1>
          <xm:sqref>O11:Q11</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lista!$A$2:$A$14</xm:f>
          </x14:formula1>
          <xm:sqref>F11:N11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4"/>
  <sheetViews>
    <sheetView showGridLines="0" view="pageBreakPreview" topLeftCell="A21" zoomScale="70" zoomScaleNormal="100" zoomScaleSheetLayoutView="70" workbookViewId="0">
      <selection activeCell="R28" activeCellId="4" sqref="C64:V64 C59:V59 C54:V54 C49:V49 R28:V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97" t="s">
        <v>197</v>
      </c>
      <c r="B11" s="97"/>
      <c r="C11" s="97"/>
      <c r="D11" s="97"/>
      <c r="E11" s="97"/>
      <c r="F11" s="98" t="s">
        <v>170</v>
      </c>
      <c r="G11" s="99"/>
      <c r="H11" s="99"/>
      <c r="I11" s="99"/>
      <c r="J11" s="99"/>
      <c r="K11" s="99"/>
      <c r="L11" s="99"/>
      <c r="M11" s="99"/>
      <c r="N11" s="100"/>
      <c r="O11" s="74" t="s">
        <v>23</v>
      </c>
      <c r="P11" s="75"/>
      <c r="Q11" s="76"/>
      <c r="R11" s="93" t="s">
        <v>198</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32</v>
      </c>
      <c r="B13" s="92"/>
      <c r="C13" s="93" t="s">
        <v>33</v>
      </c>
      <c r="D13" s="93"/>
      <c r="E13" s="93"/>
      <c r="F13" s="93"/>
      <c r="G13" s="93"/>
      <c r="H13" s="93" t="s">
        <v>199</v>
      </c>
      <c r="I13" s="93"/>
      <c r="J13" s="93"/>
      <c r="K13" s="93"/>
      <c r="L13" s="93"/>
      <c r="M13" s="93"/>
      <c r="N13" s="93" t="s">
        <v>153</v>
      </c>
      <c r="O13" s="93"/>
      <c r="P13" s="93">
        <v>7972</v>
      </c>
      <c r="Q13" s="93"/>
      <c r="R13" s="94" t="s">
        <v>200</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97" t="s">
        <v>201</v>
      </c>
      <c r="B16" s="97"/>
      <c r="C16" s="97"/>
      <c r="D16" s="97"/>
      <c r="E16" s="97"/>
      <c r="F16" s="104" t="s">
        <v>156</v>
      </c>
      <c r="G16" s="104"/>
      <c r="H16" s="104"/>
      <c r="I16" s="104"/>
      <c r="J16" s="209">
        <v>1</v>
      </c>
      <c r="K16" s="209"/>
      <c r="L16" s="209"/>
      <c r="M16" s="209"/>
      <c r="N16" s="36" t="s">
        <v>46</v>
      </c>
      <c r="O16" s="36" t="s">
        <v>47</v>
      </c>
      <c r="P16" s="36" t="s">
        <v>48</v>
      </c>
      <c r="Q16" s="97" t="s">
        <v>49</v>
      </c>
      <c r="R16" s="97"/>
      <c r="S16" s="97"/>
      <c r="T16" s="101">
        <v>2027</v>
      </c>
      <c r="U16" s="101"/>
      <c r="V16" s="101"/>
    </row>
    <row r="17" spans="1:25" ht="37.200000000000003" customHeight="1">
      <c r="A17" s="97"/>
      <c r="B17" s="97"/>
      <c r="C17" s="97"/>
      <c r="D17" s="97"/>
      <c r="E17" s="97"/>
      <c r="F17" s="104"/>
      <c r="G17" s="104"/>
      <c r="H17" s="104"/>
      <c r="I17" s="104"/>
      <c r="J17" s="209"/>
      <c r="K17" s="209"/>
      <c r="L17" s="209"/>
      <c r="M17" s="209"/>
      <c r="N17" s="17">
        <v>1</v>
      </c>
      <c r="O17" s="17">
        <v>1</v>
      </c>
      <c r="P17" s="17">
        <v>1</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58</v>
      </c>
      <c r="B20" s="124"/>
      <c r="C20" s="125"/>
      <c r="D20" s="123" t="s">
        <v>59</v>
      </c>
      <c r="E20" s="124"/>
      <c r="F20" s="124"/>
      <c r="G20" s="125"/>
      <c r="H20" s="204">
        <v>0</v>
      </c>
      <c r="I20" s="106"/>
      <c r="J20" s="106"/>
      <c r="K20" s="107"/>
      <c r="L20" s="98" t="s">
        <v>60</v>
      </c>
      <c r="M20" s="99"/>
      <c r="N20" s="99"/>
      <c r="O20" s="100"/>
      <c r="P20" s="123" t="s">
        <v>202</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210">
        <v>0</v>
      </c>
      <c r="B23" s="211"/>
      <c r="C23" s="211"/>
      <c r="D23" s="212"/>
      <c r="E23" s="213" t="s">
        <v>203</v>
      </c>
      <c r="F23" s="214"/>
      <c r="G23" s="214"/>
      <c r="H23" s="214"/>
      <c r="I23" s="215"/>
      <c r="J23" s="216" t="s">
        <v>204</v>
      </c>
      <c r="K23" s="217"/>
      <c r="L23" s="217"/>
      <c r="M23" s="217"/>
      <c r="N23" s="218"/>
      <c r="O23" s="98" t="s">
        <v>160</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205</v>
      </c>
      <c r="B25" s="97"/>
      <c r="C25" s="97"/>
      <c r="D25" s="97"/>
      <c r="E25" s="97"/>
      <c r="F25" s="97"/>
      <c r="G25" s="97"/>
      <c r="H25" s="97"/>
      <c r="I25" s="97"/>
      <c r="J25" s="97"/>
      <c r="K25" s="97"/>
      <c r="L25" s="97"/>
      <c r="M25" s="97" t="s">
        <v>206</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46.2" customHeight="1">
      <c r="A28" s="132" t="s">
        <v>163</v>
      </c>
      <c r="B28" s="132"/>
      <c r="C28" s="94">
        <v>8.4000000000000005E-2</v>
      </c>
      <c r="D28" s="95"/>
      <c r="E28" s="95"/>
      <c r="F28" s="95"/>
      <c r="G28" s="96"/>
      <c r="H28" s="74">
        <v>0.49</v>
      </c>
      <c r="I28" s="75"/>
      <c r="J28" s="75"/>
      <c r="K28" s="75"/>
      <c r="L28" s="76"/>
      <c r="M28" s="94">
        <v>0.54</v>
      </c>
      <c r="N28" s="95"/>
      <c r="O28" s="95"/>
      <c r="P28" s="95"/>
      <c r="Q28" s="96"/>
      <c r="R28" s="283">
        <v>0.54</v>
      </c>
      <c r="S28" s="284"/>
      <c r="T28" s="284"/>
      <c r="U28" s="284"/>
      <c r="V28" s="285"/>
      <c r="X28" s="8"/>
      <c r="Y28" s="8"/>
    </row>
    <row r="29" spans="1:25" ht="19.95" customHeight="1">
      <c r="A29" s="156" t="s">
        <v>84</v>
      </c>
      <c r="B29" s="156"/>
      <c r="C29" s="156"/>
      <c r="D29" s="156"/>
      <c r="E29" s="156"/>
      <c r="F29" s="156"/>
      <c r="G29" s="156"/>
      <c r="H29" s="156"/>
      <c r="I29" s="156"/>
      <c r="J29" s="156"/>
      <c r="K29" s="156"/>
      <c r="L29" s="156"/>
      <c r="M29" s="156"/>
      <c r="N29" s="156"/>
      <c r="O29" s="156"/>
      <c r="P29" s="156"/>
      <c r="Q29" s="156"/>
      <c r="R29" s="156"/>
      <c r="S29" s="156"/>
      <c r="T29" s="156"/>
      <c r="U29" s="156"/>
      <c r="V29" s="156"/>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55"/>
      <c r="H31" s="155"/>
      <c r="I31" s="155"/>
      <c r="J31" s="155"/>
      <c r="K31" s="155"/>
      <c r="L31" s="155"/>
      <c r="M31" s="155"/>
      <c r="N31" s="155"/>
      <c r="O31" s="155"/>
      <c r="P31" s="155"/>
      <c r="Q31" s="158"/>
      <c r="R31" s="158"/>
      <c r="S31" s="158"/>
      <c r="T31" s="158"/>
      <c r="U31" s="158"/>
      <c r="V31" s="159"/>
    </row>
    <row r="32" spans="1:25" ht="17.7" customHeight="1">
      <c r="A32" s="65" t="s">
        <v>77</v>
      </c>
      <c r="B32" s="71">
        <f>C28</f>
        <v>8.4000000000000005E-2</v>
      </c>
      <c r="C32" s="1"/>
      <c r="D32" s="1"/>
      <c r="G32" s="157"/>
      <c r="H32" s="157"/>
      <c r="I32" s="155"/>
      <c r="J32" s="155"/>
      <c r="K32" s="10"/>
      <c r="L32" s="11"/>
      <c r="M32" s="157"/>
      <c r="N32" s="157"/>
      <c r="O32" s="157"/>
      <c r="P32" s="157"/>
      <c r="Q32" s="160"/>
      <c r="R32" s="160"/>
      <c r="S32" s="160"/>
      <c r="T32" s="160"/>
      <c r="U32" s="160"/>
      <c r="V32" s="161"/>
    </row>
    <row r="33" spans="1:25" ht="17.7" customHeight="1">
      <c r="A33" s="65" t="s">
        <v>78</v>
      </c>
      <c r="B33" s="71">
        <f>H28</f>
        <v>0.49</v>
      </c>
      <c r="C33" s="1"/>
      <c r="D33" s="1"/>
      <c r="G33" s="155"/>
      <c r="H33" s="155"/>
      <c r="I33" s="155"/>
      <c r="J33" s="155"/>
      <c r="K33" s="12"/>
      <c r="L33" s="10"/>
      <c r="M33" s="155"/>
      <c r="N33" s="155"/>
      <c r="O33" s="155"/>
      <c r="P33" s="155"/>
      <c r="Q33" s="160"/>
      <c r="R33" s="160"/>
      <c r="S33" s="160"/>
      <c r="T33" s="160"/>
      <c r="U33" s="160"/>
      <c r="V33" s="161"/>
    </row>
    <row r="34" spans="1:25" ht="17.7" customHeight="1">
      <c r="A34" s="65" t="s">
        <v>79</v>
      </c>
      <c r="B34" s="71">
        <f>M28</f>
        <v>0.54</v>
      </c>
      <c r="C34" s="1"/>
      <c r="D34" s="1"/>
      <c r="G34" s="155"/>
      <c r="H34" s="155"/>
      <c r="I34" s="155"/>
      <c r="J34" s="155"/>
      <c r="K34" s="12"/>
      <c r="L34" s="10"/>
      <c r="M34" s="155"/>
      <c r="N34" s="155"/>
      <c r="O34" s="155"/>
      <c r="P34" s="155"/>
      <c r="Q34" s="160"/>
      <c r="R34" s="160"/>
      <c r="S34" s="160"/>
      <c r="T34" s="160"/>
      <c r="U34" s="160"/>
      <c r="V34" s="161"/>
    </row>
    <row r="35" spans="1:25" ht="17.7" customHeight="1">
      <c r="A35" s="65" t="s">
        <v>80</v>
      </c>
      <c r="B35" s="71">
        <f>R28</f>
        <v>0.54</v>
      </c>
      <c r="C35" s="1"/>
      <c r="D35" s="1"/>
      <c r="G35" s="155"/>
      <c r="H35" s="155"/>
      <c r="I35" s="155"/>
      <c r="J35" s="155"/>
      <c r="K35" s="12"/>
      <c r="L35" s="10"/>
      <c r="M35" s="155"/>
      <c r="N35" s="155"/>
      <c r="O35" s="155"/>
      <c r="P35" s="155"/>
      <c r="Q35" s="160"/>
      <c r="R35" s="160"/>
      <c r="S35" s="160"/>
      <c r="T35" s="160"/>
      <c r="U35" s="160"/>
      <c r="V35" s="161"/>
    </row>
    <row r="36" spans="1:25" ht="17.7" customHeight="1">
      <c r="A36" s="67"/>
      <c r="B36" s="70"/>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25" customHeight="1">
      <c r="A43" s="67"/>
      <c r="C43" s="1"/>
      <c r="D43" s="1"/>
      <c r="G43" s="155"/>
      <c r="H43" s="155"/>
      <c r="I43" s="155"/>
      <c r="J43" s="155"/>
      <c r="K43" s="12"/>
      <c r="L43" s="10"/>
      <c r="M43" s="155"/>
      <c r="N43" s="155"/>
      <c r="O43" s="155"/>
      <c r="P43" s="155"/>
      <c r="Q43" s="158"/>
      <c r="R43" s="158"/>
      <c r="S43" s="158"/>
      <c r="T43" s="158"/>
      <c r="U43" s="158"/>
      <c r="V43" s="159"/>
    </row>
    <row r="44" spans="1:25" ht="17.25" customHeight="1">
      <c r="A44" s="24"/>
      <c r="B44" s="15"/>
      <c r="C44" s="21"/>
      <c r="D44" s="21"/>
      <c r="K44" s="12"/>
      <c r="L44" s="10"/>
      <c r="V44" s="25"/>
    </row>
    <row r="45" spans="1:25" ht="15.75" customHeight="1">
      <c r="A45" s="205" t="s">
        <v>87</v>
      </c>
      <c r="B45" s="205"/>
      <c r="C45" s="205"/>
      <c r="D45" s="205"/>
      <c r="E45" s="205"/>
      <c r="F45" s="205"/>
      <c r="G45" s="205"/>
      <c r="H45" s="205"/>
      <c r="I45" s="205"/>
      <c r="J45" s="205"/>
      <c r="K45" s="205"/>
      <c r="L45" s="205"/>
      <c r="M45" s="205"/>
      <c r="N45" s="205"/>
      <c r="O45" s="205"/>
      <c r="P45" s="205"/>
      <c r="Q45" s="205"/>
      <c r="R45" s="205"/>
      <c r="S45" s="205"/>
      <c r="T45" s="205"/>
      <c r="U45" s="205"/>
      <c r="V45" s="205"/>
      <c r="X45" s="13"/>
    </row>
    <row r="46" spans="1:25" ht="48.6" customHeight="1">
      <c r="A46" s="129" t="s">
        <v>88</v>
      </c>
      <c r="B46" s="131"/>
      <c r="C46" s="162" t="s">
        <v>207</v>
      </c>
      <c r="D46" s="162"/>
      <c r="E46" s="162"/>
      <c r="F46" s="162"/>
      <c r="G46" s="162"/>
      <c r="H46" s="162"/>
      <c r="I46" s="162"/>
      <c r="J46" s="162"/>
      <c r="K46" s="162"/>
      <c r="L46" s="162"/>
      <c r="M46" s="162"/>
      <c r="N46" s="162"/>
      <c r="O46" s="162"/>
      <c r="P46" s="162"/>
      <c r="Q46" s="162"/>
      <c r="R46" s="162"/>
      <c r="S46" s="162"/>
      <c r="T46" s="162"/>
      <c r="U46" s="162"/>
      <c r="V46" s="162"/>
      <c r="W46" s="10"/>
      <c r="X46" s="10"/>
      <c r="Y46" s="10"/>
    </row>
    <row r="47" spans="1:25" ht="46.5" customHeight="1">
      <c r="A47" s="129" t="s">
        <v>90</v>
      </c>
      <c r="B47" s="131"/>
      <c r="C47" s="184" t="s">
        <v>207</v>
      </c>
      <c r="D47" s="162"/>
      <c r="E47" s="162"/>
      <c r="F47" s="162"/>
      <c r="G47" s="162"/>
      <c r="H47" s="162"/>
      <c r="I47" s="162"/>
      <c r="J47" s="162"/>
      <c r="K47" s="162"/>
      <c r="L47" s="162"/>
      <c r="M47" s="162"/>
      <c r="N47" s="162"/>
      <c r="O47" s="162"/>
      <c r="P47" s="162"/>
      <c r="Q47" s="162"/>
      <c r="R47" s="162"/>
      <c r="S47" s="162"/>
      <c r="T47" s="162"/>
      <c r="U47" s="162"/>
      <c r="V47" s="162"/>
      <c r="W47" s="10"/>
      <c r="X47" s="10"/>
      <c r="Y47" s="10"/>
    </row>
    <row r="48" spans="1:25" ht="47.25" customHeight="1">
      <c r="A48" s="129" t="s">
        <v>92</v>
      </c>
      <c r="B48" s="131"/>
      <c r="C48" s="184" t="s">
        <v>207</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47.25" customHeight="1">
      <c r="A49" s="129" t="s">
        <v>94</v>
      </c>
      <c r="B49" s="131"/>
      <c r="C49" s="286" t="s">
        <v>207</v>
      </c>
      <c r="D49" s="280"/>
      <c r="E49" s="280"/>
      <c r="F49" s="280"/>
      <c r="G49" s="280"/>
      <c r="H49" s="280"/>
      <c r="I49" s="280"/>
      <c r="J49" s="280"/>
      <c r="K49" s="280"/>
      <c r="L49" s="280"/>
      <c r="M49" s="280"/>
      <c r="N49" s="280"/>
      <c r="O49" s="280"/>
      <c r="P49" s="280"/>
      <c r="Q49" s="280"/>
      <c r="R49" s="280"/>
      <c r="S49" s="280"/>
      <c r="T49" s="280"/>
      <c r="U49" s="280"/>
      <c r="V49" s="280"/>
      <c r="W49" s="10">
        <f>LEN(C49)</f>
        <v>697</v>
      </c>
      <c r="X49" s="10"/>
      <c r="Y49" s="10"/>
    </row>
    <row r="50" spans="1:25" ht="18" customHeight="1">
      <c r="A50" s="169" t="s">
        <v>96</v>
      </c>
      <c r="B50" s="169"/>
      <c r="C50" s="169"/>
      <c r="D50" s="169"/>
      <c r="E50" s="169"/>
      <c r="F50" s="169"/>
      <c r="G50" s="169"/>
      <c r="H50" s="169"/>
      <c r="I50" s="169"/>
      <c r="J50" s="169"/>
      <c r="K50" s="169"/>
      <c r="L50" s="169"/>
      <c r="M50" s="169"/>
      <c r="N50" s="169"/>
      <c r="O50" s="169"/>
      <c r="P50" s="169"/>
      <c r="Q50" s="169"/>
      <c r="R50" s="169"/>
      <c r="S50" s="169"/>
      <c r="T50" s="169"/>
      <c r="U50" s="169"/>
      <c r="V50" s="169"/>
      <c r="W50" s="14"/>
      <c r="X50" s="15"/>
      <c r="Y50" s="12"/>
    </row>
    <row r="51" spans="1:25" ht="32.25" customHeight="1">
      <c r="A51" s="129" t="s">
        <v>88</v>
      </c>
      <c r="B51" s="131"/>
      <c r="C51" s="162" t="s">
        <v>36</v>
      </c>
      <c r="D51" s="162"/>
      <c r="E51" s="162"/>
      <c r="F51" s="162"/>
      <c r="G51" s="162"/>
      <c r="H51" s="162"/>
      <c r="I51" s="162"/>
      <c r="J51" s="162"/>
      <c r="K51" s="162"/>
      <c r="L51" s="162"/>
      <c r="M51" s="162"/>
      <c r="N51" s="162"/>
      <c r="O51" s="162"/>
      <c r="P51" s="162"/>
      <c r="Q51" s="162"/>
      <c r="R51" s="162"/>
      <c r="S51" s="162"/>
      <c r="T51" s="162"/>
      <c r="U51" s="162"/>
      <c r="V51" s="162"/>
      <c r="W51" s="10"/>
      <c r="X51" s="15"/>
      <c r="Y51" s="12"/>
    </row>
    <row r="52" spans="1:25" ht="32.25" customHeight="1">
      <c r="A52" s="129" t="s">
        <v>90</v>
      </c>
      <c r="B52" s="131"/>
      <c r="C52" s="162" t="s">
        <v>36</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32.25" customHeight="1">
      <c r="A53" s="129" t="s">
        <v>92</v>
      </c>
      <c r="B53" s="131"/>
      <c r="C53" s="162" t="s">
        <v>36</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32.25" customHeight="1">
      <c r="A54" s="129" t="s">
        <v>94</v>
      </c>
      <c r="B54" s="131"/>
      <c r="C54" s="280" t="s">
        <v>36</v>
      </c>
      <c r="D54" s="280"/>
      <c r="E54" s="280"/>
      <c r="F54" s="280"/>
      <c r="G54" s="280"/>
      <c r="H54" s="280"/>
      <c r="I54" s="280"/>
      <c r="J54" s="280"/>
      <c r="K54" s="280"/>
      <c r="L54" s="280"/>
      <c r="M54" s="280"/>
      <c r="N54" s="280"/>
      <c r="O54" s="280"/>
      <c r="P54" s="280"/>
      <c r="Q54" s="280"/>
      <c r="R54" s="280"/>
      <c r="S54" s="280"/>
      <c r="T54" s="280"/>
      <c r="U54" s="280"/>
      <c r="V54" s="280"/>
      <c r="W54" s="10">
        <f>LEN(C54)</f>
        <v>3</v>
      </c>
      <c r="X54" s="15"/>
      <c r="Y54" s="12"/>
    </row>
    <row r="55" spans="1:25" ht="19.95" customHeight="1">
      <c r="A55" s="169" t="s">
        <v>168</v>
      </c>
      <c r="B55" s="169"/>
      <c r="C55" s="169"/>
      <c r="D55" s="169"/>
      <c r="E55" s="169"/>
      <c r="F55" s="169"/>
      <c r="G55" s="169"/>
      <c r="H55" s="169"/>
      <c r="I55" s="169"/>
      <c r="J55" s="169"/>
      <c r="K55" s="169"/>
      <c r="L55" s="169"/>
      <c r="M55" s="169"/>
      <c r="N55" s="169"/>
      <c r="O55" s="169"/>
      <c r="P55" s="169"/>
      <c r="Q55" s="169"/>
      <c r="R55" s="169"/>
      <c r="S55" s="169"/>
      <c r="T55" s="169"/>
      <c r="U55" s="169"/>
      <c r="V55" s="169"/>
      <c r="W55" s="10"/>
      <c r="X55" s="15"/>
      <c r="Y55" s="12"/>
    </row>
    <row r="56" spans="1:25" ht="32.25" customHeight="1">
      <c r="A56" s="129" t="s">
        <v>88</v>
      </c>
      <c r="B56" s="131"/>
      <c r="C56" s="162" t="s">
        <v>36</v>
      </c>
      <c r="D56" s="162"/>
      <c r="E56" s="162"/>
      <c r="F56" s="162"/>
      <c r="G56" s="162"/>
      <c r="H56" s="162"/>
      <c r="I56" s="162"/>
      <c r="J56" s="162"/>
      <c r="K56" s="162"/>
      <c r="L56" s="162"/>
      <c r="M56" s="162"/>
      <c r="N56" s="162"/>
      <c r="O56" s="162"/>
      <c r="P56" s="162"/>
      <c r="Q56" s="162"/>
      <c r="R56" s="162"/>
      <c r="S56" s="162"/>
      <c r="T56" s="162"/>
      <c r="U56" s="162"/>
      <c r="V56" s="162"/>
      <c r="W56" s="10"/>
      <c r="X56" s="15"/>
      <c r="Y56" s="12"/>
    </row>
    <row r="57" spans="1:25" ht="32.25" customHeight="1">
      <c r="A57" s="129" t="s">
        <v>90</v>
      </c>
      <c r="B57" s="131"/>
      <c r="C57" s="162" t="s">
        <v>36</v>
      </c>
      <c r="D57" s="162"/>
      <c r="E57" s="162"/>
      <c r="F57" s="162"/>
      <c r="G57" s="162"/>
      <c r="H57" s="162"/>
      <c r="I57" s="162"/>
      <c r="J57" s="162"/>
      <c r="K57" s="162"/>
      <c r="L57" s="162"/>
      <c r="M57" s="162"/>
      <c r="N57" s="162"/>
      <c r="O57" s="162"/>
      <c r="P57" s="162"/>
      <c r="Q57" s="162"/>
      <c r="R57" s="162"/>
      <c r="S57" s="162"/>
      <c r="T57" s="162"/>
      <c r="U57" s="162"/>
      <c r="V57" s="162"/>
      <c r="W57" s="10"/>
      <c r="X57" s="15"/>
      <c r="Y57" s="12"/>
    </row>
    <row r="58" spans="1:25" ht="32.25" customHeight="1">
      <c r="A58" s="129" t="s">
        <v>92</v>
      </c>
      <c r="B58" s="131"/>
      <c r="C58" s="162" t="s">
        <v>36</v>
      </c>
      <c r="D58" s="162"/>
      <c r="E58" s="162"/>
      <c r="F58" s="162"/>
      <c r="G58" s="162"/>
      <c r="H58" s="162"/>
      <c r="I58" s="162"/>
      <c r="J58" s="162"/>
      <c r="K58" s="162"/>
      <c r="L58" s="162"/>
      <c r="M58" s="162"/>
      <c r="N58" s="162"/>
      <c r="O58" s="162"/>
      <c r="P58" s="162"/>
      <c r="Q58" s="162"/>
      <c r="R58" s="162"/>
      <c r="S58" s="162"/>
      <c r="T58" s="162"/>
      <c r="U58" s="162"/>
      <c r="V58" s="162"/>
      <c r="W58" s="10"/>
      <c r="X58" s="15"/>
      <c r="Y58" s="12"/>
    </row>
    <row r="59" spans="1:25" ht="32.25" customHeight="1">
      <c r="A59" s="129" t="s">
        <v>94</v>
      </c>
      <c r="B59" s="131"/>
      <c r="C59" s="280" t="s">
        <v>36</v>
      </c>
      <c r="D59" s="280"/>
      <c r="E59" s="280"/>
      <c r="F59" s="280"/>
      <c r="G59" s="280"/>
      <c r="H59" s="280"/>
      <c r="I59" s="280"/>
      <c r="J59" s="280"/>
      <c r="K59" s="280"/>
      <c r="L59" s="280"/>
      <c r="M59" s="280"/>
      <c r="N59" s="280"/>
      <c r="O59" s="280"/>
      <c r="P59" s="280"/>
      <c r="Q59" s="280"/>
      <c r="R59" s="280"/>
      <c r="S59" s="280"/>
      <c r="T59" s="280"/>
      <c r="U59" s="280"/>
      <c r="V59" s="280"/>
      <c r="W59" s="10">
        <f>LEN(C59)</f>
        <v>3</v>
      </c>
      <c r="X59" s="15"/>
      <c r="Y59" s="12"/>
    </row>
    <row r="60" spans="1:25" ht="20.399999999999999" customHeight="1">
      <c r="A60" s="169" t="s">
        <v>101</v>
      </c>
      <c r="B60" s="169"/>
      <c r="C60" s="169"/>
      <c r="D60" s="169"/>
      <c r="E60" s="169"/>
      <c r="F60" s="169"/>
      <c r="G60" s="169"/>
      <c r="H60" s="169"/>
      <c r="I60" s="169"/>
      <c r="J60" s="169"/>
      <c r="K60" s="169"/>
      <c r="L60" s="169"/>
      <c r="M60" s="169"/>
      <c r="N60" s="169"/>
      <c r="O60" s="169"/>
      <c r="P60" s="169"/>
      <c r="Q60" s="169"/>
      <c r="R60" s="169"/>
      <c r="S60" s="169"/>
      <c r="T60" s="169"/>
      <c r="U60" s="169"/>
      <c r="V60" s="169"/>
      <c r="W60" s="14"/>
      <c r="X60" s="15"/>
      <c r="Y60" s="12"/>
    </row>
    <row r="61" spans="1:25" ht="32.25" customHeight="1">
      <c r="A61" s="129" t="s">
        <v>88</v>
      </c>
      <c r="B61" s="131"/>
      <c r="C61" s="162" t="s">
        <v>23</v>
      </c>
      <c r="D61" s="162"/>
      <c r="E61" s="162"/>
      <c r="F61" s="162"/>
      <c r="G61" s="162"/>
      <c r="H61" s="162"/>
      <c r="I61" s="162"/>
      <c r="J61" s="162"/>
      <c r="K61" s="162"/>
      <c r="L61" s="162"/>
      <c r="M61" s="162"/>
      <c r="N61" s="162"/>
      <c r="O61" s="162"/>
      <c r="P61" s="162"/>
      <c r="Q61" s="162"/>
      <c r="R61" s="162"/>
      <c r="S61" s="162"/>
      <c r="T61" s="162"/>
      <c r="U61" s="162"/>
      <c r="V61" s="162"/>
      <c r="W61" s="14"/>
      <c r="X61" s="15"/>
      <c r="Y61" s="12"/>
    </row>
    <row r="62" spans="1:25" ht="32.25" customHeight="1">
      <c r="A62" s="129" t="s">
        <v>90</v>
      </c>
      <c r="B62" s="131"/>
      <c r="C62" s="162" t="s">
        <v>23</v>
      </c>
      <c r="D62" s="162"/>
      <c r="E62" s="162"/>
      <c r="F62" s="162"/>
      <c r="G62" s="162"/>
      <c r="H62" s="162"/>
      <c r="I62" s="162"/>
      <c r="J62" s="162"/>
      <c r="K62" s="162"/>
      <c r="L62" s="162"/>
      <c r="M62" s="162"/>
      <c r="N62" s="162"/>
      <c r="O62" s="162"/>
      <c r="P62" s="162"/>
      <c r="Q62" s="162"/>
      <c r="R62" s="162"/>
      <c r="S62" s="162"/>
      <c r="T62" s="162"/>
      <c r="U62" s="162"/>
      <c r="V62" s="162"/>
      <c r="W62" s="14"/>
      <c r="X62" s="15"/>
      <c r="Y62" s="12"/>
    </row>
    <row r="63" spans="1:25" ht="32.25" customHeight="1">
      <c r="A63" s="129" t="s">
        <v>92</v>
      </c>
      <c r="B63" s="131"/>
      <c r="C63" s="162" t="s">
        <v>23</v>
      </c>
      <c r="D63" s="162"/>
      <c r="E63" s="162"/>
      <c r="F63" s="162"/>
      <c r="G63" s="162"/>
      <c r="H63" s="162"/>
      <c r="I63" s="162"/>
      <c r="J63" s="162"/>
      <c r="K63" s="162"/>
      <c r="L63" s="162"/>
      <c r="M63" s="162"/>
      <c r="N63" s="162"/>
      <c r="O63" s="162"/>
      <c r="P63" s="162"/>
      <c r="Q63" s="162"/>
      <c r="R63" s="162"/>
      <c r="S63" s="162"/>
      <c r="T63" s="162"/>
      <c r="U63" s="162"/>
      <c r="V63" s="162"/>
      <c r="W63" s="14"/>
      <c r="X63" s="15"/>
      <c r="Y63" s="12"/>
    </row>
    <row r="64" spans="1:25" ht="32.25" customHeight="1">
      <c r="A64" s="129" t="s">
        <v>94</v>
      </c>
      <c r="B64" s="131"/>
      <c r="C64" s="280" t="s">
        <v>23</v>
      </c>
      <c r="D64" s="280"/>
      <c r="E64" s="280"/>
      <c r="F64" s="280"/>
      <c r="G64" s="280"/>
      <c r="H64" s="280"/>
      <c r="I64" s="280"/>
      <c r="J64" s="280"/>
      <c r="K64" s="280"/>
      <c r="L64" s="280"/>
      <c r="M64" s="280"/>
      <c r="N64" s="280"/>
      <c r="O64" s="280"/>
      <c r="P64" s="280"/>
      <c r="Q64" s="280"/>
      <c r="R64" s="280"/>
      <c r="S64" s="280"/>
      <c r="T64" s="280"/>
      <c r="U64" s="280"/>
      <c r="V64" s="280"/>
      <c r="W64" s="14"/>
      <c r="X64" s="15"/>
      <c r="Y64" s="12"/>
    </row>
    <row r="65" spans="1:25" ht="16.2" customHeight="1">
      <c r="A65" s="169" t="s">
        <v>102</v>
      </c>
      <c r="B65" s="169"/>
      <c r="C65" s="169"/>
      <c r="D65" s="169"/>
      <c r="E65" s="169"/>
      <c r="F65" s="169"/>
      <c r="G65" s="169"/>
      <c r="H65" s="169"/>
      <c r="I65" s="169"/>
      <c r="J65" s="169"/>
      <c r="K65" s="169"/>
      <c r="L65" s="169"/>
      <c r="M65" s="169"/>
      <c r="N65" s="169"/>
      <c r="O65" s="169"/>
      <c r="P65" s="169"/>
      <c r="Q65" s="169"/>
      <c r="R65" s="169"/>
      <c r="S65" s="169"/>
      <c r="T65" s="169"/>
      <c r="U65" s="169"/>
      <c r="V65" s="169"/>
      <c r="W65" s="14"/>
      <c r="X65" s="15"/>
      <c r="Y65" s="12"/>
    </row>
    <row r="66" spans="1:25" ht="15.6" customHeight="1">
      <c r="A66" s="20" t="s">
        <v>3</v>
      </c>
      <c r="B66" s="170" t="s">
        <v>103</v>
      </c>
      <c r="C66" s="171"/>
      <c r="D66" s="172" t="s">
        <v>104</v>
      </c>
      <c r="E66" s="170"/>
      <c r="F66" s="170"/>
      <c r="G66" s="170"/>
      <c r="H66" s="170"/>
      <c r="I66" s="170"/>
      <c r="J66" s="171"/>
      <c r="K66" s="172" t="s">
        <v>105</v>
      </c>
      <c r="L66" s="170"/>
      <c r="M66" s="170"/>
      <c r="N66" s="170"/>
      <c r="O66" s="170"/>
      <c r="P66" s="170"/>
      <c r="Q66" s="171"/>
      <c r="R66" s="172" t="s">
        <v>106</v>
      </c>
      <c r="S66" s="170"/>
      <c r="T66" s="170"/>
      <c r="U66" s="170"/>
      <c r="V66" s="171"/>
      <c r="W66" s="14"/>
      <c r="X66" s="15"/>
      <c r="Y66" s="12"/>
    </row>
    <row r="67" spans="1:25" ht="32.25" customHeight="1">
      <c r="A67" s="19">
        <v>1</v>
      </c>
      <c r="B67" s="183">
        <v>45733</v>
      </c>
      <c r="C67" s="100"/>
      <c r="D67" s="184" t="s">
        <v>107</v>
      </c>
      <c r="E67" s="162"/>
      <c r="F67" s="162"/>
      <c r="G67" s="162"/>
      <c r="H67" s="162"/>
      <c r="I67" s="162"/>
      <c r="J67" s="185"/>
      <c r="K67" s="184" t="s">
        <v>108</v>
      </c>
      <c r="L67" s="162"/>
      <c r="M67" s="162"/>
      <c r="N67" s="162"/>
      <c r="O67" s="162"/>
      <c r="P67" s="162"/>
      <c r="Q67" s="185"/>
      <c r="R67" s="183">
        <v>45741</v>
      </c>
      <c r="S67" s="99"/>
      <c r="T67" s="99"/>
      <c r="U67" s="99"/>
      <c r="V67" s="100"/>
      <c r="W67" s="14"/>
      <c r="X67" s="15"/>
      <c r="Y67" s="12"/>
    </row>
    <row r="68" spans="1:25" ht="15.6" customHeight="1">
      <c r="A68" s="175" t="s">
        <v>111</v>
      </c>
      <c r="B68" s="176"/>
      <c r="C68" s="176"/>
      <c r="D68" s="176"/>
      <c r="E68" s="176"/>
      <c r="F68" s="176"/>
      <c r="G68" s="176"/>
      <c r="H68" s="176"/>
      <c r="I68" s="176"/>
      <c r="J68" s="176"/>
      <c r="K68" s="176"/>
      <c r="L68" s="176"/>
      <c r="M68" s="176"/>
      <c r="N68" s="176"/>
      <c r="O68" s="176"/>
      <c r="P68" s="176"/>
      <c r="Q68" s="176"/>
      <c r="R68" s="176"/>
      <c r="S68" s="176"/>
      <c r="T68" s="176"/>
      <c r="U68" s="176"/>
      <c r="V68" s="177"/>
      <c r="W68" s="14"/>
      <c r="X68" s="15"/>
      <c r="Y68" s="12"/>
    </row>
    <row r="69" spans="1:25" ht="26.7" customHeight="1">
      <c r="A69" s="16" t="s">
        <v>112</v>
      </c>
      <c r="B69" s="98" t="s">
        <v>113</v>
      </c>
      <c r="C69" s="99"/>
      <c r="D69" s="99"/>
      <c r="E69" s="99"/>
      <c r="F69" s="99"/>
      <c r="G69" s="99"/>
      <c r="H69" s="99"/>
      <c r="I69" s="99"/>
      <c r="J69" s="99"/>
      <c r="K69" s="99"/>
      <c r="L69" s="100"/>
      <c r="M69" s="173" t="s">
        <v>114</v>
      </c>
      <c r="N69" s="174"/>
      <c r="O69" s="98" t="s">
        <v>115</v>
      </c>
      <c r="P69" s="99"/>
      <c r="Q69" s="99"/>
      <c r="R69" s="99"/>
      <c r="S69" s="99"/>
      <c r="T69" s="99"/>
      <c r="U69" s="99"/>
      <c r="V69" s="100"/>
    </row>
    <row r="70" spans="1:25" ht="24.6" customHeight="1">
      <c r="A70" s="16" t="s">
        <v>116</v>
      </c>
      <c r="B70" s="98" t="s">
        <v>117</v>
      </c>
      <c r="C70" s="99"/>
      <c r="D70" s="99"/>
      <c r="E70" s="99"/>
      <c r="F70" s="99"/>
      <c r="G70" s="99"/>
      <c r="H70" s="99"/>
      <c r="I70" s="99"/>
      <c r="J70" s="99"/>
      <c r="K70" s="99"/>
      <c r="L70" s="100"/>
      <c r="M70" s="173" t="s">
        <v>114</v>
      </c>
      <c r="N70" s="174"/>
      <c r="O70" s="98" t="s">
        <v>118</v>
      </c>
      <c r="P70" s="99"/>
      <c r="Q70" s="99"/>
      <c r="R70" s="99"/>
      <c r="S70" s="99"/>
      <c r="T70" s="99"/>
      <c r="U70" s="99"/>
      <c r="V70" s="100"/>
    </row>
    <row r="71" spans="1:25" ht="27.6" customHeight="1">
      <c r="A71" s="16" t="s">
        <v>119</v>
      </c>
      <c r="B71" s="98" t="s">
        <v>117</v>
      </c>
      <c r="C71" s="99"/>
      <c r="D71" s="99"/>
      <c r="E71" s="99"/>
      <c r="F71" s="99"/>
      <c r="G71" s="99"/>
      <c r="H71" s="99"/>
      <c r="I71" s="99"/>
      <c r="J71" s="99"/>
      <c r="K71" s="99"/>
      <c r="L71" s="100"/>
      <c r="M71" s="173" t="s">
        <v>114</v>
      </c>
      <c r="N71" s="174"/>
      <c r="O71" s="98" t="s">
        <v>118</v>
      </c>
      <c r="P71" s="99"/>
      <c r="Q71" s="99"/>
      <c r="R71" s="99"/>
      <c r="S71" s="99"/>
      <c r="T71" s="99"/>
      <c r="U71" s="99"/>
      <c r="V71" s="100"/>
    </row>
    <row r="72" spans="1:25" ht="13.5" customHeight="1">
      <c r="A72" s="175" t="s">
        <v>120</v>
      </c>
      <c r="B72" s="176"/>
      <c r="C72" s="176"/>
      <c r="D72" s="176"/>
      <c r="E72" s="176"/>
      <c r="F72" s="176"/>
      <c r="G72" s="176"/>
      <c r="H72" s="176"/>
      <c r="I72" s="176"/>
      <c r="J72" s="176"/>
      <c r="K72" s="176"/>
      <c r="L72" s="176"/>
      <c r="M72" s="176"/>
      <c r="N72" s="176"/>
      <c r="O72" s="176"/>
      <c r="P72" s="176"/>
      <c r="Q72" s="176"/>
      <c r="R72" s="176"/>
      <c r="S72" s="176"/>
      <c r="T72" s="176"/>
      <c r="U72" s="176"/>
      <c r="V72" s="177"/>
    </row>
    <row r="73" spans="1:25" ht="19.95" customHeight="1">
      <c r="A73" s="30" t="s">
        <v>121</v>
      </c>
      <c r="B73" s="178" t="s">
        <v>122</v>
      </c>
      <c r="C73" s="179"/>
      <c r="D73" s="179"/>
      <c r="E73" s="179"/>
      <c r="F73" s="179"/>
      <c r="G73" s="179"/>
      <c r="H73" s="179"/>
      <c r="I73" s="179"/>
      <c r="J73" s="179"/>
      <c r="K73" s="179"/>
      <c r="L73" s="180"/>
      <c r="M73" s="181" t="s">
        <v>114</v>
      </c>
      <c r="N73" s="182"/>
      <c r="O73" s="178" t="s">
        <v>123</v>
      </c>
      <c r="P73" s="179"/>
      <c r="Q73" s="179"/>
      <c r="R73" s="179"/>
      <c r="S73" s="179"/>
      <c r="T73" s="179"/>
      <c r="U73" s="179"/>
      <c r="V73" s="180"/>
    </row>
    <row r="74" spans="1:25" ht="13.5" customHeight="1">
      <c r="A74" s="168" t="s">
        <v>124</v>
      </c>
      <c r="B74" s="168"/>
      <c r="C74" s="168"/>
      <c r="D74" s="168"/>
      <c r="E74" s="168"/>
      <c r="F74" s="168"/>
      <c r="G74" s="168"/>
      <c r="H74" s="168"/>
      <c r="I74" s="168"/>
      <c r="J74" s="168"/>
      <c r="K74" s="168"/>
      <c r="L74" s="168"/>
      <c r="M74" s="168"/>
      <c r="N74" s="168"/>
      <c r="O74" s="168"/>
      <c r="P74" s="168"/>
      <c r="Q74" s="168"/>
      <c r="R74" s="168"/>
      <c r="S74" s="168"/>
      <c r="T74" s="168"/>
      <c r="U74" s="168"/>
      <c r="V74" s="168"/>
    </row>
  </sheetData>
  <sheetProtection algorithmName="SHA-512" hashValue="HDJJCmWDNLskgVMZSG1Npd5HqnsN01sJkfQOMsm89i/RYAavMiyxGiT5yhrY7o3zWdDCUKl/GQpcXL7AL4PvaA==" saltValue="GucjsQETdSVlAveA4JkrZA==" spinCount="100000" sheet="1" formatCells="0" formatColumns="0" formatRows="0" insertColumns="0" insertRows="0" insertHyperlinks="0" deleteColumns="0" deleteRows="0" sort="0" autoFilter="0" pivotTables="0"/>
  <mergeCells count="203">
    <mergeCell ref="A49:B49"/>
    <mergeCell ref="A54:B54"/>
    <mergeCell ref="A59:B59"/>
    <mergeCell ref="A64:B64"/>
    <mergeCell ref="C49:V49"/>
    <mergeCell ref="C54:V54"/>
    <mergeCell ref="C59:V59"/>
    <mergeCell ref="C64:V64"/>
    <mergeCell ref="A68:V68"/>
    <mergeCell ref="B67:C67"/>
    <mergeCell ref="D67:J67"/>
    <mergeCell ref="K67:Q67"/>
    <mergeCell ref="R67:V67"/>
    <mergeCell ref="A50:V50"/>
    <mergeCell ref="A60:V60"/>
    <mergeCell ref="A65:V65"/>
    <mergeCell ref="B66:C66"/>
    <mergeCell ref="D66:J66"/>
    <mergeCell ref="K66:Q66"/>
    <mergeCell ref="R66:V66"/>
    <mergeCell ref="A51:B51"/>
    <mergeCell ref="C51:V51"/>
    <mergeCell ref="A55:V55"/>
    <mergeCell ref="A56:B56"/>
    <mergeCell ref="B69:L69"/>
    <mergeCell ref="M69:N69"/>
    <mergeCell ref="O69:V69"/>
    <mergeCell ref="A72:V72"/>
    <mergeCell ref="B73:L73"/>
    <mergeCell ref="M73:N73"/>
    <mergeCell ref="O73:V73"/>
    <mergeCell ref="A74:V74"/>
    <mergeCell ref="B70:L70"/>
    <mergeCell ref="M70:N70"/>
    <mergeCell ref="O70:V70"/>
    <mergeCell ref="B71:L71"/>
    <mergeCell ref="M71:N71"/>
    <mergeCell ref="O71:V71"/>
    <mergeCell ref="C56:V56"/>
    <mergeCell ref="A61:B61"/>
    <mergeCell ref="C61:V61"/>
    <mergeCell ref="A52:B52"/>
    <mergeCell ref="A57:B57"/>
    <mergeCell ref="A62:B62"/>
    <mergeCell ref="A63:B63"/>
    <mergeCell ref="C63:V63"/>
    <mergeCell ref="C52:V52"/>
    <mergeCell ref="C53:V53"/>
    <mergeCell ref="G43:H43"/>
    <mergeCell ref="I43:J43"/>
    <mergeCell ref="M43:N43"/>
    <mergeCell ref="O43:P43"/>
    <mergeCell ref="A45:V45"/>
    <mergeCell ref="C62:V62"/>
    <mergeCell ref="C57:V57"/>
    <mergeCell ref="G41:H41"/>
    <mergeCell ref="I41:J41"/>
    <mergeCell ref="M41:N41"/>
    <mergeCell ref="O41:P41"/>
    <mergeCell ref="G42:H42"/>
    <mergeCell ref="I42:J42"/>
    <mergeCell ref="M42:N42"/>
    <mergeCell ref="O42:P42"/>
    <mergeCell ref="A46:B46"/>
    <mergeCell ref="C46:V46"/>
    <mergeCell ref="A47:B47"/>
    <mergeCell ref="C47:V47"/>
    <mergeCell ref="A48:B48"/>
    <mergeCell ref="C48:V48"/>
    <mergeCell ref="A53:B53"/>
    <mergeCell ref="A58:B58"/>
    <mergeCell ref="C58:V58"/>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G33:H33"/>
    <mergeCell ref="I33:J33"/>
    <mergeCell ref="M33:N33"/>
    <mergeCell ref="O33:P33"/>
    <mergeCell ref="G34:H34"/>
    <mergeCell ref="I34:J34"/>
    <mergeCell ref="M34:N34"/>
    <mergeCell ref="O34:P34"/>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R10:T10"/>
  </mergeCells>
  <dataValidations count="2">
    <dataValidation type="textLength" allowBlank="1" showInputMessage="1" showErrorMessage="1" sqref="C51:V53 C57:V58" xr:uid="{96987CB2-D6CF-42D2-8D08-9F50E3677B83}">
      <formula1>1</formula1>
      <formula2>300</formula2>
    </dataValidation>
    <dataValidation type="textLength" allowBlank="1" showInputMessage="1" showErrorMessage="1" sqref="C54:V54 D46:V46 C46:C49 C56:V56 C59:V59" xr:uid="{36BC746D-60F9-4463-9634-23CF5DDE2C8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lista!$R$2:$R$21</xm:f>
          </x14:formula1>
          <xm:sqref>U11:V11</xm:sqref>
        </x14:dataValidation>
        <x14:dataValidation type="list" allowBlank="1" showInputMessage="1" showErrorMessage="1" xr:uid="{00000000-0002-0000-0300-000003000000}">
          <x14:formula1>
            <xm:f>lista!$K$2:$K$24</xm:f>
          </x14:formula1>
          <xm:sqref>H13</xm:sqref>
        </x14:dataValidation>
        <x14:dataValidation type="list" allowBlank="1" showInputMessage="1" showErrorMessage="1" xr:uid="{00000000-0002-0000-0300-000004000000}">
          <x14:formula1>
            <xm:f>lista!$L$2:$L$21</xm:f>
          </x14:formula1>
          <xm:sqref>H8:R8</xm:sqref>
        </x14:dataValidation>
        <x14:dataValidation type="list" allowBlank="1" showInputMessage="1" showErrorMessage="1" xr:uid="{00000000-0002-0000-0300-000005000000}">
          <x14:formula1>
            <xm:f>lista!$M$2:$M$21</xm:f>
          </x14:formula1>
          <xm:sqref>S8:V8</xm:sqref>
        </x14:dataValidation>
        <x14:dataValidation type="list" allowBlank="1" showInputMessage="1" showErrorMessage="1" xr:uid="{00000000-0002-0000-0300-000006000000}">
          <x14:formula1>
            <xm:f>lista!$Q$2:$Q$3</xm:f>
          </x14:formula1>
          <xm:sqref>O11:Q11</xm:sqref>
        </x14:dataValidation>
        <x14:dataValidation type="list" allowBlank="1" showInputMessage="1" showErrorMessage="1" xr:uid="{189C64D0-EC1F-4062-9686-F997089DD89B}">
          <x14:formula1>
            <xm:f>lista!$P$2:$P$4</xm:f>
          </x14:formula1>
          <xm:sqref>C61:V64</xm:sqref>
        </x14:dataValidation>
        <x14:dataValidation type="list" allowBlank="1" showInputMessage="1" showErrorMessage="1" xr:uid="{00000000-0002-0000-0300-000008000000}">
          <x14:formula1>
            <xm:f>lista!$I$2:$I$7</xm:f>
          </x14:formula1>
          <xm:sqref>A13:B13</xm:sqref>
        </x14:dataValidation>
        <x14:dataValidation type="list" allowBlank="1" showInputMessage="1" showErrorMessage="1" xr:uid="{00000000-0002-0000-0300-000009000000}">
          <x14:formula1>
            <xm:f>lista!$H$2:$H$5</xm:f>
          </x14:formula1>
          <xm:sqref>T16:V17</xm:sqref>
        </x14:dataValidation>
        <x14:dataValidation type="list" allowBlank="1" showInputMessage="1" showErrorMessage="1" xr:uid="{00000000-0002-0000-0300-00000A000000}">
          <x14:formula1>
            <xm:f>lista!$G$2:$G$5</xm:f>
          </x14:formula1>
          <xm:sqref>Q16:S17</xm:sqref>
        </x14:dataValidation>
        <x14:dataValidation type="list" allowBlank="1" showInputMessage="1" showErrorMessage="1" xr:uid="{00000000-0002-0000-0300-00000B000000}">
          <x14:formula1>
            <xm:f>lista!$C$2:$C$3</xm:f>
          </x14:formula1>
          <xm:sqref>P20:R20</xm:sqref>
        </x14:dataValidation>
        <x14:dataValidation type="list" allowBlank="1" showInputMessage="1" showErrorMessage="1" xr:uid="{00000000-0002-0000-0300-00000C000000}">
          <x14:formula1>
            <xm:f>lista!$E$2:$E$3</xm:f>
          </x14:formula1>
          <xm:sqref>S20:V20</xm:sqref>
        </x14:dataValidation>
        <x14:dataValidation type="list" allowBlank="1" showInputMessage="1" showErrorMessage="1" xr:uid="{00000000-0002-0000-0300-00000D000000}">
          <x14:formula1>
            <xm:f>lista!$D$2:$D$3</xm:f>
          </x14:formula1>
          <xm:sqref>L20:O20</xm:sqref>
        </x14:dataValidation>
        <x14:dataValidation type="list" allowBlank="1" showInputMessage="1" showErrorMessage="1" xr:uid="{00000000-0002-0000-0300-00000E000000}">
          <x14:formula1>
            <xm:f>lista!$F$2:$F$9</xm:f>
          </x14:formula1>
          <xm:sqref>D20:G20</xm:sqref>
        </x14:dataValidation>
        <x14:dataValidation type="list" allowBlank="1" showInputMessage="1" showErrorMessage="1" xr:uid="{00000000-0002-0000-0300-00000F000000}">
          <x14:formula1>
            <xm:f>lista!$O$2:$O$3</xm:f>
          </x14:formula1>
          <xm:sqref>A20:C20</xm:sqref>
        </x14:dataValidation>
        <x14:dataValidation type="list" allowBlank="1" showInputMessage="1" showErrorMessage="1" xr:uid="{00000000-0002-0000-0300-000010000000}">
          <x14:formula1>
            <xm:f>lista!$B$2:$B$8</xm:f>
          </x14:formula1>
          <xm:sqref>F16:I17</xm:sqref>
        </x14:dataValidation>
        <x14:dataValidation type="list" allowBlank="1" showInputMessage="1" showErrorMessage="1" xr:uid="{00000000-0002-0000-0300-000011000000}">
          <x14:formula1>
            <xm:f>lista!$J$2:$J$13</xm:f>
          </x14:formula1>
          <xm:sqref>C13</xm:sqref>
        </x14:dataValidation>
        <x14:dataValidation type="list" allowBlank="1" showInputMessage="1" showErrorMessage="1" xr:uid="{00000000-0002-0000-0300-000012000000}">
          <x14:formula1>
            <xm:f>lista!$N$2:$N$5</xm:f>
          </x14:formula1>
          <xm:sqref>A8:G8</xm:sqref>
        </x14:dataValidation>
        <x14:dataValidation type="list" allowBlank="1" showInputMessage="1" showErrorMessage="1" xr:uid="{00000000-0002-0000-0300-000013000000}">
          <x14:formula1>
            <xm:f>lista!$A$2:$A$14</xm:f>
          </x14:formula1>
          <xm:sqref>F11:N11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74"/>
  <sheetViews>
    <sheetView showGridLines="0" view="pageBreakPreview" topLeftCell="A19" zoomScale="80" zoomScaleNormal="100" zoomScaleSheetLayoutView="80" workbookViewId="0">
      <selection activeCell="R28" activeCellId="4" sqref="C64:V64 C59:V59 C54:V54 C49:V49 R28:V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0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85"/>
      <c r="B1" s="85"/>
      <c r="C1" s="81" t="s">
        <v>0</v>
      </c>
      <c r="D1" s="81"/>
      <c r="E1" s="81"/>
      <c r="F1" s="81"/>
      <c r="G1" s="81"/>
      <c r="H1" s="81"/>
      <c r="I1" s="81"/>
      <c r="J1" s="81"/>
      <c r="K1" s="81"/>
      <c r="L1" s="81"/>
      <c r="M1" s="81"/>
      <c r="N1" s="81"/>
      <c r="O1" s="81"/>
      <c r="P1" s="81"/>
      <c r="Q1" s="86" t="s">
        <v>1</v>
      </c>
      <c r="R1" s="86"/>
      <c r="S1" s="86"/>
      <c r="T1" s="81" t="s">
        <v>2</v>
      </c>
      <c r="U1" s="81"/>
      <c r="V1" s="81"/>
    </row>
    <row r="2" spans="1:25" ht="13.8">
      <c r="A2" s="85"/>
      <c r="B2" s="85"/>
      <c r="C2" s="81"/>
      <c r="D2" s="81"/>
      <c r="E2" s="81"/>
      <c r="F2" s="81"/>
      <c r="G2" s="81"/>
      <c r="H2" s="81"/>
      <c r="I2" s="81"/>
      <c r="J2" s="81"/>
      <c r="K2" s="81"/>
      <c r="L2" s="81"/>
      <c r="M2" s="81"/>
      <c r="N2" s="81"/>
      <c r="O2" s="81"/>
      <c r="P2" s="81"/>
      <c r="Q2" s="86" t="s">
        <v>3</v>
      </c>
      <c r="R2" s="86"/>
      <c r="S2" s="86"/>
      <c r="T2" s="87" t="s">
        <v>4</v>
      </c>
      <c r="U2" s="87"/>
      <c r="V2" s="87"/>
    </row>
    <row r="3" spans="1:25" ht="13.8">
      <c r="A3" s="85"/>
      <c r="B3" s="85"/>
      <c r="C3" s="81" t="s">
        <v>5</v>
      </c>
      <c r="D3" s="81"/>
      <c r="E3" s="81"/>
      <c r="F3" s="81"/>
      <c r="G3" s="81"/>
      <c r="H3" s="81"/>
      <c r="I3" s="81"/>
      <c r="J3" s="81"/>
      <c r="K3" s="81"/>
      <c r="L3" s="81"/>
      <c r="M3" s="81"/>
      <c r="N3" s="81"/>
      <c r="O3" s="81"/>
      <c r="P3" s="81"/>
      <c r="Q3" s="86" t="s">
        <v>6</v>
      </c>
      <c r="R3" s="86"/>
      <c r="S3" s="86"/>
      <c r="T3" s="81" t="s">
        <v>7</v>
      </c>
      <c r="U3" s="81"/>
      <c r="V3" s="81"/>
    </row>
    <row r="4" spans="1:25" ht="15.6" customHeight="1">
      <c r="A4" s="85"/>
      <c r="B4" s="85"/>
      <c r="C4" s="81"/>
      <c r="D4" s="81"/>
      <c r="E4" s="81"/>
      <c r="F4" s="81"/>
      <c r="G4" s="81"/>
      <c r="H4" s="81"/>
      <c r="I4" s="81"/>
      <c r="J4" s="81"/>
      <c r="K4" s="81"/>
      <c r="L4" s="81"/>
      <c r="M4" s="81"/>
      <c r="N4" s="81"/>
      <c r="O4" s="81"/>
      <c r="P4" s="81"/>
      <c r="Q4" s="86" t="s">
        <v>8</v>
      </c>
      <c r="R4" s="86"/>
      <c r="S4" s="86"/>
      <c r="T4" s="80">
        <v>45721</v>
      </c>
      <c r="U4" s="81"/>
      <c r="V4" s="81"/>
    </row>
    <row r="5" spans="1:25" ht="9"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77" t="s">
        <v>9</v>
      </c>
      <c r="B6" s="78"/>
      <c r="C6" s="78"/>
      <c r="D6" s="78"/>
      <c r="E6" s="78"/>
      <c r="F6" s="78"/>
      <c r="G6" s="78"/>
      <c r="H6" s="78"/>
      <c r="I6" s="78"/>
      <c r="J6" s="78"/>
      <c r="K6" s="78"/>
      <c r="L6" s="78"/>
      <c r="M6" s="78"/>
      <c r="N6" s="78"/>
      <c r="O6" s="78"/>
      <c r="P6" s="78"/>
      <c r="Q6" s="78"/>
      <c r="R6" s="78"/>
      <c r="S6" s="78"/>
      <c r="T6" s="78"/>
      <c r="U6" s="78"/>
      <c r="V6" s="79"/>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74" t="s">
        <v>13</v>
      </c>
      <c r="B8" s="75"/>
      <c r="C8" s="75"/>
      <c r="D8" s="75"/>
      <c r="E8" s="75"/>
      <c r="F8" s="75"/>
      <c r="G8" s="76"/>
      <c r="H8" s="74" t="s">
        <v>14</v>
      </c>
      <c r="I8" s="75"/>
      <c r="J8" s="75"/>
      <c r="K8" s="75"/>
      <c r="L8" s="75"/>
      <c r="M8" s="75"/>
      <c r="N8" s="75"/>
      <c r="O8" s="75"/>
      <c r="P8" s="75"/>
      <c r="Q8" s="75"/>
      <c r="R8" s="76"/>
      <c r="S8" s="74" t="s">
        <v>15</v>
      </c>
      <c r="T8" s="75"/>
      <c r="U8" s="75"/>
      <c r="V8" s="76"/>
    </row>
    <row r="9" spans="1:25" ht="19.2" customHeight="1">
      <c r="A9" s="77" t="s">
        <v>16</v>
      </c>
      <c r="B9" s="78"/>
      <c r="C9" s="78"/>
      <c r="D9" s="78"/>
      <c r="E9" s="78"/>
      <c r="F9" s="78"/>
      <c r="G9" s="78"/>
      <c r="H9" s="78"/>
      <c r="I9" s="78"/>
      <c r="J9" s="78"/>
      <c r="K9" s="78"/>
      <c r="L9" s="78"/>
      <c r="M9" s="78"/>
      <c r="N9" s="78"/>
      <c r="O9" s="78"/>
      <c r="P9" s="78"/>
      <c r="Q9" s="78"/>
      <c r="R9" s="78"/>
      <c r="S9" s="78"/>
      <c r="T9" s="78"/>
      <c r="U9" s="78"/>
      <c r="V9" s="79"/>
    </row>
    <row r="10" spans="1:25" ht="34.200000000000003" customHeight="1">
      <c r="A10" s="85" t="s">
        <v>17</v>
      </c>
      <c r="B10" s="85"/>
      <c r="C10" s="85"/>
      <c r="D10" s="85"/>
      <c r="E10" s="85"/>
      <c r="F10" s="82" t="s">
        <v>18</v>
      </c>
      <c r="G10" s="83"/>
      <c r="H10" s="83"/>
      <c r="I10" s="83"/>
      <c r="J10" s="83"/>
      <c r="K10" s="83"/>
      <c r="L10" s="83"/>
      <c r="M10" s="83"/>
      <c r="N10" s="84"/>
      <c r="O10" s="88" t="s">
        <v>19</v>
      </c>
      <c r="P10" s="89"/>
      <c r="Q10" s="90"/>
      <c r="R10" s="91" t="s">
        <v>20</v>
      </c>
      <c r="S10" s="91"/>
      <c r="T10" s="91"/>
      <c r="U10" s="85" t="s">
        <v>3</v>
      </c>
      <c r="V10" s="85"/>
    </row>
    <row r="11" spans="1:25" ht="34.950000000000003" customHeight="1">
      <c r="A11" s="97" t="s">
        <v>208</v>
      </c>
      <c r="B11" s="97"/>
      <c r="C11" s="97"/>
      <c r="D11" s="97"/>
      <c r="E11" s="97"/>
      <c r="F11" s="98" t="s">
        <v>170</v>
      </c>
      <c r="G11" s="99"/>
      <c r="H11" s="99"/>
      <c r="I11" s="99"/>
      <c r="J11" s="99"/>
      <c r="K11" s="99"/>
      <c r="L11" s="99"/>
      <c r="M11" s="99"/>
      <c r="N11" s="100"/>
      <c r="O11" s="74" t="s">
        <v>23</v>
      </c>
      <c r="P11" s="75"/>
      <c r="Q11" s="76"/>
      <c r="R11" s="93" t="s">
        <v>209</v>
      </c>
      <c r="S11" s="93"/>
      <c r="T11" s="93"/>
      <c r="U11" s="101" t="s">
        <v>25</v>
      </c>
      <c r="V11" s="101"/>
    </row>
    <row r="12" spans="1:25" ht="49.95" customHeight="1">
      <c r="A12" s="85" t="s">
        <v>26</v>
      </c>
      <c r="B12" s="85"/>
      <c r="C12" s="85" t="s">
        <v>27</v>
      </c>
      <c r="D12" s="85"/>
      <c r="E12" s="85"/>
      <c r="F12" s="85"/>
      <c r="G12" s="85"/>
      <c r="H12" s="102" t="s">
        <v>28</v>
      </c>
      <c r="I12" s="102"/>
      <c r="J12" s="102"/>
      <c r="K12" s="102"/>
      <c r="L12" s="102"/>
      <c r="M12" s="102"/>
      <c r="N12" s="103" t="s">
        <v>29</v>
      </c>
      <c r="O12" s="103"/>
      <c r="P12" s="91" t="s">
        <v>30</v>
      </c>
      <c r="Q12" s="91"/>
      <c r="R12" s="85" t="s">
        <v>31</v>
      </c>
      <c r="S12" s="85"/>
      <c r="T12" s="85"/>
      <c r="U12" s="85"/>
      <c r="V12" s="85"/>
    </row>
    <row r="13" spans="1:25" ht="54" customHeight="1">
      <c r="A13" s="92" t="s">
        <v>32</v>
      </c>
      <c r="B13" s="92"/>
      <c r="C13" s="93" t="s">
        <v>33</v>
      </c>
      <c r="D13" s="93"/>
      <c r="E13" s="93"/>
      <c r="F13" s="93"/>
      <c r="G13" s="93"/>
      <c r="H13" s="93" t="s">
        <v>34</v>
      </c>
      <c r="I13" s="93"/>
      <c r="J13" s="93"/>
      <c r="K13" s="93"/>
      <c r="L13" s="93"/>
      <c r="M13" s="93"/>
      <c r="N13" s="93" t="s">
        <v>153</v>
      </c>
      <c r="O13" s="93"/>
      <c r="P13" s="93">
        <v>7973</v>
      </c>
      <c r="Q13" s="93"/>
      <c r="R13" s="94" t="s">
        <v>210</v>
      </c>
      <c r="S13" s="95"/>
      <c r="T13" s="95"/>
      <c r="U13" s="95"/>
      <c r="V13" s="96"/>
    </row>
    <row r="14" spans="1:25" ht="21" customHeight="1">
      <c r="A14" s="111" t="s">
        <v>37</v>
      </c>
      <c r="B14" s="112"/>
      <c r="C14" s="112"/>
      <c r="D14" s="112"/>
      <c r="E14" s="113"/>
      <c r="F14" s="117" t="s">
        <v>38</v>
      </c>
      <c r="G14" s="118"/>
      <c r="H14" s="118"/>
      <c r="I14" s="119"/>
      <c r="J14" s="111" t="s">
        <v>39</v>
      </c>
      <c r="K14" s="112"/>
      <c r="L14" s="112"/>
      <c r="M14" s="113"/>
      <c r="N14" s="82" t="s">
        <v>40</v>
      </c>
      <c r="O14" s="83"/>
      <c r="P14" s="83"/>
      <c r="Q14" s="83"/>
      <c r="R14" s="83"/>
      <c r="S14" s="83"/>
      <c r="T14" s="83"/>
      <c r="U14" s="83"/>
      <c r="V14" s="84"/>
      <c r="W14" s="3"/>
      <c r="X14" s="3"/>
      <c r="Y14" s="3"/>
    </row>
    <row r="15" spans="1:25" ht="35.25" customHeight="1">
      <c r="A15" s="114"/>
      <c r="B15" s="115"/>
      <c r="C15" s="115"/>
      <c r="D15" s="115"/>
      <c r="E15" s="116"/>
      <c r="F15" s="120"/>
      <c r="G15" s="121"/>
      <c r="H15" s="121"/>
      <c r="I15" s="122"/>
      <c r="J15" s="114"/>
      <c r="K15" s="115"/>
      <c r="L15" s="115"/>
      <c r="M15" s="116"/>
      <c r="N15" s="82" t="s">
        <v>41</v>
      </c>
      <c r="O15" s="83"/>
      <c r="P15" s="83"/>
      <c r="Q15" s="88" t="s">
        <v>42</v>
      </c>
      <c r="R15" s="89"/>
      <c r="S15" s="90"/>
      <c r="T15" s="88" t="s">
        <v>43</v>
      </c>
      <c r="U15" s="89"/>
      <c r="V15" s="90"/>
      <c r="W15" s="3"/>
      <c r="X15" s="3"/>
      <c r="Y15" s="3"/>
    </row>
    <row r="16" spans="1:25" ht="25.95" customHeight="1">
      <c r="A16" s="97" t="s">
        <v>211</v>
      </c>
      <c r="B16" s="97"/>
      <c r="C16" s="97"/>
      <c r="D16" s="97"/>
      <c r="E16" s="97"/>
      <c r="F16" s="104" t="s">
        <v>156</v>
      </c>
      <c r="G16" s="104"/>
      <c r="H16" s="104"/>
      <c r="I16" s="104"/>
      <c r="J16" s="105">
        <v>0.97</v>
      </c>
      <c r="K16" s="106"/>
      <c r="L16" s="106"/>
      <c r="M16" s="107"/>
      <c r="N16" s="36" t="s">
        <v>46</v>
      </c>
      <c r="O16" s="36" t="s">
        <v>47</v>
      </c>
      <c r="P16" s="36" t="s">
        <v>48</v>
      </c>
      <c r="Q16" s="97" t="s">
        <v>49</v>
      </c>
      <c r="R16" s="97"/>
      <c r="S16" s="97"/>
      <c r="T16" s="101">
        <v>2025</v>
      </c>
      <c r="U16" s="101"/>
      <c r="V16" s="101"/>
    </row>
    <row r="17" spans="1:25" ht="37.200000000000003" customHeight="1">
      <c r="A17" s="97"/>
      <c r="B17" s="97"/>
      <c r="C17" s="97"/>
      <c r="D17" s="97"/>
      <c r="E17" s="97"/>
      <c r="F17" s="104"/>
      <c r="G17" s="104"/>
      <c r="H17" s="104"/>
      <c r="I17" s="104"/>
      <c r="J17" s="108"/>
      <c r="K17" s="109"/>
      <c r="L17" s="109"/>
      <c r="M17" s="110"/>
      <c r="N17" s="69">
        <v>1</v>
      </c>
      <c r="O17" s="69">
        <v>1</v>
      </c>
      <c r="P17" s="69">
        <v>1</v>
      </c>
      <c r="Q17" s="97"/>
      <c r="R17" s="97"/>
      <c r="S17" s="97"/>
      <c r="T17" s="101"/>
      <c r="U17" s="101"/>
      <c r="V17" s="101"/>
    </row>
    <row r="18" spans="1:25" ht="18" customHeight="1">
      <c r="A18" s="77" t="s">
        <v>50</v>
      </c>
      <c r="B18" s="78"/>
      <c r="C18" s="78"/>
      <c r="D18" s="78"/>
      <c r="E18" s="78"/>
      <c r="F18" s="78"/>
      <c r="G18" s="78"/>
      <c r="H18" s="78"/>
      <c r="I18" s="78"/>
      <c r="J18" s="78"/>
      <c r="K18" s="78"/>
      <c r="L18" s="78"/>
      <c r="M18" s="78"/>
      <c r="N18" s="78"/>
      <c r="O18" s="78"/>
      <c r="P18" s="78"/>
      <c r="Q18" s="78"/>
      <c r="R18" s="78"/>
      <c r="S18" s="78"/>
      <c r="T18" s="78"/>
      <c r="U18" s="78"/>
      <c r="V18" s="79"/>
      <c r="X18" s="1" t="s">
        <v>51</v>
      </c>
    </row>
    <row r="19" spans="1:25" ht="43.95" customHeight="1">
      <c r="A19" s="126" t="s">
        <v>52</v>
      </c>
      <c r="B19" s="127"/>
      <c r="C19" s="128"/>
      <c r="D19" s="126" t="s">
        <v>53</v>
      </c>
      <c r="E19" s="127"/>
      <c r="F19" s="127"/>
      <c r="G19" s="128"/>
      <c r="H19" s="126" t="s">
        <v>54</v>
      </c>
      <c r="I19" s="127"/>
      <c r="J19" s="127"/>
      <c r="K19" s="128"/>
      <c r="L19" s="129" t="s">
        <v>55</v>
      </c>
      <c r="M19" s="130"/>
      <c r="N19" s="130"/>
      <c r="O19" s="131"/>
      <c r="P19" s="126" t="s">
        <v>56</v>
      </c>
      <c r="Q19" s="127"/>
      <c r="R19" s="128"/>
      <c r="S19" s="129" t="s">
        <v>57</v>
      </c>
      <c r="T19" s="130"/>
      <c r="U19" s="130"/>
      <c r="V19" s="131"/>
    </row>
    <row r="20" spans="1:25" ht="43.95" customHeight="1">
      <c r="A20" s="123" t="s">
        <v>58</v>
      </c>
      <c r="B20" s="124"/>
      <c r="C20" s="125"/>
      <c r="D20" s="123" t="s">
        <v>59</v>
      </c>
      <c r="E20" s="124"/>
      <c r="F20" s="124"/>
      <c r="G20" s="125"/>
      <c r="H20" s="105">
        <v>1</v>
      </c>
      <c r="I20" s="106"/>
      <c r="J20" s="106"/>
      <c r="K20" s="107"/>
      <c r="L20" s="98" t="s">
        <v>60</v>
      </c>
      <c r="M20" s="99"/>
      <c r="N20" s="99"/>
      <c r="O20" s="100"/>
      <c r="P20" s="123" t="s">
        <v>61</v>
      </c>
      <c r="Q20" s="124"/>
      <c r="R20" s="125"/>
      <c r="S20" s="98" t="s">
        <v>62</v>
      </c>
      <c r="T20" s="99"/>
      <c r="U20" s="99"/>
      <c r="V20" s="100"/>
    </row>
    <row r="21" spans="1:25" ht="23.4" customHeight="1">
      <c r="A21" s="135" t="s">
        <v>63</v>
      </c>
      <c r="B21" s="136"/>
      <c r="C21" s="136"/>
      <c r="D21" s="136"/>
      <c r="E21" s="136"/>
      <c r="F21" s="136"/>
      <c r="G21" s="136"/>
      <c r="H21" s="136"/>
      <c r="I21" s="136"/>
      <c r="J21" s="136"/>
      <c r="K21" s="136"/>
      <c r="L21" s="136"/>
      <c r="M21" s="136"/>
      <c r="N21" s="137"/>
      <c r="O21" s="117" t="s">
        <v>64</v>
      </c>
      <c r="P21" s="118"/>
      <c r="Q21" s="118"/>
      <c r="R21" s="118"/>
      <c r="S21" s="118"/>
      <c r="T21" s="118"/>
      <c r="U21" s="118"/>
      <c r="V21" s="119"/>
    </row>
    <row r="22" spans="1:25" ht="25.95" customHeight="1">
      <c r="A22" s="138" t="s">
        <v>65</v>
      </c>
      <c r="B22" s="139"/>
      <c r="C22" s="139"/>
      <c r="D22" s="140"/>
      <c r="E22" s="141" t="s">
        <v>66</v>
      </c>
      <c r="F22" s="142"/>
      <c r="G22" s="142"/>
      <c r="H22" s="142"/>
      <c r="I22" s="143"/>
      <c r="J22" s="144" t="s">
        <v>67</v>
      </c>
      <c r="K22" s="145"/>
      <c r="L22" s="145"/>
      <c r="M22" s="145"/>
      <c r="N22" s="146"/>
      <c r="O22" s="120"/>
      <c r="P22" s="121"/>
      <c r="Q22" s="121"/>
      <c r="R22" s="121"/>
      <c r="S22" s="121"/>
      <c r="T22" s="121"/>
      <c r="U22" s="121"/>
      <c r="V22" s="122"/>
    </row>
    <row r="23" spans="1:25" ht="43.95" customHeight="1">
      <c r="A23" s="147">
        <v>1</v>
      </c>
      <c r="B23" s="75"/>
      <c r="C23" s="75"/>
      <c r="D23" s="76"/>
      <c r="E23" s="74" t="s">
        <v>212</v>
      </c>
      <c r="F23" s="75"/>
      <c r="G23" s="75"/>
      <c r="H23" s="75"/>
      <c r="I23" s="76"/>
      <c r="J23" s="94" t="s">
        <v>213</v>
      </c>
      <c r="K23" s="95"/>
      <c r="L23" s="95"/>
      <c r="M23" s="95"/>
      <c r="N23" s="96"/>
      <c r="O23" s="98" t="s">
        <v>160</v>
      </c>
      <c r="P23" s="99"/>
      <c r="Q23" s="99"/>
      <c r="R23" s="99"/>
      <c r="S23" s="99"/>
      <c r="T23" s="99"/>
      <c r="U23" s="99"/>
      <c r="V23" s="100"/>
    </row>
    <row r="24" spans="1:25" ht="25.2" customHeight="1">
      <c r="A24" s="85" t="s">
        <v>71</v>
      </c>
      <c r="B24" s="85"/>
      <c r="C24" s="85"/>
      <c r="D24" s="85"/>
      <c r="E24" s="85"/>
      <c r="F24" s="85"/>
      <c r="G24" s="85"/>
      <c r="H24" s="85"/>
      <c r="I24" s="85"/>
      <c r="J24" s="85"/>
      <c r="K24" s="85"/>
      <c r="L24" s="85"/>
      <c r="M24" s="85" t="s">
        <v>72</v>
      </c>
      <c r="N24" s="85"/>
      <c r="O24" s="85"/>
      <c r="P24" s="85"/>
      <c r="Q24" s="85"/>
      <c r="R24" s="85"/>
      <c r="S24" s="85"/>
      <c r="T24" s="85"/>
      <c r="U24" s="85"/>
      <c r="V24" s="85"/>
    </row>
    <row r="25" spans="1:25" ht="45.45" customHeight="1">
      <c r="A25" s="97" t="s">
        <v>214</v>
      </c>
      <c r="B25" s="97"/>
      <c r="C25" s="97"/>
      <c r="D25" s="97"/>
      <c r="E25" s="97"/>
      <c r="F25" s="97"/>
      <c r="G25" s="97"/>
      <c r="H25" s="97"/>
      <c r="I25" s="97"/>
      <c r="J25" s="97"/>
      <c r="K25" s="97"/>
      <c r="L25" s="97"/>
      <c r="M25" s="97" t="s">
        <v>215</v>
      </c>
      <c r="N25" s="97"/>
      <c r="O25" s="97"/>
      <c r="P25" s="97"/>
      <c r="Q25" s="97"/>
      <c r="R25" s="97"/>
      <c r="S25" s="97"/>
      <c r="T25" s="97"/>
      <c r="U25" s="97"/>
      <c r="V25" s="97"/>
      <c r="Y25" s="4"/>
    </row>
    <row r="26" spans="1:25" ht="19.2" customHeight="1">
      <c r="A26" s="77" t="s">
        <v>75</v>
      </c>
      <c r="B26" s="78"/>
      <c r="C26" s="78"/>
      <c r="D26" s="78"/>
      <c r="E26" s="78"/>
      <c r="F26" s="78"/>
      <c r="G26" s="78"/>
      <c r="H26" s="78"/>
      <c r="I26" s="78"/>
      <c r="J26" s="78"/>
      <c r="K26" s="78"/>
      <c r="L26" s="78"/>
      <c r="M26" s="78"/>
      <c r="N26" s="78"/>
      <c r="O26" s="78"/>
      <c r="P26" s="78"/>
      <c r="Q26" s="78"/>
      <c r="R26" s="78"/>
      <c r="S26" s="78"/>
      <c r="T26" s="78"/>
      <c r="U26" s="78"/>
      <c r="V26" s="79"/>
    </row>
    <row r="27" spans="1:25" ht="19.2" customHeight="1">
      <c r="A27" s="133" t="s">
        <v>76</v>
      </c>
      <c r="B27" s="134"/>
      <c r="C27" s="88" t="s">
        <v>77</v>
      </c>
      <c r="D27" s="89"/>
      <c r="E27" s="89"/>
      <c r="F27" s="89"/>
      <c r="G27" s="90"/>
      <c r="H27" s="82" t="s">
        <v>78</v>
      </c>
      <c r="I27" s="83"/>
      <c r="J27" s="83"/>
      <c r="K27" s="83"/>
      <c r="L27" s="84"/>
      <c r="M27" s="88" t="s">
        <v>79</v>
      </c>
      <c r="N27" s="89"/>
      <c r="O27" s="89"/>
      <c r="P27" s="89"/>
      <c r="Q27" s="90"/>
      <c r="R27" s="88" t="s">
        <v>80</v>
      </c>
      <c r="S27" s="89"/>
      <c r="T27" s="89"/>
      <c r="U27" s="89"/>
      <c r="V27" s="90"/>
    </row>
    <row r="28" spans="1:25" ht="49.95" customHeight="1">
      <c r="A28" s="132" t="s">
        <v>216</v>
      </c>
      <c r="B28" s="132"/>
      <c r="C28" s="219">
        <v>1</v>
      </c>
      <c r="D28" s="220"/>
      <c r="E28" s="220"/>
      <c r="F28" s="220"/>
      <c r="G28" s="221"/>
      <c r="H28" s="147">
        <v>1</v>
      </c>
      <c r="I28" s="75"/>
      <c r="J28" s="75"/>
      <c r="K28" s="75"/>
      <c r="L28" s="76"/>
      <c r="M28" s="222">
        <v>1</v>
      </c>
      <c r="N28" s="95"/>
      <c r="O28" s="95"/>
      <c r="P28" s="95"/>
      <c r="Q28" s="96"/>
      <c r="R28" s="287">
        <v>1</v>
      </c>
      <c r="S28" s="284"/>
      <c r="T28" s="284"/>
      <c r="U28" s="284"/>
      <c r="V28" s="285"/>
      <c r="X28" s="8"/>
      <c r="Y28" s="8"/>
    </row>
    <row r="29" spans="1:25" ht="19.95" customHeight="1">
      <c r="A29" s="156" t="s">
        <v>84</v>
      </c>
      <c r="B29" s="156"/>
      <c r="C29" s="156"/>
      <c r="D29" s="156"/>
      <c r="E29" s="156"/>
      <c r="F29" s="156"/>
      <c r="G29" s="156"/>
      <c r="H29" s="156"/>
      <c r="I29" s="156"/>
      <c r="J29" s="156"/>
      <c r="K29" s="156"/>
      <c r="L29" s="156"/>
      <c r="M29" s="156"/>
      <c r="N29" s="156"/>
      <c r="O29" s="156"/>
      <c r="P29" s="156"/>
      <c r="Q29" s="156"/>
      <c r="R29" s="156"/>
      <c r="S29" s="156"/>
      <c r="T29" s="156"/>
      <c r="U29" s="156"/>
      <c r="V29" s="156"/>
    </row>
    <row r="30" spans="1:25" ht="19.95" customHeight="1">
      <c r="A30" s="22"/>
      <c r="B30" s="10"/>
      <c r="C30" s="10"/>
      <c r="D30" s="10"/>
      <c r="E30" s="10"/>
      <c r="F30" s="10"/>
      <c r="G30" s="10"/>
      <c r="H30" s="10"/>
      <c r="I30" s="10"/>
      <c r="J30" s="10"/>
      <c r="K30" s="10"/>
      <c r="L30" s="10"/>
      <c r="M30" s="10"/>
      <c r="N30" s="10"/>
      <c r="O30" s="10"/>
      <c r="P30" s="10"/>
      <c r="Q30" s="10"/>
      <c r="R30" s="10"/>
      <c r="S30" s="10"/>
      <c r="T30" s="10"/>
      <c r="U30" s="10"/>
      <c r="V30" s="23"/>
    </row>
    <row r="31" spans="1:25" ht="26.4">
      <c r="A31" s="5" t="s">
        <v>85</v>
      </c>
      <c r="B31" s="6" t="s">
        <v>86</v>
      </c>
      <c r="C31" s="1"/>
      <c r="D31" s="1"/>
      <c r="G31" s="155"/>
      <c r="H31" s="155"/>
      <c r="I31" s="155"/>
      <c r="J31" s="155"/>
      <c r="K31" s="155"/>
      <c r="L31" s="155"/>
      <c r="M31" s="155"/>
      <c r="N31" s="155"/>
      <c r="O31" s="155"/>
      <c r="P31" s="155"/>
      <c r="Q31" s="158"/>
      <c r="R31" s="158"/>
      <c r="S31" s="158"/>
      <c r="T31" s="158"/>
      <c r="U31" s="158"/>
      <c r="V31" s="159"/>
    </row>
    <row r="32" spans="1:25" ht="17.7" customHeight="1">
      <c r="A32" s="65" t="s">
        <v>77</v>
      </c>
      <c r="B32" s="66">
        <f>C28</f>
        <v>1</v>
      </c>
      <c r="C32" s="1"/>
      <c r="D32" s="1"/>
      <c r="G32" s="157"/>
      <c r="H32" s="157"/>
      <c r="I32" s="155"/>
      <c r="J32" s="155"/>
      <c r="K32" s="10"/>
      <c r="L32" s="11"/>
      <c r="M32" s="157"/>
      <c r="N32" s="157"/>
      <c r="O32" s="157"/>
      <c r="P32" s="157"/>
      <c r="Q32" s="160"/>
      <c r="R32" s="160"/>
      <c r="S32" s="160"/>
      <c r="T32" s="160"/>
      <c r="U32" s="160"/>
      <c r="V32" s="161"/>
    </row>
    <row r="33" spans="1:25" ht="17.7" customHeight="1">
      <c r="A33" s="65" t="s">
        <v>78</v>
      </c>
      <c r="B33" s="66">
        <f>H28</f>
        <v>1</v>
      </c>
      <c r="C33" s="1"/>
      <c r="D33" s="1"/>
      <c r="G33" s="155"/>
      <c r="H33" s="155"/>
      <c r="I33" s="155"/>
      <c r="J33" s="155"/>
      <c r="K33" s="12"/>
      <c r="L33" s="10"/>
      <c r="M33" s="155"/>
      <c r="N33" s="155"/>
      <c r="O33" s="155"/>
      <c r="P33" s="155"/>
      <c r="Q33" s="160"/>
      <c r="R33" s="160"/>
      <c r="S33" s="160"/>
      <c r="T33" s="160"/>
      <c r="U33" s="160"/>
      <c r="V33" s="161"/>
    </row>
    <row r="34" spans="1:25" ht="17.7" customHeight="1">
      <c r="A34" s="65" t="s">
        <v>79</v>
      </c>
      <c r="B34" s="66">
        <f>M28</f>
        <v>1</v>
      </c>
      <c r="C34" s="1"/>
      <c r="D34" s="1"/>
      <c r="G34" s="155"/>
      <c r="H34" s="155"/>
      <c r="I34" s="155"/>
      <c r="J34" s="155"/>
      <c r="K34" s="12"/>
      <c r="L34" s="10"/>
      <c r="M34" s="155"/>
      <c r="N34" s="155"/>
      <c r="O34" s="155"/>
      <c r="P34" s="155"/>
      <c r="Q34" s="160"/>
      <c r="R34" s="160"/>
      <c r="S34" s="160"/>
      <c r="T34" s="160"/>
      <c r="U34" s="160"/>
      <c r="V34" s="161"/>
    </row>
    <row r="35" spans="1:25" ht="17.7" customHeight="1">
      <c r="A35" s="65" t="s">
        <v>80</v>
      </c>
      <c r="B35" s="66">
        <f>R28</f>
        <v>1</v>
      </c>
      <c r="C35" s="1"/>
      <c r="D35" s="1"/>
      <c r="G35" s="155"/>
      <c r="H35" s="155"/>
      <c r="I35" s="155"/>
      <c r="J35" s="155"/>
      <c r="K35" s="12"/>
      <c r="L35" s="10"/>
      <c r="M35" s="155"/>
      <c r="N35" s="155"/>
      <c r="O35" s="155"/>
      <c r="P35" s="155"/>
      <c r="Q35" s="160"/>
      <c r="R35" s="160"/>
      <c r="S35" s="160"/>
      <c r="T35" s="160"/>
      <c r="U35" s="160"/>
      <c r="V35" s="161"/>
    </row>
    <row r="36" spans="1:25" ht="17.7" customHeight="1">
      <c r="A36" s="67"/>
      <c r="C36" s="1"/>
      <c r="D36" s="1"/>
      <c r="G36" s="155"/>
      <c r="H36" s="155"/>
      <c r="I36" s="155"/>
      <c r="J36" s="155"/>
      <c r="K36" s="12"/>
      <c r="L36" s="10"/>
      <c r="M36" s="155"/>
      <c r="N36" s="155"/>
      <c r="O36" s="155"/>
      <c r="P36" s="155"/>
      <c r="Q36" s="160"/>
      <c r="R36" s="160"/>
      <c r="S36" s="160"/>
      <c r="T36" s="160"/>
      <c r="U36" s="160"/>
      <c r="V36" s="161"/>
    </row>
    <row r="37" spans="1:25" ht="17.7" customHeight="1">
      <c r="A37" s="67"/>
      <c r="C37" s="1"/>
      <c r="D37" s="1"/>
      <c r="G37" s="155"/>
      <c r="H37" s="155"/>
      <c r="I37" s="155"/>
      <c r="J37" s="155"/>
      <c r="K37" s="12"/>
      <c r="L37" s="10"/>
      <c r="M37" s="155"/>
      <c r="N37" s="155"/>
      <c r="O37" s="155"/>
      <c r="P37" s="155"/>
      <c r="Q37" s="160"/>
      <c r="R37" s="160"/>
      <c r="S37" s="160"/>
      <c r="T37" s="160"/>
      <c r="U37" s="160"/>
      <c r="V37" s="161"/>
    </row>
    <row r="38" spans="1:25" ht="17.7" customHeight="1">
      <c r="A38" s="67"/>
      <c r="C38" s="1"/>
      <c r="D38" s="1"/>
      <c r="G38" s="155"/>
      <c r="H38" s="155"/>
      <c r="I38" s="155"/>
      <c r="J38" s="155"/>
      <c r="K38" s="12"/>
      <c r="L38" s="10"/>
      <c r="M38" s="155"/>
      <c r="N38" s="155"/>
      <c r="O38" s="155"/>
      <c r="P38" s="155"/>
      <c r="Q38" s="160"/>
      <c r="R38" s="160"/>
      <c r="S38" s="160"/>
      <c r="T38" s="160"/>
      <c r="U38" s="160"/>
      <c r="V38" s="161"/>
    </row>
    <row r="39" spans="1:25" ht="17.7" customHeight="1">
      <c r="A39" s="67"/>
      <c r="C39" s="1"/>
      <c r="D39" s="1"/>
      <c r="G39" s="155"/>
      <c r="H39" s="155"/>
      <c r="I39" s="155"/>
      <c r="J39" s="155"/>
      <c r="K39" s="12"/>
      <c r="L39" s="10"/>
      <c r="M39" s="155"/>
      <c r="N39" s="155"/>
      <c r="O39" s="155"/>
      <c r="P39" s="155"/>
      <c r="Q39" s="160"/>
      <c r="R39" s="160"/>
      <c r="S39" s="160"/>
      <c r="T39" s="160"/>
      <c r="U39" s="160"/>
      <c r="V39" s="161"/>
    </row>
    <row r="40" spans="1:25" ht="17.7" customHeight="1">
      <c r="A40" s="67"/>
      <c r="C40" s="1"/>
      <c r="D40" s="1"/>
      <c r="G40" s="155"/>
      <c r="H40" s="155"/>
      <c r="I40" s="155"/>
      <c r="J40" s="155"/>
      <c r="K40" s="12"/>
      <c r="L40" s="10"/>
      <c r="M40" s="155"/>
      <c r="N40" s="155"/>
      <c r="O40" s="155"/>
      <c r="P40" s="155"/>
      <c r="Q40" s="160"/>
      <c r="R40" s="160"/>
      <c r="S40" s="160"/>
      <c r="T40" s="160"/>
      <c r="U40" s="160"/>
      <c r="V40" s="161"/>
    </row>
    <row r="41" spans="1:25" ht="17.7" customHeight="1">
      <c r="A41" s="67"/>
      <c r="C41" s="1"/>
      <c r="D41" s="1"/>
      <c r="G41" s="155"/>
      <c r="H41" s="155"/>
      <c r="I41" s="155"/>
      <c r="J41" s="155"/>
      <c r="K41" s="12"/>
      <c r="L41" s="10"/>
      <c r="M41" s="155"/>
      <c r="N41" s="155"/>
      <c r="O41" s="155"/>
      <c r="P41" s="155"/>
      <c r="Q41" s="160"/>
      <c r="R41" s="160"/>
      <c r="S41" s="160"/>
      <c r="T41" s="160"/>
      <c r="U41" s="160"/>
      <c r="V41" s="161"/>
    </row>
    <row r="42" spans="1:25" ht="17.7" customHeight="1">
      <c r="A42" s="67"/>
      <c r="C42" s="1"/>
      <c r="D42" s="1"/>
      <c r="G42" s="155"/>
      <c r="H42" s="155"/>
      <c r="I42" s="155"/>
      <c r="J42" s="155"/>
      <c r="K42" s="12"/>
      <c r="L42" s="10"/>
      <c r="M42" s="155"/>
      <c r="N42" s="155"/>
      <c r="O42" s="155"/>
      <c r="P42" s="155"/>
      <c r="Q42" s="160"/>
      <c r="R42" s="160"/>
      <c r="S42" s="160"/>
      <c r="T42" s="160"/>
      <c r="U42" s="160"/>
      <c r="V42" s="161"/>
    </row>
    <row r="43" spans="1:25" ht="17.25" customHeight="1">
      <c r="A43" s="67"/>
      <c r="C43" s="1"/>
      <c r="D43" s="1"/>
      <c r="G43" s="155"/>
      <c r="H43" s="155"/>
      <c r="I43" s="155"/>
      <c r="J43" s="155"/>
      <c r="K43" s="12"/>
      <c r="L43" s="10"/>
      <c r="M43" s="155"/>
      <c r="N43" s="155"/>
      <c r="O43" s="155"/>
      <c r="P43" s="155"/>
      <c r="Q43" s="158"/>
      <c r="R43" s="158"/>
      <c r="S43" s="158"/>
      <c r="T43" s="158"/>
      <c r="U43" s="158"/>
      <c r="V43" s="159"/>
    </row>
    <row r="44" spans="1:25" ht="17.25" customHeight="1">
      <c r="A44" s="24"/>
      <c r="B44" s="15"/>
      <c r="C44" s="21"/>
      <c r="D44" s="21"/>
      <c r="K44" s="12"/>
      <c r="L44" s="10"/>
      <c r="V44" s="25"/>
    </row>
    <row r="45" spans="1:25" ht="15.75" customHeight="1">
      <c r="A45" s="205" t="s">
        <v>87</v>
      </c>
      <c r="B45" s="205"/>
      <c r="C45" s="205"/>
      <c r="D45" s="205"/>
      <c r="E45" s="205"/>
      <c r="F45" s="205"/>
      <c r="G45" s="205"/>
      <c r="H45" s="205"/>
      <c r="I45" s="205"/>
      <c r="J45" s="205"/>
      <c r="K45" s="205"/>
      <c r="L45" s="205"/>
      <c r="M45" s="205"/>
      <c r="N45" s="205"/>
      <c r="O45" s="205"/>
      <c r="P45" s="205"/>
      <c r="Q45" s="205"/>
      <c r="R45" s="205"/>
      <c r="S45" s="205"/>
      <c r="T45" s="205"/>
      <c r="U45" s="205"/>
      <c r="V45" s="205"/>
      <c r="X45" s="13"/>
    </row>
    <row r="46" spans="1:25" ht="49.95" customHeight="1">
      <c r="A46" s="129" t="s">
        <v>88</v>
      </c>
      <c r="B46" s="131"/>
      <c r="C46" s="162" t="s">
        <v>217</v>
      </c>
      <c r="D46" s="162"/>
      <c r="E46" s="162"/>
      <c r="F46" s="162"/>
      <c r="G46" s="162"/>
      <c r="H46" s="162"/>
      <c r="I46" s="162"/>
      <c r="J46" s="162"/>
      <c r="K46" s="162"/>
      <c r="L46" s="162"/>
      <c r="M46" s="162"/>
      <c r="N46" s="162"/>
      <c r="O46" s="162"/>
      <c r="P46" s="162"/>
      <c r="Q46" s="162"/>
      <c r="R46" s="162"/>
      <c r="S46" s="162"/>
      <c r="T46" s="162"/>
      <c r="U46" s="162"/>
      <c r="V46" s="162"/>
      <c r="W46" s="10"/>
      <c r="X46" s="10"/>
      <c r="Y46" s="10"/>
    </row>
    <row r="47" spans="1:25" ht="33" customHeight="1">
      <c r="A47" s="129" t="s">
        <v>90</v>
      </c>
      <c r="B47" s="131"/>
      <c r="C47" s="162" t="s">
        <v>217</v>
      </c>
      <c r="D47" s="162"/>
      <c r="E47" s="162"/>
      <c r="F47" s="162"/>
      <c r="G47" s="162"/>
      <c r="H47" s="162"/>
      <c r="I47" s="162"/>
      <c r="J47" s="162"/>
      <c r="K47" s="162"/>
      <c r="L47" s="162"/>
      <c r="M47" s="162"/>
      <c r="N47" s="162"/>
      <c r="O47" s="162"/>
      <c r="P47" s="162"/>
      <c r="Q47" s="162"/>
      <c r="R47" s="162"/>
      <c r="S47" s="162"/>
      <c r="T47" s="162"/>
      <c r="U47" s="162"/>
      <c r="V47" s="162"/>
      <c r="W47" s="10"/>
      <c r="X47" s="10"/>
      <c r="Y47" s="10"/>
    </row>
    <row r="48" spans="1:25" ht="40.5" customHeight="1">
      <c r="A48" s="129" t="s">
        <v>92</v>
      </c>
      <c r="B48" s="131"/>
      <c r="C48" s="162" t="s">
        <v>217</v>
      </c>
      <c r="D48" s="162"/>
      <c r="E48" s="162"/>
      <c r="F48" s="162"/>
      <c r="G48" s="162"/>
      <c r="H48" s="162"/>
      <c r="I48" s="162"/>
      <c r="J48" s="162"/>
      <c r="K48" s="162"/>
      <c r="L48" s="162"/>
      <c r="M48" s="162"/>
      <c r="N48" s="162"/>
      <c r="O48" s="162"/>
      <c r="P48" s="162"/>
      <c r="Q48" s="162"/>
      <c r="R48" s="162"/>
      <c r="S48" s="162"/>
      <c r="T48" s="162"/>
      <c r="U48" s="162"/>
      <c r="V48" s="162"/>
      <c r="W48" s="10"/>
      <c r="X48" s="10"/>
      <c r="Y48" s="10"/>
    </row>
    <row r="49" spans="1:25" ht="40.5" customHeight="1">
      <c r="A49" s="129" t="s">
        <v>94</v>
      </c>
      <c r="B49" s="131"/>
      <c r="C49" s="280" t="s">
        <v>217</v>
      </c>
      <c r="D49" s="280"/>
      <c r="E49" s="280"/>
      <c r="F49" s="280"/>
      <c r="G49" s="280"/>
      <c r="H49" s="280"/>
      <c r="I49" s="280"/>
      <c r="J49" s="280"/>
      <c r="K49" s="280"/>
      <c r="L49" s="280"/>
      <c r="M49" s="280"/>
      <c r="N49" s="280"/>
      <c r="O49" s="280"/>
      <c r="P49" s="280"/>
      <c r="Q49" s="280"/>
      <c r="R49" s="280"/>
      <c r="S49" s="280"/>
      <c r="T49" s="280"/>
      <c r="U49" s="280"/>
      <c r="V49" s="280"/>
      <c r="W49" s="10">
        <f>LEN(C49)</f>
        <v>590</v>
      </c>
      <c r="X49" s="10"/>
      <c r="Y49" s="10"/>
    </row>
    <row r="50" spans="1:25" ht="18" customHeight="1">
      <c r="A50" s="169" t="s">
        <v>96</v>
      </c>
      <c r="B50" s="169"/>
      <c r="C50" s="169"/>
      <c r="D50" s="169"/>
      <c r="E50" s="169"/>
      <c r="F50" s="169"/>
      <c r="G50" s="169"/>
      <c r="H50" s="169"/>
      <c r="I50" s="169"/>
      <c r="J50" s="169"/>
      <c r="K50" s="169"/>
      <c r="L50" s="169"/>
      <c r="M50" s="169"/>
      <c r="N50" s="169"/>
      <c r="O50" s="169"/>
      <c r="P50" s="169"/>
      <c r="Q50" s="169"/>
      <c r="R50" s="169"/>
      <c r="S50" s="169"/>
      <c r="T50" s="169"/>
      <c r="U50" s="169"/>
      <c r="V50" s="169"/>
      <c r="W50" s="14"/>
      <c r="X50" s="15"/>
      <c r="Y50" s="12"/>
    </row>
    <row r="51" spans="1:25" ht="32.25" customHeight="1">
      <c r="A51" s="129" t="s">
        <v>88</v>
      </c>
      <c r="B51" s="131"/>
      <c r="C51" s="162" t="s">
        <v>36</v>
      </c>
      <c r="D51" s="162"/>
      <c r="E51" s="162"/>
      <c r="F51" s="162"/>
      <c r="G51" s="162"/>
      <c r="H51" s="162"/>
      <c r="I51" s="162"/>
      <c r="J51" s="162"/>
      <c r="K51" s="162"/>
      <c r="L51" s="162"/>
      <c r="M51" s="162"/>
      <c r="N51" s="162"/>
      <c r="O51" s="162"/>
      <c r="P51" s="162"/>
      <c r="Q51" s="162"/>
      <c r="R51" s="162"/>
      <c r="S51" s="162"/>
      <c r="T51" s="162"/>
      <c r="U51" s="162"/>
      <c r="V51" s="162"/>
      <c r="W51" s="10"/>
      <c r="X51" s="15"/>
      <c r="Y51" s="12"/>
    </row>
    <row r="52" spans="1:25" ht="32.25" customHeight="1">
      <c r="A52" s="129" t="s">
        <v>90</v>
      </c>
      <c r="B52" s="131"/>
      <c r="C52" s="162" t="s">
        <v>36</v>
      </c>
      <c r="D52" s="162"/>
      <c r="E52" s="162"/>
      <c r="F52" s="162"/>
      <c r="G52" s="162"/>
      <c r="H52" s="162"/>
      <c r="I52" s="162"/>
      <c r="J52" s="162"/>
      <c r="K52" s="162"/>
      <c r="L52" s="162"/>
      <c r="M52" s="162"/>
      <c r="N52" s="162"/>
      <c r="O52" s="162"/>
      <c r="P52" s="162"/>
      <c r="Q52" s="162"/>
      <c r="R52" s="162"/>
      <c r="S52" s="162"/>
      <c r="T52" s="162"/>
      <c r="U52" s="162"/>
      <c r="V52" s="162"/>
      <c r="W52" s="10"/>
      <c r="X52" s="15"/>
      <c r="Y52" s="12"/>
    </row>
    <row r="53" spans="1:25" ht="32.25" customHeight="1">
      <c r="A53" s="129" t="s">
        <v>92</v>
      </c>
      <c r="B53" s="131"/>
      <c r="C53" s="162" t="s">
        <v>36</v>
      </c>
      <c r="D53" s="162"/>
      <c r="E53" s="162"/>
      <c r="F53" s="162"/>
      <c r="G53" s="162"/>
      <c r="H53" s="162"/>
      <c r="I53" s="162"/>
      <c r="J53" s="162"/>
      <c r="K53" s="162"/>
      <c r="L53" s="162"/>
      <c r="M53" s="162"/>
      <c r="N53" s="162"/>
      <c r="O53" s="162"/>
      <c r="P53" s="162"/>
      <c r="Q53" s="162"/>
      <c r="R53" s="162"/>
      <c r="S53" s="162"/>
      <c r="T53" s="162"/>
      <c r="U53" s="162"/>
      <c r="V53" s="162"/>
      <c r="W53" s="10"/>
      <c r="X53" s="15"/>
      <c r="Y53" s="12"/>
    </row>
    <row r="54" spans="1:25" ht="32.25" customHeight="1">
      <c r="A54" s="129" t="s">
        <v>94</v>
      </c>
      <c r="B54" s="131"/>
      <c r="C54" s="280" t="s">
        <v>36</v>
      </c>
      <c r="D54" s="280"/>
      <c r="E54" s="280"/>
      <c r="F54" s="280"/>
      <c r="G54" s="280"/>
      <c r="H54" s="280"/>
      <c r="I54" s="280"/>
      <c r="J54" s="280"/>
      <c r="K54" s="280"/>
      <c r="L54" s="280"/>
      <c r="M54" s="280"/>
      <c r="N54" s="280"/>
      <c r="O54" s="280"/>
      <c r="P54" s="280"/>
      <c r="Q54" s="280"/>
      <c r="R54" s="280"/>
      <c r="S54" s="280"/>
      <c r="T54" s="280"/>
      <c r="U54" s="280"/>
      <c r="V54" s="280"/>
      <c r="W54" s="10">
        <f>LEN(C54)</f>
        <v>3</v>
      </c>
      <c r="X54" s="15"/>
      <c r="Y54" s="12"/>
    </row>
    <row r="55" spans="1:25" ht="22.2" customHeight="1">
      <c r="A55" s="169" t="s">
        <v>168</v>
      </c>
      <c r="B55" s="169"/>
      <c r="C55" s="169"/>
      <c r="D55" s="169"/>
      <c r="E55" s="169"/>
      <c r="F55" s="169"/>
      <c r="G55" s="169"/>
      <c r="H55" s="169"/>
      <c r="I55" s="169"/>
      <c r="J55" s="169"/>
      <c r="K55" s="169"/>
      <c r="L55" s="169"/>
      <c r="M55" s="169"/>
      <c r="N55" s="169"/>
      <c r="O55" s="169"/>
      <c r="P55" s="169"/>
      <c r="Q55" s="169"/>
      <c r="R55" s="169"/>
      <c r="S55" s="169"/>
      <c r="T55" s="169"/>
      <c r="U55" s="169"/>
      <c r="V55" s="169"/>
      <c r="W55" s="10"/>
      <c r="X55" s="15"/>
      <c r="Y55" s="12"/>
    </row>
    <row r="56" spans="1:25" ht="32.25" customHeight="1">
      <c r="A56" s="129" t="s">
        <v>88</v>
      </c>
      <c r="B56" s="131"/>
      <c r="C56" s="162" t="s">
        <v>36</v>
      </c>
      <c r="D56" s="162"/>
      <c r="E56" s="162"/>
      <c r="F56" s="162"/>
      <c r="G56" s="162"/>
      <c r="H56" s="162"/>
      <c r="I56" s="162"/>
      <c r="J56" s="162"/>
      <c r="K56" s="162"/>
      <c r="L56" s="162"/>
      <c r="M56" s="162"/>
      <c r="N56" s="162"/>
      <c r="O56" s="162"/>
      <c r="P56" s="162"/>
      <c r="Q56" s="162"/>
      <c r="R56" s="162"/>
      <c r="S56" s="162"/>
      <c r="T56" s="162"/>
      <c r="U56" s="162"/>
      <c r="V56" s="162"/>
      <c r="W56" s="10"/>
      <c r="X56" s="15"/>
      <c r="Y56" s="12"/>
    </row>
    <row r="57" spans="1:25" ht="32.25" customHeight="1">
      <c r="A57" s="129" t="s">
        <v>90</v>
      </c>
      <c r="B57" s="131"/>
      <c r="C57" s="162" t="s">
        <v>36</v>
      </c>
      <c r="D57" s="162"/>
      <c r="E57" s="162"/>
      <c r="F57" s="162"/>
      <c r="G57" s="162"/>
      <c r="H57" s="162"/>
      <c r="I57" s="162"/>
      <c r="J57" s="162"/>
      <c r="K57" s="162"/>
      <c r="L57" s="162"/>
      <c r="M57" s="162"/>
      <c r="N57" s="162"/>
      <c r="O57" s="162"/>
      <c r="P57" s="162"/>
      <c r="Q57" s="162"/>
      <c r="R57" s="162"/>
      <c r="S57" s="162"/>
      <c r="T57" s="162"/>
      <c r="U57" s="162"/>
      <c r="V57" s="162"/>
      <c r="W57" s="10"/>
      <c r="X57" s="15"/>
      <c r="Y57" s="12"/>
    </row>
    <row r="58" spans="1:25" ht="32.25" customHeight="1">
      <c r="A58" s="129" t="s">
        <v>92</v>
      </c>
      <c r="B58" s="131"/>
      <c r="C58" s="162" t="s">
        <v>36</v>
      </c>
      <c r="D58" s="162"/>
      <c r="E58" s="162"/>
      <c r="F58" s="162"/>
      <c r="G58" s="162"/>
      <c r="H58" s="162"/>
      <c r="I58" s="162"/>
      <c r="J58" s="162"/>
      <c r="K58" s="162"/>
      <c r="L58" s="162"/>
      <c r="M58" s="162"/>
      <c r="N58" s="162"/>
      <c r="O58" s="162"/>
      <c r="P58" s="162"/>
      <c r="Q58" s="162"/>
      <c r="R58" s="162"/>
      <c r="S58" s="162"/>
      <c r="T58" s="162"/>
      <c r="U58" s="162"/>
      <c r="V58" s="162"/>
      <c r="W58" s="10"/>
      <c r="X58" s="15"/>
      <c r="Y58" s="12"/>
    </row>
    <row r="59" spans="1:25" ht="32.25" customHeight="1">
      <c r="A59" s="129" t="s">
        <v>94</v>
      </c>
      <c r="B59" s="131"/>
      <c r="C59" s="280" t="s">
        <v>36</v>
      </c>
      <c r="D59" s="280"/>
      <c r="E59" s="280"/>
      <c r="F59" s="280"/>
      <c r="G59" s="280"/>
      <c r="H59" s="280"/>
      <c r="I59" s="280"/>
      <c r="J59" s="280"/>
      <c r="K59" s="280"/>
      <c r="L59" s="280"/>
      <c r="M59" s="280"/>
      <c r="N59" s="280"/>
      <c r="O59" s="280"/>
      <c r="P59" s="280"/>
      <c r="Q59" s="280"/>
      <c r="R59" s="280"/>
      <c r="S59" s="280"/>
      <c r="T59" s="280"/>
      <c r="U59" s="280"/>
      <c r="V59" s="280"/>
      <c r="W59" s="10">
        <f>LEN(C59)</f>
        <v>3</v>
      </c>
      <c r="X59" s="15"/>
      <c r="Y59" s="12"/>
    </row>
    <row r="60" spans="1:25" ht="20.399999999999999" customHeight="1">
      <c r="A60" s="169" t="s">
        <v>101</v>
      </c>
      <c r="B60" s="169"/>
      <c r="C60" s="169"/>
      <c r="D60" s="169"/>
      <c r="E60" s="169"/>
      <c r="F60" s="169"/>
      <c r="G60" s="169"/>
      <c r="H60" s="169"/>
      <c r="I60" s="169"/>
      <c r="J60" s="169"/>
      <c r="K60" s="169"/>
      <c r="L60" s="169"/>
      <c r="M60" s="169"/>
      <c r="N60" s="169"/>
      <c r="O60" s="169"/>
      <c r="P60" s="169"/>
      <c r="Q60" s="169"/>
      <c r="R60" s="169"/>
      <c r="S60" s="169"/>
      <c r="T60" s="169"/>
      <c r="U60" s="169"/>
      <c r="V60" s="169"/>
      <c r="W60" s="14"/>
      <c r="X60" s="15"/>
      <c r="Y60" s="12"/>
    </row>
    <row r="61" spans="1:25" ht="32.25" customHeight="1">
      <c r="A61" s="129" t="s">
        <v>88</v>
      </c>
      <c r="B61" s="131"/>
      <c r="C61" s="162" t="s">
        <v>23</v>
      </c>
      <c r="D61" s="162"/>
      <c r="E61" s="162"/>
      <c r="F61" s="162"/>
      <c r="G61" s="162"/>
      <c r="H61" s="162"/>
      <c r="I61" s="162"/>
      <c r="J61" s="162"/>
      <c r="K61" s="162"/>
      <c r="L61" s="162"/>
      <c r="M61" s="162"/>
      <c r="N61" s="162"/>
      <c r="O61" s="162"/>
      <c r="P61" s="162"/>
      <c r="Q61" s="162"/>
      <c r="R61" s="162"/>
      <c r="S61" s="162"/>
      <c r="T61" s="162"/>
      <c r="U61" s="162"/>
      <c r="V61" s="162"/>
      <c r="W61" s="14"/>
      <c r="X61" s="15"/>
      <c r="Y61" s="12"/>
    </row>
    <row r="62" spans="1:25" ht="32.25" customHeight="1">
      <c r="A62" s="129" t="s">
        <v>90</v>
      </c>
      <c r="B62" s="131"/>
      <c r="C62" s="162" t="s">
        <v>23</v>
      </c>
      <c r="D62" s="162"/>
      <c r="E62" s="162"/>
      <c r="F62" s="162"/>
      <c r="G62" s="162"/>
      <c r="H62" s="162"/>
      <c r="I62" s="162"/>
      <c r="J62" s="162"/>
      <c r="K62" s="162"/>
      <c r="L62" s="162"/>
      <c r="M62" s="162"/>
      <c r="N62" s="162"/>
      <c r="O62" s="162"/>
      <c r="P62" s="162"/>
      <c r="Q62" s="162"/>
      <c r="R62" s="162"/>
      <c r="S62" s="162"/>
      <c r="T62" s="162"/>
      <c r="U62" s="162"/>
      <c r="V62" s="162"/>
      <c r="W62" s="14"/>
      <c r="X62" s="15"/>
      <c r="Y62" s="12"/>
    </row>
    <row r="63" spans="1:25" ht="32.25" customHeight="1">
      <c r="A63" s="129" t="s">
        <v>92</v>
      </c>
      <c r="B63" s="131"/>
      <c r="C63" s="162" t="s">
        <v>23</v>
      </c>
      <c r="D63" s="162"/>
      <c r="E63" s="162"/>
      <c r="F63" s="162"/>
      <c r="G63" s="162"/>
      <c r="H63" s="162"/>
      <c r="I63" s="162"/>
      <c r="J63" s="162"/>
      <c r="K63" s="162"/>
      <c r="L63" s="162"/>
      <c r="M63" s="162"/>
      <c r="N63" s="162"/>
      <c r="O63" s="162"/>
      <c r="P63" s="162"/>
      <c r="Q63" s="162"/>
      <c r="R63" s="162"/>
      <c r="S63" s="162"/>
      <c r="T63" s="162"/>
      <c r="U63" s="162"/>
      <c r="V63" s="162"/>
      <c r="W63" s="14"/>
      <c r="X63" s="15"/>
      <c r="Y63" s="12"/>
    </row>
    <row r="64" spans="1:25" ht="32.25" customHeight="1">
      <c r="A64" s="129" t="s">
        <v>94</v>
      </c>
      <c r="B64" s="131"/>
      <c r="C64" s="280" t="s">
        <v>23</v>
      </c>
      <c r="D64" s="280"/>
      <c r="E64" s="280"/>
      <c r="F64" s="280"/>
      <c r="G64" s="280"/>
      <c r="H64" s="280"/>
      <c r="I64" s="280"/>
      <c r="J64" s="280"/>
      <c r="K64" s="280"/>
      <c r="L64" s="280"/>
      <c r="M64" s="280"/>
      <c r="N64" s="280"/>
      <c r="O64" s="280"/>
      <c r="P64" s="280"/>
      <c r="Q64" s="280"/>
      <c r="R64" s="280"/>
      <c r="S64" s="280"/>
      <c r="T64" s="280"/>
      <c r="U64" s="280"/>
      <c r="V64" s="280"/>
      <c r="W64" s="14"/>
      <c r="X64" s="15"/>
      <c r="Y64" s="12"/>
    </row>
    <row r="65" spans="1:25" ht="16.2" customHeight="1">
      <c r="A65" s="169" t="s">
        <v>102</v>
      </c>
      <c r="B65" s="169"/>
      <c r="C65" s="169"/>
      <c r="D65" s="169"/>
      <c r="E65" s="169"/>
      <c r="F65" s="169"/>
      <c r="G65" s="169"/>
      <c r="H65" s="169"/>
      <c r="I65" s="169"/>
      <c r="J65" s="169"/>
      <c r="K65" s="169"/>
      <c r="L65" s="169"/>
      <c r="M65" s="169"/>
      <c r="N65" s="169"/>
      <c r="O65" s="169"/>
      <c r="P65" s="169"/>
      <c r="Q65" s="169"/>
      <c r="R65" s="169"/>
      <c r="S65" s="169"/>
      <c r="T65" s="169"/>
      <c r="U65" s="169"/>
      <c r="V65" s="169"/>
      <c r="W65" s="14"/>
      <c r="X65" s="15"/>
      <c r="Y65" s="12"/>
    </row>
    <row r="66" spans="1:25" ht="15.6" customHeight="1">
      <c r="A66" s="20" t="s">
        <v>3</v>
      </c>
      <c r="B66" s="170" t="s">
        <v>103</v>
      </c>
      <c r="C66" s="171"/>
      <c r="D66" s="172" t="s">
        <v>104</v>
      </c>
      <c r="E66" s="170"/>
      <c r="F66" s="170"/>
      <c r="G66" s="170"/>
      <c r="H66" s="170"/>
      <c r="I66" s="170"/>
      <c r="J66" s="171"/>
      <c r="K66" s="172" t="s">
        <v>105</v>
      </c>
      <c r="L66" s="170"/>
      <c r="M66" s="170"/>
      <c r="N66" s="170"/>
      <c r="O66" s="170"/>
      <c r="P66" s="170"/>
      <c r="Q66" s="171"/>
      <c r="R66" s="172" t="s">
        <v>106</v>
      </c>
      <c r="S66" s="170"/>
      <c r="T66" s="170"/>
      <c r="U66" s="170"/>
      <c r="V66" s="171"/>
      <c r="W66" s="14"/>
      <c r="X66" s="15"/>
      <c r="Y66" s="12"/>
    </row>
    <row r="67" spans="1:25" ht="32.25" customHeight="1">
      <c r="A67" s="19">
        <v>1</v>
      </c>
      <c r="B67" s="183">
        <v>45733</v>
      </c>
      <c r="C67" s="100"/>
      <c r="D67" s="184" t="s">
        <v>107</v>
      </c>
      <c r="E67" s="162"/>
      <c r="F67" s="162"/>
      <c r="G67" s="162"/>
      <c r="H67" s="162"/>
      <c r="I67" s="162"/>
      <c r="J67" s="185"/>
      <c r="K67" s="184" t="s">
        <v>108</v>
      </c>
      <c r="L67" s="162"/>
      <c r="M67" s="162"/>
      <c r="N67" s="162"/>
      <c r="O67" s="162"/>
      <c r="P67" s="162"/>
      <c r="Q67" s="185"/>
      <c r="R67" s="183">
        <v>45741</v>
      </c>
      <c r="S67" s="99"/>
      <c r="T67" s="99"/>
      <c r="U67" s="99"/>
      <c r="V67" s="100"/>
      <c r="W67" s="14"/>
      <c r="X67" s="15"/>
      <c r="Y67" s="12"/>
    </row>
    <row r="68" spans="1:25" ht="15.6" customHeight="1">
      <c r="A68" s="175" t="s">
        <v>111</v>
      </c>
      <c r="B68" s="176"/>
      <c r="C68" s="176"/>
      <c r="D68" s="176"/>
      <c r="E68" s="176"/>
      <c r="F68" s="176"/>
      <c r="G68" s="176"/>
      <c r="H68" s="176"/>
      <c r="I68" s="176"/>
      <c r="J68" s="176"/>
      <c r="K68" s="176"/>
      <c r="L68" s="176"/>
      <c r="M68" s="176"/>
      <c r="N68" s="176"/>
      <c r="O68" s="176"/>
      <c r="P68" s="176"/>
      <c r="Q68" s="176"/>
      <c r="R68" s="176"/>
      <c r="S68" s="176"/>
      <c r="T68" s="176"/>
      <c r="U68" s="176"/>
      <c r="V68" s="177"/>
      <c r="W68" s="14"/>
      <c r="X68" s="15"/>
      <c r="Y68" s="12"/>
    </row>
    <row r="69" spans="1:25" ht="26.7" customHeight="1">
      <c r="A69" s="16" t="s">
        <v>112</v>
      </c>
      <c r="B69" s="98" t="s">
        <v>113</v>
      </c>
      <c r="C69" s="99"/>
      <c r="D69" s="99"/>
      <c r="E69" s="99"/>
      <c r="F69" s="99"/>
      <c r="G69" s="99"/>
      <c r="H69" s="99"/>
      <c r="I69" s="99"/>
      <c r="J69" s="99"/>
      <c r="K69" s="99"/>
      <c r="L69" s="100"/>
      <c r="M69" s="173" t="s">
        <v>114</v>
      </c>
      <c r="N69" s="174"/>
      <c r="O69" s="98" t="s">
        <v>115</v>
      </c>
      <c r="P69" s="99"/>
      <c r="Q69" s="99"/>
      <c r="R69" s="99"/>
      <c r="S69" s="99"/>
      <c r="T69" s="99"/>
      <c r="U69" s="99"/>
      <c r="V69" s="100"/>
    </row>
    <row r="70" spans="1:25" ht="24.6" customHeight="1">
      <c r="A70" s="16" t="s">
        <v>116</v>
      </c>
      <c r="B70" s="98" t="s">
        <v>117</v>
      </c>
      <c r="C70" s="99"/>
      <c r="D70" s="99"/>
      <c r="E70" s="99"/>
      <c r="F70" s="99"/>
      <c r="G70" s="99"/>
      <c r="H70" s="99"/>
      <c r="I70" s="99"/>
      <c r="J70" s="99"/>
      <c r="K70" s="99"/>
      <c r="L70" s="100"/>
      <c r="M70" s="173" t="s">
        <v>114</v>
      </c>
      <c r="N70" s="174"/>
      <c r="O70" s="98" t="s">
        <v>118</v>
      </c>
      <c r="P70" s="99"/>
      <c r="Q70" s="99"/>
      <c r="R70" s="99"/>
      <c r="S70" s="99"/>
      <c r="T70" s="99"/>
      <c r="U70" s="99"/>
      <c r="V70" s="100"/>
    </row>
    <row r="71" spans="1:25" ht="27.6" customHeight="1">
      <c r="A71" s="16" t="s">
        <v>119</v>
      </c>
      <c r="B71" s="98" t="s">
        <v>117</v>
      </c>
      <c r="C71" s="99"/>
      <c r="D71" s="99"/>
      <c r="E71" s="99"/>
      <c r="F71" s="99"/>
      <c r="G71" s="99"/>
      <c r="H71" s="99"/>
      <c r="I71" s="99"/>
      <c r="J71" s="99"/>
      <c r="K71" s="99"/>
      <c r="L71" s="100"/>
      <c r="M71" s="173" t="s">
        <v>114</v>
      </c>
      <c r="N71" s="174"/>
      <c r="O71" s="98" t="s">
        <v>118</v>
      </c>
      <c r="P71" s="99"/>
      <c r="Q71" s="99"/>
      <c r="R71" s="99"/>
      <c r="S71" s="99"/>
      <c r="T71" s="99"/>
      <c r="U71" s="99"/>
      <c r="V71" s="100"/>
    </row>
    <row r="72" spans="1:25" ht="13.5" customHeight="1">
      <c r="A72" s="175" t="s">
        <v>120</v>
      </c>
      <c r="B72" s="176"/>
      <c r="C72" s="176"/>
      <c r="D72" s="176"/>
      <c r="E72" s="176"/>
      <c r="F72" s="176"/>
      <c r="G72" s="176"/>
      <c r="H72" s="176"/>
      <c r="I72" s="176"/>
      <c r="J72" s="176"/>
      <c r="K72" s="176"/>
      <c r="L72" s="176"/>
      <c r="M72" s="176"/>
      <c r="N72" s="176"/>
      <c r="O72" s="176"/>
      <c r="P72" s="176"/>
      <c r="Q72" s="176"/>
      <c r="R72" s="176"/>
      <c r="S72" s="176"/>
      <c r="T72" s="176"/>
      <c r="U72" s="176"/>
      <c r="V72" s="177"/>
    </row>
    <row r="73" spans="1:25" ht="19.95" customHeight="1">
      <c r="A73" s="30" t="s">
        <v>121</v>
      </c>
      <c r="B73" s="178" t="s">
        <v>122</v>
      </c>
      <c r="C73" s="179"/>
      <c r="D73" s="179"/>
      <c r="E73" s="179"/>
      <c r="F73" s="179"/>
      <c r="G73" s="179"/>
      <c r="H73" s="179"/>
      <c r="I73" s="179"/>
      <c r="J73" s="179"/>
      <c r="K73" s="179"/>
      <c r="L73" s="180"/>
      <c r="M73" s="181" t="s">
        <v>114</v>
      </c>
      <c r="N73" s="182"/>
      <c r="O73" s="178" t="s">
        <v>123</v>
      </c>
      <c r="P73" s="179"/>
      <c r="Q73" s="179"/>
      <c r="R73" s="179"/>
      <c r="S73" s="179"/>
      <c r="T73" s="179"/>
      <c r="U73" s="179"/>
      <c r="V73" s="180"/>
    </row>
    <row r="74" spans="1:25" ht="13.5" customHeight="1">
      <c r="A74" s="168" t="s">
        <v>124</v>
      </c>
      <c r="B74" s="168"/>
      <c r="C74" s="168"/>
      <c r="D74" s="168"/>
      <c r="E74" s="168"/>
      <c r="F74" s="168"/>
      <c r="G74" s="168"/>
      <c r="H74" s="168"/>
      <c r="I74" s="168"/>
      <c r="J74" s="168"/>
      <c r="K74" s="168"/>
      <c r="L74" s="168"/>
      <c r="M74" s="168"/>
      <c r="N74" s="168"/>
      <c r="O74" s="168"/>
      <c r="P74" s="168"/>
      <c r="Q74" s="168"/>
      <c r="R74" s="168"/>
      <c r="S74" s="168"/>
      <c r="T74" s="168"/>
      <c r="U74" s="168"/>
      <c r="V74" s="168"/>
    </row>
  </sheetData>
  <sheetProtection algorithmName="SHA-512" hashValue="CzVe+7ZZxUa7OHYmDis1y1qnmNvsQKTXxsQEc4dZR+Ox2HkutzA9b9mrTO6xBdOBK8P66sl9i3/JM2x+LfqF5g==" saltValue="yUdwsW/bvZoLv3/mak8d8A==" spinCount="100000" sheet="1" formatCells="0" formatColumns="0" formatRows="0" insertColumns="0" insertRows="0" insertHyperlinks="0" deleteColumns="0" deleteRows="0" sort="0" autoFilter="0" pivotTables="0"/>
  <mergeCells count="203">
    <mergeCell ref="C54:V54"/>
    <mergeCell ref="C49:V49"/>
    <mergeCell ref="A8:G8"/>
    <mergeCell ref="H8:R8"/>
    <mergeCell ref="S8:V8"/>
    <mergeCell ref="A9:V9"/>
    <mergeCell ref="A10:E10"/>
    <mergeCell ref="F10:N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R28:V28"/>
    <mergeCell ref="A24:L24"/>
    <mergeCell ref="M24:V24"/>
    <mergeCell ref="A25:L25"/>
    <mergeCell ref="M25:V25"/>
    <mergeCell ref="A26:V26"/>
    <mergeCell ref="A27:B27"/>
    <mergeCell ref="C27:G27"/>
    <mergeCell ref="H27:L27"/>
    <mergeCell ref="M27:Q27"/>
    <mergeCell ref="R27:V27"/>
    <mergeCell ref="G33:H33"/>
    <mergeCell ref="I33:J33"/>
    <mergeCell ref="M33:N33"/>
    <mergeCell ref="O33:P33"/>
    <mergeCell ref="G34:H34"/>
    <mergeCell ref="I34:J34"/>
    <mergeCell ref="M34:N34"/>
    <mergeCell ref="O34:P34"/>
    <mergeCell ref="A28:B28"/>
    <mergeCell ref="C28:G28"/>
    <mergeCell ref="H28:L28"/>
    <mergeCell ref="M28:Q28"/>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5:H35"/>
    <mergeCell ref="I35:J35"/>
    <mergeCell ref="M35:N35"/>
    <mergeCell ref="O35:P35"/>
    <mergeCell ref="G36:H36"/>
    <mergeCell ref="I36:J36"/>
    <mergeCell ref="M36:N36"/>
    <mergeCell ref="O36:P36"/>
    <mergeCell ref="A45:V45"/>
    <mergeCell ref="G41:H41"/>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43:H43"/>
    <mergeCell ref="I43:J43"/>
    <mergeCell ref="M43:N43"/>
    <mergeCell ref="O43:P43"/>
    <mergeCell ref="A51:B51"/>
    <mergeCell ref="C51:V51"/>
    <mergeCell ref="A55:V55"/>
    <mergeCell ref="A56:B56"/>
    <mergeCell ref="C56:V56"/>
    <mergeCell ref="A61:B61"/>
    <mergeCell ref="C61:V61"/>
    <mergeCell ref="A46:B46"/>
    <mergeCell ref="C46:V46"/>
    <mergeCell ref="A47:B47"/>
    <mergeCell ref="C47:V47"/>
    <mergeCell ref="A52:B52"/>
    <mergeCell ref="C52:V52"/>
    <mergeCell ref="A57:B57"/>
    <mergeCell ref="C57:V57"/>
    <mergeCell ref="A48:B48"/>
    <mergeCell ref="C48:V48"/>
    <mergeCell ref="A53:B53"/>
    <mergeCell ref="C53:V53"/>
    <mergeCell ref="C58:V58"/>
    <mergeCell ref="A50:V50"/>
    <mergeCell ref="A49:B49"/>
    <mergeCell ref="A54:B54"/>
    <mergeCell ref="A59:B59"/>
    <mergeCell ref="B73:L73"/>
    <mergeCell ref="M73:N73"/>
    <mergeCell ref="O73:V73"/>
    <mergeCell ref="A74:V74"/>
    <mergeCell ref="B70:L70"/>
    <mergeCell ref="M70:N70"/>
    <mergeCell ref="O70:V70"/>
    <mergeCell ref="B71:L71"/>
    <mergeCell ref="M71:N71"/>
    <mergeCell ref="O71:V71"/>
    <mergeCell ref="C63:V63"/>
    <mergeCell ref="A58:B58"/>
    <mergeCell ref="A63:B63"/>
    <mergeCell ref="A72:V72"/>
    <mergeCell ref="A68:V68"/>
    <mergeCell ref="B69:L69"/>
    <mergeCell ref="M69:N69"/>
    <mergeCell ref="O69:V69"/>
    <mergeCell ref="B67:C67"/>
    <mergeCell ref="D67:J67"/>
    <mergeCell ref="K67:Q67"/>
    <mergeCell ref="R67:V67"/>
    <mergeCell ref="A60:V60"/>
    <mergeCell ref="A65:V65"/>
    <mergeCell ref="B66:C66"/>
    <mergeCell ref="D66:J66"/>
    <mergeCell ref="K66:Q66"/>
    <mergeCell ref="R66:V66"/>
    <mergeCell ref="A62:B62"/>
    <mergeCell ref="C62:V62"/>
    <mergeCell ref="A64:B64"/>
    <mergeCell ref="C64:V64"/>
    <mergeCell ref="C59:V59"/>
  </mergeCells>
  <dataValidations count="2">
    <dataValidation type="textLength" allowBlank="1" showInputMessage="1" showErrorMessage="1" sqref="C46:V49 C56:V57 C59:V59" xr:uid="{3F97559B-3284-4C94-9A2F-5E0BE2AC4F36}">
      <formula1>1</formula1>
      <formula2>700</formula2>
    </dataValidation>
    <dataValidation type="textLength" allowBlank="1" showInputMessage="1" showErrorMessage="1" sqref="C51:V54 C58:V58" xr:uid="{F03041CA-4CF9-4EAE-A1C6-914E22136253}">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400-000002000000}">
          <x14:formula1>
            <xm:f>lista!$N$2:$N$5</xm:f>
          </x14:formula1>
          <xm:sqref>A8:G8</xm:sqref>
        </x14:dataValidation>
        <x14:dataValidation type="list" allowBlank="1" showInputMessage="1" showErrorMessage="1" xr:uid="{00000000-0002-0000-0400-000003000000}">
          <x14:formula1>
            <xm:f>lista!$J$2:$J$13</xm:f>
          </x14:formula1>
          <xm:sqref>C13</xm:sqref>
        </x14:dataValidation>
        <x14:dataValidation type="list" allowBlank="1" showInputMessage="1" showErrorMessage="1" xr:uid="{00000000-0002-0000-0400-000004000000}">
          <x14:formula1>
            <xm:f>lista!$B$2:$B$8</xm:f>
          </x14:formula1>
          <xm:sqref>F16:I17</xm:sqref>
        </x14:dataValidation>
        <x14:dataValidation type="list" allowBlank="1" showInputMessage="1" showErrorMessage="1" xr:uid="{00000000-0002-0000-0400-000005000000}">
          <x14:formula1>
            <xm:f>lista!$O$2:$O$3</xm:f>
          </x14:formula1>
          <xm:sqref>A20:C20</xm:sqref>
        </x14:dataValidation>
        <x14:dataValidation type="list" allowBlank="1" showInputMessage="1" showErrorMessage="1" xr:uid="{00000000-0002-0000-0400-000006000000}">
          <x14:formula1>
            <xm:f>lista!$F$2:$F$9</xm:f>
          </x14:formula1>
          <xm:sqref>D20:G20</xm:sqref>
        </x14:dataValidation>
        <x14:dataValidation type="list" allowBlank="1" showInputMessage="1" showErrorMessage="1" xr:uid="{00000000-0002-0000-0400-000007000000}">
          <x14:formula1>
            <xm:f>lista!$D$2:$D$3</xm:f>
          </x14:formula1>
          <xm:sqref>L20:O20</xm:sqref>
        </x14:dataValidation>
        <x14:dataValidation type="list" allowBlank="1" showInputMessage="1" showErrorMessage="1" xr:uid="{00000000-0002-0000-0400-000008000000}">
          <x14:formula1>
            <xm:f>lista!$E$2:$E$3</xm:f>
          </x14:formula1>
          <xm:sqref>S20:V20</xm:sqref>
        </x14:dataValidation>
        <x14:dataValidation type="list" allowBlank="1" showInputMessage="1" showErrorMessage="1" xr:uid="{00000000-0002-0000-0400-000009000000}">
          <x14:formula1>
            <xm:f>lista!$C$2:$C$3</xm:f>
          </x14:formula1>
          <xm:sqref>P20:R20</xm:sqref>
        </x14:dataValidation>
        <x14:dataValidation type="list" allowBlank="1" showInputMessage="1" showErrorMessage="1" xr:uid="{00000000-0002-0000-0400-00000A000000}">
          <x14:formula1>
            <xm:f>lista!$G$2:$G$5</xm:f>
          </x14:formula1>
          <xm:sqref>Q16:S17</xm:sqref>
        </x14:dataValidation>
        <x14:dataValidation type="list" allowBlank="1" showInputMessage="1" showErrorMessage="1" xr:uid="{00000000-0002-0000-0400-00000B000000}">
          <x14:formula1>
            <xm:f>lista!$H$2:$H$5</xm:f>
          </x14:formula1>
          <xm:sqref>T16:V17</xm:sqref>
        </x14:dataValidation>
        <x14:dataValidation type="list" allowBlank="1" showInputMessage="1" showErrorMessage="1" xr:uid="{00000000-0002-0000-0400-00000C000000}">
          <x14:formula1>
            <xm:f>lista!$I$2:$I$7</xm:f>
          </x14:formula1>
          <xm:sqref>A13:B13</xm:sqref>
        </x14:dataValidation>
        <x14:dataValidation type="list" allowBlank="1" showInputMessage="1" showErrorMessage="1" xr:uid="{F7046ACF-7E41-4D50-B6A3-1850C5EE5015}">
          <x14:formula1>
            <xm:f>lista!$P$2:$P$4</xm:f>
          </x14:formula1>
          <xm:sqref>C61:V64</xm:sqref>
        </x14:dataValidation>
        <x14:dataValidation type="list" allowBlank="1" showInputMessage="1" showErrorMessage="1" xr:uid="{00000000-0002-0000-0400-00000E000000}">
          <x14:formula1>
            <xm:f>lista!$Q$2:$Q$3</xm:f>
          </x14:formula1>
          <xm:sqref>O11:Q11</xm:sqref>
        </x14:dataValidation>
        <x14:dataValidation type="list" allowBlank="1" showInputMessage="1" showErrorMessage="1" xr:uid="{00000000-0002-0000-0400-00000F000000}">
          <x14:formula1>
            <xm:f>lista!$M$2:$M$21</xm:f>
          </x14:formula1>
          <xm:sqref>S8:V8</xm:sqref>
        </x14:dataValidation>
        <x14:dataValidation type="list" allowBlank="1" showInputMessage="1" showErrorMessage="1" xr:uid="{00000000-0002-0000-0400-000010000000}">
          <x14:formula1>
            <xm:f>lista!$L$2:$L$21</xm:f>
          </x14:formula1>
          <xm:sqref>H8:R8</xm:sqref>
        </x14:dataValidation>
        <x14:dataValidation type="list" allowBlank="1" showInputMessage="1" showErrorMessage="1" xr:uid="{00000000-0002-0000-0400-000011000000}">
          <x14:formula1>
            <xm:f>lista!$K$2:$K$24</xm:f>
          </x14:formula1>
          <xm:sqref>H13</xm:sqref>
        </x14:dataValidation>
        <x14:dataValidation type="list" allowBlank="1" showInputMessage="1" showErrorMessage="1" xr:uid="{00000000-0002-0000-0400-000012000000}">
          <x14:formula1>
            <xm:f>lista!$R$2:$R$21</xm:f>
          </x14:formula1>
          <xm:sqref>U11:V11</xm:sqref>
        </x14:dataValidation>
        <x14:dataValidation type="list" allowBlank="1" showInputMessage="1" showErrorMessage="1" xr:uid="{00000000-0002-0000-0400-000013000000}">
          <x14:formula1>
            <xm:f>lista!$A$2:$A$14</xm:f>
          </x14:formula1>
          <xm:sqref>F11:N11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19"/>
  <sheetViews>
    <sheetView topLeftCell="A4" workbookViewId="0">
      <selection activeCell="C23" sqref="C23"/>
    </sheetView>
  </sheetViews>
  <sheetFormatPr baseColWidth="10" defaultColWidth="10.09765625" defaultRowHeight="13.8"/>
  <cols>
    <col min="1" max="1" width="25.3984375" style="32" customWidth="1"/>
    <col min="2" max="5" width="29.5" style="32" customWidth="1"/>
    <col min="6" max="6" width="38.69921875" style="32" customWidth="1"/>
    <col min="7" max="7" width="26.09765625" style="32" customWidth="1"/>
    <col min="8" max="8" width="15.59765625" style="32" customWidth="1"/>
    <col min="9" max="9" width="24.19921875" style="32" customWidth="1"/>
    <col min="10" max="14" width="21.8984375" style="32" customWidth="1"/>
    <col min="15" max="15" width="60.19921875" style="32" customWidth="1"/>
    <col min="16" max="16" width="53.59765625" style="32" customWidth="1"/>
    <col min="17" max="17" width="29" style="32" customWidth="1"/>
    <col min="18" max="18" width="30.8984375" style="32" customWidth="1"/>
    <col min="19" max="19" width="57.3984375" style="32" customWidth="1"/>
    <col min="20" max="20" width="54.8984375" style="32" customWidth="1"/>
    <col min="21" max="22" width="17.69921875" style="32" customWidth="1"/>
    <col min="23" max="23" width="12.5" style="32" customWidth="1"/>
    <col min="24" max="24" width="10.09765625" style="32"/>
    <col min="25" max="25" width="10.19921875" style="32" customWidth="1"/>
    <col min="26" max="33" width="17.69921875" style="32" customWidth="1"/>
    <col min="34" max="34" width="12.8984375" style="32" customWidth="1"/>
    <col min="35" max="35" width="16" style="32" customWidth="1"/>
    <col min="36" max="36" width="13" style="32" customWidth="1"/>
    <col min="37" max="37" width="89.8984375" style="32" customWidth="1"/>
    <col min="38" max="38" width="75.5" style="32" customWidth="1"/>
    <col min="39" max="53" width="16.59765625" style="32" customWidth="1"/>
    <col min="54" max="54" width="15.3984375" style="32" customWidth="1"/>
    <col min="55" max="55" width="19.09765625" style="32" customWidth="1"/>
    <col min="56" max="57" width="21.19921875" style="32" customWidth="1"/>
    <col min="58" max="58" width="138.59765625" style="32" customWidth="1"/>
    <col min="59" max="59" width="71.8984375" style="32" customWidth="1"/>
    <col min="60" max="60" width="85.5" style="47" customWidth="1"/>
    <col min="61" max="61" width="119.3984375" style="32" customWidth="1"/>
    <col min="62" max="62" width="78.8984375" style="32" customWidth="1"/>
    <col min="63" max="63" width="59.8984375" style="47" customWidth="1"/>
    <col min="64" max="64" width="83.09765625" style="32" customWidth="1"/>
    <col min="65" max="65" width="74.59765625" style="32" customWidth="1"/>
    <col min="66" max="66" width="59.8984375" style="47" customWidth="1"/>
    <col min="67" max="67" width="72.09765625" style="32" customWidth="1"/>
    <col min="68" max="68" width="54.5" style="32" customWidth="1"/>
    <col min="69" max="69" width="83.8984375" style="32" customWidth="1"/>
    <col min="70" max="16384" width="10.09765625" style="32"/>
  </cols>
  <sheetData>
    <row r="1" spans="1:69" s="43" customFormat="1">
      <c r="A1" s="230"/>
      <c r="B1" s="230"/>
      <c r="C1" s="231" t="s">
        <v>0</v>
      </c>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3"/>
      <c r="BP1" s="41" t="s">
        <v>1</v>
      </c>
      <c r="BQ1" s="42" t="s">
        <v>218</v>
      </c>
    </row>
    <row r="2" spans="1:69" s="43" customFormat="1">
      <c r="A2" s="230"/>
      <c r="B2" s="230"/>
      <c r="C2" s="234"/>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6"/>
      <c r="BP2" s="41" t="s">
        <v>3</v>
      </c>
      <c r="BQ2" s="44" t="s">
        <v>219</v>
      </c>
    </row>
    <row r="3" spans="1:69" s="43" customFormat="1">
      <c r="A3" s="230"/>
      <c r="B3" s="230"/>
      <c r="C3" s="237" t="s">
        <v>220</v>
      </c>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9"/>
      <c r="BP3" s="41" t="s">
        <v>6</v>
      </c>
      <c r="BQ3" s="42" t="s">
        <v>221</v>
      </c>
    </row>
    <row r="4" spans="1:69" s="43" customFormat="1">
      <c r="A4" s="230"/>
      <c r="B4" s="230"/>
      <c r="C4" s="240"/>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2"/>
      <c r="BP4" s="41" t="s">
        <v>222</v>
      </c>
      <c r="BQ4" s="45">
        <v>45721</v>
      </c>
    </row>
    <row r="5" spans="1:69" s="43" customFormat="1">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row>
    <row r="6" spans="1:69" s="47" customFormat="1" ht="14.4">
      <c r="A6" s="226" t="s">
        <v>223</v>
      </c>
      <c r="B6" s="227"/>
      <c r="C6" s="227"/>
      <c r="D6" s="227"/>
      <c r="E6" s="228"/>
      <c r="F6" s="229" t="s">
        <v>16</v>
      </c>
      <c r="G6" s="229"/>
      <c r="H6" s="229"/>
      <c r="I6" s="229"/>
      <c r="J6" s="229"/>
      <c r="K6" s="229"/>
      <c r="L6" s="229"/>
      <c r="M6" s="229"/>
      <c r="N6" s="229"/>
      <c r="O6" s="229"/>
      <c r="P6" s="229"/>
      <c r="Q6" s="229"/>
      <c r="R6" s="229"/>
      <c r="S6" s="229"/>
      <c r="T6" s="229"/>
      <c r="U6" s="229"/>
      <c r="V6" s="229"/>
      <c r="W6" s="229"/>
      <c r="X6" s="229"/>
      <c r="Y6" s="229"/>
      <c r="Z6" s="229"/>
      <c r="AA6" s="229"/>
      <c r="AB6" s="229" t="s">
        <v>50</v>
      </c>
      <c r="AC6" s="229"/>
      <c r="AD6" s="229"/>
      <c r="AE6" s="229"/>
      <c r="AF6" s="229"/>
      <c r="AG6" s="229"/>
      <c r="AH6" s="229"/>
      <c r="AI6" s="229"/>
      <c r="AJ6" s="229"/>
      <c r="AK6" s="229"/>
      <c r="AL6" s="229"/>
      <c r="AM6" s="243" t="s">
        <v>224</v>
      </c>
      <c r="AN6" s="244"/>
      <c r="AO6" s="244"/>
      <c r="AP6" s="244"/>
      <c r="AQ6" s="244"/>
      <c r="AR6" s="244"/>
      <c r="AS6" s="244"/>
      <c r="AT6" s="244"/>
      <c r="AU6" s="244"/>
      <c r="AV6" s="244"/>
      <c r="AW6" s="244"/>
      <c r="AX6" s="244"/>
      <c r="AY6" s="244"/>
      <c r="AZ6" s="244"/>
      <c r="BA6" s="244"/>
      <c r="BB6" s="244"/>
      <c r="BC6" s="245"/>
      <c r="BD6" s="226" t="s">
        <v>225</v>
      </c>
      <c r="BE6" s="228"/>
      <c r="BF6" s="243" t="s">
        <v>226</v>
      </c>
      <c r="BG6" s="244"/>
      <c r="BH6" s="244"/>
      <c r="BI6" s="244"/>
      <c r="BJ6" s="244"/>
      <c r="BK6" s="244"/>
      <c r="BL6" s="244"/>
      <c r="BM6" s="244"/>
      <c r="BN6" s="244"/>
      <c r="BO6" s="244"/>
      <c r="BP6" s="244"/>
      <c r="BQ6" s="245"/>
    </row>
    <row r="7" spans="1:69" s="47" customFormat="1" ht="14.4">
      <c r="A7" s="224" t="s">
        <v>10</v>
      </c>
      <c r="B7" s="224" t="s">
        <v>11</v>
      </c>
      <c r="C7" s="224" t="s">
        <v>12</v>
      </c>
      <c r="D7" s="224" t="s">
        <v>227</v>
      </c>
      <c r="E7" s="224" t="s">
        <v>228</v>
      </c>
      <c r="F7" s="224" t="s">
        <v>17</v>
      </c>
      <c r="G7" s="224" t="s">
        <v>229</v>
      </c>
      <c r="H7" s="224" t="s">
        <v>3</v>
      </c>
      <c r="I7" s="224" t="s">
        <v>230</v>
      </c>
      <c r="J7" s="224" t="s">
        <v>231</v>
      </c>
      <c r="K7" s="224" t="s">
        <v>232</v>
      </c>
      <c r="L7" s="224" t="s">
        <v>19</v>
      </c>
      <c r="M7" s="224" t="s">
        <v>233</v>
      </c>
      <c r="N7" s="224" t="s">
        <v>26</v>
      </c>
      <c r="O7" s="224" t="s">
        <v>234</v>
      </c>
      <c r="P7" s="224" t="s">
        <v>235</v>
      </c>
      <c r="Q7" s="224" t="s">
        <v>236</v>
      </c>
      <c r="R7" s="224" t="s">
        <v>237</v>
      </c>
      <c r="S7" s="224" t="s">
        <v>31</v>
      </c>
      <c r="T7" s="224" t="s">
        <v>37</v>
      </c>
      <c r="U7" s="224" t="s">
        <v>238</v>
      </c>
      <c r="V7" s="224" t="s">
        <v>239</v>
      </c>
      <c r="W7" s="229" t="s">
        <v>40</v>
      </c>
      <c r="X7" s="229"/>
      <c r="Y7" s="229"/>
      <c r="Z7" s="229"/>
      <c r="AA7" s="229"/>
      <c r="AB7" s="224" t="s">
        <v>52</v>
      </c>
      <c r="AC7" s="224" t="s">
        <v>53</v>
      </c>
      <c r="AD7" s="224" t="s">
        <v>240</v>
      </c>
      <c r="AE7" s="224" t="s">
        <v>55</v>
      </c>
      <c r="AF7" s="224" t="s">
        <v>56</v>
      </c>
      <c r="AG7" s="224" t="s">
        <v>57</v>
      </c>
      <c r="AH7" s="229" t="s">
        <v>241</v>
      </c>
      <c r="AI7" s="229"/>
      <c r="AJ7" s="229"/>
      <c r="AK7" s="224" t="s">
        <v>71</v>
      </c>
      <c r="AL7" s="224" t="s">
        <v>72</v>
      </c>
      <c r="AM7" s="226" t="s">
        <v>242</v>
      </c>
      <c r="AN7" s="227"/>
      <c r="AO7" s="227"/>
      <c r="AP7" s="228"/>
      <c r="AQ7" s="226" t="s">
        <v>243</v>
      </c>
      <c r="AR7" s="227"/>
      <c r="AS7" s="227"/>
      <c r="AT7" s="228"/>
      <c r="AU7" s="226" t="s">
        <v>244</v>
      </c>
      <c r="AV7" s="227"/>
      <c r="AW7" s="227"/>
      <c r="AX7" s="228"/>
      <c r="AY7" s="226" t="s">
        <v>245</v>
      </c>
      <c r="AZ7" s="227"/>
      <c r="BA7" s="227"/>
      <c r="BB7" s="228"/>
      <c r="BC7" s="224" t="s">
        <v>246</v>
      </c>
      <c r="BD7" s="48" t="s">
        <v>247</v>
      </c>
      <c r="BE7" s="49" t="s">
        <v>248</v>
      </c>
      <c r="BF7" s="246"/>
      <c r="BG7" s="247"/>
      <c r="BH7" s="247"/>
      <c r="BI7" s="247"/>
      <c r="BJ7" s="247"/>
      <c r="BK7" s="247"/>
      <c r="BL7" s="247"/>
      <c r="BM7" s="247"/>
      <c r="BN7" s="247"/>
      <c r="BO7" s="247"/>
      <c r="BP7" s="247"/>
      <c r="BQ7" s="248"/>
    </row>
    <row r="8" spans="1:69" s="47" customFormat="1" ht="57.6">
      <c r="A8" s="225"/>
      <c r="B8" s="225"/>
      <c r="C8" s="225"/>
      <c r="D8" s="225"/>
      <c r="E8" s="225"/>
      <c r="F8" s="225"/>
      <c r="G8" s="225"/>
      <c r="H8" s="225"/>
      <c r="I8" s="225"/>
      <c r="J8" s="225"/>
      <c r="K8" s="225"/>
      <c r="L8" s="225"/>
      <c r="M8" s="225"/>
      <c r="N8" s="225"/>
      <c r="O8" s="225"/>
      <c r="P8" s="225"/>
      <c r="Q8" s="225"/>
      <c r="R8" s="225"/>
      <c r="S8" s="225"/>
      <c r="T8" s="225"/>
      <c r="U8" s="225"/>
      <c r="V8" s="225"/>
      <c r="W8" s="48">
        <v>2025</v>
      </c>
      <c r="X8" s="48">
        <v>2026</v>
      </c>
      <c r="Y8" s="48">
        <v>2027</v>
      </c>
      <c r="Z8" s="48" t="s">
        <v>42</v>
      </c>
      <c r="AA8" s="48" t="s">
        <v>43</v>
      </c>
      <c r="AB8" s="225"/>
      <c r="AC8" s="225"/>
      <c r="AD8" s="225"/>
      <c r="AE8" s="225"/>
      <c r="AF8" s="225"/>
      <c r="AG8" s="225"/>
      <c r="AH8" s="50" t="s">
        <v>65</v>
      </c>
      <c r="AI8" s="51" t="s">
        <v>66</v>
      </c>
      <c r="AJ8" s="52" t="s">
        <v>67</v>
      </c>
      <c r="AK8" s="225"/>
      <c r="AL8" s="225"/>
      <c r="AM8" s="48" t="s">
        <v>249</v>
      </c>
      <c r="AN8" s="48" t="s">
        <v>250</v>
      </c>
      <c r="AO8" s="48" t="s">
        <v>77</v>
      </c>
      <c r="AP8" s="48" t="s">
        <v>251</v>
      </c>
      <c r="AQ8" s="48" t="s">
        <v>252</v>
      </c>
      <c r="AR8" s="48" t="s">
        <v>253</v>
      </c>
      <c r="AS8" s="48" t="s">
        <v>78</v>
      </c>
      <c r="AT8" s="48" t="s">
        <v>254</v>
      </c>
      <c r="AU8" s="48" t="s">
        <v>255</v>
      </c>
      <c r="AV8" s="48" t="s">
        <v>256</v>
      </c>
      <c r="AW8" s="48" t="s">
        <v>79</v>
      </c>
      <c r="AX8" s="48" t="s">
        <v>257</v>
      </c>
      <c r="AY8" s="48" t="s">
        <v>258</v>
      </c>
      <c r="AZ8" s="48" t="s">
        <v>259</v>
      </c>
      <c r="BA8" s="48" t="s">
        <v>80</v>
      </c>
      <c r="BB8" s="48" t="s">
        <v>260</v>
      </c>
      <c r="BC8" s="225"/>
      <c r="BD8" s="53" t="s">
        <v>261</v>
      </c>
      <c r="BE8" s="53" t="s">
        <v>262</v>
      </c>
      <c r="BF8" s="54" t="s">
        <v>242</v>
      </c>
      <c r="BG8" s="48" t="s">
        <v>263</v>
      </c>
      <c r="BH8" s="48" t="s">
        <v>264</v>
      </c>
      <c r="BI8" s="54" t="s">
        <v>243</v>
      </c>
      <c r="BJ8" s="48" t="s">
        <v>265</v>
      </c>
      <c r="BK8" s="48" t="s">
        <v>266</v>
      </c>
      <c r="BL8" s="54" t="s">
        <v>244</v>
      </c>
      <c r="BM8" s="48" t="s">
        <v>267</v>
      </c>
      <c r="BN8" s="48" t="s">
        <v>268</v>
      </c>
      <c r="BO8" s="54" t="s">
        <v>245</v>
      </c>
      <c r="BP8" s="48" t="s">
        <v>269</v>
      </c>
      <c r="BQ8" s="48" t="s">
        <v>270</v>
      </c>
    </row>
    <row r="9" spans="1:69" s="47" customFormat="1" ht="87" customHeight="1">
      <c r="A9" s="55" t="e">
        <f>+#REF!</f>
        <v>#REF!</v>
      </c>
      <c r="B9" s="55" t="e">
        <f>+#REF!</f>
        <v>#REF!</v>
      </c>
      <c r="C9" s="55" t="e">
        <f>+#REF!</f>
        <v>#REF!</v>
      </c>
      <c r="D9" s="55" t="s">
        <v>271</v>
      </c>
      <c r="E9" s="55"/>
      <c r="F9" s="55" t="e">
        <f>+#REF!</f>
        <v>#REF!</v>
      </c>
      <c r="G9" s="55" t="e">
        <f>+#REF!</f>
        <v>#REF!</v>
      </c>
      <c r="H9" s="56" t="e">
        <f>+#REF!</f>
        <v>#REF!</v>
      </c>
      <c r="I9" s="56" t="s">
        <v>272</v>
      </c>
      <c r="J9" s="55" t="e">
        <f>+#REF!</f>
        <v>#REF!</v>
      </c>
      <c r="K9" s="55" t="s">
        <v>273</v>
      </c>
      <c r="L9" s="55"/>
      <c r="M9" s="55"/>
      <c r="N9" s="55" t="e">
        <f>+#REF!</f>
        <v>#REF!</v>
      </c>
      <c r="O9" s="55" t="e">
        <f>+#REF!</f>
        <v>#REF!</v>
      </c>
      <c r="P9" s="55" t="e">
        <f>+#REF!</f>
        <v>#REF!</v>
      </c>
      <c r="Q9" s="55" t="e">
        <f>+#REF!</f>
        <v>#REF!</v>
      </c>
      <c r="R9" s="55" t="e">
        <f>+#REF!</f>
        <v>#REF!</v>
      </c>
      <c r="S9" s="55" t="e">
        <f>+#REF!</f>
        <v>#REF!</v>
      </c>
      <c r="T9" s="55" t="e">
        <f>+#REF!</f>
        <v>#REF!</v>
      </c>
      <c r="U9" s="57" t="e">
        <f>+#REF!</f>
        <v>#REF!</v>
      </c>
      <c r="V9" s="61" t="e">
        <f>+#REF!</f>
        <v>#REF!</v>
      </c>
      <c r="W9" s="62" t="e">
        <f>+#REF!</f>
        <v>#REF!</v>
      </c>
      <c r="X9" s="62" t="e">
        <f>+#REF!</f>
        <v>#REF!</v>
      </c>
      <c r="Y9" s="62" t="e">
        <f>+#REF!</f>
        <v>#REF!</v>
      </c>
      <c r="Z9" s="55" t="e">
        <f>+#REF!</f>
        <v>#REF!</v>
      </c>
      <c r="AA9" s="56" t="s">
        <v>274</v>
      </c>
      <c r="AB9" s="57" t="e">
        <f>+#REF!</f>
        <v>#REF!</v>
      </c>
      <c r="AC9" s="57" t="e">
        <f>+#REF!</f>
        <v>#REF!</v>
      </c>
      <c r="AD9" s="63" t="e">
        <f t="shared" ref="AD9:AD15" si="0">+W9</f>
        <v>#REF!</v>
      </c>
      <c r="AE9" s="57" t="e">
        <f>+#REF!</f>
        <v>#REF!</v>
      </c>
      <c r="AF9" s="57" t="e">
        <f>+#REF!</f>
        <v>#REF!</v>
      </c>
      <c r="AG9" s="57" t="e">
        <f>+#REF!</f>
        <v>#REF!</v>
      </c>
      <c r="AH9" s="62" t="e">
        <f>+#REF!</f>
        <v>#REF!</v>
      </c>
      <c r="AI9" s="55" t="e">
        <f>+#REF!</f>
        <v>#REF!</v>
      </c>
      <c r="AJ9" s="55" t="e">
        <f>+#REF!</f>
        <v>#REF!</v>
      </c>
      <c r="AK9" s="55" t="e">
        <f>+#REF!</f>
        <v>#REF!</v>
      </c>
      <c r="AL9" s="55" t="e" cm="1">
        <f t="array" ref="AL9">+#REF!</f>
        <v>#REF!</v>
      </c>
      <c r="AM9" s="58"/>
      <c r="AN9" s="58"/>
      <c r="AO9" s="58"/>
      <c r="AP9" s="58"/>
      <c r="AQ9" s="58"/>
      <c r="AR9" s="58"/>
      <c r="AS9" s="58"/>
      <c r="AT9" s="58"/>
      <c r="AU9" s="58"/>
      <c r="AV9" s="58"/>
      <c r="AW9" s="58"/>
      <c r="AX9" s="58"/>
      <c r="AY9" s="58"/>
      <c r="AZ9" s="58"/>
      <c r="BA9" s="58"/>
      <c r="BB9" s="58"/>
      <c r="BC9" s="58"/>
      <c r="BD9" s="55"/>
      <c r="BE9" s="55"/>
      <c r="BF9" s="59"/>
      <c r="BG9" s="60"/>
      <c r="BH9" s="55"/>
      <c r="BI9" s="59"/>
      <c r="BJ9" s="60"/>
      <c r="BK9" s="55"/>
      <c r="BL9" s="59"/>
      <c r="BM9" s="60"/>
      <c r="BN9" s="55"/>
      <c r="BO9" s="59"/>
      <c r="BP9" s="60"/>
      <c r="BQ9" s="55"/>
    </row>
    <row r="10" spans="1:69" s="47" customFormat="1" ht="27.6">
      <c r="A10" s="55" t="e">
        <f>+#REF!</f>
        <v>#REF!</v>
      </c>
      <c r="B10" s="55" t="e">
        <f>+#REF!</f>
        <v>#REF!</v>
      </c>
      <c r="C10" s="55" t="e">
        <f>+#REF!</f>
        <v>#REF!</v>
      </c>
      <c r="D10" s="55" t="s">
        <v>271</v>
      </c>
      <c r="E10" s="55"/>
      <c r="F10" s="55" t="e">
        <f>+#REF!</f>
        <v>#REF!</v>
      </c>
      <c r="G10" s="55" t="e">
        <f>+#REF!</f>
        <v>#REF!</v>
      </c>
      <c r="H10" s="56" t="s">
        <v>275</v>
      </c>
      <c r="I10" s="56" t="s">
        <v>276</v>
      </c>
      <c r="J10" s="55" t="e">
        <f>+#REF!</f>
        <v>#REF!</v>
      </c>
      <c r="K10" s="55" t="s">
        <v>273</v>
      </c>
      <c r="L10" s="55"/>
      <c r="M10" s="55"/>
      <c r="N10" s="55" t="e">
        <f>+#REF!</f>
        <v>#REF!</v>
      </c>
      <c r="O10" s="55" t="e">
        <f>+#REF!</f>
        <v>#REF!</v>
      </c>
      <c r="P10" s="55" t="e">
        <f>+#REF!</f>
        <v>#REF!</v>
      </c>
      <c r="Q10" s="55" t="e">
        <f>+#REF!</f>
        <v>#REF!</v>
      </c>
      <c r="R10" s="55" t="e">
        <f>+#REF!</f>
        <v>#REF!</v>
      </c>
      <c r="S10" s="55" t="e">
        <f>+#REF!</f>
        <v>#REF!</v>
      </c>
      <c r="T10" s="55" t="e">
        <f>+#REF!</f>
        <v>#REF!</v>
      </c>
      <c r="U10" s="57" t="e">
        <f>+#REF!</f>
        <v>#REF!</v>
      </c>
      <c r="V10" s="61" t="e">
        <f>+#REF!</f>
        <v>#REF!</v>
      </c>
      <c r="W10" s="62" t="e">
        <f>+#REF!</f>
        <v>#REF!</v>
      </c>
      <c r="X10" s="62" t="e">
        <f>+#REF!</f>
        <v>#REF!</v>
      </c>
      <c r="Y10" s="62" t="e">
        <f>+#REF!</f>
        <v>#REF!</v>
      </c>
      <c r="Z10" s="55" t="e">
        <f>+#REF!</f>
        <v>#REF!</v>
      </c>
      <c r="AA10" s="56" t="s">
        <v>277</v>
      </c>
      <c r="AB10" s="57" t="e">
        <f>+#REF!</f>
        <v>#REF!</v>
      </c>
      <c r="AC10" s="57" t="e">
        <f>+#REF!</f>
        <v>#REF!</v>
      </c>
      <c r="AD10" s="63" t="e">
        <f t="shared" si="0"/>
        <v>#REF!</v>
      </c>
      <c r="AE10" s="57" t="e">
        <f>+#REF!</f>
        <v>#REF!</v>
      </c>
      <c r="AF10" s="57" t="e">
        <f>+#REF!</f>
        <v>#REF!</v>
      </c>
      <c r="AG10" s="57" t="e">
        <f>+#REF!</f>
        <v>#REF!</v>
      </c>
      <c r="AH10" s="63" t="e">
        <f>+#REF!</f>
        <v>#REF!</v>
      </c>
      <c r="AI10" s="63" t="e">
        <f>+#REF!</f>
        <v>#REF!</v>
      </c>
      <c r="AJ10" s="63" t="e">
        <f>+#REF!</f>
        <v>#REF!</v>
      </c>
      <c r="AK10" s="55" t="e">
        <f>+#REF!</f>
        <v>#REF!</v>
      </c>
      <c r="AL10" s="55" t="e" cm="1">
        <f t="array" ref="AL10">+#REF!</f>
        <v>#REF!</v>
      </c>
      <c r="AM10" s="58"/>
      <c r="AN10" s="58"/>
      <c r="AO10" s="58"/>
      <c r="AP10" s="58"/>
      <c r="AQ10" s="58"/>
      <c r="AR10" s="58"/>
      <c r="AS10" s="58"/>
      <c r="AT10" s="58"/>
      <c r="AU10" s="58"/>
      <c r="AV10" s="58"/>
      <c r="AW10" s="58"/>
      <c r="AX10" s="58"/>
      <c r="AY10" s="58"/>
      <c r="AZ10" s="58"/>
      <c r="BA10" s="58"/>
      <c r="BB10" s="58"/>
      <c r="BC10" s="58"/>
      <c r="BD10" s="55"/>
      <c r="BE10" s="55"/>
      <c r="BF10" s="59"/>
      <c r="BG10" s="60"/>
      <c r="BH10" s="55"/>
      <c r="BI10" s="59"/>
      <c r="BJ10" s="60"/>
      <c r="BK10" s="55"/>
      <c r="BL10" s="59"/>
      <c r="BM10" s="60"/>
      <c r="BN10" s="55"/>
      <c r="BO10" s="59"/>
      <c r="BP10" s="60"/>
      <c r="BQ10" s="55"/>
    </row>
    <row r="11" spans="1:69" s="47" customFormat="1" ht="55.2">
      <c r="A11" s="55" t="str">
        <f>+'IN-PEI-SEC-DES-001'!A8</f>
        <v>Estratégicos</v>
      </c>
      <c r="B11" s="55" t="str">
        <f>+'IN-PEI-SEC-DES-001'!H8</f>
        <v xml:space="preserve">Direccionamiento Estratégico </v>
      </c>
      <c r="C11" s="55" t="str">
        <f>+'IN-PEI-SEC-DES-001'!S8</f>
        <v>DES</v>
      </c>
      <c r="D11" s="55" t="s">
        <v>271</v>
      </c>
      <c r="E11" s="55"/>
      <c r="F11" s="55" t="str">
        <f>+'IN-PEI-SEC-DES-001'!A11</f>
        <v>Atención de Niños, Niñas, Adolescentes y Jóvenes en procesos de protección y atención Integral del Modelo Pedagógico del IDIPRON</v>
      </c>
      <c r="G11" s="55" t="str">
        <f>+'IN-PEI-SEC-DES-001'!R11</f>
        <v>IN-PEI-SEC-DES-001</v>
      </c>
      <c r="H11" s="56" t="s">
        <v>278</v>
      </c>
      <c r="I11" s="56" t="s">
        <v>279</v>
      </c>
      <c r="J11" s="55" t="str">
        <f>+'IN-PEI-SEC-DES-001'!F11</f>
        <v>Indicador Estratégico /Plan Sectorial</v>
      </c>
      <c r="K11" s="55" t="s">
        <v>273</v>
      </c>
      <c r="L11" s="55"/>
      <c r="M11" s="55"/>
      <c r="N11" s="55" t="str">
        <f>+'IN-PEI-SEC-DES-001'!A13</f>
        <v>Institucional</v>
      </c>
      <c r="O11" s="55" t="str">
        <f>+'IN-PEI-SEC-DES-001'!C13</f>
        <v xml:space="preserve">8. Fortalecer la implementación del Modelo Pedagógico IDIPRON para potencializar las habilidades y competencias en los NNAJ en condición de vulnerabilidad y/o fragilidad social.  </v>
      </c>
      <c r="P11" s="55" t="str">
        <f>+'IN-PEI-SEC-DES-001'!H13</f>
        <v xml:space="preserve">8.1 Fortalecer el Modelo Pedagógico Institucional de acuerdo con las dinámicas sociales y en atención al desarrollo de capacidades de NNAJ en condición de vulnerabilidad y/o fragilidad social </v>
      </c>
      <c r="Q11" s="55" t="str">
        <f>+'IN-PEI-SEC-DES-001'!N13</f>
        <v>PLAN SECTORIAL</v>
      </c>
      <c r="R11" s="55">
        <f>+'IN-PEI-SEC-DES-001'!P13</f>
        <v>7755</v>
      </c>
      <c r="S11" s="55" t="str">
        <f>+'IN-PEI-SEC-DES-001'!R13</f>
        <v>Prevención, Atención y Protección Integral a Niñez, Adolescencia y Juventud en formas de exclusión extrema asociados al Fenómeno de habitabilidad en calle Bogotá D.C.</v>
      </c>
      <c r="T11" s="55" t="str">
        <f>+'IN-PEI-SEC-DES-001'!A16</f>
        <v>Cuantificar las personas atendidas en situación de vida en calle en riesgo de habitarla en dinamicas de calle y en fragilidad social en los procesos de protección y atención integral del modelo pedagogico del IDIPRON.</v>
      </c>
      <c r="U11" s="57" t="str">
        <f>+'IN-PEI-SEC-DES-001'!F16</f>
        <v>Producto</v>
      </c>
      <c r="V11" s="62">
        <f>+'IN-PEI-SEC-DES-001'!A23</f>
        <v>5588</v>
      </c>
      <c r="W11" s="62">
        <f>+'IN-PEI-SEC-DES-001'!N17</f>
        <v>5588</v>
      </c>
      <c r="X11" s="62">
        <f>+'IN-PEI-SEC-DES-001'!O17</f>
        <v>5588</v>
      </c>
      <c r="Y11" s="62">
        <f>+'IN-PEI-SEC-DES-001'!P17</f>
        <v>5588</v>
      </c>
      <c r="Z11" s="55" t="str">
        <f>+'IN-PEI-SEC-DES-001'!Q16</f>
        <v>3 Años</v>
      </c>
      <c r="AA11" s="56" t="s">
        <v>280</v>
      </c>
      <c r="AB11" s="57" t="str">
        <f>+'IN-PEI-SEC-DES-001'!A20</f>
        <v>Numérico</v>
      </c>
      <c r="AC11" s="57" t="str">
        <f>+'IN-PEI-SEC-DES-001'!D20</f>
        <v>Trimestral</v>
      </c>
      <c r="AD11" s="63">
        <f t="shared" si="0"/>
        <v>5588</v>
      </c>
      <c r="AE11" s="57" t="str">
        <f>+'IN-PEI-SEC-DES-001'!L20</f>
        <v>Simple</v>
      </c>
      <c r="AF11" s="57"/>
      <c r="AG11" s="57" t="str">
        <f>+'IN-PEI-SEC-DES-001'!S20</f>
        <v>Acumulativo</v>
      </c>
      <c r="AH11" s="63">
        <f>+'IN-PEI-SEC-DES-001'!A23</f>
        <v>5588</v>
      </c>
      <c r="AI11" s="63" t="str">
        <f>+'IN-PEI-SEC-DES-001'!E23</f>
        <v>≤5587 a 5580</v>
      </c>
      <c r="AJ11" s="63" t="str">
        <f>+'IN-PEI-SEC-DES-001'!J23</f>
        <v>≤5579</v>
      </c>
      <c r="AK11" s="55" t="str">
        <f>+'IN-PEI-SEC-DES-001'!A25</f>
        <v>Sistema de información Misional IDIPRON SIMI</v>
      </c>
      <c r="AL11" s="55" t="str" cm="1">
        <f t="array" ref="AL11:AU11">+'IN-PEI-SEC-DES-001'!M25:V25</f>
        <v>Niñez adolescencia y juventud en situación de vida en calle en riesgo de habitarla en dinámicas de calle y en fragilidad social atendidos</v>
      </c>
      <c r="AM11" s="58">
        <v>0</v>
      </c>
      <c r="AN11" s="58">
        <v>0</v>
      </c>
      <c r="AO11" s="58">
        <v>0</v>
      </c>
      <c r="AP11" s="58">
        <v>0</v>
      </c>
      <c r="AQ11" s="58">
        <v>0</v>
      </c>
      <c r="AR11" s="58">
        <v>0</v>
      </c>
      <c r="AS11" s="58">
        <v>0</v>
      </c>
      <c r="AT11" s="58">
        <v>0</v>
      </c>
      <c r="AU11" s="58">
        <v>0</v>
      </c>
      <c r="AV11" s="58"/>
      <c r="AW11" s="58"/>
      <c r="AX11" s="58"/>
      <c r="AY11" s="58"/>
      <c r="AZ11" s="58"/>
      <c r="BA11" s="58"/>
      <c r="BB11" s="58"/>
      <c r="BC11" s="58"/>
      <c r="BD11" s="55"/>
      <c r="BE11" s="55"/>
      <c r="BF11" s="59"/>
      <c r="BG11" s="60"/>
      <c r="BH11" s="55"/>
      <c r="BI11" s="59"/>
      <c r="BJ11" s="60"/>
      <c r="BK11" s="55"/>
      <c r="BL11" s="59"/>
      <c r="BM11" s="60"/>
      <c r="BN11" s="55"/>
      <c r="BO11" s="59"/>
      <c r="BP11" s="60"/>
      <c r="BQ11" s="55"/>
    </row>
    <row r="12" spans="1:69" s="47" customFormat="1" ht="49.5" customHeight="1">
      <c r="A12" s="55" t="str">
        <f>+'IN-PEI-SEC-DES-002'!A8</f>
        <v>Estratégicos</v>
      </c>
      <c r="B12" s="55" t="str">
        <f>+'IN-PEI-SEC-DES-002'!H8</f>
        <v xml:space="preserve">Direccionamiento Estratégico </v>
      </c>
      <c r="C12" s="55" t="str">
        <f>+'IN-PEI-SEC-DES-002'!S8</f>
        <v>DES</v>
      </c>
      <c r="D12" s="55" t="s">
        <v>271</v>
      </c>
      <c r="E12" s="55"/>
      <c r="F12" s="55" t="str">
        <f>+'IN-PEI-SEC-DES-002'!A11</f>
        <v>Beneficio a adolescentes y jóvenes participantes del modelo pedagógico a estrategias de desarrollo de capacidades y generación de oportunidades para su inclusión socioeconómica.</v>
      </c>
      <c r="G12" s="55" t="str">
        <f>+'IN-PEI-SEC-DES-002'!R11</f>
        <v>IN-PEI-SEC-DES-002</v>
      </c>
      <c r="H12" s="56" t="s">
        <v>281</v>
      </c>
      <c r="I12" s="56" t="s">
        <v>282</v>
      </c>
      <c r="J12" s="55" t="str">
        <f>+'IN-PEI-SEC-DES-002'!F11</f>
        <v>Indicador Estratégico /Sectorial</v>
      </c>
      <c r="K12" s="55" t="s">
        <v>273</v>
      </c>
      <c r="L12" s="55"/>
      <c r="M12" s="55"/>
      <c r="N12" s="55" t="str">
        <f>+'IN-PEI-SEC-DES-002'!A13</f>
        <v>Institucional</v>
      </c>
      <c r="O12" s="55" t="str">
        <f>+'IN-PEI-SEC-DES-002'!C13</f>
        <v>2. Consolidar las estrategias que ofrece el IDIPRON para ampliar las capacidades y oportunidades para el desarrollo socioeconómico de las personas beneficiarias de la Entidad.</v>
      </c>
      <c r="P12" s="55" t="str">
        <f>+'IN-PEI-SEC-DES-002'!H13</f>
        <v>2.1 Gestionar la implementación y el fortalecimiento de las estrategias asociadas al 4X2 (estimulo de corresponsabilidad) en el IDIPRON como herramienta para la construcción de ciudadanía y proyectos de vida.</v>
      </c>
      <c r="Q12" s="55" t="str">
        <f>+'IN-PEI-SEC-DES-002'!N13</f>
        <v>PLAN SECTORIAL</v>
      </c>
      <c r="R12" s="55">
        <f>+'IN-PEI-SEC-DES-002'!P13</f>
        <v>7967</v>
      </c>
      <c r="S12" s="55" t="str">
        <f>+'IN-PEI-SEC-DES-002'!R13</f>
        <v>Mejoramiento de capacidades y oportunidades a jóvenes inmersos en formas extremas de exclusión, asociados al fenómeno de habitabilidad en calle, para su integración productiva y social. Bogotá D.C.</v>
      </c>
      <c r="T12" s="55" t="str">
        <f>+'IN-PEI-SEC-DES-002'!A16</f>
        <v>Cuantificar las personas participantes del modelo pedagógico a estrategias de desarrollo de capacidades y generación de oportunidades para su inclusión socioeconómica.</v>
      </c>
      <c r="U12" s="57" t="str">
        <f>+'IN-PEI-SEC-DES-002'!F16</f>
        <v>Producto</v>
      </c>
      <c r="V12" s="61">
        <f>+'IN-PEI-SEC-DES-002'!J16</f>
        <v>2469</v>
      </c>
      <c r="W12" s="62">
        <f>+'IN-PEI-SEC-DES-002'!N17</f>
        <v>2480</v>
      </c>
      <c r="X12" s="62">
        <f>+'IN-PEI-SEC-DES-002'!O17</f>
        <v>2480</v>
      </c>
      <c r="Y12" s="62">
        <f>+'IN-PEI-SEC-DES-002'!P17</f>
        <v>2480</v>
      </c>
      <c r="Z12" s="55" t="str">
        <f>+'IN-PEI-SEC-DES-002'!Q16</f>
        <v>3 Años</v>
      </c>
      <c r="AA12" s="56" t="s">
        <v>283</v>
      </c>
      <c r="AB12" s="57" t="str">
        <f>+'IN-PEI-SEC-DES-002'!A20</f>
        <v>Numérico</v>
      </c>
      <c r="AC12" s="57" t="str">
        <f>+'IN-PEI-SEC-DES-002'!D20</f>
        <v>Trimestral</v>
      </c>
      <c r="AD12" s="63">
        <f t="shared" si="0"/>
        <v>2480</v>
      </c>
      <c r="AE12" s="57" t="str">
        <f>+'IN-PEI-SEC-DES-002'!L20</f>
        <v>Simple</v>
      </c>
      <c r="AF12" s="57"/>
      <c r="AG12" s="57" t="str">
        <f>+'IN-PEI-SEC-DES-002'!S20</f>
        <v>Acumulativo</v>
      </c>
      <c r="AH12" s="63">
        <f>+'IN-PEI-SEC-DES-002'!A23</f>
        <v>2480</v>
      </c>
      <c r="AI12" s="63" t="str">
        <f>+'IN-PEI-SEC-DES-002'!E23</f>
        <v>≤ 2479 a 2470</v>
      </c>
      <c r="AJ12" s="63" t="str">
        <f>+'IN-PEI-SEC-DES-002'!J23</f>
        <v>≤ 2469</v>
      </c>
      <c r="AK12" s="55" t="str">
        <f>+'IN-PEI-SEC-DES-002'!A25</f>
        <v>Sistema de información Misional IDIPRON SIMI</v>
      </c>
      <c r="AL12" s="55" t="str" cm="1">
        <f t="array" ref="AL12:AU12">+'IN-PEI-SEC-DES-002'!M25:V25</f>
        <v>Adolescencia y Juventud participante del Modelo Pedagógico del IDIPRON en estrategias de desarrollo de capacidades y generación de de oportunidades para su inclusión socioeconómica.</v>
      </c>
      <c r="AM12" s="58">
        <v>0</v>
      </c>
      <c r="AN12" s="58">
        <v>0</v>
      </c>
      <c r="AO12" s="58">
        <v>0</v>
      </c>
      <c r="AP12" s="58">
        <v>0</v>
      </c>
      <c r="AQ12" s="58">
        <v>0</v>
      </c>
      <c r="AR12" s="58">
        <v>0</v>
      </c>
      <c r="AS12" s="58">
        <v>0</v>
      </c>
      <c r="AT12" s="58">
        <v>0</v>
      </c>
      <c r="AU12" s="58">
        <v>0</v>
      </c>
      <c r="AV12" s="58"/>
      <c r="AW12" s="58"/>
      <c r="AX12" s="58"/>
      <c r="AY12" s="58"/>
      <c r="AZ12" s="58"/>
      <c r="BA12" s="58"/>
      <c r="BB12" s="58"/>
      <c r="BC12" s="58"/>
      <c r="BD12" s="55"/>
      <c r="BE12" s="55"/>
      <c r="BF12" s="59"/>
      <c r="BG12" s="60"/>
      <c r="BH12" s="55"/>
      <c r="BI12" s="59"/>
      <c r="BJ12" s="60"/>
      <c r="BK12" s="55"/>
      <c r="BL12" s="59"/>
      <c r="BM12" s="60"/>
      <c r="BN12" s="55"/>
      <c r="BO12" s="59"/>
      <c r="BP12" s="60"/>
      <c r="BQ12" s="55"/>
    </row>
    <row r="13" spans="1:69" s="47" customFormat="1" ht="34.5" customHeight="1">
      <c r="A13" s="55" t="str">
        <f>+'IN-PEI-SEC-DES-003'!A8</f>
        <v>Estratégicos</v>
      </c>
      <c r="B13" s="55" t="str">
        <f>+'IN-PEI-SEC-DES-003'!H8</f>
        <v xml:space="preserve">Direccionamiento Estratégico </v>
      </c>
      <c r="C13" s="55" t="str">
        <f>+'IN-PEI-SEC-DES-003'!S8</f>
        <v>DES</v>
      </c>
      <c r="D13" s="55" t="s">
        <v>271</v>
      </c>
      <c r="E13" s="55"/>
      <c r="F13" s="55" t="str">
        <f>+'IN-PEI-SEC-DES-003'!A11</f>
        <v>Optimizaciones en unidades operativas para la prestación de servicios sociales a través del mantenimiento reforzamiento y adecuación de las infraestructuras.</v>
      </c>
      <c r="G13" s="55" t="str">
        <f>+'IN-PEI-SEC-DES-003'!R11</f>
        <v>IN-PEI-SEC-DES-003</v>
      </c>
      <c r="H13" s="56" t="s">
        <v>284</v>
      </c>
      <c r="I13" s="56" t="s">
        <v>285</v>
      </c>
      <c r="J13" s="55" t="str">
        <f>+'IN-PEI-SEC-DES-003'!F11</f>
        <v>Indicador Estratégico /Sectorial</v>
      </c>
      <c r="K13" s="55" t="s">
        <v>273</v>
      </c>
      <c r="L13" s="55"/>
      <c r="M13" s="55"/>
      <c r="N13" s="55" t="str">
        <f>+'IN-PEI-SEC-DES-003'!A13</f>
        <v>Eficiencia Institucional</v>
      </c>
      <c r="O13" s="55" t="str">
        <f>+'IN-PEI-SEC-DES-003'!C13</f>
        <v>5. Desarrollar estrategias para el fortalecimiento de las capacidades físicas, tecnológicas, administrativas, operativas y de mejoramiento del desempeño, los servicios, la gestión y la eficiencia institucional.</v>
      </c>
      <c r="P13" s="55" t="str">
        <f>+'IN-PEI-SEC-DES-003'!H13</f>
        <v>5.3 Adecuar, mantener y mejorar la infraestructura física del instituto para garantizar el óptimo funcionamiento administrativo y operativo de las unidades de protección integral y las sedes administrativas.</v>
      </c>
      <c r="Q13" s="55" t="str">
        <f>+'IN-PEI-SEC-DES-003'!N13</f>
        <v>PLAN SECTORIAL</v>
      </c>
      <c r="R13" s="55">
        <f>+'IN-PEI-SEC-DES-003'!P13</f>
        <v>7968</v>
      </c>
      <c r="S13" s="55" t="str">
        <f>+'IN-PEI-SEC-DES-003'!R13</f>
        <v>Optimización de la Infraestructura Física de Unidades de Protección Integral y dependencias del IDIPRON Bogotá D.C.</v>
      </c>
      <c r="T13" s="55" t="str">
        <f>+'IN-PEI-SEC-DES-003'!A16</f>
        <v>Cuantificar el número de Optimizaciones en unidades operativas para la prestación de servicios sociales a través del mantenimiento reforzamiento y adecuación de las infraestructuras.</v>
      </c>
      <c r="U13" s="57" t="str">
        <f>+'IN-PEI-SEC-DES-003'!F16</f>
        <v>Producto</v>
      </c>
      <c r="V13" s="61">
        <f>+'IN-PEI-SEC-DES-003'!J16</f>
        <v>189</v>
      </c>
      <c r="W13" s="62">
        <f>+'IN-PEI-SEC-DES-003'!N17</f>
        <v>50</v>
      </c>
      <c r="X13" s="62">
        <f>+'IN-PEI-SEC-DES-003'!O17</f>
        <v>50</v>
      </c>
      <c r="Y13" s="62">
        <f>+'IN-PEI-SEC-DES-003'!P17</f>
        <v>50</v>
      </c>
      <c r="Z13" s="55" t="str">
        <f>+'IN-PEI-SEC-DES-003'!Q16</f>
        <v>3 Años</v>
      </c>
      <c r="AA13" s="56" t="s">
        <v>286</v>
      </c>
      <c r="AB13" s="57" t="str">
        <f>+'IN-PEI-SEC-DES-003'!A20</f>
        <v>Numérico</v>
      </c>
      <c r="AC13" s="57" t="str">
        <f>+'IN-PEI-SEC-DES-003'!D20</f>
        <v>Trimestral</v>
      </c>
      <c r="AD13" s="63">
        <f t="shared" si="0"/>
        <v>50</v>
      </c>
      <c r="AE13" s="57" t="str">
        <f>+'IN-PEI-SEC-DES-003'!L20</f>
        <v>Simple</v>
      </c>
      <c r="AF13" s="57" t="str">
        <f>+'IN-PEI-SEC-DES-003'!P20</f>
        <v>Ascendente</v>
      </c>
      <c r="AG13" s="57" t="str">
        <f>+'IN-PEI-SEC-DES-003'!S20</f>
        <v>Acumulativo</v>
      </c>
      <c r="AH13" s="63">
        <f>+'IN-PEI-SEC-DES-003'!A23</f>
        <v>200</v>
      </c>
      <c r="AI13" s="63" t="str">
        <f>+'IN-PEI-SEC-DES-003'!E23</f>
        <v>≤199 a 190</v>
      </c>
      <c r="AJ13" s="63" t="str">
        <f>+'IN-PEI-SEC-DES-003'!J23</f>
        <v>≤ 189</v>
      </c>
      <c r="AK13" s="55" t="str">
        <f>+'IN-PEI-SEC-DES-003'!A25</f>
        <v>Informe de Gerente de Proyecto de Inversión 7968</v>
      </c>
      <c r="AL13" s="55" t="str" cm="1">
        <f t="array" ref="AL13:AU13">+'IN-PEI-SEC-DES-003'!M25:V25</f>
        <v>Número de intervenciones en las unidades operativas para la prestación de servicios sociales</v>
      </c>
      <c r="AM13" s="58">
        <v>0</v>
      </c>
      <c r="AN13" s="58">
        <v>0</v>
      </c>
      <c r="AO13" s="58">
        <v>0</v>
      </c>
      <c r="AP13" s="58">
        <v>0</v>
      </c>
      <c r="AQ13" s="58">
        <v>0</v>
      </c>
      <c r="AR13" s="58">
        <v>0</v>
      </c>
      <c r="AS13" s="58">
        <v>0</v>
      </c>
      <c r="AT13" s="58">
        <v>0</v>
      </c>
      <c r="AU13" s="58">
        <v>0</v>
      </c>
      <c r="AV13" s="58"/>
      <c r="AW13" s="58"/>
      <c r="AX13" s="58"/>
      <c r="AY13" s="58"/>
      <c r="AZ13" s="58"/>
      <c r="BA13" s="58"/>
      <c r="BB13" s="58"/>
      <c r="BC13" s="58"/>
      <c r="BD13" s="55"/>
      <c r="BE13" s="55"/>
      <c r="BF13" s="59"/>
      <c r="BG13" s="60"/>
      <c r="BH13" s="55"/>
      <c r="BI13" s="59"/>
      <c r="BJ13" s="60"/>
      <c r="BK13" s="55"/>
      <c r="BL13" s="59"/>
      <c r="BM13" s="60"/>
      <c r="BN13" s="55"/>
      <c r="BO13" s="59"/>
      <c r="BP13" s="60"/>
      <c r="BQ13" s="55"/>
    </row>
    <row r="14" spans="1:69" s="47" customFormat="1" ht="55.2">
      <c r="A14" s="55" t="str">
        <f>+'IN-PEI-SEC-DES-004'!A8</f>
        <v>Estratégicos</v>
      </c>
      <c r="B14" s="55" t="str">
        <f>+'IN-PEI-SEC-DES-004'!H8</f>
        <v xml:space="preserve">Direccionamiento Estratégico </v>
      </c>
      <c r="C14" s="55" t="str">
        <f>+'IN-PEI-SEC-DES-004'!S8</f>
        <v>DES</v>
      </c>
      <c r="D14" s="55" t="s">
        <v>271</v>
      </c>
      <c r="E14" s="55"/>
      <c r="F14" s="55" t="str">
        <f>+'IN-PEI-SEC-DES-004'!A11</f>
        <v>Reducción de la obsolescencia Tecnológica del IDIPRON la cual incluye la actualización de los sistemas de información y equipamiento tecnológico</v>
      </c>
      <c r="G14" s="55" t="str">
        <f>+'IN-PEI-SEC-DES-004'!R11</f>
        <v>IN-PEI-SEC-DES-004</v>
      </c>
      <c r="H14" s="56" t="s">
        <v>287</v>
      </c>
      <c r="I14" s="56" t="s">
        <v>288</v>
      </c>
      <c r="J14" s="55" t="str">
        <f>+'IN-PEI-SEC-DES-004'!F11</f>
        <v>Indicador Estratégico /Sectorial</v>
      </c>
      <c r="K14" s="55" t="s">
        <v>273</v>
      </c>
      <c r="L14" s="55"/>
      <c r="M14" s="55"/>
      <c r="N14" s="55" t="str">
        <f>+'IN-PEI-SEC-DES-004'!A13</f>
        <v>Eficiencia Institucional</v>
      </c>
      <c r="O14" s="55" t="str">
        <f>+'IN-PEI-SEC-DES-004'!C13</f>
        <v>5. Desarrollar estrategias para el fortalecimiento de las capacidades físicas, tecnológicas, administrativas, operativas y de mejoramiento del desempeño, los servicios, la gestión y la eficiencia institucional.</v>
      </c>
      <c r="P14" s="55" t="str">
        <f>+'IN-PEI-SEC-DES-004'!H13</f>
        <v>5.1 Actualizar y mejorar la infraestructura tecnológica, para responder efectivamente a los proyectos estratégicos y las acciones que se desarrollan en la Entidad.</v>
      </c>
      <c r="Q14" s="55" t="str">
        <f>+'IN-PEI-SEC-DES-004'!N13</f>
        <v>PLAN SECTORIAL</v>
      </c>
      <c r="R14" s="55">
        <f>+'IN-PEI-SEC-DES-004'!P13</f>
        <v>7972</v>
      </c>
      <c r="S14" s="55" t="str">
        <f>+'IN-PEI-SEC-DES-004'!R13</f>
        <v>Fortalecimiento de la infraestructura tecnológica y de comunicaciones del IDIPRON Bogotá D.C.</v>
      </c>
      <c r="T14" s="55" t="str">
        <f>+'IN-PEI-SEC-DES-004'!A16</f>
        <v>Presentar Reducición en la obsolescencia Tecnológica del IDIPRON la cual incluye la actualización de los sistemas de información y equipamiento tecnológico</v>
      </c>
      <c r="U14" s="57" t="str">
        <f>+'IN-PEI-SEC-DES-004'!F16</f>
        <v>Producto</v>
      </c>
      <c r="V14" s="63">
        <f>+'IN-PEI-SEC-DES-004'!J16*100</f>
        <v>100</v>
      </c>
      <c r="W14" s="62">
        <f>+'IN-PEI-SEC-DES-004'!N17</f>
        <v>1</v>
      </c>
      <c r="X14" s="62">
        <f>+'IN-PEI-SEC-DES-004'!O17</f>
        <v>1</v>
      </c>
      <c r="Y14" s="62">
        <f>+'IN-PEI-SEC-DES-004'!P17</f>
        <v>1</v>
      </c>
      <c r="Z14" s="55" t="str">
        <f>+'IN-PEI-SEC-DES-004'!Q16</f>
        <v>3 Años</v>
      </c>
      <c r="AA14" s="56" t="s">
        <v>289</v>
      </c>
      <c r="AB14" s="57" t="str">
        <f>+'IN-PEI-SEC-DES-004'!A20</f>
        <v xml:space="preserve">Porcentaje </v>
      </c>
      <c r="AC14" s="57" t="str">
        <f>+'IN-PEI-SEC-DES-004'!D20</f>
        <v>Trimestral</v>
      </c>
      <c r="AD14" s="63">
        <f t="shared" si="0"/>
        <v>1</v>
      </c>
      <c r="AE14" s="57" t="str">
        <f>+'IN-PEI-SEC-DES-004'!L20</f>
        <v>Simple</v>
      </c>
      <c r="AF14" s="57" t="str">
        <f>+'IN-PEI-SEC-DES-004'!P20</f>
        <v>Descendente</v>
      </c>
      <c r="AG14" s="57" t="str">
        <f>+'IN-PEI-SEC-DES-004'!S20</f>
        <v>Acumulativo</v>
      </c>
      <c r="AH14" s="58">
        <f>+'IN-PEI-SEC-DES-004'!A23</f>
        <v>0</v>
      </c>
      <c r="AI14" s="55" t="str">
        <f>+'IN-PEI-SEC-DES-004'!E23</f>
        <v>≥ 0,1 a 0,9</v>
      </c>
      <c r="AJ14" s="55" t="str">
        <f>+'IN-PEI-SEC-DES-004'!J23</f>
        <v>≥ 1</v>
      </c>
      <c r="AK14" s="55" t="str">
        <f>+'IN-PEI-SEC-DES-004'!A25</f>
        <v>Informe de Gerente de Proyecto de Inversión 7972</v>
      </c>
      <c r="AL14" s="55" t="str">
        <f>+'IN-PEI-SEC-DES-004'!M25</f>
        <v>Porcentaje de sistemas y equipamientos con obsolescencia tecnológica</v>
      </c>
      <c r="AM14" s="58"/>
      <c r="AN14" s="58"/>
      <c r="AO14" s="58"/>
      <c r="AP14" s="58"/>
      <c r="AQ14" s="58"/>
      <c r="AR14" s="58"/>
      <c r="AS14" s="58"/>
      <c r="AT14" s="58"/>
      <c r="AU14" s="58"/>
      <c r="AV14" s="58"/>
      <c r="AW14" s="58"/>
      <c r="AX14" s="58"/>
      <c r="AY14" s="58"/>
      <c r="AZ14" s="58"/>
      <c r="BA14" s="58"/>
      <c r="BB14" s="58"/>
      <c r="BC14" s="58"/>
      <c r="BD14" s="55"/>
      <c r="BE14" s="55"/>
      <c r="BF14" s="59"/>
      <c r="BG14" s="60"/>
      <c r="BH14" s="55"/>
      <c r="BI14" s="59"/>
      <c r="BJ14" s="60"/>
      <c r="BK14" s="55"/>
      <c r="BL14" s="59"/>
      <c r="BM14" s="60"/>
      <c r="BN14" s="55"/>
      <c r="BO14" s="59"/>
      <c r="BP14" s="60"/>
      <c r="BQ14" s="55"/>
    </row>
    <row r="15" spans="1:69" s="47" customFormat="1" ht="41.4">
      <c r="A15" s="55" t="str">
        <f>+'IN-PEI-SEC-DES-005'!A8</f>
        <v>Estratégicos</v>
      </c>
      <c r="B15" s="55" t="str">
        <f>+'IN-PEI-SEC-DES-005'!H8</f>
        <v xml:space="preserve">Direccionamiento Estratégico </v>
      </c>
      <c r="C15" s="55" t="str">
        <f>+'IN-PEI-SEC-DES-005'!S8</f>
        <v>DES</v>
      </c>
      <c r="D15" s="55" t="s">
        <v>271</v>
      </c>
      <c r="E15" s="55"/>
      <c r="F15" s="55" t="str">
        <f>+'IN-PEI-SEC-DES-005'!A11</f>
        <v xml:space="preserve"> Implementación de los servicios de soporte misional a la operación del sector Integración Social</v>
      </c>
      <c r="G15" s="55" t="str">
        <f>+'IN-PEI-SEC-DES-005'!R11</f>
        <v>IN-PEI-SEC-DES-005</v>
      </c>
      <c r="H15" s="56" t="s">
        <v>290</v>
      </c>
      <c r="I15" s="56" t="s">
        <v>291</v>
      </c>
      <c r="J15" s="55" t="str">
        <f>+'IN-PEI-SEC-DES-005'!F11</f>
        <v>Indicador Estratégico /Sectorial</v>
      </c>
      <c r="K15" s="55" t="s">
        <v>273</v>
      </c>
      <c r="L15" s="55"/>
      <c r="M15" s="55"/>
      <c r="N15" s="55" t="str">
        <f>+'IN-PEI-SEC-DES-005'!A13</f>
        <v>Eficiencia Institucional</v>
      </c>
      <c r="O15" s="55" t="str">
        <f>+'IN-PEI-SEC-DES-005'!C13</f>
        <v>5. Desarrollar estrategias para el fortalecimiento de las capacidades físicas, tecnológicas, administrativas, operativas y de mejoramiento del desempeño, los servicios, la gestión y la eficiencia institucional.</v>
      </c>
      <c r="P15" s="55" t="str">
        <f>+'IN-PEI-SEC-DES-005'!H13</f>
        <v>5.2 Establecer estrategias que permitan mejorar el apoyo a la gestión y el desempeño institucional dentro de la Entidad.</v>
      </c>
      <c r="Q15" s="55" t="str">
        <f>+'IN-PEI-SEC-DES-005'!N13</f>
        <v>PLAN SECTORIAL</v>
      </c>
      <c r="R15" s="55">
        <f>+'IN-PEI-SEC-DES-005'!P13</f>
        <v>7973</v>
      </c>
      <c r="S15" s="55" t="str">
        <f>+'IN-PEI-SEC-DES-005'!R13</f>
        <v>Prestación de servicios de apoyo y gestión administrativa e institucional del IDIPRON Bogotá D.C.</v>
      </c>
      <c r="T15" s="55" t="str">
        <f>+'IN-PEI-SEC-DES-005'!A16</f>
        <v>Monitorear  Implementación de los servicios de soporte misional a la operación del sector Integración Social</v>
      </c>
      <c r="U15" s="57" t="str">
        <f>+'IN-PEI-SEC-DES-005'!F16</f>
        <v>Producto</v>
      </c>
      <c r="V15" s="63">
        <f>+'IN-PEI-SEC-DES-005'!J16</f>
        <v>0.97</v>
      </c>
      <c r="W15" s="63">
        <f>+'IN-PEI-SEC-DES-005'!N17</f>
        <v>1</v>
      </c>
      <c r="X15" s="63">
        <f>+'IN-PEI-SEC-DES-005'!O17</f>
        <v>1</v>
      </c>
      <c r="Y15" s="63">
        <f>+'IN-PEI-SEC-DES-005'!P17</f>
        <v>1</v>
      </c>
      <c r="Z15" s="55" t="str">
        <f>+'IN-PEI-SEC-DES-005'!Q16</f>
        <v>3 Años</v>
      </c>
      <c r="AA15" s="56" t="s">
        <v>292</v>
      </c>
      <c r="AB15" s="57" t="str">
        <f>+'IN-PEI-SEC-DES-005'!A20</f>
        <v xml:space="preserve">Porcentaje </v>
      </c>
      <c r="AC15" s="57" t="str">
        <f>+'IN-PEI-SEC-DES-005'!D20</f>
        <v>Trimestral</v>
      </c>
      <c r="AD15" s="63">
        <f t="shared" si="0"/>
        <v>1</v>
      </c>
      <c r="AE15" s="57" t="str">
        <f>+'IN-PEI-SEC-DES-005'!L20</f>
        <v>Simple</v>
      </c>
      <c r="AF15" s="57"/>
      <c r="AG15" s="57" t="str">
        <f>+'IN-PEI-SEC-DES-005'!S20</f>
        <v>Acumulativo</v>
      </c>
      <c r="AH15" s="63">
        <f>+'IN-PEI-SEC-DES-005'!A23</f>
        <v>1</v>
      </c>
      <c r="AI15" s="63" t="str">
        <f>+'IN-PEI-SEC-DES-005'!E23</f>
        <v>≤ 99% a 98%</v>
      </c>
      <c r="AJ15" s="63" t="str">
        <f>+'IN-PEI-SEC-DES-005'!J23</f>
        <v>≤ 97%</v>
      </c>
      <c r="AK15" s="55" t="e" cm="1" vm="1">
        <f t="array" aca="1" ref="AK15" ca="1">+'IN-PEI-SEC-DES-005'!A25:L25</f>
        <v>#VALUE!</v>
      </c>
      <c r="AL15" s="55" t="str" cm="1">
        <f t="array" ref="AL15:AU15">+'IN-PEI-SEC-DES-005'!M25:V25</f>
        <v>Porcentaje de avance de implementación de los servicios de apoyo a la operación de la Secretaría de Integración Social</v>
      </c>
      <c r="AM15" s="58">
        <v>0</v>
      </c>
      <c r="AN15" s="58">
        <v>0</v>
      </c>
      <c r="AO15" s="58">
        <v>0</v>
      </c>
      <c r="AP15" s="58">
        <v>0</v>
      </c>
      <c r="AQ15" s="58">
        <v>0</v>
      </c>
      <c r="AR15" s="58">
        <v>0</v>
      </c>
      <c r="AS15" s="58">
        <v>0</v>
      </c>
      <c r="AT15" s="58">
        <v>0</v>
      </c>
      <c r="AU15" s="58">
        <v>0</v>
      </c>
      <c r="AV15" s="58"/>
      <c r="AW15" s="58"/>
      <c r="AX15" s="58"/>
      <c r="AY15" s="58"/>
      <c r="AZ15" s="58"/>
      <c r="BA15" s="58"/>
      <c r="BB15" s="58"/>
      <c r="BC15" s="58"/>
      <c r="BD15" s="55"/>
      <c r="BE15" s="55"/>
      <c r="BF15" s="59"/>
      <c r="BG15" s="60"/>
      <c r="BH15" s="55"/>
      <c r="BI15" s="59"/>
      <c r="BJ15" s="60"/>
      <c r="BK15" s="55"/>
      <c r="BL15" s="59"/>
      <c r="BM15" s="60"/>
      <c r="BN15" s="55"/>
      <c r="BO15" s="59"/>
      <c r="BP15" s="60"/>
      <c r="BQ15" s="55"/>
    </row>
    <row r="16" spans="1:69" s="47" customFormat="1" ht="14.4">
      <c r="A16" s="55"/>
      <c r="B16" s="55"/>
      <c r="C16" s="55"/>
      <c r="D16" s="55"/>
      <c r="E16" s="55"/>
      <c r="F16" s="55"/>
      <c r="G16" s="55"/>
      <c r="H16" s="56"/>
      <c r="I16" s="56"/>
      <c r="J16" s="55"/>
      <c r="K16" s="55"/>
      <c r="L16" s="55"/>
      <c r="M16" s="55"/>
      <c r="N16" s="55"/>
      <c r="O16" s="55"/>
      <c r="P16" s="55"/>
      <c r="Q16" s="55"/>
      <c r="R16" s="55"/>
      <c r="S16" s="55"/>
      <c r="T16" s="55"/>
      <c r="U16" s="55"/>
      <c r="V16" s="57"/>
      <c r="W16" s="58"/>
      <c r="X16" s="58"/>
      <c r="Y16" s="58"/>
      <c r="Z16" s="55"/>
      <c r="AA16" s="55"/>
      <c r="AB16" s="55"/>
      <c r="AC16" s="55"/>
      <c r="AD16" s="57"/>
      <c r="AE16" s="57"/>
      <c r="AF16" s="57"/>
      <c r="AG16" s="57"/>
      <c r="AH16" s="58"/>
      <c r="AI16" s="55"/>
      <c r="AJ16" s="55"/>
      <c r="AK16" s="55"/>
      <c r="AL16" s="55"/>
      <c r="AM16" s="58"/>
      <c r="AN16" s="58"/>
      <c r="AO16" s="58"/>
      <c r="AP16" s="58"/>
      <c r="AQ16" s="58"/>
      <c r="AR16" s="58"/>
      <c r="AS16" s="58"/>
      <c r="AT16" s="58"/>
      <c r="AU16" s="58"/>
      <c r="AV16" s="58"/>
      <c r="AW16" s="58"/>
      <c r="AX16" s="58"/>
      <c r="AY16" s="58"/>
      <c r="AZ16" s="58"/>
      <c r="BA16" s="58"/>
      <c r="BB16" s="58"/>
      <c r="BC16" s="58"/>
      <c r="BD16" s="55"/>
      <c r="BE16" s="55"/>
      <c r="BF16" s="59"/>
      <c r="BG16" s="60"/>
      <c r="BH16" s="55"/>
      <c r="BI16" s="59"/>
      <c r="BJ16" s="60"/>
      <c r="BK16" s="55"/>
      <c r="BL16" s="59"/>
      <c r="BM16" s="60"/>
      <c r="BN16" s="55"/>
      <c r="BO16" s="59"/>
      <c r="BP16" s="60"/>
      <c r="BQ16" s="55"/>
    </row>
    <row r="17" spans="1:69" s="47" customFormat="1" ht="14.4">
      <c r="A17" s="55"/>
      <c r="B17" s="55"/>
      <c r="C17" s="55"/>
      <c r="D17" s="55"/>
      <c r="E17" s="55"/>
      <c r="F17" s="55"/>
      <c r="G17" s="55"/>
      <c r="H17" s="56"/>
      <c r="I17" s="56"/>
      <c r="J17" s="55"/>
      <c r="K17" s="55"/>
      <c r="L17" s="55"/>
      <c r="M17" s="55"/>
      <c r="N17" s="55"/>
      <c r="O17" s="55"/>
      <c r="P17" s="55"/>
      <c r="Q17" s="55"/>
      <c r="R17" s="55"/>
      <c r="S17" s="55"/>
      <c r="T17" s="55"/>
      <c r="U17" s="55"/>
      <c r="V17" s="57"/>
      <c r="W17" s="58"/>
      <c r="X17" s="58"/>
      <c r="Y17" s="58"/>
      <c r="Z17" s="55"/>
      <c r="AA17" s="55"/>
      <c r="AB17" s="55"/>
      <c r="AC17" s="55"/>
      <c r="AD17" s="57"/>
      <c r="AE17" s="57"/>
      <c r="AF17" s="57"/>
      <c r="AG17" s="57"/>
      <c r="AH17" s="58"/>
      <c r="AI17" s="55"/>
      <c r="AJ17" s="55"/>
      <c r="AK17" s="55"/>
      <c r="AL17" s="55"/>
      <c r="AM17" s="58"/>
      <c r="AN17" s="58"/>
      <c r="AO17" s="58"/>
      <c r="AP17" s="58"/>
      <c r="AQ17" s="58"/>
      <c r="AR17" s="58"/>
      <c r="AS17" s="58"/>
      <c r="AT17" s="58"/>
      <c r="AU17" s="58"/>
      <c r="AV17" s="58"/>
      <c r="AW17" s="58"/>
      <c r="AX17" s="58"/>
      <c r="AY17" s="58"/>
      <c r="AZ17" s="58"/>
      <c r="BA17" s="58"/>
      <c r="BB17" s="58"/>
      <c r="BC17" s="58"/>
      <c r="BD17" s="55"/>
      <c r="BE17" s="55"/>
      <c r="BF17" s="59"/>
      <c r="BG17" s="60"/>
      <c r="BH17" s="55"/>
      <c r="BI17" s="59"/>
      <c r="BJ17" s="60"/>
      <c r="BK17" s="55"/>
      <c r="BL17" s="59"/>
      <c r="BM17" s="60"/>
      <c r="BN17" s="55"/>
      <c r="BO17" s="59"/>
      <c r="BP17" s="60"/>
      <c r="BQ17" s="55"/>
    </row>
    <row r="18" spans="1:69" s="47" customFormat="1" ht="14.4">
      <c r="A18" s="55"/>
      <c r="B18" s="55"/>
      <c r="C18" s="55"/>
      <c r="D18" s="55"/>
      <c r="E18" s="55"/>
      <c r="F18" s="55"/>
      <c r="G18" s="55"/>
      <c r="H18" s="56"/>
      <c r="I18" s="56"/>
      <c r="J18" s="55"/>
      <c r="K18" s="55"/>
      <c r="L18" s="55"/>
      <c r="M18" s="55"/>
      <c r="N18" s="55"/>
      <c r="O18" s="55"/>
      <c r="P18" s="55"/>
      <c r="Q18" s="55"/>
      <c r="R18" s="55"/>
      <c r="S18" s="55"/>
      <c r="T18" s="55"/>
      <c r="U18" s="55"/>
      <c r="V18" s="57"/>
      <c r="W18" s="58"/>
      <c r="X18" s="58"/>
      <c r="Y18" s="58"/>
      <c r="Z18" s="55"/>
      <c r="AA18" s="55"/>
      <c r="AB18" s="55"/>
      <c r="AC18" s="55"/>
      <c r="AD18" s="57"/>
      <c r="AE18" s="57"/>
      <c r="AF18" s="57"/>
      <c r="AG18" s="57"/>
      <c r="AH18" s="58"/>
      <c r="AI18" s="55"/>
      <c r="AJ18" s="55"/>
      <c r="AK18" s="55"/>
      <c r="AL18" s="55"/>
      <c r="AM18" s="58"/>
      <c r="AN18" s="58"/>
      <c r="AO18" s="58"/>
      <c r="AP18" s="58"/>
      <c r="AQ18" s="58"/>
      <c r="AR18" s="58"/>
      <c r="AS18" s="58"/>
      <c r="AT18" s="58"/>
      <c r="AU18" s="58"/>
      <c r="AV18" s="58"/>
      <c r="AW18" s="58"/>
      <c r="AX18" s="58"/>
      <c r="AY18" s="58"/>
      <c r="AZ18" s="58"/>
      <c r="BA18" s="58"/>
      <c r="BB18" s="58"/>
      <c r="BC18" s="58"/>
      <c r="BD18" s="55"/>
      <c r="BE18" s="55"/>
      <c r="BF18" s="59"/>
      <c r="BG18" s="60"/>
      <c r="BH18" s="55"/>
      <c r="BI18" s="59"/>
      <c r="BJ18" s="60"/>
      <c r="BK18" s="55"/>
      <c r="BL18" s="59"/>
      <c r="BM18" s="60"/>
      <c r="BN18" s="55"/>
      <c r="BO18" s="59"/>
      <c r="BP18" s="60"/>
      <c r="BQ18" s="55"/>
    </row>
    <row r="19" spans="1:69">
      <c r="A19" s="223" t="s">
        <v>293</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row>
  </sheetData>
  <mergeCells count="47">
    <mergeCell ref="A1:B4"/>
    <mergeCell ref="C1:BO2"/>
    <mergeCell ref="C3:BO4"/>
    <mergeCell ref="A6:E6"/>
    <mergeCell ref="F6:AA6"/>
    <mergeCell ref="AB6:AL6"/>
    <mergeCell ref="AM6:BC6"/>
    <mergeCell ref="BD6:BE6"/>
    <mergeCell ref="BF6:BQ7"/>
    <mergeCell ref="A7:A8"/>
    <mergeCell ref="M7:M8"/>
    <mergeCell ref="B7:B8"/>
    <mergeCell ref="C7:C8"/>
    <mergeCell ref="D7:D8"/>
    <mergeCell ref="E7:E8"/>
    <mergeCell ref="F7:F8"/>
    <mergeCell ref="G7:G8"/>
    <mergeCell ref="H7:H8"/>
    <mergeCell ref="I7:I8"/>
    <mergeCell ref="J7:J8"/>
    <mergeCell ref="K7:K8"/>
    <mergeCell ref="L7:L8"/>
    <mergeCell ref="W7:AA7"/>
    <mergeCell ref="AB7:AB8"/>
    <mergeCell ref="AC7:AC8"/>
    <mergeCell ref="N7:N8"/>
    <mergeCell ref="O7:O8"/>
    <mergeCell ref="P7:P8"/>
    <mergeCell ref="Q7:Q8"/>
    <mergeCell ref="R7:R8"/>
    <mergeCell ref="S7:S8"/>
    <mergeCell ref="A19:BQ19"/>
    <mergeCell ref="AL7:AL8"/>
    <mergeCell ref="AM7:AP7"/>
    <mergeCell ref="AQ7:AT7"/>
    <mergeCell ref="AU7:AX7"/>
    <mergeCell ref="AY7:BB7"/>
    <mergeCell ref="BC7:BC8"/>
    <mergeCell ref="AD7:AD8"/>
    <mergeCell ref="AE7:AE8"/>
    <mergeCell ref="AF7:AF8"/>
    <mergeCell ref="AG7:AG8"/>
    <mergeCell ref="AH7:AJ7"/>
    <mergeCell ref="AK7:AK8"/>
    <mergeCell ref="T7:T8"/>
    <mergeCell ref="U7:U8"/>
    <mergeCell ref="V7:V8"/>
  </mergeCells>
  <conditionalFormatting sqref="K9:N18">
    <cfRule type="containsText" dxfId="1" priority="1" operator="containsText" text="Obsoleto">
      <formula>NOT(ISERROR(SEARCH("Obsoleto",K9)))</formula>
    </cfRule>
    <cfRule type="containsText" dxfId="0" priority="2" operator="containsText" text="Vigente">
      <formula>NOT(ISERROR(SEARCH("Vigente",K9)))</formula>
    </cfRule>
  </conditionalFormatting>
  <dataValidations disablePrompts="1" count="2">
    <dataValidation type="textLength" allowBlank="1" showInputMessage="1" showErrorMessage="1" sqref="BG9:BG18 BJ9:BJ18 BM9:BM18 BP9:BP18" xr:uid="{00000000-0002-0000-0600-000000000000}">
      <formula1>100</formula1>
      <formula2>300</formula2>
    </dataValidation>
    <dataValidation type="textLength" allowBlank="1" showInputMessage="1" showErrorMessage="1" sqref="BF9:BF18 BI9:BI18 BL9:BL18 BO9:BO18" xr:uid="{00000000-0002-0000-0600-000001000000}">
      <formula1>200</formula1>
      <formula2>700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de760008-90a1-48d8-baa3-271db4ad9e52"/>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134c6292-62f7-49e4-9501-667692906ea9"/>
  </ds:schemaRefs>
</ds:datastoreItem>
</file>

<file path=customXml/itemProps3.xml><?xml version="1.0" encoding="utf-8"?>
<ds:datastoreItem xmlns:ds="http://schemas.openxmlformats.org/officeDocument/2006/customXml" ds:itemID="{337128CA-DF88-4946-AB37-741FD5A4E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9</vt:i4>
      </vt:variant>
    </vt:vector>
  </HeadingPairs>
  <TitlesOfParts>
    <vt:vector size="20" baseType="lpstr">
      <vt:lpstr>IN-PEI-DES-001</vt:lpstr>
      <vt:lpstr>IN-PEI-GES-DES-001</vt:lpstr>
      <vt:lpstr>IN-PEI-GES-DES-002</vt:lpstr>
      <vt:lpstr>IN-PEI-SEC-DES-001</vt:lpstr>
      <vt:lpstr>IN-PEI-SEC-DES-002</vt:lpstr>
      <vt:lpstr>IN-PEI-SEC-DES-003</vt:lpstr>
      <vt:lpstr>IN-PEI-SEC-DES-004</vt:lpstr>
      <vt:lpstr>IN-PEI-SEC-DES-005</vt:lpstr>
      <vt:lpstr>TABLERO</vt:lpstr>
      <vt:lpstr>INSTRUCTIVO</vt:lpstr>
      <vt:lpstr>lista</vt:lpstr>
      <vt:lpstr>'IN-PEI-DES-001'!Área_de_impresión</vt:lpstr>
      <vt:lpstr>'IN-PEI-GES-DES-001'!Área_de_impresión</vt:lpstr>
      <vt:lpstr>'IN-PEI-GES-DES-002'!Área_de_impresión</vt:lpstr>
      <vt:lpstr>'IN-PEI-SEC-DES-001'!Área_de_impresión</vt:lpstr>
      <vt:lpstr>'IN-PEI-SEC-DES-002'!Área_de_impresión</vt:lpstr>
      <vt:lpstr>'IN-PEI-SEC-DES-003'!Área_de_impresión</vt:lpstr>
      <vt:lpstr>'IN-PEI-SEC-DES-004'!Área_de_impresión</vt:lpstr>
      <vt:lpstr>'IN-PEI-SEC-DES-005'!Área_de_impresión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2026-01-15T15:14:36Z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