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SIn formulación\"/>
    </mc:Choice>
  </mc:AlternateContent>
  <xr:revisionPtr revIDLastSave="0" documentId="13_ncr:1_{64B6DCD0-9067-40BC-A35C-33B184362C16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Datos" sheetId="1" state="hidden" r:id="rId1"/>
    <sheet name="CONTROL DE CAMBIOS" sheetId="5" r:id="rId2"/>
    <sheet name="Riesgo 1" sheetId="2" r:id="rId3"/>
    <sheet name="ENCUESTA DE IMPACTO R1" sheetId="3" r:id="rId4"/>
    <sheet name="Instructivo" sheetId="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zitjxYjYvPrfYFevbqoc8syJr2mBdicBEXHQX/2Knus="/>
    </ext>
  </extLst>
</workbook>
</file>

<file path=xl/calcChain.xml><?xml version="1.0" encoding="utf-8"?>
<calcChain xmlns="http://schemas.openxmlformats.org/spreadsheetml/2006/main">
  <c r="V18" i="2" l="1" a="1"/>
  <c r="V18" i="2" s="1"/>
  <c r="D29" i="3" l="1"/>
  <c r="D28" i="3"/>
  <c r="D27" i="3"/>
  <c r="Q59" i="2"/>
  <c r="Q58" i="2"/>
  <c r="Q57" i="2"/>
  <c r="Q56" i="2"/>
  <c r="Q55" i="2"/>
  <c r="Q54" i="2"/>
  <c r="R53" i="2" s="1"/>
  <c r="R56" i="2" s="1"/>
  <c r="Q53" i="2"/>
  <c r="Q52" i="2"/>
  <c r="Q51" i="2"/>
  <c r="Q50" i="2"/>
  <c r="Q49" i="2"/>
  <c r="Q48" i="2"/>
  <c r="Q47" i="2"/>
  <c r="Q46" i="2"/>
  <c r="R46" i="2" s="1"/>
  <c r="R49" i="2" s="1"/>
  <c r="Q45" i="2"/>
  <c r="Q44" i="2"/>
  <c r="Q43" i="2"/>
  <c r="Q42" i="2"/>
  <c r="Q41" i="2"/>
  <c r="Q40" i="2"/>
  <c r="R39" i="2"/>
  <c r="R42" i="2" s="1"/>
  <c r="Q39" i="2"/>
  <c r="Q38" i="2"/>
  <c r="Q37" i="2"/>
  <c r="Q36" i="2"/>
  <c r="Q35" i="2"/>
  <c r="Q34" i="2"/>
  <c r="Q33" i="2"/>
  <c r="Q32" i="2"/>
  <c r="R32" i="2" s="1"/>
  <c r="R35" i="2" s="1"/>
  <c r="Q31" i="2"/>
  <c r="Q30" i="2"/>
  <c r="Q29" i="2"/>
  <c r="Q28" i="2"/>
  <c r="Q27" i="2"/>
  <c r="Q26" i="2"/>
  <c r="R25" i="2" s="1"/>
  <c r="R28" i="2" s="1"/>
  <c r="Q25" i="2"/>
  <c r="Q24" i="2"/>
  <c r="Q23" i="2"/>
  <c r="Q22" i="2"/>
  <c r="Q21" i="2"/>
  <c r="Q20" i="2"/>
  <c r="Q19" i="2"/>
  <c r="R18" i="2"/>
  <c r="R21" i="2" s="1"/>
  <c r="Q18" i="2"/>
  <c r="G18" i="2"/>
  <c r="H18" i="2" s="1"/>
  <c r="U46" i="2" l="1"/>
  <c r="T49" i="2"/>
  <c r="T46" i="2" s="1"/>
  <c r="U32" i="2"/>
  <c r="T35" i="2"/>
  <c r="T32" i="2" s="1"/>
  <c r="U39" i="2"/>
  <c r="T42" i="2"/>
  <c r="T39" i="2" s="1"/>
  <c r="T21" i="2"/>
  <c r="T18" i="2" s="1"/>
  <c r="U18" i="2"/>
  <c r="U25" i="2"/>
  <c r="T28" i="2"/>
  <c r="T25" i="2" s="1"/>
  <c r="U53" i="2"/>
  <c r="T56" i="2"/>
  <c r="T53" i="2" s="1"/>
  <c r="W21" i="2" l="1"/>
  <c r="X18" i="2" s="1"/>
  <c r="Y18" i="2" s="1"/>
  <c r="Z1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<sst xmlns="http://schemas.openxmlformats.org/spreadsheetml/2006/main" count="361" uniqueCount="223">
  <si>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</si>
  <si>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</si>
  <si>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</si>
  <si>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</si>
  <si>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</si>
  <si>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</si>
  <si>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</si>
  <si>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</si>
  <si>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</si>
  <si>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</si>
  <si>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</si>
  <si>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</si>
  <si>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</si>
  <si>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</si>
  <si>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</si>
  <si>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</si>
  <si>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</si>
  <si>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</si>
  <si>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</si>
  <si>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</si>
  <si>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</si>
  <si>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</si>
  <si>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</si>
  <si>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</si>
  <si>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</si>
  <si>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</si>
  <si>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</si>
  <si>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</si>
  <si>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</si>
  <si>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</si>
  <si>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</si>
  <si>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</si>
  <si>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</si>
  <si>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</si>
  <si>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</si>
  <si>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</si>
  <si>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</si>
  <si>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</si>
  <si>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</si>
  <si>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</si>
  <si>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</si>
  <si>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</si>
  <si>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</si>
  <si>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</si>
  <si>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</si>
  <si>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</si>
  <si>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</si>
  <si>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</si>
  <si>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</si>
  <si>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</si>
  <si>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</si>
  <si>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</si>
  <si>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</rPr>
      <t>FUERTE</t>
    </r>
    <r>
      <rPr>
        <sz val="11"/>
        <color theme="1"/>
        <rFont val="Calibri"/>
      </rPr>
      <t xml:space="preserve"> (Siempre se Ejecuta)</t>
    </r>
  </si>
  <si>
    <t>MUY ALTA - MODERADO</t>
  </si>
  <si>
    <r>
      <rPr>
        <b/>
        <sz val="11"/>
        <color theme="1"/>
        <rFont val="Calibri"/>
      </rPr>
      <t>MODERADO</t>
    </r>
    <r>
      <rPr>
        <sz val="11"/>
        <color theme="1"/>
        <rFont val="Calibri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</si>
  <si>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</si>
  <si>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</si>
  <si>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</rPr>
      <t>DÉBIL</t>
    </r>
    <r>
      <rPr>
        <sz val="11"/>
        <color theme="1"/>
        <rFont val="Calibri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</si>
  <si>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</si>
  <si>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</si>
  <si>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</si>
  <si>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</si>
  <si>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</si>
  <si>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</si>
  <si>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CONTROL DE CAMBIOS</t>
  </si>
  <si>
    <t>A continuación se presentan los cambios realizados de los riesgos en el proceso</t>
  </si>
  <si>
    <t xml:space="preserve">FECHA </t>
  </si>
  <si>
    <t>CAMBIO REALIZADO</t>
  </si>
  <si>
    <t>DD/MM/AAAA
en la que se realizó el cambio</t>
  </si>
  <si>
    <t>Describir de manera clara los cambios realizados en la matriz de riesgos, detallando el riesgo y el control respectivamente</t>
  </si>
  <si>
    <t>Se podrán incluir más filas de acuerdo a la cambios realizados</t>
  </si>
  <si>
    <t>DIRECCIONAMIENTO ESTRATÉGICO</t>
  </si>
  <si>
    <t>CÓDIGO</t>
  </si>
  <si>
    <t>E-DES-FT-020</t>
  </si>
  <si>
    <t>VERSIÓN</t>
  </si>
  <si>
    <t>04</t>
  </si>
  <si>
    <t>MAPA DE RIESGOS DE CORRUPCIÓN</t>
  </si>
  <si>
    <t>PÁGINA</t>
  </si>
  <si>
    <t>1 de 1</t>
  </si>
  <si>
    <t>VIGENTE DESDE</t>
  </si>
  <si>
    <t>FECHA DE ACTUALIZACIÓN</t>
  </si>
  <si>
    <t>PROCESO</t>
  </si>
  <si>
    <t>COMUNICACION ESTRATÉGICA</t>
  </si>
  <si>
    <t>OBJETIVO DEL PROCESO</t>
  </si>
  <si>
    <t>Desarrollar una estrategia de comunicación que busca el fortalecimiento y posicionamiento de la imagen institucional ante las demás entidades distritales y nacionales, proyectando y difundiendo las diferentes actividades de gestión del modelo pedagógico del Instituto; teniendo en cuenta todas sus etapas, contextos pedagógicos de intervención y áreas de derecho; así como, el desarrollo de directrices de identidad visual del IDIPRON, garantizando un adecuado flujo de comunicación con el público externo e interno. ***</t>
  </si>
  <si>
    <t>ALCANCE DEL PROCESO</t>
  </si>
  <si>
    <t>Inicia con la identificación de la información a transmitir de la entidad, desarrollo de directrices de identidad visual y culmina con la divulgación y /o socialización interna o externamente. **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</si>
  <si>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</si>
  <si>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</si>
  <si>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</si>
  <si>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</si>
  <si>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</si>
  <si>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</si>
  <si>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</si>
  <si>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</si>
  <si>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</si>
  <si>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</si>
  <si>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</si>
  <si>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</si>
  <si>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</si>
  <si>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</si>
  <si>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</si>
  <si>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</si>
  <si>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</si>
  <si>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</si>
  <si>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</si>
  <si>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</si>
  <si>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</si>
  <si>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</si>
  <si>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</si>
  <si>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</si>
  <si>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</si>
  <si>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</si>
  <si>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</si>
  <si>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</si>
  <si>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</si>
  <si>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</si>
  <si>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</si>
  <si>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</si>
  <si>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</si>
  <si>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</si>
  <si>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</si>
  <si>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</si>
  <si>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</si>
  <si>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</si>
  <si>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</si>
  <si>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</si>
  <si>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</si>
  <si>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CONTROL INTERNO</t>
  </si>
  <si>
    <t>Incumplimiento de los lineamientos relacionados con la gestión de las comunicaciones</t>
  </si>
  <si>
    <t>Posibilidad de manipulación o alteración de la información asociada a la gestión de la Entidad por parte de los servidores que participan en la Gestión de las Comunicaciones del Instituto, para beneficio propio o de un tercero.</t>
  </si>
  <si>
    <t>Pérdidad de credibilidad
Afectación de la reputación de la entidad
Propiciar situaciones de crisis
Desinformación en los grupos de valor del Instituto</t>
  </si>
  <si>
    <t xml:space="preserve">El funcionario o contratista de la Oficina Asesora de Comunicaciones </t>
  </si>
  <si>
    <t xml:space="preserve">
Al momento de la vinculación de los funcionarios</t>
  </si>
  <si>
    <t xml:space="preserve">Revisar el diligenciamiento y la firma  del acuerdo de confidencialidad. </t>
  </si>
  <si>
    <t>Se verifica que el formato Acuerdo de Confidencialidad y no divulgación de la información E-GTIC-FT-015 esté completamente diligenciado con la fecha y firma respectiva</t>
  </si>
  <si>
    <t>En caso de detectar que alguno de los funcionarios o contratistas no cuente con el documento firmado, se devuelve para diligenciamiento y firma del documento con el fin de generar la vinculación</t>
  </si>
  <si>
    <t>Acuerdo de Confidencialidad y no divulgación de la información E-GTIC-FT-015</t>
  </si>
  <si>
    <t>FUERTE (Siempre se Ejecuta)</t>
  </si>
  <si>
    <t>Contrarestar el efecto de la información manipulada o alterada con pronunciamientos oficiales en  los medios propios y externos, masivos, alternativos y digitales identificados por el proceso</t>
  </si>
  <si>
    <t xml:space="preserve">Implementar una estrategia de comunicación para recordar a todas las dependencias que la OAC es la única oficina autorizada para divulgar información relacionada con la Gestión Institucional e  informar que la OAC exigirá para toda solicitud de publicación de información el formato E-COE-FT-007
</t>
  </si>
  <si>
    <t>01/01/2025 al 30/06/2025</t>
  </si>
  <si>
    <t>No. De columnas en la matriz de riesgo que se desplaza en el eje de la probabilidad.</t>
  </si>
  <si>
    <t>PRODUCTO O REGISTRO QUE QUEDA DE LA EJECUCIÓN DE LAS ACCIONES PARA FORTALECER EL RIESGO</t>
  </si>
  <si>
    <t>Política de comunicaciones revisada y actualizada</t>
  </si>
  <si>
    <t>El/la funcionario/a o contratista de la Oficina Asesora de Comunicaciones</t>
  </si>
  <si>
    <t xml:space="preserve">Cada vez que se reciba una solicitud de publicación de información en la página web de la entidad </t>
  </si>
  <si>
    <t>Verificar que la solicitud incluya el Formato de Publicación E-COE-FT-007 debidamente diligenciado</t>
  </si>
  <si>
    <t>Se verifica que el Formato de Publicación E-COE-FT-007esté debidamente diligenciado, que tenga las firmas correspondientes ( quien hace la solicitud y quien avala la solicitud), que los criterios de publicación sean claros y exactos.</t>
  </si>
  <si>
    <t>En caso de que el formato no se encuentre correcto, se devuelve por correo electrónico al solicitante con copia a la dependencia y al jefe  solicitando las modificaciones o correcciones para continuar con el trámite de la publicación</t>
  </si>
  <si>
    <t xml:space="preserve">Formato de Publicación E-COE-FT-007
Correo electrónico 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</si>
  <si>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</si>
  <si>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</si>
  <si>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</si>
  <si>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</si>
  <si>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</si>
  <si>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</si>
  <si>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</si>
  <si>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</si>
  <si>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</si>
  <si>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</si>
  <si>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</si>
  <si>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</si>
  <si>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</si>
  <si>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</si>
  <si>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</si>
  <si>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</si>
  <si>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</si>
  <si>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</si>
  <si>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X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</si>
  <si>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</si>
  <si>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</si>
  <si>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</si>
  <si>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</si>
  <si>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</si>
  <si>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</si>
  <si>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</si>
  <si>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</si>
  <si>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</si>
  <si>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</si>
  <si>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UNA a CINCO</t>
    </r>
    <r>
      <rPr>
        <sz val="11"/>
        <color theme="1"/>
        <rFont val="Times New Roman"/>
      </rPr>
      <t xml:space="preserve"> pregunta(s) genera un impacto </t>
    </r>
    <r>
      <rPr>
        <b/>
        <sz val="11"/>
        <color theme="1"/>
        <rFont val="Times New Roman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</si>
  <si>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 xml:space="preserve">  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SEIS a ONCE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</si>
  <si>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DOCE a DIECINUEVE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CATASTRÓFICO.</t>
    </r>
  </si>
  <si>
    <r>
      <rPr>
        <b/>
        <sz val="11"/>
        <color theme="1"/>
        <rFont val="Times New Roman"/>
      </rPr>
      <t xml:space="preserve">MODERADO: </t>
    </r>
    <r>
      <rPr>
        <sz val="11"/>
        <color theme="1"/>
        <rFont val="Times New Roman"/>
      </rPr>
      <t>Genera medianas consecuencias sobre la entidad.</t>
    </r>
  </si>
  <si>
    <r>
      <rPr>
        <b/>
        <sz val="11"/>
        <color theme="1"/>
        <rFont val="Times New Roman"/>
      </rPr>
      <t xml:space="preserve">MAYOR: </t>
    </r>
    <r>
      <rPr>
        <sz val="11"/>
        <color theme="1"/>
        <rFont val="Times New Roman"/>
      </rPr>
      <t>Genera altas consecuencias sobre la entidad.</t>
    </r>
  </si>
  <si>
    <r>
      <rPr>
        <b/>
        <sz val="11"/>
        <color theme="1"/>
        <rFont val="Times New Roman"/>
      </rPr>
      <t xml:space="preserve">CATASTROFICO: </t>
    </r>
    <r>
      <rPr>
        <sz val="11"/>
        <color theme="1"/>
        <rFont val="Times New Roman"/>
      </rPr>
      <t>Genera consecuencias desastrosas para la entidad.</t>
    </r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</si>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</sst>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12"/>
      <color theme="1"/>
      <name val="Times New Roman"/>
    </font>
    <font>
      <b/>
      <sz val="10"/>
      <color theme="1"/>
      <name val="Times New Roman"/>
    </font>
    <font>
      <sz val="11"/>
      <name val="Calibri"/>
    </font>
    <font>
      <b/>
      <sz val="14"/>
      <color theme="1"/>
      <name val="Times New Roman"/>
    </font>
    <font>
      <b/>
      <sz val="12"/>
      <color theme="1"/>
      <name val="Times New Roman"/>
    </font>
    <font>
      <sz val="10"/>
      <color theme="1"/>
      <name val="Times New Roman"/>
    </font>
    <font>
      <sz val="14"/>
      <color rgb="FF000000"/>
      <name val="Times New Roman"/>
    </font>
    <font>
      <b/>
      <sz val="20"/>
      <color theme="1"/>
      <name val="Times New Roman"/>
    </font>
    <font>
      <sz val="14"/>
      <color theme="1"/>
      <name val="Times New Roman"/>
    </font>
    <font>
      <b/>
      <sz val="16"/>
      <color theme="1"/>
      <name val="Times New Roman"/>
    </font>
    <font>
      <b/>
      <sz val="11"/>
      <color theme="1"/>
      <name val="Times New Roman"/>
    </font>
    <font>
      <sz val="11"/>
      <color rgb="FF242424"/>
      <name val="&quot;Aptos Narrow&quot;"/>
    </font>
    <font>
      <sz val="11"/>
      <color theme="1"/>
      <name val="Times New Roman"/>
    </font>
    <font>
      <sz val="11"/>
      <color theme="1"/>
      <name val="Noto Sans Symbols"/>
    </font>
    <font>
      <b/>
      <sz val="11"/>
      <color theme="1"/>
      <name val="Calibri"/>
    </font>
    <font>
      <b/>
      <sz val="12"/>
      <color theme="1"/>
      <name val="Calibri"/>
    </font>
    <font>
      <b/>
      <sz val="18"/>
      <color theme="1"/>
      <name val="Calibri"/>
    </font>
    <font>
      <sz val="16"/>
      <color theme="1"/>
      <name val="Calibri"/>
    </font>
    <font>
      <sz val="7"/>
      <color theme="1"/>
      <name val="Times New Roman"/>
    </font>
    <font>
      <b/>
      <sz val="11"/>
      <color theme="1"/>
      <name val="Times New Roman"/>
      <family val="1"/>
    </font>
    <font>
      <sz val="10"/>
      <color rgb="FF000000"/>
      <name val="Times New Roman"/>
      <charset val="1"/>
    </font>
    <font>
      <b/>
      <sz val="10"/>
      <color rgb="FF000000"/>
      <name val="Times New Roman"/>
    </font>
    <font>
      <sz val="11"/>
      <color rgb="FF242424"/>
      <name val="Aptos Narrow"/>
      <charset val="1"/>
    </font>
    <font>
      <sz val="11"/>
      <color theme="1"/>
      <name val="Calibri"/>
      <scheme val="minor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3" tint="0.499984740745262"/>
      <name val="Calibri"/>
      <family val="2"/>
      <scheme val="minor"/>
    </font>
    <font>
      <sz val="10"/>
      <color rgb="FF000000"/>
      <name val="Times New Roman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</fills>
  <borders count="72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6" fillId="0" borderId="7"/>
  </cellStyleXfs>
  <cellXfs count="22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8" fillId="0" borderId="0" xfId="0" applyFont="1"/>
    <xf numFmtId="0" fontId="4" fillId="2" borderId="7" xfId="0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14" fontId="3" fillId="2" borderId="9" xfId="0" applyNumberFormat="1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2" borderId="7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 wrapText="1"/>
    </xf>
    <xf numFmtId="1" fontId="3" fillId="0" borderId="27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center" vertical="center" wrapText="1"/>
    </xf>
    <xf numFmtId="1" fontId="3" fillId="0" borderId="36" xfId="0" applyNumberFormat="1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right"/>
    </xf>
    <xf numFmtId="0" fontId="13" fillId="8" borderId="46" xfId="0" applyFont="1" applyFill="1" applyBorder="1" applyAlignment="1">
      <alignment horizontal="left" vertical="center" wrapText="1"/>
    </xf>
    <xf numFmtId="0" fontId="13" fillId="8" borderId="47" xfId="0" applyFont="1" applyFill="1" applyBorder="1" applyAlignment="1">
      <alignment horizontal="left" vertical="center" wrapText="1"/>
    </xf>
    <xf numFmtId="0" fontId="13" fillId="8" borderId="9" xfId="0" applyFont="1" applyFill="1" applyBorder="1" applyAlignment="1">
      <alignment horizontal="left" vertical="center" wrapText="1"/>
    </xf>
    <xf numFmtId="0" fontId="17" fillId="7" borderId="9" xfId="0" applyFont="1" applyFill="1" applyBorder="1" applyAlignment="1">
      <alignment horizontal="center"/>
    </xf>
    <xf numFmtId="0" fontId="17" fillId="0" borderId="45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" fillId="9" borderId="55" xfId="0" applyFont="1" applyFill="1" applyBorder="1" applyAlignment="1">
      <alignment horizontal="left" vertical="center" wrapText="1"/>
    </xf>
    <xf numFmtId="0" fontId="2" fillId="0" borderId="56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9" borderId="5" xfId="0" applyFont="1" applyFill="1" applyBorder="1" applyAlignment="1">
      <alignment horizontal="left" vertical="center" wrapText="1"/>
    </xf>
    <xf numFmtId="0" fontId="2" fillId="9" borderId="5" xfId="0" applyFont="1" applyFill="1" applyBorder="1" applyAlignment="1">
      <alignment horizontal="center" vertical="center"/>
    </xf>
    <xf numFmtId="0" fontId="2" fillId="10" borderId="59" xfId="0" applyFont="1" applyFill="1" applyBorder="1" applyAlignment="1">
      <alignment horizontal="left" vertical="center" wrapText="1"/>
    </xf>
    <xf numFmtId="0" fontId="2" fillId="0" borderId="60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10" borderId="5" xfId="0" applyFont="1" applyFill="1" applyBorder="1" applyAlignment="1">
      <alignment horizontal="left" vertical="center" wrapText="1"/>
    </xf>
    <xf numFmtId="0" fontId="2" fillId="10" borderId="5" xfId="0" applyFont="1" applyFill="1" applyBorder="1" applyAlignment="1">
      <alignment horizontal="center" vertical="center"/>
    </xf>
    <xf numFmtId="0" fontId="2" fillId="11" borderId="59" xfId="0" applyFont="1" applyFill="1" applyBorder="1" applyAlignment="1">
      <alignment horizontal="left" vertical="center" wrapText="1"/>
    </xf>
    <xf numFmtId="0" fontId="2" fillId="11" borderId="5" xfId="0" applyFont="1" applyFill="1" applyBorder="1" applyAlignment="1">
      <alignment horizontal="left" vertical="center" wrapText="1"/>
    </xf>
    <xf numFmtId="0" fontId="2" fillId="12" borderId="59" xfId="0" applyFont="1" applyFill="1" applyBorder="1" applyAlignment="1">
      <alignment horizontal="left" vertical="center" wrapText="1"/>
    </xf>
    <xf numFmtId="0" fontId="2" fillId="12" borderId="5" xfId="0" applyFont="1" applyFill="1" applyBorder="1" applyAlignment="1">
      <alignment horizontal="left" vertical="center" wrapText="1"/>
    </xf>
    <xf numFmtId="0" fontId="2" fillId="11" borderId="5" xfId="0" applyFont="1" applyFill="1" applyBorder="1" applyAlignment="1">
      <alignment horizontal="center" vertical="center"/>
    </xf>
    <xf numFmtId="0" fontId="2" fillId="13" borderId="63" xfId="0" applyFont="1" applyFill="1" applyBorder="1" applyAlignment="1">
      <alignment horizontal="left" vertical="center" wrapText="1"/>
    </xf>
    <xf numFmtId="0" fontId="2" fillId="0" borderId="64" xfId="0" applyFont="1" applyBorder="1" applyAlignment="1">
      <alignment horizontal="left" vertical="center" wrapText="1"/>
    </xf>
    <xf numFmtId="0" fontId="2" fillId="0" borderId="65" xfId="0" applyFont="1" applyBorder="1" applyAlignment="1">
      <alignment horizontal="left" vertical="center" wrapText="1"/>
    </xf>
    <xf numFmtId="0" fontId="2" fillId="13" borderId="5" xfId="0" applyFont="1" applyFill="1" applyBorder="1" applyAlignment="1">
      <alignment horizontal="left" vertical="center" wrapText="1"/>
    </xf>
    <xf numFmtId="0" fontId="2" fillId="13" borderId="5" xfId="0" applyFont="1" applyFill="1" applyBorder="1" applyAlignment="1">
      <alignment horizontal="center"/>
    </xf>
    <xf numFmtId="0" fontId="2" fillId="12" borderId="5" xfId="0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0" fontId="2" fillId="10" borderId="5" xfId="0" applyFont="1" applyFill="1" applyBorder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2" fillId="9" borderId="55" xfId="0" applyFont="1" applyFill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2" fillId="10" borderId="59" xfId="0" applyFont="1" applyFill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0" fontId="2" fillId="11" borderId="63" xfId="0" applyFont="1" applyFill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4" fillId="2" borderId="61" xfId="0" applyFont="1" applyFill="1" applyBorder="1" applyAlignment="1">
      <alignment horizontal="left" vertical="center"/>
    </xf>
    <xf numFmtId="0" fontId="4" fillId="2" borderId="51" xfId="0" applyFont="1" applyFill="1" applyBorder="1" applyAlignment="1">
      <alignment horizontal="center" vertical="center"/>
    </xf>
    <xf numFmtId="0" fontId="4" fillId="2" borderId="61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14" fontId="4" fillId="2" borderId="21" xfId="0" applyNumberFormat="1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3" fillId="8" borderId="54" xfId="0" applyFont="1" applyFill="1" applyBorder="1" applyAlignment="1">
      <alignment horizontal="left" vertical="center" wrapText="1"/>
    </xf>
    <xf numFmtId="0" fontId="13" fillId="8" borderId="54" xfId="0" applyFont="1" applyFill="1" applyBorder="1" applyAlignment="1">
      <alignment horizontal="center" vertical="center" wrapText="1"/>
    </xf>
    <xf numFmtId="0" fontId="15" fillId="0" borderId="54" xfId="0" applyFont="1" applyBorder="1" applyAlignment="1">
      <alignment horizontal="left" vertical="center" wrapText="1"/>
    </xf>
    <xf numFmtId="0" fontId="13" fillId="0" borderId="54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/>
    </xf>
    <xf numFmtId="0" fontId="17" fillId="0" borderId="50" xfId="0" applyFont="1" applyBorder="1" applyAlignment="1">
      <alignment horizontal="center"/>
    </xf>
    <xf numFmtId="0" fontId="27" fillId="2" borderId="5" xfId="0" applyFont="1" applyFill="1" applyBorder="1" applyAlignment="1">
      <alignment horizontal="center" vertical="center"/>
    </xf>
    <xf numFmtId="49" fontId="27" fillId="2" borderId="5" xfId="0" applyNumberFormat="1" applyFont="1" applyFill="1" applyBorder="1" applyAlignment="1">
      <alignment horizontal="center" vertical="center"/>
    </xf>
    <xf numFmtId="164" fontId="27" fillId="2" borderId="5" xfId="0" applyNumberFormat="1" applyFont="1" applyFill="1" applyBorder="1" applyAlignment="1">
      <alignment horizontal="center" vertical="center"/>
    </xf>
    <xf numFmtId="0" fontId="26" fillId="0" borderId="7" xfId="1"/>
    <xf numFmtId="0" fontId="1" fillId="0" borderId="7" xfId="1" applyFont="1"/>
    <xf numFmtId="0" fontId="29" fillId="3" borderId="15" xfId="1" applyFont="1" applyFill="1" applyBorder="1" applyAlignment="1">
      <alignment horizontal="center" vertical="center" wrapText="1"/>
    </xf>
    <xf numFmtId="0" fontId="30" fillId="0" borderId="71" xfId="1" applyFont="1" applyBorder="1" applyAlignment="1">
      <alignment horizontal="center" vertical="center" wrapText="1"/>
    </xf>
    <xf numFmtId="0" fontId="30" fillId="0" borderId="71" xfId="1" applyFont="1" applyBorder="1" applyAlignment="1">
      <alignment horizontal="justify" vertical="center"/>
    </xf>
    <xf numFmtId="0" fontId="26" fillId="0" borderId="71" xfId="1" applyBorder="1"/>
    <xf numFmtId="0" fontId="26" fillId="0" borderId="71" xfId="1" applyBorder="1" applyAlignment="1">
      <alignment horizontal="justify" vertical="center"/>
    </xf>
    <xf numFmtId="0" fontId="28" fillId="0" borderId="7" xfId="1" applyFont="1" applyAlignment="1">
      <alignment horizontal="center"/>
    </xf>
    <xf numFmtId="1" fontId="12" fillId="0" borderId="28" xfId="0" applyNumberFormat="1" applyFont="1" applyBorder="1" applyAlignment="1">
      <alignment horizontal="center" vertical="center" wrapText="1"/>
    </xf>
    <xf numFmtId="0" fontId="5" fillId="0" borderId="32" xfId="0" applyFont="1" applyBorder="1"/>
    <xf numFmtId="0" fontId="22" fillId="0" borderId="15" xfId="0" applyFont="1" applyBorder="1" applyAlignment="1">
      <alignment horizontal="center" vertical="top" wrapText="1"/>
    </xf>
    <xf numFmtId="0" fontId="22" fillId="0" borderId="22" xfId="0" applyFont="1" applyBorder="1" applyAlignment="1">
      <alignment horizontal="center" vertical="top" wrapText="1"/>
    </xf>
    <xf numFmtId="0" fontId="22" fillId="0" borderId="38" xfId="0" applyFont="1" applyBorder="1" applyAlignment="1">
      <alignment horizontal="center" vertical="top" wrapText="1"/>
    </xf>
    <xf numFmtId="0" fontId="6" fillId="0" borderId="33" xfId="0" applyFont="1" applyBorder="1" applyAlignment="1">
      <alignment horizontal="center" vertical="center" wrapText="1"/>
    </xf>
    <xf numFmtId="0" fontId="5" fillId="0" borderId="37" xfId="0" applyFont="1" applyBorder="1"/>
    <xf numFmtId="1" fontId="12" fillId="0" borderId="41" xfId="0" applyNumberFormat="1" applyFont="1" applyBorder="1" applyAlignment="1">
      <alignment horizontal="center" vertical="center" wrapText="1"/>
    </xf>
    <xf numFmtId="0" fontId="5" fillId="0" borderId="44" xfId="0" applyFont="1" applyBorder="1"/>
    <xf numFmtId="0" fontId="11" fillId="0" borderId="43" xfId="0" applyFont="1" applyBorder="1" applyAlignment="1">
      <alignment horizontal="center" vertical="center" wrapText="1"/>
    </xf>
    <xf numFmtId="0" fontId="5" fillId="0" borderId="23" xfId="0" applyFont="1" applyBorder="1"/>
    <xf numFmtId="0" fontId="5" fillId="0" borderId="34" xfId="0" applyFont="1" applyBorder="1"/>
    <xf numFmtId="14" fontId="8" fillId="0" borderId="42" xfId="0" applyNumberFormat="1" applyFont="1" applyBorder="1" applyAlignment="1">
      <alignment horizontal="center" vertical="center"/>
    </xf>
    <xf numFmtId="0" fontId="5" fillId="0" borderId="24" xfId="0" applyFont="1" applyBorder="1"/>
    <xf numFmtId="0" fontId="5" fillId="0" borderId="40" xfId="0" applyFont="1" applyBorder="1"/>
    <xf numFmtId="0" fontId="4" fillId="7" borderId="16" xfId="0" applyFont="1" applyFill="1" applyBorder="1" applyAlignment="1">
      <alignment horizontal="left" vertical="center" wrapText="1"/>
    </xf>
    <xf numFmtId="0" fontId="11" fillId="0" borderId="16" xfId="0" applyFont="1" applyBorder="1" applyAlignment="1">
      <alignment horizontal="center" vertical="center" wrapText="1"/>
    </xf>
    <xf numFmtId="0" fontId="5" fillId="0" borderId="39" xfId="0" applyFont="1" applyBorder="1"/>
    <xf numFmtId="0" fontId="11" fillId="0" borderId="42" xfId="0" applyFont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5" fillId="0" borderId="22" xfId="0" applyFont="1" applyBorder="1"/>
    <xf numFmtId="0" fontId="5" fillId="0" borderId="38" xfId="0" applyFont="1" applyBorder="1"/>
    <xf numFmtId="0" fontId="13" fillId="0" borderId="15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top"/>
    </xf>
    <xf numFmtId="0" fontId="4" fillId="0" borderId="15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8" fillId="0" borderId="30" xfId="0" applyFont="1" applyBorder="1" applyAlignment="1">
      <alignment horizontal="center" vertical="top"/>
    </xf>
    <xf numFmtId="0" fontId="5" fillId="0" borderId="6" xfId="0" applyFont="1" applyBorder="1"/>
    <xf numFmtId="0" fontId="5" fillId="0" borderId="52" xfId="0" applyFont="1" applyBorder="1"/>
    <xf numFmtId="0" fontId="12" fillId="4" borderId="29" xfId="0" applyFont="1" applyFill="1" applyBorder="1" applyAlignment="1">
      <alignment horizontal="center" vertical="center"/>
    </xf>
    <xf numFmtId="0" fontId="5" fillId="0" borderId="25" xfId="0" applyFont="1" applyBorder="1"/>
    <xf numFmtId="0" fontId="6" fillId="4" borderId="15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/>
    </xf>
    <xf numFmtId="0" fontId="5" fillId="0" borderId="12" xfId="0" applyFont="1" applyBorder="1"/>
    <xf numFmtId="0" fontId="5" fillId="0" borderId="13" xfId="0" applyFont="1" applyBorder="1"/>
    <xf numFmtId="0" fontId="4" fillId="3" borderId="48" xfId="0" applyFont="1" applyFill="1" applyBorder="1" applyAlignment="1">
      <alignment horizontal="center" vertical="center"/>
    </xf>
    <xf numFmtId="0" fontId="5" fillId="0" borderId="49" xfId="0" applyFont="1" applyBorder="1"/>
    <xf numFmtId="0" fontId="5" fillId="0" borderId="50" xfId="0" applyFont="1" applyBorder="1"/>
    <xf numFmtId="0" fontId="0" fillId="0" borderId="0" xfId="0"/>
    <xf numFmtId="0" fontId="5" fillId="0" borderId="46" xfId="0" applyFont="1" applyBorder="1"/>
    <xf numFmtId="0" fontId="5" fillId="0" borderId="53" xfId="0" applyFont="1" applyBorder="1"/>
    <xf numFmtId="0" fontId="5" fillId="0" borderId="54" xfId="0" applyFont="1" applyBorder="1"/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5" fillId="0" borderId="19" xfId="0" applyFont="1" applyBorder="1"/>
    <xf numFmtId="0" fontId="4" fillId="3" borderId="16" xfId="0" applyFont="1" applyFill="1" applyBorder="1" applyAlignment="1">
      <alignment horizontal="center" vertical="center" wrapText="1"/>
    </xf>
    <xf numFmtId="0" fontId="4" fillId="3" borderId="59" xfId="0" applyFont="1" applyFill="1" applyBorder="1" applyAlignment="1">
      <alignment horizontal="center"/>
    </xf>
    <xf numFmtId="0" fontId="5" fillId="0" borderId="18" xfId="0" applyFont="1" applyBorder="1"/>
    <xf numFmtId="0" fontId="5" fillId="0" borderId="4" xfId="0" applyFont="1" applyBorder="1"/>
    <xf numFmtId="0" fontId="4" fillId="3" borderId="20" xfId="0" applyFont="1" applyFill="1" applyBorder="1" applyAlignment="1">
      <alignment horizontal="center"/>
    </xf>
    <xf numFmtId="0" fontId="5" fillId="0" borderId="21" xfId="0" applyFont="1" applyBorder="1"/>
    <xf numFmtId="0" fontId="5" fillId="0" borderId="67" xfId="0" applyFont="1" applyBorder="1"/>
    <xf numFmtId="0" fontId="10" fillId="0" borderId="14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left" vertical="center" wrapText="1"/>
    </xf>
    <xf numFmtId="0" fontId="4" fillId="3" borderId="17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0" fontId="31" fillId="0" borderId="42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5" fillId="0" borderId="10" xfId="0" applyFont="1" applyBorder="1"/>
    <xf numFmtId="0" fontId="7" fillId="3" borderId="69" xfId="0" applyFont="1" applyFill="1" applyBorder="1" applyAlignment="1">
      <alignment horizontal="center" vertical="center"/>
    </xf>
    <xf numFmtId="0" fontId="5" fillId="0" borderId="70" xfId="0" applyFont="1" applyBorder="1"/>
    <xf numFmtId="0" fontId="4" fillId="2" borderId="10" xfId="0" applyFont="1" applyFill="1" applyBorder="1" applyAlignment="1">
      <alignment horizontal="center" vertical="center"/>
    </xf>
    <xf numFmtId="0" fontId="5" fillId="0" borderId="11" xfId="0" applyFont="1" applyBorder="1"/>
    <xf numFmtId="0" fontId="7" fillId="3" borderId="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left" vertical="center" wrapText="1"/>
    </xf>
    <xf numFmtId="0" fontId="13" fillId="0" borderId="15" xfId="0" applyFont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top" wrapText="1"/>
    </xf>
    <xf numFmtId="0" fontId="12" fillId="6" borderId="15" xfId="0" applyFont="1" applyFill="1" applyBorder="1" applyAlignment="1">
      <alignment horizontal="center" vertical="top" wrapText="1"/>
    </xf>
    <xf numFmtId="0" fontId="15" fillId="7" borderId="8" xfId="0" applyFont="1" applyFill="1" applyBorder="1" applyAlignment="1">
      <alignment horizontal="left"/>
    </xf>
    <xf numFmtId="0" fontId="15" fillId="7" borderId="52" xfId="0" applyFont="1" applyFill="1" applyBorder="1" applyAlignment="1">
      <alignment horizontal="left"/>
    </xf>
    <xf numFmtId="0" fontId="13" fillId="8" borderId="8" xfId="0" applyFont="1" applyFill="1" applyBorder="1" applyAlignment="1">
      <alignment horizontal="center" vertical="center" wrapText="1"/>
    </xf>
    <xf numFmtId="0" fontId="13" fillId="8" borderId="45" xfId="0" applyFont="1" applyFill="1" applyBorder="1" applyAlignment="1">
      <alignment horizontal="left" vertical="center" wrapText="1"/>
    </xf>
    <xf numFmtId="0" fontId="5" fillId="0" borderId="47" xfId="0" applyFont="1" applyBorder="1"/>
    <xf numFmtId="0" fontId="13" fillId="8" borderId="48" xfId="0" applyFont="1" applyFill="1" applyBorder="1" applyAlignment="1">
      <alignment horizontal="left" vertical="center" wrapText="1"/>
    </xf>
    <xf numFmtId="0" fontId="16" fillId="8" borderId="17" xfId="0" applyFont="1" applyFill="1" applyBorder="1" applyAlignment="1">
      <alignment horizontal="left" vertical="center" wrapText="1"/>
    </xf>
    <xf numFmtId="0" fontId="16" fillId="8" borderId="17" xfId="0" applyFont="1" applyFill="1" applyBorder="1" applyAlignment="1">
      <alignment horizontal="left" vertical="top" wrapText="1"/>
    </xf>
    <xf numFmtId="0" fontId="16" fillId="8" borderId="57" xfId="0" applyFont="1" applyFill="1" applyBorder="1" applyAlignment="1">
      <alignment horizontal="left" vertical="top" wrapText="1"/>
    </xf>
    <xf numFmtId="0" fontId="5" fillId="0" borderId="51" xfId="0" applyFont="1" applyBorder="1"/>
    <xf numFmtId="0" fontId="5" fillId="0" borderId="58" xfId="0" applyFont="1" applyBorder="1"/>
    <xf numFmtId="0" fontId="2" fillId="0" borderId="12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68" xfId="0" applyFont="1" applyBorder="1" applyAlignment="1">
      <alignment horizontal="left" vertical="center" wrapText="1"/>
    </xf>
    <xf numFmtId="0" fontId="5" fillId="0" borderId="68" xfId="0" applyFont="1" applyBorder="1"/>
    <xf numFmtId="0" fontId="5" fillId="0" borderId="65" xfId="0" applyFont="1" applyBorder="1"/>
    <xf numFmtId="0" fontId="18" fillId="0" borderId="53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textRotation="90"/>
    </xf>
    <xf numFmtId="0" fontId="20" fillId="0" borderId="57" xfId="0" applyFont="1" applyBorder="1" applyAlignment="1">
      <alignment horizontal="center" vertical="center" wrapText="1"/>
    </xf>
    <xf numFmtId="0" fontId="5" fillId="0" borderId="61" xfId="0" applyFont="1" applyBorder="1"/>
    <xf numFmtId="0" fontId="5" fillId="0" borderId="62" xfId="0" applyFont="1" applyBorder="1"/>
    <xf numFmtId="0" fontId="5" fillId="0" borderId="66" xfId="0" applyFont="1" applyBorder="1"/>
    <xf numFmtId="0" fontId="19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 xr:uid="{EA256B0E-07F5-4634-956B-A13E2DA59442}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4140625" defaultRowHeight="15" customHeight="1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>
      <c r="A9" s="1" t="s">
        <v>42</v>
      </c>
      <c r="D9" s="1" t="s">
        <v>43</v>
      </c>
      <c r="E9" s="1" t="s">
        <v>7</v>
      </c>
    </row>
    <row r="10" spans="1:12" ht="14.4">
      <c r="D10" s="1" t="s">
        <v>44</v>
      </c>
      <c r="E10" s="1" t="s">
        <v>15</v>
      </c>
    </row>
    <row r="11" spans="1:12" ht="14.4">
      <c r="A11" s="1" t="s">
        <v>45</v>
      </c>
      <c r="D11" s="1" t="s">
        <v>46</v>
      </c>
      <c r="E11" s="1" t="s">
        <v>22</v>
      </c>
    </row>
    <row r="12" spans="1:12" ht="14.4">
      <c r="A12" s="1" t="s">
        <v>47</v>
      </c>
      <c r="D12" s="1" t="s">
        <v>48</v>
      </c>
      <c r="E12" s="1" t="s">
        <v>15</v>
      </c>
    </row>
    <row r="13" spans="1:12" ht="14.4">
      <c r="D13" s="1" t="s">
        <v>49</v>
      </c>
      <c r="E13" s="1" t="s">
        <v>15</v>
      </c>
      <c r="I13" s="1" t="s">
        <v>50</v>
      </c>
    </row>
    <row r="14" spans="1:12" ht="14.4">
      <c r="D14" s="1" t="s">
        <v>51</v>
      </c>
      <c r="E14" s="1" t="s">
        <v>22</v>
      </c>
      <c r="I14" s="1" t="s">
        <v>52</v>
      </c>
    </row>
    <row r="15" spans="1:12" ht="14.4">
      <c r="D15" s="1" t="s">
        <v>53</v>
      </c>
      <c r="E15" s="1" t="s">
        <v>15</v>
      </c>
      <c r="I15" s="1" t="s">
        <v>54</v>
      </c>
    </row>
    <row r="16" spans="1:12" ht="14.4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>
      <c r="A17" s="1" t="s">
        <v>58</v>
      </c>
      <c r="D17" s="1" t="s">
        <v>59</v>
      </c>
      <c r="E17" s="1" t="s">
        <v>22</v>
      </c>
    </row>
    <row r="18" spans="1:9" ht="14.4">
      <c r="A18" s="1" t="s">
        <v>60</v>
      </c>
      <c r="I18" s="1" t="s">
        <v>61</v>
      </c>
    </row>
    <row r="19" spans="1:9" ht="14.4">
      <c r="I19" s="1" t="s">
        <v>62</v>
      </c>
    </row>
    <row r="20" spans="1:9" ht="14.4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CADB0-9A24-41F8-95F4-C8FDF736E521}">
  <sheetPr>
    <tabColor rgb="FF00B050"/>
  </sheetPr>
  <dimension ref="A1:B14"/>
  <sheetViews>
    <sheetView workbookViewId="0">
      <selection activeCell="B27" sqref="B27"/>
    </sheetView>
  </sheetViews>
  <sheetFormatPr baseColWidth="10" defaultColWidth="11.5546875" defaultRowHeight="14.4"/>
  <cols>
    <col min="1" max="1" width="18.6640625" style="100" customWidth="1"/>
    <col min="2" max="2" width="57.109375" style="100" customWidth="1"/>
    <col min="3" max="16384" width="11.5546875" style="100"/>
  </cols>
  <sheetData>
    <row r="1" spans="1:2" ht="21">
      <c r="A1" s="107" t="s">
        <v>64</v>
      </c>
      <c r="B1" s="107"/>
    </row>
    <row r="3" spans="1:2">
      <c r="A3" s="101" t="s">
        <v>65</v>
      </c>
    </row>
    <row r="5" spans="1:2">
      <c r="A5" s="102" t="s">
        <v>66</v>
      </c>
      <c r="B5" s="102" t="s">
        <v>67</v>
      </c>
    </row>
    <row r="6" spans="1:2" ht="42" customHeight="1">
      <c r="A6" s="103" t="s">
        <v>68</v>
      </c>
      <c r="B6" s="104" t="s">
        <v>69</v>
      </c>
    </row>
    <row r="7" spans="1:2">
      <c r="A7" s="105"/>
      <c r="B7" s="106"/>
    </row>
    <row r="8" spans="1:2">
      <c r="A8" s="105"/>
      <c r="B8" s="106"/>
    </row>
    <row r="9" spans="1:2">
      <c r="A9" s="105"/>
      <c r="B9" s="106"/>
    </row>
    <row r="10" spans="1:2">
      <c r="A10" s="105"/>
      <c r="B10" s="106"/>
    </row>
    <row r="11" spans="1:2">
      <c r="A11" s="105"/>
      <c r="B11" s="106"/>
    </row>
    <row r="12" spans="1:2">
      <c r="A12" s="105"/>
      <c r="B12" s="106"/>
    </row>
    <row r="14" spans="1:2">
      <c r="A14" s="101" t="s">
        <v>70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1000"/>
  <sheetViews>
    <sheetView showGridLines="0" tabSelected="1" workbookViewId="0">
      <selection activeCell="A18" sqref="A18:A59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customWidth="1"/>
    <col min="38" max="38" width="3.6640625" customWidth="1"/>
    <col min="39" max="39" width="42.5546875" customWidth="1"/>
    <col min="40" max="40" width="50.33203125" customWidth="1"/>
    <col min="41" max="43" width="11.44140625" customWidth="1"/>
  </cols>
  <sheetData>
    <row r="1" spans="1:43" ht="27" customHeight="1">
      <c r="A1" s="180"/>
      <c r="B1" s="146"/>
      <c r="C1" s="181" t="s">
        <v>71</v>
      </c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6"/>
      <c r="AK1" s="182" t="s">
        <v>72</v>
      </c>
      <c r="AL1" s="157"/>
      <c r="AM1" s="158"/>
      <c r="AN1" s="97" t="s">
        <v>73</v>
      </c>
      <c r="AO1" s="7"/>
      <c r="AP1" s="7"/>
      <c r="AQ1" s="7"/>
    </row>
    <row r="2" spans="1:43" ht="27" customHeight="1">
      <c r="A2" s="136"/>
      <c r="B2" s="148"/>
      <c r="C2" s="137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50"/>
      <c r="AK2" s="182" t="s">
        <v>74</v>
      </c>
      <c r="AL2" s="157"/>
      <c r="AM2" s="158"/>
      <c r="AN2" s="98" t="s">
        <v>75</v>
      </c>
      <c r="AO2" s="7"/>
      <c r="AP2" s="7"/>
      <c r="AQ2" s="7"/>
    </row>
    <row r="3" spans="1:43" ht="27" customHeight="1">
      <c r="A3" s="136"/>
      <c r="B3" s="148"/>
      <c r="C3" s="181" t="s">
        <v>76</v>
      </c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6"/>
      <c r="AK3" s="182" t="s">
        <v>77</v>
      </c>
      <c r="AL3" s="157"/>
      <c r="AM3" s="158"/>
      <c r="AN3" s="97" t="s">
        <v>78</v>
      </c>
      <c r="AO3" s="7"/>
      <c r="AP3" s="7"/>
      <c r="AQ3" s="7"/>
    </row>
    <row r="4" spans="1:43" ht="27" customHeight="1">
      <c r="A4" s="137"/>
      <c r="B4" s="150"/>
      <c r="C4" s="137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50"/>
      <c r="AK4" s="182" t="s">
        <v>79</v>
      </c>
      <c r="AL4" s="157"/>
      <c r="AM4" s="158"/>
      <c r="AN4" s="99">
        <v>45909</v>
      </c>
      <c r="AO4" s="7"/>
      <c r="AP4" s="7"/>
      <c r="AQ4" s="7"/>
    </row>
    <row r="5" spans="1:43" ht="27" customHeight="1">
      <c r="A5" s="7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9"/>
      <c r="AK5" s="79"/>
      <c r="AL5" s="7"/>
      <c r="AM5" s="7"/>
      <c r="AN5" s="7"/>
      <c r="AO5" s="7"/>
      <c r="AP5" s="7"/>
      <c r="AQ5" s="7"/>
    </row>
    <row r="6" spans="1:43" ht="36" customHeight="1">
      <c r="A6" s="183" t="s">
        <v>80</v>
      </c>
      <c r="B6" s="184"/>
      <c r="C6" s="10">
        <v>45627</v>
      </c>
      <c r="D6" s="11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9"/>
      <c r="AK6" s="8"/>
      <c r="AL6" s="7"/>
      <c r="AM6" s="7"/>
      <c r="AN6" s="7"/>
      <c r="AO6" s="7"/>
      <c r="AP6" s="7"/>
      <c r="AQ6" s="7"/>
    </row>
    <row r="7" spans="1:43" ht="17.25" customHeight="1">
      <c r="A7" s="12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9"/>
      <c r="AK7" s="8"/>
      <c r="AL7" s="7"/>
      <c r="AM7" s="7"/>
      <c r="AN7" s="7"/>
      <c r="AO7" s="7"/>
      <c r="AP7" s="7"/>
      <c r="AQ7" s="7"/>
    </row>
    <row r="8" spans="1:43" ht="59.25" customHeight="1">
      <c r="A8" s="185" t="s">
        <v>81</v>
      </c>
      <c r="B8" s="186"/>
      <c r="C8" s="187" t="s">
        <v>82</v>
      </c>
      <c r="D8" s="184"/>
      <c r="E8" s="184"/>
      <c r="F8" s="184"/>
      <c r="G8" s="184"/>
      <c r="H8" s="184"/>
      <c r="I8" s="188"/>
      <c r="J8" s="8"/>
      <c r="K8" s="8"/>
      <c r="L8" s="8"/>
      <c r="M8" s="1"/>
      <c r="N8" s="1"/>
      <c r="O8" s="1"/>
      <c r="P8" s="1"/>
      <c r="Q8" s="1"/>
      <c r="R8" s="1"/>
      <c r="S8" s="1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9"/>
      <c r="AK8" s="8"/>
      <c r="AL8" s="7"/>
      <c r="AM8" s="7"/>
      <c r="AN8" s="7"/>
      <c r="AO8" s="7"/>
      <c r="AP8" s="7"/>
      <c r="AQ8" s="7"/>
    </row>
    <row r="9" spans="1:43" ht="13.5" customHeight="1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  <c r="AK9" s="8"/>
      <c r="AL9" s="7"/>
      <c r="AM9" s="7"/>
      <c r="AN9" s="7"/>
      <c r="AO9" s="7"/>
      <c r="AP9" s="7"/>
      <c r="AQ9" s="7"/>
    </row>
    <row r="10" spans="1:43" ht="59.25" customHeight="1">
      <c r="A10" s="189" t="s">
        <v>83</v>
      </c>
      <c r="B10" s="184"/>
      <c r="C10" s="190" t="s">
        <v>84</v>
      </c>
      <c r="D10" s="184"/>
      <c r="E10" s="184"/>
      <c r="F10" s="184"/>
      <c r="G10" s="184"/>
      <c r="H10" s="184"/>
      <c r="I10" s="184"/>
      <c r="J10" s="188"/>
      <c r="K10" s="15"/>
      <c r="L10" s="15"/>
      <c r="M10" s="15"/>
      <c r="N10" s="15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9"/>
      <c r="AK10" s="8"/>
      <c r="AL10" s="7"/>
      <c r="AM10" s="7"/>
      <c r="AN10" s="7"/>
      <c r="AO10" s="7"/>
      <c r="AP10" s="7"/>
      <c r="AQ10" s="7"/>
    </row>
    <row r="11" spans="1:43" ht="59.25" customHeight="1">
      <c r="A11" s="189" t="s">
        <v>85</v>
      </c>
      <c r="B11" s="184"/>
      <c r="C11" s="190" t="s">
        <v>86</v>
      </c>
      <c r="D11" s="184"/>
      <c r="E11" s="184"/>
      <c r="F11" s="184"/>
      <c r="G11" s="184"/>
      <c r="H11" s="184"/>
      <c r="I11" s="184"/>
      <c r="J11" s="188"/>
      <c r="K11" s="15"/>
      <c r="L11" s="15"/>
      <c r="M11" s="15"/>
      <c r="N11" s="15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9"/>
      <c r="AK11" s="8"/>
      <c r="AL11" s="7"/>
      <c r="AM11" s="7"/>
      <c r="AN11" s="7"/>
      <c r="AO11" s="7"/>
      <c r="AP11" s="7"/>
      <c r="AQ11" s="7"/>
    </row>
    <row r="12" spans="1:43" ht="15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9"/>
      <c r="AK12" s="8"/>
      <c r="AL12" s="7"/>
      <c r="AM12" s="7"/>
      <c r="AN12" s="7"/>
      <c r="AO12" s="7"/>
      <c r="AP12" s="7"/>
      <c r="AQ12" s="7"/>
    </row>
    <row r="13" spans="1:43" ht="15.75" customHeight="1">
      <c r="A13" s="80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1"/>
      <c r="AH13" s="81"/>
      <c r="AI13" s="81"/>
      <c r="AJ13" s="82"/>
      <c r="AK13" s="83"/>
      <c r="AL13" s="7"/>
      <c r="AM13" s="7"/>
      <c r="AN13" s="7"/>
      <c r="AO13" s="7"/>
      <c r="AP13" s="7"/>
      <c r="AQ13" s="7"/>
    </row>
    <row r="14" spans="1:43" ht="14.4">
      <c r="A14" s="141" t="s">
        <v>87</v>
      </c>
      <c r="B14" s="142"/>
      <c r="C14" s="142"/>
      <c r="D14" s="143"/>
      <c r="E14" s="141" t="s">
        <v>88</v>
      </c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3"/>
      <c r="AF14" s="16"/>
      <c r="AG14" s="144" t="s">
        <v>89</v>
      </c>
      <c r="AH14" s="145"/>
      <c r="AI14" s="145"/>
      <c r="AJ14" s="145"/>
      <c r="AK14" s="146"/>
      <c r="AL14" s="7"/>
      <c r="AM14" s="144" t="s">
        <v>90</v>
      </c>
      <c r="AN14" s="146"/>
      <c r="AO14" s="7"/>
      <c r="AP14" s="7"/>
      <c r="AQ14" s="7"/>
    </row>
    <row r="15" spans="1:43" ht="14.4">
      <c r="A15" s="151" t="s">
        <v>91</v>
      </c>
      <c r="B15" s="152" t="s">
        <v>92</v>
      </c>
      <c r="C15" s="152" t="s">
        <v>93</v>
      </c>
      <c r="D15" s="155" t="s">
        <v>94</v>
      </c>
      <c r="E15" s="156" t="s">
        <v>95</v>
      </c>
      <c r="F15" s="157"/>
      <c r="G15" s="157"/>
      <c r="H15" s="158"/>
      <c r="I15" s="165" t="s">
        <v>96</v>
      </c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7"/>
      <c r="Y15" s="17"/>
      <c r="Z15" s="165" t="s">
        <v>97</v>
      </c>
      <c r="AA15" s="157"/>
      <c r="AB15" s="157"/>
      <c r="AC15" s="157"/>
      <c r="AD15" s="157"/>
      <c r="AE15" s="154"/>
      <c r="AF15" s="16"/>
      <c r="AG15" s="136"/>
      <c r="AH15" s="147"/>
      <c r="AI15" s="147"/>
      <c r="AJ15" s="147"/>
      <c r="AK15" s="148"/>
      <c r="AL15" s="7"/>
      <c r="AM15" s="136"/>
      <c r="AN15" s="148"/>
      <c r="AO15" s="18"/>
      <c r="AP15" s="18"/>
      <c r="AQ15" s="18"/>
    </row>
    <row r="16" spans="1:43" ht="32.25" customHeight="1">
      <c r="A16" s="121"/>
      <c r="B16" s="128"/>
      <c r="C16" s="128"/>
      <c r="D16" s="118"/>
      <c r="E16" s="159" t="s">
        <v>98</v>
      </c>
      <c r="F16" s="160"/>
      <c r="G16" s="160"/>
      <c r="H16" s="161"/>
      <c r="I16" s="152" t="s">
        <v>99</v>
      </c>
      <c r="J16" s="152" t="s">
        <v>100</v>
      </c>
      <c r="K16" s="152" t="s">
        <v>101</v>
      </c>
      <c r="L16" s="152" t="s">
        <v>102</v>
      </c>
      <c r="M16" s="152" t="s">
        <v>103</v>
      </c>
      <c r="N16" s="152" t="s">
        <v>104</v>
      </c>
      <c r="O16" s="166" t="s">
        <v>105</v>
      </c>
      <c r="P16" s="166" t="s">
        <v>106</v>
      </c>
      <c r="Q16" s="166" t="s">
        <v>107</v>
      </c>
      <c r="R16" s="152" t="s">
        <v>108</v>
      </c>
      <c r="S16" s="167" t="s">
        <v>109</v>
      </c>
      <c r="T16" s="152" t="s">
        <v>110</v>
      </c>
      <c r="U16" s="152" t="s">
        <v>111</v>
      </c>
      <c r="V16" s="152" t="s">
        <v>112</v>
      </c>
      <c r="W16" s="152" t="s">
        <v>113</v>
      </c>
      <c r="X16" s="152" t="s">
        <v>114</v>
      </c>
      <c r="Y16" s="84"/>
      <c r="Z16" s="167" t="s">
        <v>115</v>
      </c>
      <c r="AA16" s="152" t="s">
        <v>116</v>
      </c>
      <c r="AB16" s="152" t="s">
        <v>117</v>
      </c>
      <c r="AC16" s="152" t="s">
        <v>55</v>
      </c>
      <c r="AD16" s="153" t="s">
        <v>118</v>
      </c>
      <c r="AE16" s="154"/>
      <c r="AF16" s="19"/>
      <c r="AG16" s="137"/>
      <c r="AH16" s="149"/>
      <c r="AI16" s="149"/>
      <c r="AJ16" s="149"/>
      <c r="AK16" s="150"/>
      <c r="AL16" s="18"/>
      <c r="AM16" s="137"/>
      <c r="AN16" s="150"/>
      <c r="AO16" s="18"/>
      <c r="AP16" s="7"/>
      <c r="AQ16" s="18"/>
    </row>
    <row r="17" spans="1:43" ht="102" customHeight="1">
      <c r="A17" s="121"/>
      <c r="B17" s="128"/>
      <c r="C17" s="128"/>
      <c r="D17" s="118"/>
      <c r="E17" s="20" t="s">
        <v>0</v>
      </c>
      <c r="F17" s="84" t="s">
        <v>1</v>
      </c>
      <c r="G17" s="85"/>
      <c r="H17" s="86" t="s">
        <v>119</v>
      </c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87"/>
      <c r="Z17" s="139"/>
      <c r="AA17" s="139"/>
      <c r="AB17" s="139"/>
      <c r="AC17" s="139"/>
      <c r="AD17" s="21" t="s">
        <v>120</v>
      </c>
      <c r="AE17" s="22" t="s">
        <v>121</v>
      </c>
      <c r="AF17" s="19"/>
      <c r="AG17" s="20" t="s">
        <v>122</v>
      </c>
      <c r="AH17" s="87" t="s">
        <v>123</v>
      </c>
      <c r="AI17" s="87" t="s">
        <v>124</v>
      </c>
      <c r="AJ17" s="87" t="s">
        <v>125</v>
      </c>
      <c r="AK17" s="88" t="s">
        <v>126</v>
      </c>
      <c r="AL17" s="18"/>
      <c r="AM17" s="20" t="s">
        <v>127</v>
      </c>
      <c r="AN17" s="88" t="s">
        <v>128</v>
      </c>
      <c r="AO17" s="18"/>
      <c r="AP17" s="7"/>
      <c r="AQ17" s="18"/>
    </row>
    <row r="18" spans="1:43" ht="51" customHeight="1">
      <c r="A18" s="162">
        <v>1</v>
      </c>
      <c r="B18" s="163" t="s">
        <v>129</v>
      </c>
      <c r="C18" s="163" t="s">
        <v>130</v>
      </c>
      <c r="D18" s="134" t="s">
        <v>131</v>
      </c>
      <c r="E18" s="197" t="s">
        <v>6</v>
      </c>
      <c r="F18" s="133" t="s">
        <v>13</v>
      </c>
      <c r="G18" s="131" t="str">
        <f>+CONCATENATE(E18," - ",F18)</f>
        <v>MUY BAJA - MAYOR</v>
      </c>
      <c r="H18" s="132" t="str">
        <f>+VLOOKUP(G18,Datos!D3:E17,2,FALSE)</f>
        <v>ALTO</v>
      </c>
      <c r="I18" s="164" t="s">
        <v>132</v>
      </c>
      <c r="J18" s="164" t="s">
        <v>133</v>
      </c>
      <c r="K18" s="164" t="s">
        <v>134</v>
      </c>
      <c r="L18" s="164" t="s">
        <v>135</v>
      </c>
      <c r="M18" s="164" t="s">
        <v>136</v>
      </c>
      <c r="N18" s="179" t="s">
        <v>137</v>
      </c>
      <c r="O18" s="24" t="s">
        <v>3</v>
      </c>
      <c r="P18" s="25" t="s">
        <v>4</v>
      </c>
      <c r="Q18" s="26">
        <f>IF(P18="ASIGNADO",15,IF(P18="NO ASIGNADO",0,"0"))</f>
        <v>15</v>
      </c>
      <c r="R18" s="108">
        <f>SUM(Q18:Q24)</f>
        <v>100</v>
      </c>
      <c r="S18" s="194" t="s">
        <v>138</v>
      </c>
      <c r="T18" s="138">
        <f>IF(T21="DÉBIL",0,IF(T21="MODERADO",50,IF(T21="FUERTE",100,"")))</f>
        <v>100</v>
      </c>
      <c r="U18" s="196" t="str">
        <f>IF(AND(R21="FUERTE",S18="FUERTE (SIEMPRE SE EJECUTA)"),"NO","SÍ")</f>
        <v>NO</v>
      </c>
      <c r="V18" s="110" t="str" cm="1">
        <f t="array" ref="V18">_xlfn.IFS(AVERAGE(T18,T25,T32,T39,T46,T53)=100,"FUERTE",AVERAGE(T18,T25,T32,T39,T46,T53)&lt;50,"DÉBIL",AVERAGE(T18,T25,T32,T39,T46,T53)&gt;=50,"MODERADO")</f>
        <v>FUERTE</v>
      </c>
      <c r="W18" s="191" t="s">
        <v>62</v>
      </c>
      <c r="X18" s="130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31" t="str">
        <f>+CONCATENATE(X18," - ",F18)</f>
        <v>MUY BAJA - MAYOR</v>
      </c>
      <c r="Z18" s="132" t="str">
        <f>+VLOOKUP(Y18,Datos!$D$3:$E$17,2,FALSE)</f>
        <v>ALTO</v>
      </c>
      <c r="AA18" s="133" t="s">
        <v>45</v>
      </c>
      <c r="AB18" s="134" t="s">
        <v>139</v>
      </c>
      <c r="AC18" s="135"/>
      <c r="AD18" s="127" t="s">
        <v>140</v>
      </c>
      <c r="AE18" s="124" t="s">
        <v>141</v>
      </c>
      <c r="AF18" s="27"/>
      <c r="AG18" s="192"/>
      <c r="AH18" s="193"/>
      <c r="AI18" s="174"/>
      <c r="AJ18" s="174"/>
      <c r="AK18" s="175"/>
      <c r="AL18" s="7"/>
      <c r="AM18" s="168"/>
      <c r="AN18" s="171"/>
      <c r="AO18" s="7"/>
      <c r="AP18" s="7"/>
      <c r="AQ18" s="7"/>
    </row>
    <row r="19" spans="1:43" ht="62.25" customHeight="1">
      <c r="A19" s="121"/>
      <c r="B19" s="128"/>
      <c r="C19" s="128"/>
      <c r="D19" s="118"/>
      <c r="E19" s="121"/>
      <c r="F19" s="128"/>
      <c r="G19" s="128"/>
      <c r="H19" s="128"/>
      <c r="I19" s="128"/>
      <c r="J19" s="128"/>
      <c r="K19" s="128"/>
      <c r="L19" s="128"/>
      <c r="M19" s="128"/>
      <c r="N19" s="128"/>
      <c r="O19" s="28" t="s">
        <v>9</v>
      </c>
      <c r="P19" s="29" t="s">
        <v>10</v>
      </c>
      <c r="Q19" s="30">
        <f>IF(P19="ADECUADO",15,IF(P19="INADECUADO",0,"0"))</f>
        <v>15</v>
      </c>
      <c r="R19" s="109"/>
      <c r="S19" s="128"/>
      <c r="T19" s="128"/>
      <c r="U19" s="128"/>
      <c r="V19" s="111"/>
      <c r="W19" s="139"/>
      <c r="X19" s="128"/>
      <c r="Y19" s="128"/>
      <c r="Z19" s="128"/>
      <c r="AA19" s="128"/>
      <c r="AB19" s="118"/>
      <c r="AC19" s="136"/>
      <c r="AD19" s="128"/>
      <c r="AE19" s="118"/>
      <c r="AF19" s="27"/>
      <c r="AG19" s="121"/>
      <c r="AH19" s="128"/>
      <c r="AI19" s="128"/>
      <c r="AJ19" s="128"/>
      <c r="AK19" s="118"/>
      <c r="AL19" s="7"/>
      <c r="AM19" s="169"/>
      <c r="AN19" s="118"/>
      <c r="AO19" s="7"/>
      <c r="AP19" s="7"/>
      <c r="AQ19" s="7"/>
    </row>
    <row r="20" spans="1:43" ht="75.75" customHeight="1">
      <c r="A20" s="121"/>
      <c r="B20" s="128"/>
      <c r="C20" s="128"/>
      <c r="D20" s="118"/>
      <c r="E20" s="121"/>
      <c r="F20" s="128"/>
      <c r="G20" s="128"/>
      <c r="H20" s="128"/>
      <c r="I20" s="128"/>
      <c r="J20" s="128"/>
      <c r="K20" s="128"/>
      <c r="L20" s="128"/>
      <c r="M20" s="128"/>
      <c r="N20" s="128"/>
      <c r="O20" s="31" t="s">
        <v>16</v>
      </c>
      <c r="P20" s="29" t="s">
        <v>17</v>
      </c>
      <c r="Q20" s="30">
        <f>IF(P20="OPORTUNA",15,IF(P20="INOPORTUNA",0,"0"))</f>
        <v>15</v>
      </c>
      <c r="R20" s="109"/>
      <c r="S20" s="128"/>
      <c r="T20" s="139"/>
      <c r="U20" s="128"/>
      <c r="V20" s="111"/>
      <c r="W20" s="32" t="s">
        <v>142</v>
      </c>
      <c r="X20" s="128"/>
      <c r="Y20" s="128"/>
      <c r="Z20" s="128"/>
      <c r="AA20" s="128"/>
      <c r="AB20" s="118"/>
      <c r="AC20" s="136"/>
      <c r="AD20" s="128"/>
      <c r="AE20" s="118"/>
      <c r="AF20" s="27"/>
      <c r="AG20" s="121"/>
      <c r="AH20" s="128"/>
      <c r="AI20" s="128"/>
      <c r="AJ20" s="128"/>
      <c r="AK20" s="118"/>
      <c r="AL20" s="7"/>
      <c r="AM20" s="169"/>
      <c r="AN20" s="118"/>
      <c r="AO20" s="7"/>
      <c r="AP20" s="7"/>
      <c r="AQ20" s="7"/>
    </row>
    <row r="21" spans="1:43" ht="90.75" customHeight="1">
      <c r="A21" s="121"/>
      <c r="B21" s="128"/>
      <c r="C21" s="128"/>
      <c r="D21" s="118"/>
      <c r="E21" s="121"/>
      <c r="F21" s="128"/>
      <c r="G21" s="128"/>
      <c r="H21" s="128"/>
      <c r="I21" s="128"/>
      <c r="J21" s="128"/>
      <c r="K21" s="128"/>
      <c r="L21" s="128"/>
      <c r="M21" s="128"/>
      <c r="N21" s="128"/>
      <c r="O21" s="28" t="s">
        <v>23</v>
      </c>
      <c r="P21" s="29" t="s">
        <v>24</v>
      </c>
      <c r="Q21" s="30">
        <f>IF(P21="PREVENIR",15,IF(P21="DETECTAR",10,IF(P21="NO ES UN CONTROL",0,"0")))</f>
        <v>15</v>
      </c>
      <c r="R21" s="113" t="str">
        <f>IF(R18&lt;86,"DÉBIL",IF(R18&lt;96,"MODERADO",IF(R18&lt;101,"FUERTE","")))</f>
        <v>FUERTE</v>
      </c>
      <c r="S21" s="128"/>
      <c r="T21" s="140" t="str">
        <f>IF(AND(R21="FUERTE",S18="FUERTE (SIEMPRE SE EJECUTA)"),"FUERTE",IF(OR(R21="DÉBIL",S18="DÉBIL (NO SE EJECUTA)"),"DÉBIL",IF(OR(R21="MODERADO",S18="MODERADO (ALGUNAS VECES)"),"MODERADO")))</f>
        <v>FUERTE</v>
      </c>
      <c r="U21" s="128"/>
      <c r="V21" s="111"/>
      <c r="W21" s="198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28"/>
      <c r="Y21" s="128"/>
      <c r="Z21" s="128"/>
      <c r="AA21" s="128"/>
      <c r="AB21" s="118"/>
      <c r="AC21" s="136"/>
      <c r="AD21" s="128"/>
      <c r="AE21" s="123" t="s">
        <v>143</v>
      </c>
      <c r="AF21" s="33"/>
      <c r="AG21" s="121"/>
      <c r="AH21" s="128"/>
      <c r="AI21" s="128"/>
      <c r="AJ21" s="128"/>
      <c r="AK21" s="118"/>
      <c r="AL21" s="7"/>
      <c r="AM21" s="169"/>
      <c r="AN21" s="118"/>
      <c r="AO21" s="7"/>
      <c r="AP21" s="7"/>
      <c r="AQ21" s="7"/>
    </row>
    <row r="22" spans="1:43" ht="111" customHeight="1">
      <c r="A22" s="121"/>
      <c r="B22" s="128"/>
      <c r="C22" s="128"/>
      <c r="D22" s="118"/>
      <c r="E22" s="121"/>
      <c r="F22" s="128"/>
      <c r="G22" s="128"/>
      <c r="H22" s="128"/>
      <c r="I22" s="128"/>
      <c r="J22" s="128"/>
      <c r="K22" s="128"/>
      <c r="L22" s="128"/>
      <c r="M22" s="128"/>
      <c r="N22" s="128"/>
      <c r="O22" s="28" t="s">
        <v>29</v>
      </c>
      <c r="P22" s="29" t="s">
        <v>30</v>
      </c>
      <c r="Q22" s="30">
        <f>IF(P22="CONFIABLE",15,IF(P22="NO CONFIABLE",0,"0"))</f>
        <v>15</v>
      </c>
      <c r="R22" s="109"/>
      <c r="S22" s="128"/>
      <c r="T22" s="128"/>
      <c r="U22" s="128"/>
      <c r="V22" s="111"/>
      <c r="W22" s="128"/>
      <c r="X22" s="128"/>
      <c r="Y22" s="128"/>
      <c r="Z22" s="128"/>
      <c r="AA22" s="128"/>
      <c r="AB22" s="118"/>
      <c r="AC22" s="136"/>
      <c r="AD22" s="128"/>
      <c r="AE22" s="119"/>
      <c r="AF22" s="33"/>
      <c r="AG22" s="121"/>
      <c r="AH22" s="128"/>
      <c r="AI22" s="128"/>
      <c r="AJ22" s="128"/>
      <c r="AK22" s="118"/>
      <c r="AL22" s="7"/>
      <c r="AM22" s="169"/>
      <c r="AN22" s="118"/>
      <c r="AO22" s="7"/>
      <c r="AP22" s="7"/>
      <c r="AQ22" s="7"/>
    </row>
    <row r="23" spans="1:43" ht="84" customHeight="1">
      <c r="A23" s="121"/>
      <c r="B23" s="128"/>
      <c r="C23" s="128"/>
      <c r="D23" s="118"/>
      <c r="E23" s="121"/>
      <c r="F23" s="128"/>
      <c r="G23" s="128"/>
      <c r="H23" s="128"/>
      <c r="I23" s="128"/>
      <c r="J23" s="128"/>
      <c r="K23" s="128"/>
      <c r="L23" s="128"/>
      <c r="M23" s="128"/>
      <c r="N23" s="128"/>
      <c r="O23" s="28" t="s">
        <v>34</v>
      </c>
      <c r="P23" s="29" t="s">
        <v>35</v>
      </c>
      <c r="Q23" s="30">
        <f>IF(P23="SE INVESTIGAN Y SE RESUELVEN OPORTUNAMENTE",15,IF(P23="NO SE INVESTIGAN Y SE RESUELVEN OPORTUNAMENTE",0,"0"))</f>
        <v>15</v>
      </c>
      <c r="R23" s="109"/>
      <c r="S23" s="128"/>
      <c r="T23" s="128"/>
      <c r="U23" s="128"/>
      <c r="V23" s="111"/>
      <c r="W23" s="128"/>
      <c r="X23" s="128"/>
      <c r="Y23" s="128"/>
      <c r="Z23" s="128"/>
      <c r="AA23" s="128"/>
      <c r="AB23" s="118"/>
      <c r="AC23" s="136"/>
      <c r="AD23" s="128"/>
      <c r="AE23" s="124" t="s">
        <v>144</v>
      </c>
      <c r="AF23" s="27"/>
      <c r="AG23" s="121"/>
      <c r="AH23" s="128"/>
      <c r="AI23" s="128"/>
      <c r="AJ23" s="128"/>
      <c r="AK23" s="118"/>
      <c r="AL23" s="7"/>
      <c r="AM23" s="169"/>
      <c r="AN23" s="118"/>
      <c r="AO23" s="7"/>
      <c r="AP23" s="7"/>
      <c r="AQ23" s="7"/>
    </row>
    <row r="24" spans="1:43" ht="80.25" customHeight="1">
      <c r="A24" s="121"/>
      <c r="B24" s="128"/>
      <c r="C24" s="128"/>
      <c r="D24" s="118"/>
      <c r="E24" s="121"/>
      <c r="F24" s="128"/>
      <c r="G24" s="128"/>
      <c r="H24" s="128"/>
      <c r="I24" s="139"/>
      <c r="J24" s="139"/>
      <c r="K24" s="139"/>
      <c r="L24" s="139"/>
      <c r="M24" s="139"/>
      <c r="N24" s="139"/>
      <c r="O24" s="34" t="s">
        <v>38</v>
      </c>
      <c r="P24" s="35" t="s">
        <v>39</v>
      </c>
      <c r="Q24" s="36">
        <f>IF(P24="COMPLETA",10,IF(P24="INCOMPLETA",5,IF(P24="NO EXISTE",0,"0")))</f>
        <v>10</v>
      </c>
      <c r="R24" s="114"/>
      <c r="S24" s="129"/>
      <c r="T24" s="129"/>
      <c r="U24" s="129"/>
      <c r="V24" s="111"/>
      <c r="W24" s="128"/>
      <c r="X24" s="128"/>
      <c r="Y24" s="128"/>
      <c r="Z24" s="128"/>
      <c r="AA24" s="128"/>
      <c r="AB24" s="118"/>
      <c r="AC24" s="136"/>
      <c r="AD24" s="129"/>
      <c r="AE24" s="125"/>
      <c r="AF24" s="27"/>
      <c r="AG24" s="122"/>
      <c r="AH24" s="129"/>
      <c r="AI24" s="129"/>
      <c r="AJ24" s="129"/>
      <c r="AK24" s="125"/>
      <c r="AL24" s="7"/>
      <c r="AM24" s="170"/>
      <c r="AN24" s="119"/>
      <c r="AO24" s="7"/>
      <c r="AP24" s="7"/>
      <c r="AQ24" s="7"/>
    </row>
    <row r="25" spans="1:43" ht="38.25" customHeight="1">
      <c r="A25" s="121"/>
      <c r="B25" s="128"/>
      <c r="C25" s="128"/>
      <c r="D25" s="118"/>
      <c r="E25" s="121"/>
      <c r="F25" s="128"/>
      <c r="G25" s="128"/>
      <c r="H25" s="128"/>
      <c r="I25" s="179" t="s">
        <v>145</v>
      </c>
      <c r="J25" s="179" t="s">
        <v>146</v>
      </c>
      <c r="K25" s="179" t="s">
        <v>147</v>
      </c>
      <c r="L25" s="179" t="s">
        <v>148</v>
      </c>
      <c r="M25" s="179" t="s">
        <v>149</v>
      </c>
      <c r="N25" s="179" t="s">
        <v>150</v>
      </c>
      <c r="O25" s="24" t="s">
        <v>3</v>
      </c>
      <c r="P25" s="25" t="s">
        <v>4</v>
      </c>
      <c r="Q25" s="26">
        <f>IF(P25="ASIGNADO",15,IF(P25="NO ASIGNADO",0,"0"))</f>
        <v>15</v>
      </c>
      <c r="R25" s="115">
        <f>SUM(Q25:Q31)</f>
        <v>100</v>
      </c>
      <c r="S25" s="195" t="s">
        <v>138</v>
      </c>
      <c r="T25" s="138">
        <f>IF(T28="DÉBIL",0,IF(T28="MODERADO",50,IF(T28="FUERTE",100,"")))</f>
        <v>100</v>
      </c>
      <c r="U25" s="196" t="str">
        <f>IF(AND(R28="FUERTE",S25="FUERTE (SIEMPRE SE EJECUTA)"),"NO","SÍ")</f>
        <v>NO</v>
      </c>
      <c r="V25" s="111"/>
      <c r="W25" s="128"/>
      <c r="X25" s="128"/>
      <c r="Y25" s="128"/>
      <c r="Z25" s="128"/>
      <c r="AA25" s="128"/>
      <c r="AB25" s="118"/>
      <c r="AC25" s="136"/>
      <c r="AD25" s="126"/>
      <c r="AE25" s="117"/>
      <c r="AF25" s="27"/>
      <c r="AG25" s="192"/>
      <c r="AH25" s="193"/>
      <c r="AI25" s="174"/>
      <c r="AJ25" s="174"/>
      <c r="AK25" s="175"/>
      <c r="AL25" s="7"/>
      <c r="AM25" s="172"/>
      <c r="AN25" s="176"/>
      <c r="AO25" s="7"/>
      <c r="AP25" s="7"/>
      <c r="AQ25" s="7"/>
    </row>
    <row r="26" spans="1:43" ht="55.5" customHeight="1">
      <c r="A26" s="121"/>
      <c r="B26" s="128"/>
      <c r="C26" s="128"/>
      <c r="D26" s="118"/>
      <c r="E26" s="121"/>
      <c r="F26" s="128"/>
      <c r="G26" s="128"/>
      <c r="H26" s="128"/>
      <c r="I26" s="128"/>
      <c r="J26" s="128"/>
      <c r="K26" s="128"/>
      <c r="L26" s="128"/>
      <c r="M26" s="128"/>
      <c r="N26" s="128"/>
      <c r="O26" s="28" t="s">
        <v>9</v>
      </c>
      <c r="P26" s="29" t="s">
        <v>151</v>
      </c>
      <c r="Q26" s="30">
        <f>IF(P26="ADECUADO",15,IF(P26="INADECUADO",0,"0"))</f>
        <v>15</v>
      </c>
      <c r="R26" s="109"/>
      <c r="S26" s="128"/>
      <c r="T26" s="128"/>
      <c r="U26" s="128"/>
      <c r="V26" s="111"/>
      <c r="W26" s="128"/>
      <c r="X26" s="128"/>
      <c r="Y26" s="128"/>
      <c r="Z26" s="128"/>
      <c r="AA26" s="128"/>
      <c r="AB26" s="118"/>
      <c r="AC26" s="136"/>
      <c r="AD26" s="121"/>
      <c r="AE26" s="118"/>
      <c r="AF26" s="27"/>
      <c r="AG26" s="121"/>
      <c r="AH26" s="128"/>
      <c r="AI26" s="128"/>
      <c r="AJ26" s="128"/>
      <c r="AK26" s="118"/>
      <c r="AL26" s="7"/>
      <c r="AM26" s="121"/>
      <c r="AN26" s="118"/>
      <c r="AO26" s="7"/>
      <c r="AP26" s="7"/>
      <c r="AQ26" s="7"/>
    </row>
    <row r="27" spans="1:43" ht="85.5" customHeight="1">
      <c r="A27" s="121"/>
      <c r="B27" s="128"/>
      <c r="C27" s="128"/>
      <c r="D27" s="118"/>
      <c r="E27" s="121"/>
      <c r="F27" s="128"/>
      <c r="G27" s="128"/>
      <c r="H27" s="128"/>
      <c r="I27" s="128"/>
      <c r="J27" s="128"/>
      <c r="K27" s="128"/>
      <c r="L27" s="128"/>
      <c r="M27" s="128"/>
      <c r="N27" s="128"/>
      <c r="O27" s="31" t="s">
        <v>16</v>
      </c>
      <c r="P27" s="29" t="s">
        <v>17</v>
      </c>
      <c r="Q27" s="30">
        <f>IF(P27="OPORTUNA",15,IF(P27="INOPORTUNA",0,"0"))</f>
        <v>15</v>
      </c>
      <c r="R27" s="116"/>
      <c r="S27" s="128"/>
      <c r="T27" s="139"/>
      <c r="U27" s="128"/>
      <c r="V27" s="111"/>
      <c r="W27" s="128"/>
      <c r="X27" s="128"/>
      <c r="Y27" s="128"/>
      <c r="Z27" s="128"/>
      <c r="AA27" s="128"/>
      <c r="AB27" s="118"/>
      <c r="AC27" s="136"/>
      <c r="AD27" s="121"/>
      <c r="AE27" s="119"/>
      <c r="AF27" s="27"/>
      <c r="AG27" s="121"/>
      <c r="AH27" s="128"/>
      <c r="AI27" s="128"/>
      <c r="AJ27" s="128"/>
      <c r="AK27" s="118"/>
      <c r="AL27" s="7"/>
      <c r="AM27" s="121"/>
      <c r="AN27" s="118"/>
      <c r="AO27" s="7"/>
      <c r="AP27" s="7"/>
      <c r="AQ27" s="7"/>
    </row>
    <row r="28" spans="1:43" ht="96.75" customHeight="1">
      <c r="A28" s="121"/>
      <c r="B28" s="128"/>
      <c r="C28" s="128"/>
      <c r="D28" s="118"/>
      <c r="E28" s="121"/>
      <c r="F28" s="128"/>
      <c r="G28" s="128"/>
      <c r="H28" s="128"/>
      <c r="I28" s="128"/>
      <c r="J28" s="128"/>
      <c r="K28" s="128"/>
      <c r="L28" s="128"/>
      <c r="M28" s="128"/>
      <c r="N28" s="128"/>
      <c r="O28" s="28" t="s">
        <v>23</v>
      </c>
      <c r="P28" s="29" t="s">
        <v>24</v>
      </c>
      <c r="Q28" s="30">
        <f>IF(P28="PREVENIR",15,IF(P28="DETECTAR",10,IF(P28="NO ES UN CONTROL",0,"0")))</f>
        <v>15</v>
      </c>
      <c r="R28" s="113" t="str">
        <f>IF(R25&lt;86,"DÉBIL",IF(R25&lt;96,"MODERADO",IF(R25&lt;101,"FUERTE","")))</f>
        <v>FUERTE</v>
      </c>
      <c r="S28" s="128"/>
      <c r="T28" s="140" t="str">
        <f>IF(AND(R28="FUERTE",S25="FUERTE (SIEMPRE SE EJECUTA)"),"FUERTE",IF(OR(R28="DÉBIL",S25="DÉBIL (NO SE EJECUTA)"),"DÉBIL",IF(OR(R28="MODERADO",S25="MODERADO (ALGUNAS VECES)"),"MODERADO")))</f>
        <v>FUERTE</v>
      </c>
      <c r="U28" s="128"/>
      <c r="V28" s="111"/>
      <c r="W28" s="128"/>
      <c r="X28" s="128"/>
      <c r="Y28" s="128"/>
      <c r="Z28" s="128"/>
      <c r="AA28" s="128"/>
      <c r="AB28" s="118"/>
      <c r="AC28" s="136"/>
      <c r="AD28" s="121"/>
      <c r="AE28" s="123" t="s">
        <v>143</v>
      </c>
      <c r="AF28" s="33"/>
      <c r="AG28" s="121"/>
      <c r="AH28" s="128"/>
      <c r="AI28" s="128"/>
      <c r="AJ28" s="128"/>
      <c r="AK28" s="118"/>
      <c r="AL28" s="7"/>
      <c r="AM28" s="121"/>
      <c r="AN28" s="118"/>
      <c r="AO28" s="7"/>
      <c r="AP28" s="7"/>
      <c r="AQ28" s="7"/>
    </row>
    <row r="29" spans="1:43" ht="69.75" customHeight="1">
      <c r="A29" s="121"/>
      <c r="B29" s="128"/>
      <c r="C29" s="128"/>
      <c r="D29" s="118"/>
      <c r="E29" s="121"/>
      <c r="F29" s="128"/>
      <c r="G29" s="128"/>
      <c r="H29" s="128"/>
      <c r="I29" s="128"/>
      <c r="J29" s="128"/>
      <c r="K29" s="128"/>
      <c r="L29" s="128"/>
      <c r="M29" s="128"/>
      <c r="N29" s="128"/>
      <c r="O29" s="28" t="s">
        <v>29</v>
      </c>
      <c r="P29" s="29" t="s">
        <v>30</v>
      </c>
      <c r="Q29" s="30">
        <f>IF(P29="CONFIABLE",15,IF(P29="NO CONFIABLE",0,"0"))</f>
        <v>15</v>
      </c>
      <c r="R29" s="109"/>
      <c r="S29" s="128"/>
      <c r="T29" s="128"/>
      <c r="U29" s="128"/>
      <c r="V29" s="111"/>
      <c r="W29" s="128"/>
      <c r="X29" s="128"/>
      <c r="Y29" s="128"/>
      <c r="Z29" s="128"/>
      <c r="AA29" s="128"/>
      <c r="AB29" s="118"/>
      <c r="AC29" s="136"/>
      <c r="AD29" s="121"/>
      <c r="AE29" s="119"/>
      <c r="AF29" s="33"/>
      <c r="AG29" s="121"/>
      <c r="AH29" s="128"/>
      <c r="AI29" s="128"/>
      <c r="AJ29" s="128"/>
      <c r="AK29" s="118"/>
      <c r="AL29" s="7"/>
      <c r="AM29" s="121"/>
      <c r="AN29" s="118"/>
      <c r="AO29" s="7"/>
      <c r="AP29" s="7"/>
      <c r="AQ29" s="7"/>
    </row>
    <row r="30" spans="1:43" ht="86.25" customHeight="1">
      <c r="A30" s="121"/>
      <c r="B30" s="128"/>
      <c r="C30" s="128"/>
      <c r="D30" s="118"/>
      <c r="E30" s="121"/>
      <c r="F30" s="128"/>
      <c r="G30" s="128"/>
      <c r="H30" s="128"/>
      <c r="I30" s="128"/>
      <c r="J30" s="128"/>
      <c r="K30" s="128"/>
      <c r="L30" s="128"/>
      <c r="M30" s="128"/>
      <c r="N30" s="128"/>
      <c r="O30" s="28" t="s">
        <v>34</v>
      </c>
      <c r="P30" s="29" t="s">
        <v>35</v>
      </c>
      <c r="Q30" s="30">
        <f>IF(P30="SE INVESTIGAN Y SE RESUELVEN OPORTUNAMENTE",15,IF(P30="NO SE INVESTIGAN Y SE RESUELVEN OPORTUNAMENTE",0,"0"))</f>
        <v>15</v>
      </c>
      <c r="R30" s="109"/>
      <c r="S30" s="128"/>
      <c r="T30" s="128"/>
      <c r="U30" s="128"/>
      <c r="V30" s="111"/>
      <c r="W30" s="128"/>
      <c r="X30" s="128"/>
      <c r="Y30" s="128"/>
      <c r="Z30" s="128"/>
      <c r="AA30" s="128"/>
      <c r="AB30" s="118"/>
      <c r="AC30" s="136"/>
      <c r="AD30" s="121"/>
      <c r="AE30" s="124"/>
      <c r="AF30" s="27"/>
      <c r="AG30" s="121"/>
      <c r="AH30" s="128"/>
      <c r="AI30" s="128"/>
      <c r="AJ30" s="128"/>
      <c r="AK30" s="118"/>
      <c r="AL30" s="7"/>
      <c r="AM30" s="121"/>
      <c r="AN30" s="118"/>
      <c r="AO30" s="7"/>
      <c r="AP30" s="7"/>
      <c r="AQ30" s="7"/>
    </row>
    <row r="31" spans="1:43" ht="69.75" customHeight="1">
      <c r="A31" s="121"/>
      <c r="B31" s="128"/>
      <c r="C31" s="128"/>
      <c r="D31" s="118"/>
      <c r="E31" s="121"/>
      <c r="F31" s="128"/>
      <c r="G31" s="128"/>
      <c r="H31" s="128"/>
      <c r="I31" s="139"/>
      <c r="J31" s="139"/>
      <c r="K31" s="139"/>
      <c r="L31" s="139"/>
      <c r="M31" s="139"/>
      <c r="N31" s="139"/>
      <c r="O31" s="34" t="s">
        <v>38</v>
      </c>
      <c r="P31" s="35" t="s">
        <v>152</v>
      </c>
      <c r="Q31" s="36">
        <f>IF(P31="COMPLETA",10,IF(P31="INCOMPLETA",5,IF(P31="NO EXISTE",0,"0")))</f>
        <v>10</v>
      </c>
      <c r="R31" s="114"/>
      <c r="S31" s="129"/>
      <c r="T31" s="129"/>
      <c r="U31" s="129"/>
      <c r="V31" s="111"/>
      <c r="W31" s="128"/>
      <c r="X31" s="128"/>
      <c r="Y31" s="128"/>
      <c r="Z31" s="128"/>
      <c r="AA31" s="128"/>
      <c r="AB31" s="118"/>
      <c r="AC31" s="136"/>
      <c r="AD31" s="122"/>
      <c r="AE31" s="125"/>
      <c r="AF31" s="27"/>
      <c r="AG31" s="122"/>
      <c r="AH31" s="129"/>
      <c r="AI31" s="129"/>
      <c r="AJ31" s="129"/>
      <c r="AK31" s="125"/>
      <c r="AL31" s="7"/>
      <c r="AM31" s="122"/>
      <c r="AN31" s="119"/>
      <c r="AO31" s="7"/>
      <c r="AP31" s="7"/>
      <c r="AQ31" s="7"/>
    </row>
    <row r="32" spans="1:43" ht="63.75" hidden="1" customHeight="1">
      <c r="A32" s="121"/>
      <c r="B32" s="128"/>
      <c r="C32" s="128"/>
      <c r="D32" s="118"/>
      <c r="E32" s="121"/>
      <c r="F32" s="128"/>
      <c r="G32" s="128"/>
      <c r="H32" s="128"/>
      <c r="I32" s="164"/>
      <c r="J32" s="164"/>
      <c r="K32" s="164"/>
      <c r="L32" s="164"/>
      <c r="M32" s="179"/>
      <c r="N32" s="179"/>
      <c r="O32" s="24" t="s">
        <v>3</v>
      </c>
      <c r="P32" s="25" t="s">
        <v>4</v>
      </c>
      <c r="Q32" s="26">
        <f>IF(P32="ASIGNADO",15,IF(P32="NO ASIGNADO",0,"0"))</f>
        <v>15</v>
      </c>
      <c r="R32" s="115">
        <f>SUM(Q32:Q38)</f>
        <v>100</v>
      </c>
      <c r="S32" s="195" t="s">
        <v>138</v>
      </c>
      <c r="T32" s="138">
        <f>IF(T35="DÉBIL",0,IF(T35="MODERADO",50,IF(T35="FUERTE",100,"")))</f>
        <v>100</v>
      </c>
      <c r="U32" s="196" t="str">
        <f>IF(AND(R35="FUERTE",S32="FUERTE (SIEMPRE SE EJECUTA)"),"NO","SÍ")</f>
        <v>NO</v>
      </c>
      <c r="V32" s="111"/>
      <c r="W32" s="128"/>
      <c r="X32" s="128"/>
      <c r="Y32" s="128"/>
      <c r="Z32" s="128"/>
      <c r="AA32" s="128"/>
      <c r="AB32" s="118"/>
      <c r="AC32" s="136"/>
      <c r="AD32" s="126"/>
      <c r="AE32" s="117"/>
      <c r="AF32" s="27"/>
      <c r="AG32" s="120"/>
      <c r="AH32" s="177"/>
      <c r="AI32" s="177"/>
      <c r="AJ32" s="177"/>
      <c r="AK32" s="178"/>
      <c r="AL32" s="7"/>
      <c r="AM32" s="173"/>
      <c r="AN32" s="171"/>
      <c r="AO32" s="7"/>
      <c r="AP32" s="7"/>
      <c r="AQ32" s="7"/>
    </row>
    <row r="33" spans="1:43" ht="63.75" hidden="1" customHeight="1">
      <c r="A33" s="121"/>
      <c r="B33" s="128"/>
      <c r="C33" s="128"/>
      <c r="D33" s="118"/>
      <c r="E33" s="121"/>
      <c r="F33" s="128"/>
      <c r="G33" s="128"/>
      <c r="H33" s="128"/>
      <c r="I33" s="128"/>
      <c r="J33" s="128"/>
      <c r="K33" s="128"/>
      <c r="L33" s="128"/>
      <c r="M33" s="128"/>
      <c r="N33" s="128"/>
      <c r="O33" s="28" t="s">
        <v>9</v>
      </c>
      <c r="P33" s="29" t="s">
        <v>151</v>
      </c>
      <c r="Q33" s="30">
        <f>IF(P33="ADECUADO",15,IF(P33="INADECUADO",0,"0"))</f>
        <v>15</v>
      </c>
      <c r="R33" s="109"/>
      <c r="S33" s="128"/>
      <c r="T33" s="128"/>
      <c r="U33" s="128"/>
      <c r="V33" s="111"/>
      <c r="W33" s="128"/>
      <c r="X33" s="128"/>
      <c r="Y33" s="128"/>
      <c r="Z33" s="128"/>
      <c r="AA33" s="128"/>
      <c r="AB33" s="118"/>
      <c r="AC33" s="136"/>
      <c r="AD33" s="121"/>
      <c r="AE33" s="118"/>
      <c r="AF33" s="27"/>
      <c r="AG33" s="121"/>
      <c r="AH33" s="128"/>
      <c r="AI33" s="128"/>
      <c r="AJ33" s="128"/>
      <c r="AK33" s="118"/>
      <c r="AL33" s="7"/>
      <c r="AM33" s="121"/>
      <c r="AN33" s="118"/>
      <c r="AO33" s="7"/>
      <c r="AP33" s="7"/>
      <c r="AQ33" s="7"/>
    </row>
    <row r="34" spans="1:43" ht="63.75" hidden="1" customHeight="1">
      <c r="A34" s="121"/>
      <c r="B34" s="128"/>
      <c r="C34" s="128"/>
      <c r="D34" s="118"/>
      <c r="E34" s="121"/>
      <c r="F34" s="128"/>
      <c r="G34" s="128"/>
      <c r="H34" s="128"/>
      <c r="I34" s="128"/>
      <c r="J34" s="128"/>
      <c r="K34" s="128"/>
      <c r="L34" s="128"/>
      <c r="M34" s="128"/>
      <c r="N34" s="128"/>
      <c r="O34" s="31" t="s">
        <v>16</v>
      </c>
      <c r="P34" s="29" t="s">
        <v>17</v>
      </c>
      <c r="Q34" s="30">
        <f>IF(P34="OPORTUNA",15,IF(P34="INOPORTUNA",0,"0"))</f>
        <v>15</v>
      </c>
      <c r="R34" s="116"/>
      <c r="S34" s="128"/>
      <c r="T34" s="139"/>
      <c r="U34" s="128"/>
      <c r="V34" s="111"/>
      <c r="W34" s="128"/>
      <c r="X34" s="128"/>
      <c r="Y34" s="128"/>
      <c r="Z34" s="128"/>
      <c r="AA34" s="128"/>
      <c r="AB34" s="118"/>
      <c r="AC34" s="136"/>
      <c r="AD34" s="121"/>
      <c r="AE34" s="119"/>
      <c r="AF34" s="27"/>
      <c r="AG34" s="121"/>
      <c r="AH34" s="128"/>
      <c r="AI34" s="128"/>
      <c r="AJ34" s="128"/>
      <c r="AK34" s="118"/>
      <c r="AL34" s="7"/>
      <c r="AM34" s="121"/>
      <c r="AN34" s="118"/>
      <c r="AO34" s="7"/>
      <c r="AP34" s="7"/>
      <c r="AQ34" s="7"/>
    </row>
    <row r="35" spans="1:43" ht="63.75" hidden="1" customHeight="1">
      <c r="A35" s="121"/>
      <c r="B35" s="128"/>
      <c r="C35" s="128"/>
      <c r="D35" s="118"/>
      <c r="E35" s="121"/>
      <c r="F35" s="128"/>
      <c r="G35" s="128"/>
      <c r="H35" s="128"/>
      <c r="I35" s="128"/>
      <c r="J35" s="128"/>
      <c r="K35" s="128"/>
      <c r="L35" s="128"/>
      <c r="M35" s="128"/>
      <c r="N35" s="128"/>
      <c r="O35" s="28" t="s">
        <v>23</v>
      </c>
      <c r="P35" s="29" t="s">
        <v>24</v>
      </c>
      <c r="Q35" s="30">
        <f>IF(P35="PREVENIR",15,IF(P35="DETECTAR",10,IF(P35="NO ES UN CONTROL",0,"0")))</f>
        <v>15</v>
      </c>
      <c r="R35" s="113" t="str">
        <f>IF(R32&lt;86,"DÉBIL",IF(R32&lt;96,"MODERADO",IF(R32&lt;101,"FUERTE","")))</f>
        <v>FUERTE</v>
      </c>
      <c r="S35" s="128"/>
      <c r="T35" s="140" t="str">
        <f>IF(AND(R35="FUERTE",S32="FUERTE (SIEMPRE SE EJECUTA)"),"FUERTE",IF(OR(R35="DÉBIL",S32="DÉBIL (NO SE EJECUTA)"),"DÉBIL",IF(OR(R35="MODERADO",S32="MODERADO (ALGUNAS VECES)"),"MODERADO")))</f>
        <v>FUERTE</v>
      </c>
      <c r="U35" s="128"/>
      <c r="V35" s="111"/>
      <c r="W35" s="128"/>
      <c r="X35" s="128"/>
      <c r="Y35" s="128"/>
      <c r="Z35" s="128"/>
      <c r="AA35" s="128"/>
      <c r="AB35" s="118"/>
      <c r="AC35" s="136"/>
      <c r="AD35" s="121"/>
      <c r="AE35" s="123" t="s">
        <v>143</v>
      </c>
      <c r="AF35" s="33"/>
      <c r="AG35" s="121"/>
      <c r="AH35" s="128"/>
      <c r="AI35" s="128"/>
      <c r="AJ35" s="128"/>
      <c r="AK35" s="118"/>
      <c r="AL35" s="7"/>
      <c r="AM35" s="121"/>
      <c r="AN35" s="118"/>
      <c r="AO35" s="7"/>
      <c r="AP35" s="7"/>
      <c r="AQ35" s="7"/>
    </row>
    <row r="36" spans="1:43" ht="63.75" hidden="1" customHeight="1">
      <c r="A36" s="121"/>
      <c r="B36" s="128"/>
      <c r="C36" s="128"/>
      <c r="D36" s="118"/>
      <c r="E36" s="121"/>
      <c r="F36" s="128"/>
      <c r="G36" s="128"/>
      <c r="H36" s="128"/>
      <c r="I36" s="128"/>
      <c r="J36" s="128"/>
      <c r="K36" s="128"/>
      <c r="L36" s="128"/>
      <c r="M36" s="128"/>
      <c r="N36" s="128"/>
      <c r="O36" s="28" t="s">
        <v>29</v>
      </c>
      <c r="P36" s="29" t="s">
        <v>30</v>
      </c>
      <c r="Q36" s="30">
        <f>IF(P36="CONFIABLE",15,IF(P36="NO CONFIABLE",0,"0"))</f>
        <v>15</v>
      </c>
      <c r="R36" s="109"/>
      <c r="S36" s="128"/>
      <c r="T36" s="128"/>
      <c r="U36" s="128"/>
      <c r="V36" s="111"/>
      <c r="W36" s="128"/>
      <c r="X36" s="128"/>
      <c r="Y36" s="128"/>
      <c r="Z36" s="128"/>
      <c r="AA36" s="128"/>
      <c r="AB36" s="118"/>
      <c r="AC36" s="136"/>
      <c r="AD36" s="121"/>
      <c r="AE36" s="119"/>
      <c r="AF36" s="33"/>
      <c r="AG36" s="121"/>
      <c r="AH36" s="128"/>
      <c r="AI36" s="128"/>
      <c r="AJ36" s="128"/>
      <c r="AK36" s="118"/>
      <c r="AL36" s="7"/>
      <c r="AM36" s="121"/>
      <c r="AN36" s="118"/>
      <c r="AO36" s="7"/>
      <c r="AP36" s="7"/>
      <c r="AQ36" s="7"/>
    </row>
    <row r="37" spans="1:43" ht="63.75" hidden="1" customHeight="1">
      <c r="A37" s="121"/>
      <c r="B37" s="128"/>
      <c r="C37" s="128"/>
      <c r="D37" s="118"/>
      <c r="E37" s="121"/>
      <c r="F37" s="128"/>
      <c r="G37" s="128"/>
      <c r="H37" s="128"/>
      <c r="I37" s="128"/>
      <c r="J37" s="128"/>
      <c r="K37" s="128"/>
      <c r="L37" s="128"/>
      <c r="M37" s="128"/>
      <c r="N37" s="128"/>
      <c r="O37" s="28" t="s">
        <v>34</v>
      </c>
      <c r="P37" s="29" t="s">
        <v>35</v>
      </c>
      <c r="Q37" s="30">
        <f>IF(P37="SE INVESTIGAN Y SE RESUELVEN OPORTUNAMENTE",15,IF(P37="NO SE INVESTIGAN Y SE RESUELVEN OPORTUNAMENTE",0,"0"))</f>
        <v>15</v>
      </c>
      <c r="R37" s="109"/>
      <c r="S37" s="128"/>
      <c r="T37" s="128"/>
      <c r="U37" s="128"/>
      <c r="V37" s="111"/>
      <c r="W37" s="128"/>
      <c r="X37" s="128"/>
      <c r="Y37" s="128"/>
      <c r="Z37" s="128"/>
      <c r="AA37" s="128"/>
      <c r="AB37" s="118"/>
      <c r="AC37" s="136"/>
      <c r="AD37" s="121"/>
      <c r="AE37" s="124"/>
      <c r="AF37" s="27"/>
      <c r="AG37" s="121"/>
      <c r="AH37" s="128"/>
      <c r="AI37" s="128"/>
      <c r="AJ37" s="128"/>
      <c r="AK37" s="118"/>
      <c r="AL37" s="7"/>
      <c r="AM37" s="121"/>
      <c r="AN37" s="118"/>
      <c r="AO37" s="7"/>
      <c r="AP37" s="7"/>
      <c r="AQ37" s="7"/>
    </row>
    <row r="38" spans="1:43" ht="63.75" hidden="1" customHeight="1">
      <c r="A38" s="121"/>
      <c r="B38" s="128"/>
      <c r="C38" s="128"/>
      <c r="D38" s="118"/>
      <c r="E38" s="121"/>
      <c r="F38" s="128"/>
      <c r="G38" s="128"/>
      <c r="H38" s="128"/>
      <c r="I38" s="139"/>
      <c r="J38" s="139"/>
      <c r="K38" s="139"/>
      <c r="L38" s="139"/>
      <c r="M38" s="139"/>
      <c r="N38" s="139"/>
      <c r="O38" s="34" t="s">
        <v>38</v>
      </c>
      <c r="P38" s="35" t="s">
        <v>152</v>
      </c>
      <c r="Q38" s="36">
        <f>IF(P38="COMPLETA",10,IF(P38="INCOMPLETA",5,IF(P38="NO EXISTE",0,"0")))</f>
        <v>10</v>
      </c>
      <c r="R38" s="114"/>
      <c r="S38" s="129"/>
      <c r="T38" s="129"/>
      <c r="U38" s="129"/>
      <c r="V38" s="111"/>
      <c r="W38" s="128"/>
      <c r="X38" s="128"/>
      <c r="Y38" s="128"/>
      <c r="Z38" s="128"/>
      <c r="AA38" s="128"/>
      <c r="AB38" s="118"/>
      <c r="AC38" s="136"/>
      <c r="AD38" s="122"/>
      <c r="AE38" s="125"/>
      <c r="AF38" s="27"/>
      <c r="AG38" s="122"/>
      <c r="AH38" s="129"/>
      <c r="AI38" s="129"/>
      <c r="AJ38" s="129"/>
      <c r="AK38" s="125"/>
      <c r="AL38" s="7"/>
      <c r="AM38" s="122"/>
      <c r="AN38" s="119"/>
      <c r="AO38" s="7"/>
      <c r="AP38" s="7"/>
      <c r="AQ38" s="7"/>
    </row>
    <row r="39" spans="1:43" ht="63.75" hidden="1" customHeight="1">
      <c r="A39" s="121"/>
      <c r="B39" s="128"/>
      <c r="C39" s="128"/>
      <c r="D39" s="118"/>
      <c r="E39" s="121"/>
      <c r="F39" s="128"/>
      <c r="G39" s="128"/>
      <c r="H39" s="128"/>
      <c r="I39" s="164"/>
      <c r="J39" s="179"/>
      <c r="K39" s="179"/>
      <c r="L39" s="179"/>
      <c r="M39" s="179"/>
      <c r="N39" s="179"/>
      <c r="O39" s="24" t="s">
        <v>3</v>
      </c>
      <c r="P39" s="25" t="s">
        <v>4</v>
      </c>
      <c r="Q39" s="26">
        <f>IF(P39="ASIGNADO",15,IF(P39="NO ASIGNADO",0,"0"))</f>
        <v>15</v>
      </c>
      <c r="R39" s="115">
        <f>SUM(Q39:Q45)</f>
        <v>100</v>
      </c>
      <c r="S39" s="195" t="s">
        <v>138</v>
      </c>
      <c r="T39" s="138">
        <f>IF(T42="DÉBIL",0,IF(T42="MODERADO",50,IF(T42="FUERTE",100,"")))</f>
        <v>100</v>
      </c>
      <c r="U39" s="196" t="str">
        <f>IF(AND(R42="FUERTE",S39="FUERTE (SIEMPRE SE EJECUTA)"),"NO","SÍ")</f>
        <v>NO</v>
      </c>
      <c r="V39" s="111"/>
      <c r="W39" s="128"/>
      <c r="X39" s="128"/>
      <c r="Y39" s="128"/>
      <c r="Z39" s="128"/>
      <c r="AA39" s="128"/>
      <c r="AB39" s="118"/>
      <c r="AC39" s="136"/>
      <c r="AD39" s="126"/>
      <c r="AE39" s="117"/>
      <c r="AF39" s="27"/>
      <c r="AG39" s="120"/>
      <c r="AH39" s="177"/>
      <c r="AI39" s="177"/>
      <c r="AJ39" s="177"/>
      <c r="AK39" s="178"/>
      <c r="AL39" s="7"/>
      <c r="AM39" s="173"/>
      <c r="AN39" s="171"/>
      <c r="AO39" s="7"/>
      <c r="AP39" s="7"/>
      <c r="AQ39" s="7"/>
    </row>
    <row r="40" spans="1:43" ht="63.75" hidden="1" customHeight="1">
      <c r="A40" s="121"/>
      <c r="B40" s="128"/>
      <c r="C40" s="128"/>
      <c r="D40" s="118"/>
      <c r="E40" s="121"/>
      <c r="F40" s="128"/>
      <c r="G40" s="128"/>
      <c r="H40" s="128"/>
      <c r="I40" s="128"/>
      <c r="J40" s="128"/>
      <c r="K40" s="128"/>
      <c r="L40" s="128"/>
      <c r="M40" s="128"/>
      <c r="N40" s="128"/>
      <c r="O40" s="28" t="s">
        <v>9</v>
      </c>
      <c r="P40" s="29" t="s">
        <v>151</v>
      </c>
      <c r="Q40" s="30">
        <f>IF(P40="ADECUADO",15,IF(P40="INADECUADO",0,"0"))</f>
        <v>15</v>
      </c>
      <c r="R40" s="109"/>
      <c r="S40" s="128"/>
      <c r="T40" s="128"/>
      <c r="U40" s="128"/>
      <c r="V40" s="111"/>
      <c r="W40" s="128"/>
      <c r="X40" s="128"/>
      <c r="Y40" s="128"/>
      <c r="Z40" s="128"/>
      <c r="AA40" s="128"/>
      <c r="AB40" s="118"/>
      <c r="AC40" s="136"/>
      <c r="AD40" s="121"/>
      <c r="AE40" s="118"/>
      <c r="AF40" s="27"/>
      <c r="AG40" s="121"/>
      <c r="AH40" s="128"/>
      <c r="AI40" s="128"/>
      <c r="AJ40" s="128"/>
      <c r="AK40" s="118"/>
      <c r="AL40" s="7"/>
      <c r="AM40" s="121"/>
      <c r="AN40" s="118"/>
      <c r="AO40" s="7"/>
      <c r="AP40" s="7"/>
      <c r="AQ40" s="7"/>
    </row>
    <row r="41" spans="1:43" ht="63.75" hidden="1" customHeight="1">
      <c r="A41" s="121"/>
      <c r="B41" s="128"/>
      <c r="C41" s="128"/>
      <c r="D41" s="118"/>
      <c r="E41" s="121"/>
      <c r="F41" s="128"/>
      <c r="G41" s="128"/>
      <c r="H41" s="128"/>
      <c r="I41" s="128"/>
      <c r="J41" s="128"/>
      <c r="K41" s="128"/>
      <c r="L41" s="128"/>
      <c r="M41" s="128"/>
      <c r="N41" s="128"/>
      <c r="O41" s="31" t="s">
        <v>16</v>
      </c>
      <c r="P41" s="29" t="s">
        <v>17</v>
      </c>
      <c r="Q41" s="30">
        <f>IF(P41="OPORTUNA",15,IF(P41="INOPORTUNA",0,"0"))</f>
        <v>15</v>
      </c>
      <c r="R41" s="116"/>
      <c r="S41" s="128"/>
      <c r="T41" s="139"/>
      <c r="U41" s="128"/>
      <c r="V41" s="111"/>
      <c r="W41" s="128"/>
      <c r="X41" s="128"/>
      <c r="Y41" s="128"/>
      <c r="Z41" s="128"/>
      <c r="AA41" s="128"/>
      <c r="AB41" s="118"/>
      <c r="AC41" s="136"/>
      <c r="AD41" s="121"/>
      <c r="AE41" s="119"/>
      <c r="AF41" s="27"/>
      <c r="AG41" s="121"/>
      <c r="AH41" s="128"/>
      <c r="AI41" s="128"/>
      <c r="AJ41" s="128"/>
      <c r="AK41" s="118"/>
      <c r="AL41" s="7"/>
      <c r="AM41" s="121"/>
      <c r="AN41" s="118"/>
      <c r="AO41" s="7"/>
      <c r="AP41" s="7"/>
      <c r="AQ41" s="7"/>
    </row>
    <row r="42" spans="1:43" ht="63.75" hidden="1" customHeight="1">
      <c r="A42" s="121"/>
      <c r="B42" s="128"/>
      <c r="C42" s="128"/>
      <c r="D42" s="118"/>
      <c r="E42" s="121"/>
      <c r="F42" s="128"/>
      <c r="G42" s="128"/>
      <c r="H42" s="128"/>
      <c r="I42" s="128"/>
      <c r="J42" s="128"/>
      <c r="K42" s="128"/>
      <c r="L42" s="128"/>
      <c r="M42" s="128"/>
      <c r="N42" s="128"/>
      <c r="O42" s="28" t="s">
        <v>23</v>
      </c>
      <c r="P42" s="29" t="s">
        <v>24</v>
      </c>
      <c r="Q42" s="30">
        <f>IF(P42="PREVENIR",15,IF(P42="DETECTAR",10,IF(P42="NO ES UN CONTROL",0,"0")))</f>
        <v>15</v>
      </c>
      <c r="R42" s="113" t="str">
        <f>IF(R39&lt;86,"DÉBIL",IF(R39&lt;96,"MODERADO",IF(R39&lt;101,"FUERTE","")))</f>
        <v>FUERTE</v>
      </c>
      <c r="S42" s="128"/>
      <c r="T42" s="140" t="str">
        <f>IF(AND(R42="FUERTE",S39="FUERTE (SIEMPRE SE EJECUTA)"),"FUERTE",IF(OR(R42="DÉBIL",S39="DÉBIL (NO SE EJECUTA)"),"DÉBIL",IF(OR(R42="MODERADO",S39="MODERADO (ALGUNAS VECES)"),"MODERADO")))</f>
        <v>FUERTE</v>
      </c>
      <c r="U42" s="128"/>
      <c r="V42" s="111"/>
      <c r="W42" s="128"/>
      <c r="X42" s="128"/>
      <c r="Y42" s="128"/>
      <c r="Z42" s="128"/>
      <c r="AA42" s="128"/>
      <c r="AB42" s="118"/>
      <c r="AC42" s="136"/>
      <c r="AD42" s="121"/>
      <c r="AE42" s="123" t="s">
        <v>143</v>
      </c>
      <c r="AF42" s="33"/>
      <c r="AG42" s="121"/>
      <c r="AH42" s="128"/>
      <c r="AI42" s="128"/>
      <c r="AJ42" s="128"/>
      <c r="AK42" s="118"/>
      <c r="AL42" s="7"/>
      <c r="AM42" s="121"/>
      <c r="AN42" s="118"/>
      <c r="AO42" s="7"/>
      <c r="AP42" s="7"/>
      <c r="AQ42" s="7"/>
    </row>
    <row r="43" spans="1:43" ht="63.75" hidden="1" customHeight="1">
      <c r="A43" s="121"/>
      <c r="B43" s="128"/>
      <c r="C43" s="128"/>
      <c r="D43" s="118"/>
      <c r="E43" s="121"/>
      <c r="F43" s="128"/>
      <c r="G43" s="128"/>
      <c r="H43" s="128"/>
      <c r="I43" s="128"/>
      <c r="J43" s="128"/>
      <c r="K43" s="128"/>
      <c r="L43" s="128"/>
      <c r="M43" s="128"/>
      <c r="N43" s="128"/>
      <c r="O43" s="28" t="s">
        <v>29</v>
      </c>
      <c r="P43" s="29" t="s">
        <v>30</v>
      </c>
      <c r="Q43" s="30">
        <f>IF(P43="CONFIABLE",15,IF(P43="NO CONFIABLE",0,"0"))</f>
        <v>15</v>
      </c>
      <c r="R43" s="109"/>
      <c r="S43" s="128"/>
      <c r="T43" s="128"/>
      <c r="U43" s="128"/>
      <c r="V43" s="111"/>
      <c r="W43" s="128"/>
      <c r="X43" s="128"/>
      <c r="Y43" s="128"/>
      <c r="Z43" s="128"/>
      <c r="AA43" s="128"/>
      <c r="AB43" s="118"/>
      <c r="AC43" s="136"/>
      <c r="AD43" s="121"/>
      <c r="AE43" s="119"/>
      <c r="AF43" s="33"/>
      <c r="AG43" s="121"/>
      <c r="AH43" s="128"/>
      <c r="AI43" s="128"/>
      <c r="AJ43" s="128"/>
      <c r="AK43" s="118"/>
      <c r="AL43" s="7"/>
      <c r="AM43" s="121"/>
      <c r="AN43" s="118"/>
      <c r="AO43" s="7"/>
      <c r="AP43" s="7"/>
      <c r="AQ43" s="7"/>
    </row>
    <row r="44" spans="1:43" ht="63.75" hidden="1" customHeight="1">
      <c r="A44" s="121"/>
      <c r="B44" s="128"/>
      <c r="C44" s="128"/>
      <c r="D44" s="118"/>
      <c r="E44" s="121"/>
      <c r="F44" s="128"/>
      <c r="G44" s="128"/>
      <c r="H44" s="128"/>
      <c r="I44" s="128"/>
      <c r="J44" s="128"/>
      <c r="K44" s="128"/>
      <c r="L44" s="128"/>
      <c r="M44" s="128"/>
      <c r="N44" s="128"/>
      <c r="O44" s="28" t="s">
        <v>34</v>
      </c>
      <c r="P44" s="29" t="s">
        <v>35</v>
      </c>
      <c r="Q44" s="30">
        <f>IF(P44="SE INVESTIGAN Y SE RESUELVEN OPORTUNAMENTE",15,IF(P44="NO SE INVESTIGAN Y SE RESUELVEN OPORTUNAMENTE",0,"0"))</f>
        <v>15</v>
      </c>
      <c r="R44" s="109"/>
      <c r="S44" s="128"/>
      <c r="T44" s="128"/>
      <c r="U44" s="128"/>
      <c r="V44" s="111"/>
      <c r="W44" s="128"/>
      <c r="X44" s="128"/>
      <c r="Y44" s="128"/>
      <c r="Z44" s="128"/>
      <c r="AA44" s="128"/>
      <c r="AB44" s="118"/>
      <c r="AC44" s="136"/>
      <c r="AD44" s="121"/>
      <c r="AE44" s="124"/>
      <c r="AF44" s="27"/>
      <c r="AG44" s="121"/>
      <c r="AH44" s="128"/>
      <c r="AI44" s="128"/>
      <c r="AJ44" s="128"/>
      <c r="AK44" s="118"/>
      <c r="AL44" s="7"/>
      <c r="AM44" s="121"/>
      <c r="AN44" s="118"/>
      <c r="AO44" s="7"/>
      <c r="AP44" s="7"/>
      <c r="AQ44" s="7"/>
    </row>
    <row r="45" spans="1:43" ht="63.75" hidden="1" customHeight="1">
      <c r="A45" s="121"/>
      <c r="B45" s="128"/>
      <c r="C45" s="128"/>
      <c r="D45" s="118"/>
      <c r="E45" s="121"/>
      <c r="F45" s="128"/>
      <c r="G45" s="128"/>
      <c r="H45" s="128"/>
      <c r="I45" s="139"/>
      <c r="J45" s="139"/>
      <c r="K45" s="139"/>
      <c r="L45" s="139"/>
      <c r="M45" s="139"/>
      <c r="N45" s="139"/>
      <c r="O45" s="34" t="s">
        <v>38</v>
      </c>
      <c r="P45" s="35" t="s">
        <v>152</v>
      </c>
      <c r="Q45" s="36">
        <f>IF(P45="COMPLETA",10,IF(P45="INCOMPLETA",5,IF(P45="NO EXISTE",0,"0")))</f>
        <v>10</v>
      </c>
      <c r="R45" s="114"/>
      <c r="S45" s="129"/>
      <c r="T45" s="129"/>
      <c r="U45" s="129"/>
      <c r="V45" s="111"/>
      <c r="W45" s="128"/>
      <c r="X45" s="128"/>
      <c r="Y45" s="128"/>
      <c r="Z45" s="128"/>
      <c r="AA45" s="128"/>
      <c r="AB45" s="118"/>
      <c r="AC45" s="136"/>
      <c r="AD45" s="122"/>
      <c r="AE45" s="125"/>
      <c r="AF45" s="27"/>
      <c r="AG45" s="122"/>
      <c r="AH45" s="129"/>
      <c r="AI45" s="129"/>
      <c r="AJ45" s="129"/>
      <c r="AK45" s="125"/>
      <c r="AL45" s="7"/>
      <c r="AM45" s="122"/>
      <c r="AN45" s="119"/>
      <c r="AO45" s="7"/>
      <c r="AP45" s="7"/>
      <c r="AQ45" s="7"/>
    </row>
    <row r="46" spans="1:43" ht="63.75" hidden="1" customHeight="1">
      <c r="A46" s="121"/>
      <c r="B46" s="128"/>
      <c r="C46" s="128"/>
      <c r="D46" s="118"/>
      <c r="E46" s="121"/>
      <c r="F46" s="128"/>
      <c r="G46" s="128"/>
      <c r="H46" s="128"/>
      <c r="I46" s="164"/>
      <c r="J46" s="179"/>
      <c r="K46" s="179"/>
      <c r="L46" s="23"/>
      <c r="M46" s="23"/>
      <c r="N46" s="179"/>
      <c r="O46" s="24" t="s">
        <v>3</v>
      </c>
      <c r="P46" s="25" t="s">
        <v>4</v>
      </c>
      <c r="Q46" s="26">
        <f>IF(P46="ASIGNADO",15,IF(P46="NO ASIGNADO",0,"0"))</f>
        <v>15</v>
      </c>
      <c r="R46" s="115">
        <f>SUM(Q46:Q52)</f>
        <v>100</v>
      </c>
      <c r="S46" s="195" t="s">
        <v>138</v>
      </c>
      <c r="T46" s="138">
        <f>IF(T49="DÉBIL",0,IF(T49="MODERADO",50,IF(T49="FUERTE",100,"")))</f>
        <v>100</v>
      </c>
      <c r="U46" s="196" t="str">
        <f>IF(AND(R49="FUERTE",S46="FUERTE (SIEMPRE SE EJECUTA)"),"NO","SÍ")</f>
        <v>NO</v>
      </c>
      <c r="V46" s="111"/>
      <c r="W46" s="128"/>
      <c r="X46" s="128"/>
      <c r="Y46" s="128"/>
      <c r="Z46" s="128"/>
      <c r="AA46" s="128"/>
      <c r="AB46" s="118"/>
      <c r="AC46" s="136"/>
      <c r="AD46" s="126"/>
      <c r="AE46" s="117"/>
      <c r="AF46" s="27"/>
      <c r="AG46" s="120"/>
      <c r="AH46" s="177"/>
      <c r="AI46" s="177"/>
      <c r="AJ46" s="177"/>
      <c r="AK46" s="178"/>
      <c r="AL46" s="7"/>
      <c r="AM46" s="37"/>
      <c r="AN46" s="171"/>
      <c r="AO46" s="7"/>
      <c r="AP46" s="7"/>
      <c r="AQ46" s="7"/>
    </row>
    <row r="47" spans="1:43" ht="63.75" hidden="1" customHeight="1">
      <c r="A47" s="121"/>
      <c r="B47" s="128"/>
      <c r="C47" s="128"/>
      <c r="D47" s="118"/>
      <c r="E47" s="121"/>
      <c r="F47" s="128"/>
      <c r="G47" s="128"/>
      <c r="H47" s="128"/>
      <c r="I47" s="128"/>
      <c r="J47" s="128"/>
      <c r="K47" s="128"/>
      <c r="L47" s="89"/>
      <c r="M47" s="89"/>
      <c r="N47" s="128"/>
      <c r="O47" s="28" t="s">
        <v>9</v>
      </c>
      <c r="P47" s="29" t="s">
        <v>151</v>
      </c>
      <c r="Q47" s="30">
        <f>IF(P47="ADECUADO",15,IF(P47="INADECUADO",0,"0"))</f>
        <v>15</v>
      </c>
      <c r="R47" s="109"/>
      <c r="S47" s="128"/>
      <c r="T47" s="128"/>
      <c r="U47" s="128"/>
      <c r="V47" s="111"/>
      <c r="W47" s="128"/>
      <c r="X47" s="128"/>
      <c r="Y47" s="128"/>
      <c r="Z47" s="128"/>
      <c r="AA47" s="128"/>
      <c r="AB47" s="118"/>
      <c r="AC47" s="136"/>
      <c r="AD47" s="121"/>
      <c r="AE47" s="118"/>
      <c r="AF47" s="27"/>
      <c r="AG47" s="121"/>
      <c r="AH47" s="128"/>
      <c r="AI47" s="128"/>
      <c r="AJ47" s="128"/>
      <c r="AK47" s="118"/>
      <c r="AL47" s="7"/>
      <c r="AM47" s="90"/>
      <c r="AN47" s="118"/>
      <c r="AO47" s="7"/>
      <c r="AP47" s="7"/>
      <c r="AQ47" s="7"/>
    </row>
    <row r="48" spans="1:43" ht="63.75" hidden="1" customHeight="1">
      <c r="A48" s="121"/>
      <c r="B48" s="128"/>
      <c r="C48" s="128"/>
      <c r="D48" s="118"/>
      <c r="E48" s="121"/>
      <c r="F48" s="128"/>
      <c r="G48" s="128"/>
      <c r="H48" s="128"/>
      <c r="I48" s="128"/>
      <c r="J48" s="128"/>
      <c r="K48" s="128"/>
      <c r="L48" s="89"/>
      <c r="M48" s="89"/>
      <c r="N48" s="128"/>
      <c r="O48" s="31" t="s">
        <v>16</v>
      </c>
      <c r="P48" s="29" t="s">
        <v>17</v>
      </c>
      <c r="Q48" s="30">
        <f>IF(P48="OPORTUNA",15,IF(P48="INOPORTUNA",0,"0"))</f>
        <v>15</v>
      </c>
      <c r="R48" s="116"/>
      <c r="S48" s="128"/>
      <c r="T48" s="139"/>
      <c r="U48" s="128"/>
      <c r="V48" s="111"/>
      <c r="W48" s="128"/>
      <c r="X48" s="128"/>
      <c r="Y48" s="128"/>
      <c r="Z48" s="128"/>
      <c r="AA48" s="128"/>
      <c r="AB48" s="118"/>
      <c r="AC48" s="136"/>
      <c r="AD48" s="121"/>
      <c r="AE48" s="119"/>
      <c r="AF48" s="27"/>
      <c r="AG48" s="121"/>
      <c r="AH48" s="128"/>
      <c r="AI48" s="128"/>
      <c r="AJ48" s="128"/>
      <c r="AK48" s="118"/>
      <c r="AL48" s="7"/>
      <c r="AM48" s="90"/>
      <c r="AN48" s="118"/>
      <c r="AO48" s="7"/>
      <c r="AP48" s="7"/>
      <c r="AQ48" s="7"/>
    </row>
    <row r="49" spans="1:43" ht="63.75" hidden="1" customHeight="1">
      <c r="A49" s="121"/>
      <c r="B49" s="128"/>
      <c r="C49" s="128"/>
      <c r="D49" s="118"/>
      <c r="E49" s="121"/>
      <c r="F49" s="128"/>
      <c r="G49" s="128"/>
      <c r="H49" s="128"/>
      <c r="I49" s="128"/>
      <c r="J49" s="128"/>
      <c r="K49" s="128"/>
      <c r="L49" s="89"/>
      <c r="M49" s="89"/>
      <c r="N49" s="128"/>
      <c r="O49" s="28" t="s">
        <v>23</v>
      </c>
      <c r="P49" s="29" t="s">
        <v>24</v>
      </c>
      <c r="Q49" s="30">
        <f>IF(P49="PREVENIR",15,IF(P49="DETECTAR",10,IF(P49="NO ES UN CONTROL",0,"0")))</f>
        <v>15</v>
      </c>
      <c r="R49" s="113" t="str">
        <f>IF(R46&lt;86,"DÉBIL",IF(R46&lt;96,"MODERADO",IF(R46&lt;101,"FUERTE","")))</f>
        <v>FUERTE</v>
      </c>
      <c r="S49" s="128"/>
      <c r="T49" s="140" t="str">
        <f>IF(AND(R49="FUERTE",S46="FUERTE (SIEMPRE SE EJECUTA)"),"FUERTE",IF(OR(R49="DÉBIL",S46="DÉBIL (NO SE EJECUTA)"),"DÉBIL",IF(OR(R49="MODERADO",S46="MODERADO (ALGUNAS VECES)"),"MODERADO")))</f>
        <v>FUERTE</v>
      </c>
      <c r="U49" s="128"/>
      <c r="V49" s="111"/>
      <c r="W49" s="128"/>
      <c r="X49" s="128"/>
      <c r="Y49" s="128"/>
      <c r="Z49" s="128"/>
      <c r="AA49" s="128"/>
      <c r="AB49" s="118"/>
      <c r="AC49" s="136"/>
      <c r="AD49" s="121"/>
      <c r="AE49" s="123" t="s">
        <v>143</v>
      </c>
      <c r="AF49" s="33"/>
      <c r="AG49" s="121"/>
      <c r="AH49" s="128"/>
      <c r="AI49" s="128"/>
      <c r="AJ49" s="128"/>
      <c r="AK49" s="118"/>
      <c r="AL49" s="7"/>
      <c r="AM49" s="90"/>
      <c r="AN49" s="118"/>
      <c r="AO49" s="7"/>
      <c r="AP49" s="7"/>
      <c r="AQ49" s="7"/>
    </row>
    <row r="50" spans="1:43" ht="63.75" hidden="1" customHeight="1">
      <c r="A50" s="121"/>
      <c r="B50" s="128"/>
      <c r="C50" s="128"/>
      <c r="D50" s="118"/>
      <c r="E50" s="121"/>
      <c r="F50" s="128"/>
      <c r="G50" s="128"/>
      <c r="H50" s="128"/>
      <c r="I50" s="128"/>
      <c r="J50" s="128"/>
      <c r="K50" s="128"/>
      <c r="L50" s="89"/>
      <c r="M50" s="89"/>
      <c r="N50" s="128"/>
      <c r="O50" s="28" t="s">
        <v>29</v>
      </c>
      <c r="P50" s="29" t="s">
        <v>30</v>
      </c>
      <c r="Q50" s="30">
        <f>IF(P50="CONFIABLE",15,IF(P50="NO CONFIABLE",0,"0"))</f>
        <v>15</v>
      </c>
      <c r="R50" s="109"/>
      <c r="S50" s="128"/>
      <c r="T50" s="128"/>
      <c r="U50" s="128"/>
      <c r="V50" s="111"/>
      <c r="W50" s="128"/>
      <c r="X50" s="128"/>
      <c r="Y50" s="128"/>
      <c r="Z50" s="128"/>
      <c r="AA50" s="128"/>
      <c r="AB50" s="118"/>
      <c r="AC50" s="136"/>
      <c r="AD50" s="121"/>
      <c r="AE50" s="119"/>
      <c r="AF50" s="33"/>
      <c r="AG50" s="121"/>
      <c r="AH50" s="128"/>
      <c r="AI50" s="128"/>
      <c r="AJ50" s="128"/>
      <c r="AK50" s="118"/>
      <c r="AL50" s="7"/>
      <c r="AM50" s="90"/>
      <c r="AN50" s="118"/>
      <c r="AO50" s="7"/>
      <c r="AP50" s="7"/>
      <c r="AQ50" s="7"/>
    </row>
    <row r="51" spans="1:43" ht="63.75" hidden="1" customHeight="1">
      <c r="A51" s="121"/>
      <c r="B51" s="128"/>
      <c r="C51" s="128"/>
      <c r="D51" s="118"/>
      <c r="E51" s="121"/>
      <c r="F51" s="128"/>
      <c r="G51" s="128"/>
      <c r="H51" s="128"/>
      <c r="I51" s="128"/>
      <c r="J51" s="128"/>
      <c r="K51" s="128"/>
      <c r="L51" s="89"/>
      <c r="M51" s="89"/>
      <c r="N51" s="128"/>
      <c r="O51" s="28" t="s">
        <v>34</v>
      </c>
      <c r="P51" s="29" t="s">
        <v>35</v>
      </c>
      <c r="Q51" s="30">
        <f>IF(P51="SE INVESTIGAN Y SE RESUELVEN OPORTUNAMENTE",15,IF(P51="NO SE INVESTIGAN Y SE RESUELVEN OPORTUNAMENTE",0,"0"))</f>
        <v>15</v>
      </c>
      <c r="R51" s="109"/>
      <c r="S51" s="128"/>
      <c r="T51" s="128"/>
      <c r="U51" s="128"/>
      <c r="V51" s="111"/>
      <c r="W51" s="128"/>
      <c r="X51" s="128"/>
      <c r="Y51" s="128"/>
      <c r="Z51" s="128"/>
      <c r="AA51" s="128"/>
      <c r="AB51" s="118"/>
      <c r="AC51" s="136"/>
      <c r="AD51" s="121"/>
      <c r="AE51" s="124"/>
      <c r="AF51" s="27"/>
      <c r="AG51" s="121"/>
      <c r="AH51" s="128"/>
      <c r="AI51" s="128"/>
      <c r="AJ51" s="128"/>
      <c r="AK51" s="118"/>
      <c r="AL51" s="7"/>
      <c r="AM51" s="90"/>
      <c r="AN51" s="118"/>
      <c r="AO51" s="7"/>
      <c r="AP51" s="7"/>
      <c r="AQ51" s="7"/>
    </row>
    <row r="52" spans="1:43" ht="63.75" hidden="1" customHeight="1">
      <c r="A52" s="121"/>
      <c r="B52" s="128"/>
      <c r="C52" s="128"/>
      <c r="D52" s="118"/>
      <c r="E52" s="121"/>
      <c r="F52" s="128"/>
      <c r="G52" s="128"/>
      <c r="H52" s="128"/>
      <c r="I52" s="139"/>
      <c r="J52" s="139"/>
      <c r="K52" s="139"/>
      <c r="L52" s="38"/>
      <c r="M52" s="38"/>
      <c r="N52" s="139"/>
      <c r="O52" s="34" t="s">
        <v>38</v>
      </c>
      <c r="P52" s="35" t="s">
        <v>39</v>
      </c>
      <c r="Q52" s="36">
        <f>IF(P52="COMPLETA",10,IF(P52="INCOMPLETA",5,IF(P52="NO EXISTE",0,"0")))</f>
        <v>10</v>
      </c>
      <c r="R52" s="114"/>
      <c r="S52" s="129"/>
      <c r="T52" s="129"/>
      <c r="U52" s="129"/>
      <c r="V52" s="111"/>
      <c r="W52" s="128"/>
      <c r="X52" s="128"/>
      <c r="Y52" s="128"/>
      <c r="Z52" s="128"/>
      <c r="AA52" s="128"/>
      <c r="AB52" s="118"/>
      <c r="AC52" s="136"/>
      <c r="AD52" s="122"/>
      <c r="AE52" s="125"/>
      <c r="AF52" s="27"/>
      <c r="AG52" s="122"/>
      <c r="AH52" s="129"/>
      <c r="AI52" s="129"/>
      <c r="AJ52" s="129"/>
      <c r="AK52" s="125"/>
      <c r="AL52" s="7"/>
      <c r="AM52" s="39"/>
      <c r="AN52" s="119"/>
      <c r="AO52" s="7"/>
      <c r="AP52" s="7"/>
      <c r="AQ52" s="7"/>
    </row>
    <row r="53" spans="1:43" ht="63.75" hidden="1" customHeight="1">
      <c r="A53" s="121"/>
      <c r="B53" s="128"/>
      <c r="C53" s="128"/>
      <c r="D53" s="118"/>
      <c r="E53" s="121"/>
      <c r="F53" s="128"/>
      <c r="G53" s="128"/>
      <c r="H53" s="128"/>
      <c r="I53" s="164"/>
      <c r="J53" s="179"/>
      <c r="K53" s="179"/>
      <c r="L53" s="179"/>
      <c r="M53" s="179"/>
      <c r="N53" s="179"/>
      <c r="O53" s="24" t="s">
        <v>3</v>
      </c>
      <c r="P53" s="25" t="s">
        <v>4</v>
      </c>
      <c r="Q53" s="26">
        <f>IF(P53="ASIGNADO",15,IF(P53="NO ASIGNADO",0,"0"))</f>
        <v>15</v>
      </c>
      <c r="R53" s="115">
        <f>SUM(Q53:Q59)</f>
        <v>100</v>
      </c>
      <c r="S53" s="195" t="s">
        <v>138</v>
      </c>
      <c r="T53" s="138">
        <f>IF(T56="DÉBIL",0,IF(T56="MODERADO",50,IF(T56="FUERTE",100,"")))</f>
        <v>100</v>
      </c>
      <c r="U53" s="196" t="str">
        <f>IF(AND(R56="FUERTE",S53="FUERTE (SIEMPRE SE EJECUTA)"),"NO","SÍ")</f>
        <v>NO</v>
      </c>
      <c r="V53" s="111"/>
      <c r="W53" s="128"/>
      <c r="X53" s="128"/>
      <c r="Y53" s="128"/>
      <c r="Z53" s="128"/>
      <c r="AA53" s="128"/>
      <c r="AB53" s="118"/>
      <c r="AC53" s="136"/>
      <c r="AD53" s="126"/>
      <c r="AE53" s="117"/>
      <c r="AF53" s="27"/>
      <c r="AG53" s="120"/>
      <c r="AH53" s="177"/>
      <c r="AI53" s="177"/>
      <c r="AJ53" s="177"/>
      <c r="AK53" s="178"/>
      <c r="AL53" s="7"/>
      <c r="AM53" s="173"/>
      <c r="AN53" s="171"/>
      <c r="AO53" s="1"/>
      <c r="AP53" s="1"/>
      <c r="AQ53" s="1"/>
    </row>
    <row r="54" spans="1:43" ht="63.75" hidden="1" customHeight="1">
      <c r="A54" s="121"/>
      <c r="B54" s="128"/>
      <c r="C54" s="128"/>
      <c r="D54" s="118"/>
      <c r="E54" s="121"/>
      <c r="F54" s="128"/>
      <c r="G54" s="128"/>
      <c r="H54" s="128"/>
      <c r="I54" s="128"/>
      <c r="J54" s="128"/>
      <c r="K54" s="128"/>
      <c r="L54" s="128"/>
      <c r="M54" s="128"/>
      <c r="N54" s="128"/>
      <c r="O54" s="28" t="s">
        <v>9</v>
      </c>
      <c r="P54" s="29" t="s">
        <v>10</v>
      </c>
      <c r="Q54" s="30">
        <f>IF(P54="ADECUADO",15,IF(P54="INADECUADO",0,"0"))</f>
        <v>15</v>
      </c>
      <c r="R54" s="109"/>
      <c r="S54" s="128"/>
      <c r="T54" s="128"/>
      <c r="U54" s="128"/>
      <c r="V54" s="111"/>
      <c r="W54" s="128"/>
      <c r="X54" s="128"/>
      <c r="Y54" s="128"/>
      <c r="Z54" s="128"/>
      <c r="AA54" s="128"/>
      <c r="AB54" s="118"/>
      <c r="AC54" s="136"/>
      <c r="AD54" s="121"/>
      <c r="AE54" s="118"/>
      <c r="AF54" s="27"/>
      <c r="AG54" s="121"/>
      <c r="AH54" s="128"/>
      <c r="AI54" s="128"/>
      <c r="AJ54" s="128"/>
      <c r="AK54" s="118"/>
      <c r="AL54" s="7"/>
      <c r="AM54" s="121"/>
      <c r="AN54" s="118"/>
      <c r="AO54" s="1"/>
      <c r="AP54" s="1"/>
      <c r="AQ54" s="1"/>
    </row>
    <row r="55" spans="1:43" ht="63.75" hidden="1" customHeight="1">
      <c r="A55" s="121"/>
      <c r="B55" s="128"/>
      <c r="C55" s="128"/>
      <c r="D55" s="118"/>
      <c r="E55" s="121"/>
      <c r="F55" s="128"/>
      <c r="G55" s="128"/>
      <c r="H55" s="128"/>
      <c r="I55" s="128"/>
      <c r="J55" s="128"/>
      <c r="K55" s="128"/>
      <c r="L55" s="128"/>
      <c r="M55" s="128"/>
      <c r="N55" s="128"/>
      <c r="O55" s="31" t="s">
        <v>16</v>
      </c>
      <c r="P55" s="29" t="s">
        <v>17</v>
      </c>
      <c r="Q55" s="30">
        <f>IF(P55="OPORTUNA",15,IF(P55="INOPORTUNA",0,"0"))</f>
        <v>15</v>
      </c>
      <c r="R55" s="116"/>
      <c r="S55" s="128"/>
      <c r="T55" s="139"/>
      <c r="U55" s="128"/>
      <c r="V55" s="111"/>
      <c r="W55" s="128"/>
      <c r="X55" s="128"/>
      <c r="Y55" s="128"/>
      <c r="Z55" s="128"/>
      <c r="AA55" s="128"/>
      <c r="AB55" s="118"/>
      <c r="AC55" s="136"/>
      <c r="AD55" s="121"/>
      <c r="AE55" s="119"/>
      <c r="AF55" s="27"/>
      <c r="AG55" s="121"/>
      <c r="AH55" s="128"/>
      <c r="AI55" s="128"/>
      <c r="AJ55" s="128"/>
      <c r="AK55" s="118"/>
      <c r="AL55" s="7"/>
      <c r="AM55" s="121"/>
      <c r="AN55" s="118"/>
      <c r="AO55" s="1"/>
      <c r="AP55" s="1"/>
      <c r="AQ55" s="1"/>
    </row>
    <row r="56" spans="1:43" ht="63.75" hidden="1" customHeight="1">
      <c r="A56" s="121"/>
      <c r="B56" s="128"/>
      <c r="C56" s="128"/>
      <c r="D56" s="118"/>
      <c r="E56" s="121"/>
      <c r="F56" s="128"/>
      <c r="G56" s="128"/>
      <c r="H56" s="128"/>
      <c r="I56" s="128"/>
      <c r="J56" s="128"/>
      <c r="K56" s="128"/>
      <c r="L56" s="128"/>
      <c r="M56" s="128"/>
      <c r="N56" s="128"/>
      <c r="O56" s="28" t="s">
        <v>23</v>
      </c>
      <c r="P56" s="29" t="s">
        <v>24</v>
      </c>
      <c r="Q56" s="30">
        <f>IF(P56="PREVENIR",15,IF(P56="DETECTAR",10,IF(P56="NO ES UN CONTROL",0,"0")))</f>
        <v>15</v>
      </c>
      <c r="R56" s="113" t="str">
        <f>IF(R53&lt;86,"DÉBIL",IF(R53&lt;96,"MODERADO",IF(R53&lt;101,"FUERTE","")))</f>
        <v>FUERTE</v>
      </c>
      <c r="S56" s="128"/>
      <c r="T56" s="140" t="str">
        <f>IF(AND(R56="FUERTE",S53="FUERTE (SIEMPRE SE EJECUTA)"),"FUERTE",IF(OR(R56="DÉBIL",S53="DÉBIL (NO SE EJECUTA)"),"DÉBIL",IF(OR(R56="MODERADO",S53="MODERADO (ALGUNAS VECES)"),"MODERADO")))</f>
        <v>FUERTE</v>
      </c>
      <c r="U56" s="128"/>
      <c r="V56" s="111"/>
      <c r="W56" s="128"/>
      <c r="X56" s="128"/>
      <c r="Y56" s="128"/>
      <c r="Z56" s="128"/>
      <c r="AA56" s="128"/>
      <c r="AB56" s="118"/>
      <c r="AC56" s="136"/>
      <c r="AD56" s="121"/>
      <c r="AE56" s="123" t="s">
        <v>143</v>
      </c>
      <c r="AF56" s="33"/>
      <c r="AG56" s="121"/>
      <c r="AH56" s="128"/>
      <c r="AI56" s="128"/>
      <c r="AJ56" s="128"/>
      <c r="AK56" s="118"/>
      <c r="AL56" s="7"/>
      <c r="AM56" s="121"/>
      <c r="AN56" s="118"/>
      <c r="AO56" s="1"/>
      <c r="AP56" s="1"/>
      <c r="AQ56" s="1"/>
    </row>
    <row r="57" spans="1:43" ht="63.75" hidden="1" customHeight="1">
      <c r="A57" s="121"/>
      <c r="B57" s="128"/>
      <c r="C57" s="128"/>
      <c r="D57" s="118"/>
      <c r="E57" s="121"/>
      <c r="F57" s="128"/>
      <c r="G57" s="128"/>
      <c r="H57" s="128"/>
      <c r="I57" s="128"/>
      <c r="J57" s="128"/>
      <c r="K57" s="128"/>
      <c r="L57" s="128"/>
      <c r="M57" s="128"/>
      <c r="N57" s="128"/>
      <c r="O57" s="28" t="s">
        <v>29</v>
      </c>
      <c r="P57" s="29" t="s">
        <v>30</v>
      </c>
      <c r="Q57" s="30">
        <f>IF(P57="CONFIABLE",15,IF(P57="NO CONFIABLE",0,"0"))</f>
        <v>15</v>
      </c>
      <c r="R57" s="109"/>
      <c r="S57" s="128"/>
      <c r="T57" s="128"/>
      <c r="U57" s="128"/>
      <c r="V57" s="111"/>
      <c r="W57" s="128"/>
      <c r="X57" s="128"/>
      <c r="Y57" s="128"/>
      <c r="Z57" s="128"/>
      <c r="AA57" s="128"/>
      <c r="AB57" s="118"/>
      <c r="AC57" s="136"/>
      <c r="AD57" s="121"/>
      <c r="AE57" s="119"/>
      <c r="AF57" s="33"/>
      <c r="AG57" s="121"/>
      <c r="AH57" s="128"/>
      <c r="AI57" s="128"/>
      <c r="AJ57" s="128"/>
      <c r="AK57" s="118"/>
      <c r="AL57" s="7"/>
      <c r="AM57" s="121"/>
      <c r="AN57" s="118"/>
      <c r="AO57" s="1"/>
      <c r="AP57" s="1"/>
      <c r="AQ57" s="1"/>
    </row>
    <row r="58" spans="1:43" ht="63.75" hidden="1" customHeight="1">
      <c r="A58" s="121"/>
      <c r="B58" s="128"/>
      <c r="C58" s="128"/>
      <c r="D58" s="118"/>
      <c r="E58" s="121"/>
      <c r="F58" s="128"/>
      <c r="G58" s="128"/>
      <c r="H58" s="128"/>
      <c r="I58" s="128"/>
      <c r="J58" s="128"/>
      <c r="K58" s="128"/>
      <c r="L58" s="128"/>
      <c r="M58" s="128"/>
      <c r="N58" s="128"/>
      <c r="O58" s="28" t="s">
        <v>34</v>
      </c>
      <c r="P58" s="29" t="s">
        <v>35</v>
      </c>
      <c r="Q58" s="30">
        <f>IF(P58="SE INVESTIGAN Y SE RESUELVEN OPORTUNAMENTE",15,IF(P58="NO SE INVESTIGAN Y SE RESUELVEN OPORTUNAMENTE",0,"0"))</f>
        <v>15</v>
      </c>
      <c r="R58" s="109"/>
      <c r="S58" s="128"/>
      <c r="T58" s="128"/>
      <c r="U58" s="128"/>
      <c r="V58" s="111"/>
      <c r="W58" s="128"/>
      <c r="X58" s="128"/>
      <c r="Y58" s="128"/>
      <c r="Z58" s="128"/>
      <c r="AA58" s="128"/>
      <c r="AB58" s="118"/>
      <c r="AC58" s="136"/>
      <c r="AD58" s="121"/>
      <c r="AE58" s="124"/>
      <c r="AF58" s="27"/>
      <c r="AG58" s="121"/>
      <c r="AH58" s="128"/>
      <c r="AI58" s="128"/>
      <c r="AJ58" s="128"/>
      <c r="AK58" s="118"/>
      <c r="AL58" s="7"/>
      <c r="AM58" s="121"/>
      <c r="AN58" s="118"/>
      <c r="AO58" s="1"/>
      <c r="AP58" s="1"/>
      <c r="AQ58" s="1"/>
    </row>
    <row r="59" spans="1:43" ht="63.75" hidden="1" customHeight="1">
      <c r="A59" s="122"/>
      <c r="B59" s="129"/>
      <c r="C59" s="129"/>
      <c r="D59" s="125"/>
      <c r="E59" s="122"/>
      <c r="F59" s="129"/>
      <c r="G59" s="129"/>
      <c r="H59" s="129"/>
      <c r="I59" s="139"/>
      <c r="J59" s="139"/>
      <c r="K59" s="139"/>
      <c r="L59" s="139"/>
      <c r="M59" s="139"/>
      <c r="N59" s="139"/>
      <c r="O59" s="34" t="s">
        <v>38</v>
      </c>
      <c r="P59" s="35" t="s">
        <v>39</v>
      </c>
      <c r="Q59" s="36">
        <f>IF(P59="COMPLETA",10,IF(P59="INCOMPLETA",5,IF(P59="NO EXISTE",0,"0")))</f>
        <v>10</v>
      </c>
      <c r="R59" s="114"/>
      <c r="S59" s="129"/>
      <c r="T59" s="129"/>
      <c r="U59" s="129"/>
      <c r="V59" s="112"/>
      <c r="W59" s="129"/>
      <c r="X59" s="129"/>
      <c r="Y59" s="129"/>
      <c r="Z59" s="129"/>
      <c r="AA59" s="129"/>
      <c r="AB59" s="125"/>
      <c r="AC59" s="137"/>
      <c r="AD59" s="122"/>
      <c r="AE59" s="125"/>
      <c r="AF59" s="27"/>
      <c r="AG59" s="122"/>
      <c r="AH59" s="129"/>
      <c r="AI59" s="129"/>
      <c r="AJ59" s="129"/>
      <c r="AK59" s="125"/>
      <c r="AL59" s="7"/>
      <c r="AM59" s="122"/>
      <c r="AN59" s="119"/>
      <c r="AO59" s="1"/>
      <c r="AP59" s="1"/>
      <c r="AQ59" s="1"/>
    </row>
    <row r="60" spans="1:43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</row>
    <row r="61" spans="1:43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40" t="s">
        <v>153</v>
      </c>
      <c r="AO61" s="1"/>
      <c r="AP61" s="1"/>
      <c r="AQ61" s="1"/>
    </row>
    <row r="62" spans="1:43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</row>
    <row r="63" spans="1:4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</row>
    <row r="64" spans="1:43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</row>
    <row r="65" spans="1:43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</row>
    <row r="66" spans="1:43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</row>
    <row r="67" spans="1:43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</row>
    <row r="68" spans="1:43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</row>
    <row r="69" spans="1:43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</row>
    <row r="70" spans="1:43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</row>
    <row r="71" spans="1:43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</row>
    <row r="72" spans="1:43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</row>
    <row r="73" spans="1:4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</row>
    <row r="74" spans="1:43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</row>
    <row r="75" spans="1:43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</row>
    <row r="76" spans="1:43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</row>
    <row r="77" spans="1:43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</row>
    <row r="78" spans="1:43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</row>
    <row r="79" spans="1:43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</row>
    <row r="80" spans="1:43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</row>
    <row r="81" spans="1:43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</row>
    <row r="82" spans="1:43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</row>
    <row r="83" spans="1:4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</row>
    <row r="84" spans="1:43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</row>
    <row r="85" spans="1:43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</row>
    <row r="86" spans="1:43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</row>
    <row r="87" spans="1:43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</row>
    <row r="88" spans="1:43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</row>
    <row r="89" spans="1:43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</row>
    <row r="90" spans="1:43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</row>
    <row r="91" spans="1:43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</row>
    <row r="92" spans="1:43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</row>
    <row r="93" spans="1:4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</row>
    <row r="94" spans="1:43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</row>
    <row r="95" spans="1:43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</row>
    <row r="96" spans="1:43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</row>
    <row r="97" spans="1:43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</row>
    <row r="98" spans="1:43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</row>
    <row r="99" spans="1:43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</row>
    <row r="100" spans="1:43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</row>
    <row r="101" spans="1:43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</row>
    <row r="102" spans="1:43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</row>
    <row r="103" spans="1:4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</row>
    <row r="104" spans="1:43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</row>
    <row r="105" spans="1:43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</row>
    <row r="106" spans="1:43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</row>
    <row r="107" spans="1:43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</row>
    <row r="108" spans="1:43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</row>
    <row r="109" spans="1:43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</row>
    <row r="110" spans="1:43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</row>
    <row r="111" spans="1:43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</row>
    <row r="112" spans="1:43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</row>
    <row r="113" spans="1:4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</row>
    <row r="114" spans="1:43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</row>
    <row r="115" spans="1:43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</row>
    <row r="116" spans="1:43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</row>
    <row r="117" spans="1:43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</row>
    <row r="118" spans="1:43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1:43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1:43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1:43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1:43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1:43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1:43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1:43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1:4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1:43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1:43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1:43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1:43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1:43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1:43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1:43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1:43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1:43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1:4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1:43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1:43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1:43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1:43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1:43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1:43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1:43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1:43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1:43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1: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1:43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1:43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1:43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1:43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1:43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1:43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1:43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1:43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1:43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1:4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1:43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1:43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1:43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1:43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1:43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1:43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1:43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1:43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1:4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1:43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1:43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1:43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1:43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1:43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1:43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1:43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1:43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1:43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1:4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43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1:43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1:43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1:43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1:43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1:43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1:43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1:43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1:43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1:4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43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43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43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43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43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1:43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1:43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1:43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1:43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1:4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1:43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1:43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1:43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1:43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1:43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1:43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1:43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1:43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1:43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1:4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1:43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1:43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1:43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1:43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1:43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1:43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1:43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1:43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1:43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1:4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1:43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1:43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1:43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1:43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1:43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1:43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1:43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1:43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1:43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1:4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1:43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1:43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1:43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1:4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1:4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1:4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1:4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1:4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1:4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1:4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1:4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1:4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1:4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1:4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1:4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1:4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1:4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1:4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1:4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1: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1:4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1:4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1:4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1:4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1:4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1:4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1:4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1:4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1:4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1:4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1:4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1:4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1:4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1:4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1:4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1:4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1:4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1:4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1:4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1:4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1:4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1:4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1:4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1:4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1:4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1:4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1:4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1:4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1:4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1:4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1:4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1:4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1:4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1:4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1:4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1:4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1:4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1:4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1:4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1:4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1:4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1:4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1:4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1:4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1:4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1:4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1:4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1:4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1:4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1:4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1:4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1:4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1:4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1:4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1:4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1:4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1:4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1:4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1:4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1:4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1:4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1:4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1:4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1:4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1:4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1:4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1:4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1:4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1:4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1:4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1:4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1:4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1:4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1:4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1:4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1:4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1:4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1:4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1:4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1:4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1:4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1:4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1:4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1:4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1:4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1:4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1:4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1:4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1:4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1:4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1:4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1:4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1:4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1:4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1:4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1:4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1:4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1:4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1:4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1: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1:4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1:4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1:4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1:4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1:4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1:4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1:4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1:4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1:4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1:4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1:4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1:4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1:4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1:4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1:4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1:4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1:4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1:4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1:4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1:4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1:4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1:4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1:4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1:4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1:4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1:4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1:4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1:4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1:4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1:4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1:4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1:4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1:4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1:4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1:4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1:4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1:4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1:4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1:4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1:4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1:4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1:4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1:4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1:4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1:4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1:4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1:4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1:4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1:4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1:4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1:4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1:4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1:4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1:4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1:4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1:4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1:4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1:4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1:4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1:4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1:4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1:4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1:4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1:4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1:4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1:4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1:4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1:4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1:4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1:4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1:4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1:4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1:4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1:4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1:4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1:4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1:4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1:4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1:4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1:4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1:4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1:4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1:4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1:4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1:4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1:4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1:4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1:4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1:4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1:4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1:4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1:4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1:4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1:4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1:4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1:4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1:4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1:4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1:4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1: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1:4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1:4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1:4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1:4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1:4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1:4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1:4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1:4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1:4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1:4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1:4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1:4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1:4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1:4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1:4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1:4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1:4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1:4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1:4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1:4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1:4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1:4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1:4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1:4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1:4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1:4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1:4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1:4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1:4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1:4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1:4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1:4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1:4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1:4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1:4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1:4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1:4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1:4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1:4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1:4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1:4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1:4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1:4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1:4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1:4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1:4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1:4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1:4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1:4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1:4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1:4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1:4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1:4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1:4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1:4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1:4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1:4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1:4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1:4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1:4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1:4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1:4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1:4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1:4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1:4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1:4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1:4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1:4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1:4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1:4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1:4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1:4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1:4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1:4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1:4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1:4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1:4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1:4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1:4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1:4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1:4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1:4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1:4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1:4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1:4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1:4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1:4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1:4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1:4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1:4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1:4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1:4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1:4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1:4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1:4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1:4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1:4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1:4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1:4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1: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1:4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1:4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1:4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1:4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1:4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1:4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1:4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1:4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1:4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1:4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1:4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1:4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1:4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1:4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1:4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1:4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1:4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  <row r="661" spans="1:4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</row>
    <row r="662" spans="1:4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</row>
    <row r="663" spans="1:4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</row>
    <row r="664" spans="1:4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</row>
    <row r="665" spans="1:4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</row>
    <row r="666" spans="1:4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</row>
    <row r="667" spans="1:4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</row>
    <row r="668" spans="1:4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</row>
    <row r="669" spans="1:4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</row>
    <row r="670" spans="1:4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</row>
    <row r="671" spans="1:4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</row>
    <row r="672" spans="1:4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</row>
    <row r="673" spans="1:4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</row>
    <row r="674" spans="1:4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</row>
    <row r="675" spans="1:4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</row>
    <row r="676" spans="1:4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</row>
    <row r="677" spans="1:4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</row>
    <row r="678" spans="1:4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</row>
    <row r="679" spans="1:4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</row>
    <row r="680" spans="1:4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</row>
    <row r="681" spans="1:4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</row>
    <row r="682" spans="1:4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</row>
    <row r="683" spans="1:4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</row>
    <row r="684" spans="1:4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</row>
    <row r="685" spans="1:4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</row>
    <row r="686" spans="1:4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</row>
    <row r="687" spans="1:4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</row>
    <row r="688" spans="1:4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</row>
    <row r="689" spans="1:4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</row>
    <row r="690" spans="1:4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</row>
    <row r="691" spans="1:4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</row>
    <row r="692" spans="1:4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</row>
    <row r="693" spans="1:4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</row>
    <row r="694" spans="1:4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</row>
    <row r="695" spans="1:4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</row>
    <row r="696" spans="1:4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</row>
    <row r="697" spans="1:4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</row>
    <row r="698" spans="1:4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</row>
    <row r="699" spans="1:4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</row>
    <row r="700" spans="1:4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</row>
    <row r="701" spans="1:4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</row>
    <row r="702" spans="1:4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</row>
    <row r="703" spans="1:4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</row>
    <row r="704" spans="1:4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</row>
    <row r="705" spans="1:4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</row>
    <row r="706" spans="1:4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</row>
    <row r="707" spans="1:4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</row>
    <row r="708" spans="1:4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</row>
    <row r="709" spans="1:4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</row>
    <row r="710" spans="1:4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</row>
    <row r="711" spans="1:4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</row>
    <row r="712" spans="1:4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</row>
    <row r="713" spans="1:4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</row>
    <row r="714" spans="1:4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</row>
    <row r="715" spans="1:4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</row>
    <row r="716" spans="1:4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</row>
    <row r="717" spans="1:4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</row>
    <row r="718" spans="1:4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</row>
    <row r="719" spans="1:4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</row>
    <row r="720" spans="1:4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</row>
    <row r="721" spans="1:4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</row>
    <row r="722" spans="1:4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</row>
    <row r="723" spans="1:4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</row>
    <row r="724" spans="1:4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</row>
    <row r="725" spans="1:4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</row>
    <row r="726" spans="1:4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</row>
    <row r="727" spans="1:4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</row>
    <row r="728" spans="1:4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</row>
    <row r="729" spans="1:4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</row>
    <row r="730" spans="1:4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</row>
    <row r="731" spans="1:4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</row>
    <row r="732" spans="1:4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</row>
    <row r="733" spans="1:4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</row>
    <row r="734" spans="1:4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</row>
    <row r="735" spans="1:4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</row>
    <row r="736" spans="1:4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</row>
    <row r="737" spans="1:4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</row>
    <row r="738" spans="1:4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</row>
    <row r="739" spans="1:4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</row>
    <row r="740" spans="1:4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</row>
    <row r="741" spans="1:4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</row>
    <row r="742" spans="1:4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</row>
    <row r="743" spans="1: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</row>
    <row r="744" spans="1:4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</row>
    <row r="745" spans="1:4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</row>
    <row r="746" spans="1:4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</row>
    <row r="747" spans="1:4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</row>
    <row r="748" spans="1:4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</row>
    <row r="749" spans="1:4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</row>
    <row r="750" spans="1:4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</row>
    <row r="751" spans="1:4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</row>
    <row r="752" spans="1:4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</row>
    <row r="753" spans="1:4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</row>
    <row r="754" spans="1:4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</row>
    <row r="755" spans="1:4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</row>
    <row r="756" spans="1:4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</row>
    <row r="757" spans="1:4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</row>
    <row r="758" spans="1:4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</row>
    <row r="759" spans="1:4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</row>
    <row r="760" spans="1:4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</row>
    <row r="761" spans="1:4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</row>
    <row r="762" spans="1:4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</row>
    <row r="763" spans="1:4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</row>
    <row r="764" spans="1:4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</row>
    <row r="765" spans="1:4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</row>
    <row r="766" spans="1:4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</row>
    <row r="767" spans="1:4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</row>
    <row r="768" spans="1:4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</row>
    <row r="769" spans="1:4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</row>
    <row r="770" spans="1:4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</row>
    <row r="771" spans="1:4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</row>
    <row r="772" spans="1:4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</row>
    <row r="773" spans="1:4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</row>
    <row r="774" spans="1:4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</row>
    <row r="775" spans="1:4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</row>
    <row r="776" spans="1:4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</row>
    <row r="777" spans="1:4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</row>
    <row r="778" spans="1:4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</row>
    <row r="779" spans="1:4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</row>
    <row r="780" spans="1:4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</row>
    <row r="781" spans="1:4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</row>
    <row r="782" spans="1:4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</row>
    <row r="783" spans="1:4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</row>
    <row r="784" spans="1:4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</row>
    <row r="785" spans="1:4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</row>
    <row r="786" spans="1:4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</row>
    <row r="787" spans="1:4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</row>
    <row r="788" spans="1:4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</row>
    <row r="789" spans="1:4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</row>
    <row r="790" spans="1:4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</row>
    <row r="791" spans="1:4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</row>
    <row r="792" spans="1:4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</row>
    <row r="793" spans="1:4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</row>
    <row r="794" spans="1:4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</row>
    <row r="795" spans="1:4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</row>
    <row r="796" spans="1:4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</row>
    <row r="797" spans="1:4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</row>
    <row r="798" spans="1:4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</row>
    <row r="799" spans="1:4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</row>
    <row r="800" spans="1:4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</row>
    <row r="801" spans="1:4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</row>
    <row r="802" spans="1:4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</row>
    <row r="803" spans="1:4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</row>
    <row r="804" spans="1:4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</row>
    <row r="805" spans="1:4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</row>
    <row r="806" spans="1:4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</row>
    <row r="807" spans="1:4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</row>
    <row r="808" spans="1:4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</row>
    <row r="809" spans="1:4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</row>
    <row r="810" spans="1:4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</row>
    <row r="811" spans="1:4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</row>
    <row r="812" spans="1:4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</row>
    <row r="813" spans="1:4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</row>
    <row r="814" spans="1:4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</row>
    <row r="815" spans="1:4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</row>
    <row r="816" spans="1:4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</row>
    <row r="817" spans="1:4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</row>
    <row r="818" spans="1:4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</row>
    <row r="819" spans="1:4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</row>
    <row r="820" spans="1:4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</row>
    <row r="821" spans="1:4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</row>
    <row r="822" spans="1:4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</row>
    <row r="823" spans="1:4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</row>
    <row r="824" spans="1:4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</row>
    <row r="825" spans="1:4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</row>
    <row r="826" spans="1:4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</row>
    <row r="827" spans="1:4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</row>
    <row r="828" spans="1:4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</row>
    <row r="829" spans="1:4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</row>
    <row r="830" spans="1:4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</row>
    <row r="831" spans="1:4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</row>
    <row r="832" spans="1:4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</row>
    <row r="833" spans="1:4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</row>
    <row r="834" spans="1:4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</row>
    <row r="835" spans="1:4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</row>
    <row r="836" spans="1:4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</row>
    <row r="837" spans="1:4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</row>
    <row r="838" spans="1:4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</row>
    <row r="839" spans="1:4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</row>
    <row r="840" spans="1:4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</row>
    <row r="841" spans="1:4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</row>
    <row r="842" spans="1:4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</row>
    <row r="843" spans="1: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</row>
    <row r="844" spans="1:4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</row>
    <row r="845" spans="1:4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</row>
    <row r="846" spans="1:4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</row>
    <row r="847" spans="1:4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</row>
    <row r="848" spans="1:4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</row>
    <row r="849" spans="1:4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</row>
    <row r="850" spans="1:4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</row>
    <row r="851" spans="1:4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</row>
    <row r="852" spans="1:4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</row>
    <row r="853" spans="1:4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</row>
    <row r="854" spans="1:4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</row>
    <row r="855" spans="1:4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</row>
    <row r="856" spans="1:4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</row>
    <row r="857" spans="1:4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</row>
    <row r="858" spans="1:4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</row>
    <row r="859" spans="1:4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</row>
    <row r="860" spans="1:4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</row>
    <row r="861" spans="1:4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</row>
    <row r="862" spans="1:4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</row>
    <row r="863" spans="1:4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</row>
    <row r="864" spans="1:4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</row>
    <row r="865" spans="1:4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</row>
    <row r="866" spans="1:4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</row>
    <row r="867" spans="1:4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</row>
    <row r="868" spans="1:4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</row>
    <row r="869" spans="1:4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</row>
    <row r="870" spans="1:4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</row>
    <row r="871" spans="1:4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</row>
    <row r="872" spans="1:4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</row>
    <row r="873" spans="1:4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</row>
    <row r="874" spans="1:4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</row>
    <row r="875" spans="1:4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</row>
    <row r="876" spans="1:4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</row>
    <row r="877" spans="1:4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</row>
    <row r="878" spans="1:4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</row>
    <row r="879" spans="1:4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</row>
    <row r="880" spans="1:4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</row>
    <row r="881" spans="1:4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</row>
    <row r="882" spans="1:4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</row>
    <row r="883" spans="1:4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</row>
    <row r="884" spans="1:4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</row>
    <row r="885" spans="1:4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</row>
    <row r="886" spans="1:4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</row>
    <row r="887" spans="1:4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</row>
    <row r="888" spans="1:4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</row>
    <row r="889" spans="1:4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</row>
    <row r="890" spans="1:4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</row>
    <row r="891" spans="1:4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</row>
    <row r="892" spans="1:4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</row>
    <row r="893" spans="1:4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</row>
    <row r="894" spans="1:4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</row>
    <row r="895" spans="1:4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</row>
    <row r="896" spans="1:4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</row>
    <row r="897" spans="1:4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</row>
    <row r="898" spans="1:4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</row>
    <row r="899" spans="1:4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</row>
    <row r="900" spans="1:4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</row>
    <row r="901" spans="1:4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</row>
    <row r="902" spans="1:4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</row>
    <row r="903" spans="1:4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</row>
    <row r="904" spans="1:4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</row>
    <row r="905" spans="1:4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</row>
    <row r="906" spans="1:4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</row>
    <row r="907" spans="1:4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</row>
    <row r="908" spans="1:4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</row>
    <row r="909" spans="1:4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</row>
    <row r="910" spans="1:4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</row>
    <row r="911" spans="1:4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</row>
    <row r="912" spans="1:4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</row>
    <row r="913" spans="1:4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</row>
    <row r="914" spans="1:4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</row>
    <row r="915" spans="1:4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</row>
    <row r="916" spans="1:4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</row>
    <row r="917" spans="1:4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</row>
    <row r="918" spans="1:4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</row>
    <row r="919" spans="1:4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</row>
    <row r="920" spans="1:4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</row>
    <row r="921" spans="1:4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</row>
    <row r="922" spans="1:4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</row>
    <row r="923" spans="1:4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</row>
    <row r="924" spans="1:4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</row>
    <row r="925" spans="1:4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</row>
    <row r="926" spans="1:4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</row>
    <row r="927" spans="1:4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</row>
    <row r="928" spans="1:4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</row>
    <row r="929" spans="1:4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</row>
    <row r="930" spans="1:4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</row>
    <row r="931" spans="1:4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</row>
    <row r="932" spans="1:4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</row>
    <row r="933" spans="1:4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</row>
    <row r="934" spans="1:4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</row>
    <row r="935" spans="1:4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</row>
    <row r="936" spans="1:4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</row>
    <row r="937" spans="1:4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</row>
    <row r="938" spans="1:4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</row>
    <row r="939" spans="1:4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</row>
    <row r="940" spans="1:4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</row>
    <row r="941" spans="1:4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</row>
    <row r="942" spans="1:4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</row>
    <row r="943" spans="1: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</row>
    <row r="944" spans="1:4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</row>
    <row r="945" spans="1:4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</row>
    <row r="946" spans="1:4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</row>
    <row r="947" spans="1:4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</row>
    <row r="948" spans="1:4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</row>
    <row r="949" spans="1:4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</row>
    <row r="950" spans="1:4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</row>
    <row r="951" spans="1:4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</row>
    <row r="952" spans="1:4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</row>
    <row r="953" spans="1:4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</row>
    <row r="954" spans="1:4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</row>
    <row r="955" spans="1:4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</row>
    <row r="956" spans="1:4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</row>
    <row r="957" spans="1:43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</row>
    <row r="958" spans="1:43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</row>
    <row r="959" spans="1:43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</row>
    <row r="960" spans="1:43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</row>
    <row r="961" spans="1:43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</row>
    <row r="962" spans="1:43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</row>
    <row r="963" spans="1:4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</row>
    <row r="964" spans="1:43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</row>
    <row r="965" spans="1:43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</row>
    <row r="966" spans="1:43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</row>
    <row r="967" spans="1:43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</row>
    <row r="968" spans="1:43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</row>
    <row r="969" spans="1:43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</row>
    <row r="970" spans="1:43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</row>
    <row r="971" spans="1:43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</row>
    <row r="972" spans="1:43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</row>
    <row r="973" spans="1:4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</row>
    <row r="974" spans="1:43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</row>
    <row r="975" spans="1:43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</row>
    <row r="976" spans="1:43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</row>
    <row r="977" spans="1:43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</row>
    <row r="978" spans="1:43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</row>
    <row r="979" spans="1:43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</row>
    <row r="980" spans="1:43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</row>
    <row r="981" spans="1:43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</row>
    <row r="982" spans="1:43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</row>
    <row r="983" spans="1:4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</row>
    <row r="984" spans="1:43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</row>
    <row r="985" spans="1:43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</row>
    <row r="986" spans="1:43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</row>
    <row r="987" spans="1:43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</row>
    <row r="988" spans="1:43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</row>
    <row r="989" spans="1:43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</row>
    <row r="990" spans="1:43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</row>
    <row r="991" spans="1:43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</row>
    <row r="992" spans="1:43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</row>
    <row r="993" spans="1:4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</row>
    <row r="994" spans="1:43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</row>
    <row r="995" spans="1:43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</row>
    <row r="996" spans="1:43" ht="14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</row>
    <row r="997" spans="1:43" ht="14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</row>
    <row r="998" spans="1:43" ht="14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</row>
    <row r="999" spans="1:43" ht="14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</row>
    <row r="1000" spans="1:43" ht="14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</row>
  </sheetData>
  <mergeCells count="199">
    <mergeCell ref="AE44:AE45"/>
    <mergeCell ref="AH32:AH38"/>
    <mergeCell ref="AE39:AE41"/>
    <mergeCell ref="AG39:AG45"/>
    <mergeCell ref="AH39:AH45"/>
    <mergeCell ref="AI39:AI45"/>
    <mergeCell ref="AJ39:AJ45"/>
    <mergeCell ref="AK39:AK45"/>
    <mergeCell ref="AE46:AE48"/>
    <mergeCell ref="AE49:AE50"/>
    <mergeCell ref="J46:J52"/>
    <mergeCell ref="K46:K52"/>
    <mergeCell ref="AG46:AG52"/>
    <mergeCell ref="AH46:AH52"/>
    <mergeCell ref="AI46:AI52"/>
    <mergeCell ref="AJ46:AJ52"/>
    <mergeCell ref="AK46:AK52"/>
    <mergeCell ref="AE51:AE52"/>
    <mergeCell ref="W21:W59"/>
    <mergeCell ref="AE53:AE55"/>
    <mergeCell ref="AE56:AE57"/>
    <mergeCell ref="AE58:AE59"/>
    <mergeCell ref="AG53:AG59"/>
    <mergeCell ref="AH53:AH59"/>
    <mergeCell ref="AI53:AI59"/>
    <mergeCell ref="AJ53:AJ59"/>
    <mergeCell ref="AK53:AK59"/>
    <mergeCell ref="AG25:AG31"/>
    <mergeCell ref="AH25:AH31"/>
    <mergeCell ref="AI25:AI31"/>
    <mergeCell ref="N25:N31"/>
    <mergeCell ref="AE42:AE43"/>
    <mergeCell ref="J53:J59"/>
    <mergeCell ref="K53:K59"/>
    <mergeCell ref="L53:L59"/>
    <mergeCell ref="M53:M59"/>
    <mergeCell ref="E18:E59"/>
    <mergeCell ref="F18:F59"/>
    <mergeCell ref="K39:K45"/>
    <mergeCell ref="L39:L45"/>
    <mergeCell ref="M39:M45"/>
    <mergeCell ref="I32:I38"/>
    <mergeCell ref="J32:J38"/>
    <mergeCell ref="K32:K38"/>
    <mergeCell ref="L32:L38"/>
    <mergeCell ref="M32:M38"/>
    <mergeCell ref="I39:I45"/>
    <mergeCell ref="J39:J45"/>
    <mergeCell ref="I18:I24"/>
    <mergeCell ref="I25:I31"/>
    <mergeCell ref="J25:J31"/>
    <mergeCell ref="K25:K31"/>
    <mergeCell ref="L25:L31"/>
    <mergeCell ref="M25:M31"/>
    <mergeCell ref="N39:N45"/>
    <mergeCell ref="N46:N52"/>
    <mergeCell ref="N53:N59"/>
    <mergeCell ref="R49:R52"/>
    <mergeCell ref="R53:R55"/>
    <mergeCell ref="R32:R34"/>
    <mergeCell ref="S32:S38"/>
    <mergeCell ref="R39:R41"/>
    <mergeCell ref="S39:S45"/>
    <mergeCell ref="R42:R45"/>
    <mergeCell ref="R46:R48"/>
    <mergeCell ref="S46:S52"/>
    <mergeCell ref="R56:R59"/>
    <mergeCell ref="N32:N38"/>
    <mergeCell ref="S18:S24"/>
    <mergeCell ref="S25:S31"/>
    <mergeCell ref="U18:U24"/>
    <mergeCell ref="U25:U31"/>
    <mergeCell ref="U39:U45"/>
    <mergeCell ref="U46:U52"/>
    <mergeCell ref="U53:U59"/>
    <mergeCell ref="T25:T27"/>
    <mergeCell ref="T28:T31"/>
    <mergeCell ref="T39:T41"/>
    <mergeCell ref="T42:T45"/>
    <mergeCell ref="T46:T48"/>
    <mergeCell ref="T49:T52"/>
    <mergeCell ref="T53:T55"/>
    <mergeCell ref="S53:S59"/>
    <mergeCell ref="T56:T59"/>
    <mergeCell ref="T32:T34"/>
    <mergeCell ref="U32:U38"/>
    <mergeCell ref="T35:T38"/>
    <mergeCell ref="AM53:AM59"/>
    <mergeCell ref="AN53:AN59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I8"/>
    <mergeCell ref="A10:B10"/>
    <mergeCell ref="C10:J10"/>
    <mergeCell ref="A11:B11"/>
    <mergeCell ref="C11:J11"/>
    <mergeCell ref="M16:M17"/>
    <mergeCell ref="N16:N17"/>
    <mergeCell ref="W18:W19"/>
    <mergeCell ref="AG18:AG24"/>
    <mergeCell ref="AH18:AH24"/>
    <mergeCell ref="AI18:AI24"/>
    <mergeCell ref="AJ18:AJ24"/>
    <mergeCell ref="AK18:AK24"/>
    <mergeCell ref="AM18:AM24"/>
    <mergeCell ref="AN18:AN24"/>
    <mergeCell ref="AM25:AM31"/>
    <mergeCell ref="AM32:AM38"/>
    <mergeCell ref="AM39:AM45"/>
    <mergeCell ref="AN39:AN45"/>
    <mergeCell ref="AN46:AN52"/>
    <mergeCell ref="I46:I52"/>
    <mergeCell ref="I53:I59"/>
    <mergeCell ref="AJ25:AJ31"/>
    <mergeCell ref="AK25:AK31"/>
    <mergeCell ref="AN25:AN31"/>
    <mergeCell ref="AI32:AI38"/>
    <mergeCell ref="AJ32:AJ38"/>
    <mergeCell ref="AK32:AK38"/>
    <mergeCell ref="AN32:AN38"/>
    <mergeCell ref="M18:M24"/>
    <mergeCell ref="N18:N24"/>
    <mergeCell ref="AE28:AE29"/>
    <mergeCell ref="AE30:AE31"/>
    <mergeCell ref="AE18:AE20"/>
    <mergeCell ref="AE21:AE22"/>
    <mergeCell ref="AE23:AE24"/>
    <mergeCell ref="AE25:AE27"/>
    <mergeCell ref="I15:W15"/>
    <mergeCell ref="Z15:AE15"/>
    <mergeCell ref="Q16:Q17"/>
    <mergeCell ref="R16:R17"/>
    <mergeCell ref="S16:S17"/>
    <mergeCell ref="T16:T17"/>
    <mergeCell ref="U16:U17"/>
    <mergeCell ref="V16:V17"/>
    <mergeCell ref="W16:W17"/>
    <mergeCell ref="X16:X17"/>
    <mergeCell ref="Z16:Z17"/>
    <mergeCell ref="AA16:AA17"/>
    <mergeCell ref="AB16:AB17"/>
    <mergeCell ref="AC16:AC17"/>
    <mergeCell ref="O16:O17"/>
    <mergeCell ref="P16:P17"/>
    <mergeCell ref="A14:D14"/>
    <mergeCell ref="E14:AE14"/>
    <mergeCell ref="AG14:AK16"/>
    <mergeCell ref="AM14:AN16"/>
    <mergeCell ref="A15:A17"/>
    <mergeCell ref="B15:B17"/>
    <mergeCell ref="C15:C17"/>
    <mergeCell ref="AD16:AE16"/>
    <mergeCell ref="G18:G59"/>
    <mergeCell ref="H18:H59"/>
    <mergeCell ref="D15:D17"/>
    <mergeCell ref="E15:H15"/>
    <mergeCell ref="E16:H16"/>
    <mergeCell ref="A18:A59"/>
    <mergeCell ref="B18:B59"/>
    <mergeCell ref="C18:C59"/>
    <mergeCell ref="D18:D59"/>
    <mergeCell ref="K16:K17"/>
    <mergeCell ref="L16:L17"/>
    <mergeCell ref="I16:I17"/>
    <mergeCell ref="J16:J17"/>
    <mergeCell ref="J18:J24"/>
    <mergeCell ref="K18:K24"/>
    <mergeCell ref="L18:L24"/>
    <mergeCell ref="R18:R20"/>
    <mergeCell ref="V18:V59"/>
    <mergeCell ref="R21:R24"/>
    <mergeCell ref="R25:R27"/>
    <mergeCell ref="R28:R31"/>
    <mergeCell ref="R35:R38"/>
    <mergeCell ref="AE32:AE34"/>
    <mergeCell ref="AG32:AG38"/>
    <mergeCell ref="AE35:AE36"/>
    <mergeCell ref="AE37:AE38"/>
    <mergeCell ref="AD32:AD38"/>
    <mergeCell ref="AD18:AD24"/>
    <mergeCell ref="AD25:AD31"/>
    <mergeCell ref="AD39:AD45"/>
    <mergeCell ref="AD46:AD52"/>
    <mergeCell ref="AD53:AD59"/>
    <mergeCell ref="X18:X59"/>
    <mergeCell ref="Y18:Y59"/>
    <mergeCell ref="Z18:Z59"/>
    <mergeCell ref="AA18:AA59"/>
    <mergeCell ref="AB18:AB59"/>
    <mergeCell ref="AC18:AC59"/>
    <mergeCell ref="T18:T20"/>
    <mergeCell ref="T21:T24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1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1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1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1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1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1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1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1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1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1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1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1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1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workbookViewId="0">
      <selection sqref="A1:D1"/>
    </sheetView>
  </sheetViews>
  <sheetFormatPr baseColWidth="10" defaultColWidth="14.44140625" defaultRowHeight="15" customHeight="1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>
      <c r="A1" s="201" t="s">
        <v>154</v>
      </c>
      <c r="B1" s="184"/>
      <c r="C1" s="184"/>
      <c r="D1" s="188"/>
    </row>
    <row r="2" spans="1:4" ht="14.4">
      <c r="A2" s="202" t="s">
        <v>155</v>
      </c>
      <c r="B2" s="41" t="s">
        <v>156</v>
      </c>
      <c r="C2" s="201" t="s">
        <v>157</v>
      </c>
      <c r="D2" s="188"/>
    </row>
    <row r="3" spans="1:4" ht="14.4">
      <c r="A3" s="203"/>
      <c r="B3" s="91" t="s">
        <v>158</v>
      </c>
      <c r="C3" s="92" t="s">
        <v>58</v>
      </c>
      <c r="D3" s="92" t="s">
        <v>60</v>
      </c>
    </row>
    <row r="4" spans="1:4" ht="14.4">
      <c r="A4" s="42">
        <v>1</v>
      </c>
      <c r="B4" s="93" t="s">
        <v>159</v>
      </c>
      <c r="C4" s="94"/>
      <c r="D4" s="94"/>
    </row>
    <row r="5" spans="1:4" ht="14.4">
      <c r="A5" s="42">
        <v>2</v>
      </c>
      <c r="B5" s="93" t="s">
        <v>160</v>
      </c>
      <c r="C5" s="94"/>
      <c r="D5" s="94"/>
    </row>
    <row r="6" spans="1:4" ht="14.4">
      <c r="A6" s="42">
        <v>3</v>
      </c>
      <c r="B6" s="93" t="s">
        <v>161</v>
      </c>
      <c r="C6" s="94"/>
      <c r="D6" s="94"/>
    </row>
    <row r="7" spans="1:4" ht="14.4">
      <c r="A7" s="42">
        <v>4</v>
      </c>
      <c r="B7" s="93" t="s">
        <v>162</v>
      </c>
      <c r="C7" s="94"/>
      <c r="D7" s="94"/>
    </row>
    <row r="8" spans="1:4" ht="14.4">
      <c r="A8" s="42">
        <v>5</v>
      </c>
      <c r="B8" s="93" t="s">
        <v>163</v>
      </c>
      <c r="C8" s="94"/>
      <c r="D8" s="94"/>
    </row>
    <row r="9" spans="1:4" ht="14.4">
      <c r="A9" s="42">
        <v>6</v>
      </c>
      <c r="B9" s="93" t="s">
        <v>164</v>
      </c>
      <c r="C9" s="94"/>
      <c r="D9" s="94"/>
    </row>
    <row r="10" spans="1:4" ht="14.4">
      <c r="A10" s="42">
        <v>7</v>
      </c>
      <c r="B10" s="93" t="s">
        <v>165</v>
      </c>
      <c r="C10" s="94"/>
      <c r="D10" s="94"/>
    </row>
    <row r="11" spans="1:4" ht="14.4">
      <c r="A11" s="42">
        <v>8</v>
      </c>
      <c r="B11" s="93" t="s">
        <v>166</v>
      </c>
      <c r="C11" s="94"/>
      <c r="D11" s="94"/>
    </row>
    <row r="12" spans="1:4" ht="14.4">
      <c r="A12" s="42">
        <v>9</v>
      </c>
      <c r="B12" s="93" t="s">
        <v>167</v>
      </c>
      <c r="C12" s="94"/>
      <c r="D12" s="94"/>
    </row>
    <row r="13" spans="1:4" ht="14.4">
      <c r="A13" s="42">
        <v>10</v>
      </c>
      <c r="B13" s="93" t="s">
        <v>168</v>
      </c>
      <c r="C13" s="94" t="s">
        <v>169</v>
      </c>
      <c r="D13" s="94"/>
    </row>
    <row r="14" spans="1:4" ht="14.4">
      <c r="A14" s="42">
        <v>11</v>
      </c>
      <c r="B14" s="93" t="s">
        <v>170</v>
      </c>
      <c r="C14" s="94" t="s">
        <v>169</v>
      </c>
      <c r="D14" s="94"/>
    </row>
    <row r="15" spans="1:4" ht="14.4">
      <c r="A15" s="42">
        <v>12</v>
      </c>
      <c r="B15" s="93" t="s">
        <v>171</v>
      </c>
      <c r="C15" s="94"/>
      <c r="D15" s="94"/>
    </row>
    <row r="16" spans="1:4" ht="14.4">
      <c r="A16" s="42">
        <v>13</v>
      </c>
      <c r="B16" s="93" t="s">
        <v>172</v>
      </c>
      <c r="C16" s="94" t="s">
        <v>169</v>
      </c>
      <c r="D16" s="94"/>
    </row>
    <row r="17" spans="1:4" ht="14.4">
      <c r="A17" s="42">
        <v>14</v>
      </c>
      <c r="B17" s="93" t="s">
        <v>173</v>
      </c>
      <c r="C17" s="94"/>
      <c r="D17" s="94"/>
    </row>
    <row r="18" spans="1:4" ht="14.4">
      <c r="A18" s="42">
        <v>15</v>
      </c>
      <c r="B18" s="93" t="s">
        <v>174</v>
      </c>
      <c r="C18" s="94"/>
      <c r="D18" s="94"/>
    </row>
    <row r="19" spans="1:4" ht="14.4">
      <c r="A19" s="42">
        <v>16</v>
      </c>
      <c r="B19" s="93" t="s">
        <v>175</v>
      </c>
      <c r="C19" s="94"/>
      <c r="D19" s="94"/>
    </row>
    <row r="20" spans="1:4" ht="14.4">
      <c r="A20" s="42">
        <v>17</v>
      </c>
      <c r="B20" s="93" t="s">
        <v>176</v>
      </c>
      <c r="C20" s="94"/>
      <c r="D20" s="94"/>
    </row>
    <row r="21" spans="1:4" ht="15.75" customHeight="1">
      <c r="A21" s="42">
        <v>18</v>
      </c>
      <c r="B21" s="93" t="s">
        <v>177</v>
      </c>
      <c r="C21" s="94" t="s">
        <v>169</v>
      </c>
      <c r="D21" s="94"/>
    </row>
    <row r="22" spans="1:4" ht="15.75" customHeight="1">
      <c r="A22" s="43">
        <v>19</v>
      </c>
      <c r="B22" s="93" t="s">
        <v>178</v>
      </c>
      <c r="C22" s="94" t="s">
        <v>169</v>
      </c>
      <c r="D22" s="94"/>
    </row>
    <row r="23" spans="1:4" ht="15" customHeight="1">
      <c r="A23" s="204" t="s">
        <v>179</v>
      </c>
      <c r="B23" s="145"/>
      <c r="C23" s="145"/>
      <c r="D23" s="146"/>
    </row>
    <row r="24" spans="1:4" ht="15.75" customHeight="1">
      <c r="A24" s="205" t="s">
        <v>180</v>
      </c>
      <c r="B24" s="157"/>
      <c r="C24" s="157"/>
      <c r="D24" s="158"/>
    </row>
    <row r="25" spans="1:4" ht="15.75" customHeight="1">
      <c r="A25" s="206" t="s">
        <v>181</v>
      </c>
      <c r="B25" s="157"/>
      <c r="C25" s="157"/>
      <c r="D25" s="158"/>
    </row>
    <row r="26" spans="1:4" ht="15.75" customHeight="1">
      <c r="A26" s="207" t="s">
        <v>182</v>
      </c>
      <c r="B26" s="208"/>
      <c r="C26" s="208"/>
      <c r="D26" s="209"/>
    </row>
    <row r="27" spans="1:4" ht="15.75" customHeight="1">
      <c r="A27" s="199" t="s">
        <v>183</v>
      </c>
      <c r="B27" s="184"/>
      <c r="C27" s="188"/>
      <c r="D27" s="44" t="str">
        <f>IF(AND(COUNTIF($C$19,"")=1,COUNTIF($C$1:$C$22,"X")&lt;6,COUNTIF($C$1:$C$22,"X")&gt;0),"X","")</f>
        <v>X</v>
      </c>
    </row>
    <row r="28" spans="1:4" ht="15.75" customHeight="1">
      <c r="A28" s="199" t="s">
        <v>184</v>
      </c>
      <c r="B28" s="184"/>
      <c r="C28" s="188"/>
      <c r="D28" s="44" t="str">
        <f>IF(AND(COUNTIF($C$19,"")=1,COUNTIF($C$1:$C$22,"X")&lt;12,COUNTIF($C$1:$C$22,"X")&gt;5),"X","")</f>
        <v/>
      </c>
    </row>
    <row r="29" spans="1:4" ht="15.75" customHeight="1">
      <c r="A29" s="200" t="s">
        <v>185</v>
      </c>
      <c r="B29" s="149"/>
      <c r="C29" s="150"/>
      <c r="D29" s="44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D23"/>
    <mergeCell ref="A24:D24"/>
    <mergeCell ref="A25:D25"/>
    <mergeCell ref="A26:D26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1000"/>
  <sheetViews>
    <sheetView workbookViewId="0"/>
  </sheetViews>
  <sheetFormatPr baseColWidth="10" defaultColWidth="14.44140625" defaultRowHeight="15" customHeight="1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26" width="10.6640625" customWidth="1"/>
  </cols>
  <sheetData>
    <row r="1" spans="2:15" ht="14.4">
      <c r="B1" s="215" t="s">
        <v>186</v>
      </c>
      <c r="C1" s="149"/>
      <c r="D1" s="149"/>
      <c r="E1" s="1"/>
      <c r="F1" s="1"/>
      <c r="G1" s="1"/>
      <c r="H1" s="1"/>
      <c r="J1" s="216" t="s">
        <v>187</v>
      </c>
      <c r="K1" s="147"/>
      <c r="L1" s="147"/>
    </row>
    <row r="2" spans="2:15" ht="14.4">
      <c r="B2" s="95" t="s">
        <v>188</v>
      </c>
      <c r="C2" s="45" t="s">
        <v>189</v>
      </c>
      <c r="D2" s="96" t="s">
        <v>190</v>
      </c>
      <c r="E2" s="46"/>
      <c r="F2" s="46"/>
      <c r="G2" s="46"/>
      <c r="H2" s="46"/>
      <c r="J2" s="46"/>
      <c r="K2" s="46"/>
      <c r="L2" s="46"/>
    </row>
    <row r="3" spans="2:15" ht="28.8">
      <c r="B3" s="47" t="s">
        <v>191</v>
      </c>
      <c r="C3" s="48" t="s">
        <v>192</v>
      </c>
      <c r="D3" s="49" t="s">
        <v>193</v>
      </c>
      <c r="E3" s="50"/>
      <c r="F3" s="50"/>
      <c r="G3" s="50"/>
      <c r="H3" s="217"/>
      <c r="I3" s="218" t="s">
        <v>194</v>
      </c>
      <c r="J3" s="51" t="s">
        <v>191</v>
      </c>
      <c r="K3" s="219" t="s">
        <v>195</v>
      </c>
      <c r="L3" s="209"/>
      <c r="M3" s="52" t="s">
        <v>196</v>
      </c>
      <c r="N3" s="52" t="s">
        <v>196</v>
      </c>
      <c r="O3" s="52" t="s">
        <v>196</v>
      </c>
    </row>
    <row r="4" spans="2:15" ht="28.8">
      <c r="B4" s="53" t="s">
        <v>197</v>
      </c>
      <c r="C4" s="54" t="s">
        <v>198</v>
      </c>
      <c r="D4" s="55" t="s">
        <v>199</v>
      </c>
      <c r="E4" s="50"/>
      <c r="F4" s="50"/>
      <c r="G4" s="50"/>
      <c r="H4" s="147"/>
      <c r="I4" s="147"/>
      <c r="J4" s="56" t="s">
        <v>197</v>
      </c>
      <c r="K4" s="220"/>
      <c r="L4" s="221"/>
      <c r="M4" s="57" t="s">
        <v>200</v>
      </c>
      <c r="N4" s="52" t="s">
        <v>196</v>
      </c>
      <c r="O4" s="52" t="s">
        <v>196</v>
      </c>
    </row>
    <row r="5" spans="2:15" ht="28.8">
      <c r="B5" s="58" t="s">
        <v>201</v>
      </c>
      <c r="C5" s="54" t="s">
        <v>202</v>
      </c>
      <c r="D5" s="55" t="s">
        <v>203</v>
      </c>
      <c r="E5" s="50"/>
      <c r="F5" s="50"/>
      <c r="G5" s="50"/>
      <c r="H5" s="147"/>
      <c r="I5" s="147"/>
      <c r="J5" s="59" t="s">
        <v>201</v>
      </c>
      <c r="K5" s="220"/>
      <c r="L5" s="221"/>
      <c r="M5" s="57" t="s">
        <v>200</v>
      </c>
      <c r="N5" s="52" t="s">
        <v>196</v>
      </c>
      <c r="O5" s="52" t="s">
        <v>196</v>
      </c>
    </row>
    <row r="6" spans="2:15" ht="28.8">
      <c r="B6" s="60" t="s">
        <v>204</v>
      </c>
      <c r="C6" s="54" t="s">
        <v>205</v>
      </c>
      <c r="D6" s="55" t="s">
        <v>206</v>
      </c>
      <c r="E6" s="50"/>
      <c r="F6" s="50"/>
      <c r="G6" s="50"/>
      <c r="H6" s="147"/>
      <c r="I6" s="147"/>
      <c r="J6" s="61" t="s">
        <v>204</v>
      </c>
      <c r="K6" s="220"/>
      <c r="L6" s="221"/>
      <c r="M6" s="62" t="s">
        <v>207</v>
      </c>
      <c r="N6" s="57" t="s">
        <v>200</v>
      </c>
      <c r="O6" s="52" t="s">
        <v>196</v>
      </c>
    </row>
    <row r="7" spans="2:15" ht="43.2">
      <c r="B7" s="63" t="s">
        <v>208</v>
      </c>
      <c r="C7" s="64" t="s">
        <v>209</v>
      </c>
      <c r="D7" s="65" t="s">
        <v>210</v>
      </c>
      <c r="E7" s="50"/>
      <c r="F7" s="50"/>
      <c r="G7" s="50"/>
      <c r="H7" s="147"/>
      <c r="I7" s="147"/>
      <c r="J7" s="66" t="s">
        <v>208</v>
      </c>
      <c r="K7" s="222"/>
      <c r="L7" s="161"/>
      <c r="M7" s="62" t="s">
        <v>207</v>
      </c>
      <c r="N7" s="57" t="s">
        <v>200</v>
      </c>
      <c r="O7" s="57" t="s">
        <v>200</v>
      </c>
    </row>
    <row r="8" spans="2:15" ht="15" customHeight="1">
      <c r="K8" s="67" t="s">
        <v>211</v>
      </c>
      <c r="L8" s="68" t="s">
        <v>212</v>
      </c>
      <c r="M8" s="69" t="s">
        <v>213</v>
      </c>
      <c r="N8" s="70" t="s">
        <v>214</v>
      </c>
      <c r="O8" s="71" t="s">
        <v>215</v>
      </c>
    </row>
    <row r="9" spans="2:15" ht="27" customHeight="1">
      <c r="K9" s="223" t="s">
        <v>216</v>
      </c>
      <c r="L9" s="147"/>
      <c r="M9" s="147"/>
      <c r="N9" s="147"/>
      <c r="O9" s="147"/>
    </row>
    <row r="10" spans="2:15" ht="27.75" customHeight="1">
      <c r="K10" s="224"/>
      <c r="L10" s="147"/>
      <c r="M10" s="147"/>
      <c r="N10" s="147"/>
      <c r="O10" s="147"/>
    </row>
    <row r="13" spans="2:15" ht="67.5" customHeight="1">
      <c r="I13" s="72" t="s">
        <v>196</v>
      </c>
      <c r="J13" s="73" t="s">
        <v>217</v>
      </c>
      <c r="K13" s="210" t="s">
        <v>218</v>
      </c>
      <c r="L13" s="142"/>
      <c r="M13" s="142"/>
      <c r="N13" s="142"/>
      <c r="O13" s="143"/>
    </row>
    <row r="14" spans="2:15" ht="52.5" customHeight="1">
      <c r="I14" s="74" t="s">
        <v>200</v>
      </c>
      <c r="J14" s="75" t="s">
        <v>219</v>
      </c>
      <c r="K14" s="211" t="s">
        <v>220</v>
      </c>
      <c r="L14" s="157"/>
      <c r="M14" s="157"/>
      <c r="N14" s="157"/>
      <c r="O14" s="154"/>
    </row>
    <row r="15" spans="2:15" ht="81.75" customHeight="1">
      <c r="I15" s="76" t="s">
        <v>207</v>
      </c>
      <c r="J15" s="77" t="s">
        <v>221</v>
      </c>
      <c r="K15" s="212" t="s">
        <v>222</v>
      </c>
      <c r="L15" s="213"/>
      <c r="M15" s="213"/>
      <c r="N15" s="213"/>
      <c r="O15" s="21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K13:O13"/>
    <mergeCell ref="K14:O14"/>
    <mergeCell ref="K15:O15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60FE7278092C44B5607AA964C04AD8" ma:contentTypeVersion="18" ma:contentTypeDescription="Crear nuevo documento." ma:contentTypeScope="" ma:versionID="ac766add390fbe93480fcd3f366b7c76">
  <xsd:schema xmlns:xsd="http://www.w3.org/2001/XMLSchema" xmlns:xs="http://www.w3.org/2001/XMLSchema" xmlns:p="http://schemas.microsoft.com/office/2006/metadata/properties" xmlns:ns2="8befd943-4f51-4e42-85af-a07052259448" xmlns:ns3="d8efec78-3424-4c97-abf4-c2ff1d9e6d03" targetNamespace="http://schemas.microsoft.com/office/2006/metadata/properties" ma:root="true" ma:fieldsID="ce5bce25e497ee0144e0bc875b6449eb" ns2:_="" ns3:_="">
    <xsd:import namespace="8befd943-4f51-4e42-85af-a07052259448"/>
    <xsd:import namespace="d8efec78-3424-4c97-abf4-c2ff1d9e6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fd943-4f51-4e42-85af-a070522594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e2b3a10-215b-4d32-87ea-2342d4792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fec78-3424-4c97-abf4-c2ff1d9e6d0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dcf5c2-d273-4d70-8f91-c5c66f26fa01}" ma:internalName="TaxCatchAll" ma:showField="CatchAllData" ma:web="d8efec78-3424-4c97-abf4-c2ff1d9e6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efec78-3424-4c97-abf4-c2ff1d9e6d03" xsi:nil="true"/>
    <lcf76f155ced4ddcb4097134ff3c332f xmlns="8befd943-4f51-4e42-85af-a0705225944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0944011-2CA7-45FB-B067-A8647788EA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2AA749-A326-459C-9A88-77CB0BE271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fd943-4f51-4e42-85af-a07052259448"/>
    <ds:schemaRef ds:uri="d8efec78-3424-4c97-abf4-c2ff1d9e6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D21C10-7883-49BD-B9D9-1111289C3999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CONTROL DE CAMBIOS</vt:lpstr>
      <vt:lpstr>Riesgo 1</vt:lpstr>
      <vt:lpstr>ENCUESTA DE IMPACTO R1</vt:lpstr>
      <vt:lpstr>Instructivo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2026-01-15T04:10:37Z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0x010100C960FE7278092C44B5607AA964C04AD8</vt:lpwstr>
  </property>
  <property fmtid="{D5CDD505-2E9C-101B-9397-08002B2CF9AE}" pid="3" name="MediaServiceImageTags">
    <vt:lpwstr/>
  </property>
  <property fmtid="{D5CDD505-2E9C-101B-9397-08002B2CF9AE}" pid="4" name="Order">
    <vt:r8>4000</vt:r8>
  </property>
</Properties>
</file>