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Marcela Delgado\Downloads\"/>
    </mc:Choice>
  </mc:AlternateContent>
  <xr:revisionPtr revIDLastSave="0" documentId="13_ncr:1_{3286ECC0-63DD-4C88-B664-0B1D564F4F72}" xr6:coauthVersionLast="47" xr6:coauthVersionMax="47" xr10:uidLastSave="{00000000-0000-0000-0000-000000000000}"/>
  <bookViews>
    <workbookView xWindow="-110" yWindow="-110" windowWidth="19420" windowHeight="10420" xr2:uid="{F2A739A0-CCD8-428A-B7BC-C76859A36D81}"/>
  </bookViews>
  <sheets>
    <sheet name="Conclusion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BD">#REF!</definedName>
    <definedName name="\BJ">#REF!</definedName>
    <definedName name="\BP">#REF!</definedName>
    <definedName name="\c">[1]BDATOS!#REF!</definedName>
    <definedName name="\CA">#REF!</definedName>
    <definedName name="\i">#REF!</definedName>
    <definedName name="\m">#REF!</definedName>
    <definedName name="__123Graph_AC86W2CE" hidden="1">[2]WIZ!$G$19:$G$30</definedName>
    <definedName name="__123Graph_AC86W2ROLL" hidden="1">[2]WIZ!$F$19:$F$30</definedName>
    <definedName name="__123Graph_AC86W3CE" hidden="1">[2]WIZ!$J$19:$J$30</definedName>
    <definedName name="__123Graph_AC86W3ROLL" hidden="1">[2]WIZ!$I$19:$I$30</definedName>
    <definedName name="__123Graph_B" hidden="1">[2]WIZ!$G$32:$G$43</definedName>
    <definedName name="__123Graph_BC86W2CE" hidden="1">[2]WIZ!$G$32:$G$43</definedName>
    <definedName name="__123Graph_BC86W2ROLL" hidden="1">[2]WIZ!$F$32:$F$43</definedName>
    <definedName name="__123Graph_BC86W3CE" hidden="1">[2]WIZ!$J$32:$J$43</definedName>
    <definedName name="__123Graph_BC86W3ROLL" hidden="1">[2]WIZ!$I$32:$I$43</definedName>
    <definedName name="__123Graph_LBL_A" hidden="1">[2]WIZ!$G$19:$G$30</definedName>
    <definedName name="__123Graph_LBL_AC86W2CE" hidden="1">[2]WIZ!$G$19:$G$30</definedName>
    <definedName name="__123Graph_LBL_AC86W2ROLL" hidden="1">[2]WIZ!$F$19:$F$30</definedName>
    <definedName name="__123Graph_LBL_AC86W3CE" hidden="1">[2]WIZ!$J$19:$J$30</definedName>
    <definedName name="__123Graph_LBL_AC86W3ROLL" hidden="1">[2]WIZ!$I$19:$I$30</definedName>
    <definedName name="__123Graph_LBL_B" hidden="1">[2]WIZ!$G$32:$G$43</definedName>
    <definedName name="__123Graph_LBL_BC86W2CE" hidden="1">[2]WIZ!$G$32:$G$43</definedName>
    <definedName name="__123Graph_LBL_BC86W2ROLL" hidden="1">[2]WIZ!$F$32:$F$43</definedName>
    <definedName name="__123Graph_LBL_BC86W3CE" hidden="1">[2]WIZ!$J$32:$J$43</definedName>
    <definedName name="__123Graph_LBL_BC86W3ROLL" hidden="1">[2]WIZ!$I$32:$I$43</definedName>
    <definedName name="__123Graph_X" hidden="1">[2]WIZ!$B$19:$B$30</definedName>
    <definedName name="__123Graph_XC86W2CE" hidden="1">[2]WIZ!$B$19:$B$30</definedName>
    <definedName name="__123Graph_XC86W2ROLL" hidden="1">[2]WIZ!$B$19:$B$30</definedName>
    <definedName name="__123Graph_XC86W3CE" hidden="1">[2]WIZ!$B$19:$B$30</definedName>
    <definedName name="__123Graph_XC86W3ROLL" hidden="1">[2]WIZ!$B$19:$B$30</definedName>
    <definedName name="_1__123Graph_AC86W_2" hidden="1">[2]WIZ!$F$19:$F$30</definedName>
    <definedName name="_10__123Graph_LBL_BC86W_2" hidden="1">[2]WIZ!$F$32:$F$43</definedName>
    <definedName name="_11__123Graph_LBL_BC86W30" hidden="1">[2]WIZ!$AE$32:$AE$43</definedName>
    <definedName name="_12__123Graph_LBL_BC86W90" hidden="1">[2]WIZ!$AF$32:$AF$43</definedName>
    <definedName name="_13__123Graph_XC86W30" hidden="1">[2]WIZ!$B$19:$B$30</definedName>
    <definedName name="_14__123Graph_XC86W90" hidden="1">[2]WIZ!$B$19:$B$30</definedName>
    <definedName name="_2__123Graph_AC86W30" hidden="1">[2]WIZ!$AE$19:$AE$30</definedName>
    <definedName name="_296">'[3]384-Acciones Corporacion'!#REF!</definedName>
    <definedName name="_3__123Graph_AC86W90" hidden="1">[2]WIZ!$AF$19:$AF$30</definedName>
    <definedName name="_304">'[3]384-Acciones Corporacion'!#REF!</definedName>
    <definedName name="_312">'[3]384-Acciones Corporacion'!#REF!</definedName>
    <definedName name="_320">'[3]384-Acciones Corporacion'!#REF!</definedName>
    <definedName name="_336">'[3]384-Acciones Corporacion'!#REF!</definedName>
    <definedName name="_344">'[3]384-Acciones Corporacion'!#REF!</definedName>
    <definedName name="_352">'[3]384-Acciones Corporacion'!#REF!</definedName>
    <definedName name="_4__123Graph_BC86W_2" hidden="1">[2]WIZ!$F$32:$F$43</definedName>
    <definedName name="_5__123Graph_BC86W30" hidden="1">[2]WIZ!$AE$32:$AE$43</definedName>
    <definedName name="_522">'[3]384-Acciones Corporacion'!#REF!</definedName>
    <definedName name="_530">'[3]384-Acciones Corporacion'!#REF!</definedName>
    <definedName name="_546">'[3]384-Acciones Corporacion'!#REF!</definedName>
    <definedName name="_554">'[3]384-Acciones Corporacion'!#REF!</definedName>
    <definedName name="_562">'[3]384-Acciones Corporacion'!#REF!</definedName>
    <definedName name="_6__123Graph_BC86W90" hidden="1">[2]WIZ!$AF$32:$AF$43</definedName>
    <definedName name="_7__123Graph_LBL_AC86W_2" hidden="1">[2]WIZ!$F$19:$F$30</definedName>
    <definedName name="_8__123Graph_LBL_AC86W30" hidden="1">[2]WIZ!$AE$19:$AE$30</definedName>
    <definedName name="_9__123Graph_LBL_AC86W90" hidden="1">[2]WIZ!$AF$19:$AF$30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'[4]B.BTA.S.VALORES'!#REF!</definedName>
    <definedName name="_Sort" hidden="1">#REF!</definedName>
    <definedName name="A">[5]oficial!$A$1:$H$160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'[6]Oper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 localSheetId="0">Conclusiones!$A$1:$M$37</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[1]BDATOS!#REF!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[1]BDATOS!#REF!</definedName>
    <definedName name="conotros">#REF!</definedName>
    <definedName name="Contagio030">SUMIF([7]DATA1!$B$1:$B$65536,[8]Octubre!$C1,[7]DATA1!XFA$1:XFA$65536)</definedName>
    <definedName name="Contagio060">SUMIF([7]DATA1!$B$1:$B$65536,[8]Octubre!$C1,[7]DATA1!XFA$1:XFA$65536)</definedName>
    <definedName name="Contagio090">SUMIF([7]DATA1!$B$1:$B$65536,[8]Octubre!$C1,[7]DATA1!XFA$1:XFA$65536)</definedName>
    <definedName name="Contagio120">SUMIF([7]DATA1!$B$1:$B$65536,[8]Octubre!$C1,[7]DATA1!XFA$1:XFA$65536)</definedName>
    <definedName name="Contagio150">SUMIF([7]DATA1!$B$1:$B$65536,[8]Octubre!$C1,[7]DATA1!XFA$1:XFA$65536)</definedName>
    <definedName name="Contagio180">SUMIF([7]DATA1!$B$1:$B$65536,[8]Octubre!$C1,[7]DATA1!XFA$1:XFA$65536)</definedName>
    <definedName name="ContAverage">[9]!ContAverage</definedName>
    <definedName name="CORDEN">#REF!</definedName>
    <definedName name="CREDITO">[10]oficial!$H$1:$H$160</definedName>
    <definedName name="CUENTA96">#REF!</definedName>
    <definedName name="Cuentas">[11]Cuentas!$B$3:$E$41</definedName>
    <definedName name="d">[12]Cuentas!$B$3:$E$42</definedName>
    <definedName name="DEBITO">[10]oficial!$G$1:$G$160</definedName>
    <definedName name="dfsd">SUMIF([7]DATA1!$B$1:$B$65536,[8]Octubre!$C1,[7]DATA1!K$1:K$65536)</definedName>
    <definedName name="Div" hidden="1">'[4]B.BTA.S.VALORES'!#REF!</definedName>
    <definedName name="Divide">#REF!</definedName>
    <definedName name="doce">'[13]Anexo-Participaciones Dic-11'!$E$22</definedName>
    <definedName name="ELIEXTRA">'[14]ELIMINA EXT'!$A$3:$Y$217</definedName>
    <definedName name="ELIFIL">[14]ELIMINA!$A$4:$AM$231</definedName>
    <definedName name="ELIMEXT">#REF!</definedName>
    <definedName name="ELIMINA">#REF!</definedName>
    <definedName name="entidades">#REF!</definedName>
    <definedName name="EPIANDES">#REF!</definedName>
    <definedName name="ESCRIBA">[1]BDATOS!#REF!</definedName>
    <definedName name="ESTADOS_FINANCIEROS_A_PROCESAR">#REF!</definedName>
    <definedName name="ESTCAM">#REF!</definedName>
    <definedName name="ET">#REF!</definedName>
    <definedName name="FailureActual">[9]!FailureActual</definedName>
    <definedName name="FailurePlan">[9]!FailurePlan</definedName>
    <definedName name="FILEXT">[14]FILIALEXT!$A$1:$L$4091</definedName>
    <definedName name="FILIAL">[14]FILIAL!$A$3:$AE$5414</definedName>
    <definedName name="FleetAdj">[9]!FleetAdj</definedName>
    <definedName name="FleetNoAdj">[9]!FleetNoAdj</definedName>
    <definedName name="GastosRegionales_Monto">'[15]Gastos regionales'!$G$8:$G$47</definedName>
    <definedName name="gorr">"Botón 17"</definedName>
    <definedName name="HTML_CodePage" hidden="1">1252</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[16]!LLPModel</definedName>
    <definedName name="MATRIZ">[17]MATRIZ!$A$7:$BY$4664</definedName>
    <definedName name="MC.PL_Cuentas">#REF!</definedName>
    <definedName name="MC.PL_Monto">#REF!</definedName>
    <definedName name="MESANT">#REF!</definedName>
    <definedName name="MESES">'[18]7'!$AL$3:$AL$7</definedName>
    <definedName name="MESHOY">#REF!</definedName>
    <definedName name="Mora030">SUMIF([7]DATA1!$B$1:$B$65536,[8]Octubre!$C1,[7]DATA1!XFA$1:XFA$65536)</definedName>
    <definedName name="Mora060">SUMIF([7]DATA1!$B$1:$B$65536,[8]Octubre!$C1,[7]DATA1!XFA$1:XFA$65536)</definedName>
    <definedName name="Mora090">SUMIF([7]DATA1!$B$1:$B$65536,[8]Octubre!$C1,[7]DATA1!XFA$1:XFA$65536)</definedName>
    <definedName name="Mora120">SUMIF([7]DATA1!$B$1:$B$65536,[8]Octubre!$C1,[7]DATA1!XFA$1:XFA$65536)</definedName>
    <definedName name="Mora150">SUMIF([7]DATA1!$B$1:$B$65536,[8]Octubre!$C1,[7]DATA1!XFA$1:XFA$65536)</definedName>
    <definedName name="Mora180">SUMIF([7]DATA1!$B$1:$B$65536,[8]Octubre!$C1,[7]DATA1!XFA$1:XFA$65536)</definedName>
    <definedName name="MultiSelectNames">#REF!</definedName>
    <definedName name="Nivel">#REF!</definedName>
    <definedName name="NOPUC">#REF!</definedName>
    <definedName name="OFI">[10]oficial!$A$1:$H$160</definedName>
    <definedName name="ORDEN1">#REF!</definedName>
    <definedName name="ORDEN2">#REF!</definedName>
    <definedName name="ORDEN3">#REF!</definedName>
    <definedName name="ORDEN4">#REF!</definedName>
    <definedName name="ORDEN5">#REF!</definedName>
    <definedName name="ORDEN6">#REF!</definedName>
    <definedName name="p">'[19]Participación Accionaria Junio '!$K$11</definedName>
    <definedName name="PAS">#REF!</definedName>
    <definedName name="PAT">#REF!</definedName>
    <definedName name="Pcnt.Competencia">IF([20]Resumen!B1&gt;0.01,IF([20]Resumen!XFD1&gt;0.01,[20]Resumen!XFD1/[20]Resumen!B1,0),0)</definedName>
    <definedName name="Pcnt.COMSAL">IF([20]Resumen!D1&gt;0.01,IF([20]Resumen!XFD1&gt;0.01,[20]Resumen!XFD1/[20]Resumen!D1,0),0)</definedName>
    <definedName name="PL.120_Cuentas">'[21]Time Deposits (PL.120)'!$C$7:$C$10</definedName>
    <definedName name="PL.120_Monto">'[21]Time Deposits (PL.120)'!$E$7:$E$10</definedName>
    <definedName name="PL.501_Cuentas">'[15]Swap Gain MtM (PL.501)'!$C$7:$C$12</definedName>
    <definedName name="PL.501_Monto">'[15]Swap Gain MtM (PL.501)'!$E$7:$E$12</definedName>
    <definedName name="PL.502_Cuentas">'[15]Gain on Sale of OREOs (PL.502)'!$C$7:$C$9</definedName>
    <definedName name="PL.502_Monto">'[15]Gain on Sale of OREOs (PL.502)'!$E$7:$E$9</definedName>
    <definedName name="PL.505_Monto">'[15]Other Income (PL.505)'!$E$8:$E$39</definedName>
    <definedName name="PL.581_Cuentas">'[15]Other Compensation (PL.581)'!$C$7:$C$19</definedName>
    <definedName name="PL.581_Monto">'[15]Other Compensation (PL.581)'!$E$7:$E$19</definedName>
    <definedName name="PL.601_Cuentas">'[15]Other Comp Benefits (PL.601)'!$C$7:$C$19</definedName>
    <definedName name="PL.601_Monto">'[15]Other Comp Benefits (PL.601)'!$E$7:$E$19</definedName>
    <definedName name="PL.621_Cuentas">'[15]Rents Build &amp; Park (PL.621)'!$C$7:$C$10</definedName>
    <definedName name="PL.621_Monto">'[15]Rents Build &amp; Park (PL.621)'!$E$7:$E$10</definedName>
    <definedName name="PL.657_Cuentas">'[15]Consulting Fees (PL.657)'!$C$7:$C$13</definedName>
    <definedName name="PL.657_Monto">'[15]Consulting Fees (PL.657)'!$E$7:$E$13</definedName>
    <definedName name="PL.661_Cuentas">'[15]Professional Services (PL.661)'!$C$7:$C$15</definedName>
    <definedName name="PL.661_Monto">'[15]Professional Services (PL.661)'!$E$7:$E$15</definedName>
    <definedName name="PL.665_Cuentas">'[15]Insurance (PL.665)'!$C$7:$C$16</definedName>
    <definedName name="PL.665_Monto">'[15]Insurance (PL.665)'!$E$7:$E$16</definedName>
    <definedName name="PL.713_Cuentas">'[15]Frauds (PL.713)'!$C$7:$C$16</definedName>
    <definedName name="PL.713_Monto">'[15]Frauds (PL.713)'!$E$7:$E$16</definedName>
    <definedName name="PL.717_Cuentas">'[21]Corporate Expenses (PL.717)'!$D$8:$D$43</definedName>
    <definedName name="PL.717_Monto">'[21]Corporate Expenses (PL.717)'!$F$8:$F$43</definedName>
    <definedName name="PL.721_Cuentas">'[15]Veh &amp; Equ Maintenance (PL.721)'!$C$7:$C$13</definedName>
    <definedName name="PL.721_Monto">'[15]Veh &amp; Equ Maintenance (PL.721)'!$E$7:$E$13</definedName>
    <definedName name="PL.741_Cuentas">'[15]Representation Expnses (PL.741)'!$C$7:$C$16</definedName>
    <definedName name="PL.741_Monto">'[15]Representation Expnses (PL.741)'!$E$7:$E$16</definedName>
    <definedName name="PL.773_Monto">'[15]Other Services (PL.773)'!$E$8:$E$43</definedName>
    <definedName name="PL.797_Cuentas">'[15]Depreciation (PL.797)'!$C$7:$C$12</definedName>
    <definedName name="PL.797_Monto">'[15]Depreciation (PL.797)'!$E$7:$E$12</definedName>
    <definedName name="PRES">#REF!</definedName>
    <definedName name="PRES1">#REF!</definedName>
    <definedName name="Presup">SUMIF([22]DATA!$H$1:$H$65536,#REF!&amp;"-"&amp;#REF!&amp;"-"&amp;MONTH(#REF!),[22]DATA!$G$1:$G$65536)</definedName>
    <definedName name="ProductivityWith">[9]!ProductivityWith</definedName>
    <definedName name="ProductivityWithout">[9]!ProductivityWithout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SUMIF([7]DATA1!$B$1:$B$65536,[8]Octubre!$C1,[7]DATA1!XFA$1:XFA$65536)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{"'Sheet1'!$A$1:$F$179"}</definedName>
    <definedName name="rod" hidden="1">{"'Sheet1'!$A$1:$F$179"}</definedName>
    <definedName name="rodirgo" hidden="1">{"'Sheet1'!$A$1:$F$179"}</definedName>
    <definedName name="Saldo">SUMIF([7]DATA2!XFB$1:XFB$65536,[8]Octubre!$C1,[7]DATA2!A$1:A$65536)</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SUMIF([7]DATA1!$B$1:$B$65536,[8]Octubre!$C1,[7]DATA1!K$1:K$65536)</definedName>
    <definedName name="Total_Mora">SUMIF([7]DATA1!$B$1:$B$65536,[8]Octubre!$C1,[7]DATA1!K$1:K$65536)</definedName>
    <definedName name="TypesOfTransaction">#REF!</definedName>
    <definedName name="uno">'[13]Anexo-Participaciones Dic-11'!$E$9</definedName>
    <definedName name="utilidad">'[6]Estado de Resultados'!#REF!</definedName>
    <definedName name="VALID">#REF!</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[5]oficial!$G$1:$G$160</definedName>
    <definedName name="we">SUMIF([7]DATA1!$B$1:$B$65536,[8]Octubre!$C1,[7]DATA1!XFA$1:XFA$65536)</definedName>
    <definedName name="weq">SUMIF([7]DATA1!$B$1:$B$65536,[8]Octubre!$C1,[7]DATA1!XFA$1:XFA$65536)</definedName>
    <definedName name="wrn.CONSOLIDADO." hidden="1">{#N/A,#N/A,FALSE,"ANEXO1";"ACTIVO",#N/A,FALSE,"ANEXO1";"PASIVO",#N/A,FALSE,"ANEXO1";"G Y P",#N/A,FALSE,"ANEXO1"}</definedName>
    <definedName name="ws" hidden="1">{"'Sheet1'!$A$1:$F$179"}</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1" l="1"/>
  <c r="O33" i="1" s="1"/>
  <c r="E33" i="1"/>
  <c r="G31" i="1"/>
  <c r="O31" i="1" s="1"/>
  <c r="E31" i="1"/>
  <c r="G29" i="1"/>
  <c r="O29" i="1" s="1"/>
  <c r="E29" i="1"/>
  <c r="G27" i="1"/>
  <c r="O27" i="1" s="1"/>
  <c r="E27" i="1"/>
  <c r="G25" i="1"/>
  <c r="M7" i="1" s="1"/>
  <c r="E25" i="1"/>
  <c r="O25" i="1" l="1"/>
</calcChain>
</file>

<file path=xl/sharedStrings.xml><?xml version="1.0" encoding="utf-8"?>
<sst xmlns="http://schemas.openxmlformats.org/spreadsheetml/2006/main" count="37" uniqueCount="35">
  <si>
    <t>Nombre de la Entidad:</t>
  </si>
  <si>
    <t>INSTITUTO DISTRITAL PARA LA PROTECCIÓN DE LA NIÑEZ Y LA JUVENTUD - IDIPRON</t>
  </si>
  <si>
    <t>Periodo Evaluado:</t>
  </si>
  <si>
    <t>SEGUNDO SEMESTRE 2022</t>
  </si>
  <si>
    <t>Estado del sistema de Control Interno de la entidad</t>
  </si>
  <si>
    <t>Conclusión general sobre la evaluación del Sistema de Control Interno</t>
  </si>
  <si>
    <t>¿Están todos los componentes operando juntos y de manera integrada? (Si / en proceso / No) (Justifique su respuesta):</t>
  </si>
  <si>
    <t>Si</t>
  </si>
  <si>
    <t>El Sistema de Control Interno del IDIPRON está operando desde la estructura de líneas de defensa y de los cinco componentes del Modelo Estándar de Control Interno, en observancia de los lineamientos y requerimientos normativos aplicables a control interno, así mismo, se documentó el mapa de aseguramiento durante el año 2022, fortaleciendo el esquema de las líneas de defensa y  facilitando la identificación de actividades de aseguramiento y nivel de confianza para los principales aspectos claves que pueden impactar el cumplimiento de los objetivos del Instituto</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</si>
  <si>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</si>
  <si>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</si>
  <si>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La institucionalidad, está dada desde la articulación y adecuada operación de los Comités Institucional de Coordinación de Control Interno y Comité Institucional de Gestión y Desempeño, durante el segundo semestre de 2022, se observó articulación entre las dos instancias.</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</si>
  <si>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</si>
  <si>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</si>
  <si>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</si>
  <si>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</si>
  <si>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</si>
  <si>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</si>
  <si>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</si>
  <si>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</si>
  <si>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rPr>
        <b/>
        <sz val="10"/>
        <color theme="1"/>
        <rFont val="Arial"/>
        <family val="2"/>
      </rPr>
      <t>Principales Fortalezas:</t>
    </r>
    <r>
      <rPr>
        <sz val="10"/>
        <color theme="1"/>
        <rFont val="Arial"/>
        <family val="2"/>
      </rPr>
      <t xml:space="preserve">
* Se documento el mapa de aseguramiento del Instituto, en donde se pudo ilustrar el esquema de las líneas de defensa, identificando las actividades de aseguramiento de segunda línea de defensa y su nivel de confianza, para los aspectos claves que puedan impactar el cumplimiento de los objetivos del Instituto.
*Durante el periodo evaluado, se evidencia la jornada de inducción y reinducción, "punto cadeneta aprendizaje" , en donde uno de los temas que tratan es de integridad como estrategia para socializar y garantizar la apropiación del Código de integridad.  Así mismo, se constató la difusión de los valores institucionales compromiso y respeto y se realiza el envió de correo electrónico informando las personas seleccionadas por el valor de la diligencia, corresponsabilidad y solidaridad. 
* Se aplicó Test Virtual de Percepción de la Integridad, el cual fue notificado a través del correo electrónico  integridad@idipron.gov.co, con el propósito de recolectar información sobre la apropiación e impacto de los valores del Código de Integridad en los colaboradores del IDIPRON, el resultado de dicho ejercicio fue presentando y analizado por parte del Comité Institucional de Coordinación de Control Interno, quienes definieron lineamientos para el 2023.
* Se realizo seguimiento al aplicativo SIDEAP, verificando diligenciamiento para el registro de conflicto de interés de los funcionarios del IDIPRON. Con ocasión al Acuerdo 009 de 2022, la planta de empleos del instituto se encuentra ocupada por 189 funcionarios, de los cuales se observó cumplimiento para el 100%.
* Conforme a la operatividad del Comité de Coordinación de Control Interno, la OCI  realizó la presentación de los resultados de la gestión adelantada por la OCI, en donde se comunicaron un total 34 informes y seguimientos así:   9 auditorías internas, 1 auditoria especial, 13 informes de ley, 11 seguimientos, con lo anterior se generan alertas y recomendaciones que  se han permitido fortalecer el sistema de control interno.
</t>
    </r>
    <r>
      <rPr>
        <b/>
        <sz val="10"/>
        <color theme="1"/>
        <rFont val="Arial"/>
        <family val="2"/>
      </rPr>
      <t xml:space="preserve">
Principales debilidades:
</t>
    </r>
    <r>
      <rPr>
        <sz val="10"/>
        <color theme="1"/>
        <rFont val="Arial"/>
        <family val="2"/>
      </rPr>
      <t xml:space="preserve">
*Se evidencia que aunque se tienen los procedimientos relacionados con el retiro de personal y se da cumplimiento al mismo, se observó en el seguimiento realizado por parte de la OCI al PGETH, que hace falta establecer acciones para garantizar la implementación de la Dimensión de Gestión del conocimiento, considerando que es esta la que garantiza que el conocimiento adquirido por los servidores permanezca en la entidad. por lo cual es necesario implementar acciones para transferir el conocimiento antes de la desvinculación del personal. 
*En el mismo informe de seguimiento al PGETH se observó que se deben establecer acciones que permitan avanzar en el Cumplimiento del Decreto 2011 de 2017, relacionado con el porcentaje de vinculación de personas con discapacidad en la planta de empleos de la entidad.
</t>
    </r>
  </si>
  <si>
    <r>
      <rPr>
        <b/>
        <sz val="10"/>
        <color theme="1"/>
        <rFont val="Arial"/>
        <family val="2"/>
      </rPr>
      <t xml:space="preserve">Las Principales Fortalezas son: 
</t>
    </r>
    <r>
      <rPr>
        <sz val="10"/>
        <color theme="1"/>
        <rFont val="Arial"/>
        <family val="2"/>
      </rPr>
      <t xml:space="preserve">*El Comité Institucional de Coordinación de Control Interno, para el primer semestre de 2022, opera adecuadamente en observancia de los lineamientos aplicables y se han fortalecido los temas tratados en relación con sus funciones y sus roles, en el marco del Sistema de Control Interno.
*Durante el periodo evaluado es notable que la información suministrada por la 2a y 3a línea de defensa coadyuva a la toma de decisiones a tiempo a fin de garantizar el mejoramiento de la gestión.
*Este semestre se fortaleció la implementación del Código de Integridad, realizando seguimiento y análisis de resultados del test de percepción de integridad, así como, a través del desarrollo de las jornadas de inducción y reinducción sobre integridad como estrategia; y otras estrategias desarrolladas entre las cuales se resalta la actividad "Funcionario del mes " .
</t>
    </r>
    <r>
      <rPr>
        <b/>
        <sz val="10"/>
        <color theme="1"/>
        <rFont val="Arial"/>
        <family val="2"/>
      </rPr>
      <t xml:space="preserve">
Las Principales Debilidades son:
</t>
    </r>
    <r>
      <rPr>
        <sz val="10"/>
        <color theme="1"/>
        <rFont val="Arial"/>
        <family val="2"/>
      </rPr>
      <t xml:space="preserve">* Para este periodo no se contó con la evaluación del plan estratégico y del plan de acción, debido a cambios en la herramienta y la metodología medición.
* Durante el primer semestre se encuentra en proceso de documentar las líneas de defensa en el mapa de aseguramiento, en donde se busca consolidar la información de la segunda y tercera líneas de defensa de la entidad relacionando los aspectos clave de éxito, los riesgos asociados al mismo, sus responsables y áreas funcionales. Sin embargo para este periodo evaluado no se logró culminar esta actividad, toda vez que, el instituto se encuentra en transición a la nueva estructura organizacional
*Para el periodo evaluado se observó en los reportes mensuales el estado del diligenciamiento conflicto de intereses por los usuarios de la entidad, encontrando algunos que NO han actualizado la información en el SIDEAP.
</t>
    </r>
  </si>
  <si>
    <t>Evaluación de riesgos</t>
  </si>
  <si>
    <r>
      <rPr>
        <b/>
        <sz val="10"/>
        <color theme="1"/>
        <rFont val="Arial"/>
        <family val="2"/>
      </rPr>
      <t>Principales Fortalezas:</t>
    </r>
    <r>
      <rPr>
        <sz val="10"/>
        <color theme="1"/>
        <rFont val="Arial"/>
        <family val="2"/>
      </rPr>
      <t xml:space="preserve">
*Durante el periodo evaluado en el comité de gestión y desempeño se realizó presentación  del balance del tablero estratégico, plataforma estratégica, seguimiento a las metas SEGPLAN y proyectos de inversión. informando  a la Alta Dirección el nivel de avance de las metas propuestas.
*Durante el periodo  gestionaron veintinueve (29) riesgos de corrupción y cuarenta y un (41) riesgos de gestión, la totalidad de controles fueron evaluados como efectivos porque durante este semestre no se registraron materializaciones.
*Se analizó y se realizaron reuniones para gestionar los retos  e impactos frente al rediseño institucional, y en el comité CICCI se definieron validaron lineamientos de ajuste de las herramientas de gestión en relación con el rediseño.
*La OCI se presentó los resultados del seguimiento a la implementación y sostenibilidad MIPG, en donde se registraron recomendaciones frente a los resultados obtenidos, siendo estos comunicados a la alta dirección para la toma de decisiones.
</t>
    </r>
    <r>
      <rPr>
        <b/>
        <sz val="10"/>
        <color theme="1"/>
        <rFont val="Arial"/>
        <family val="2"/>
      </rPr>
      <t xml:space="preserve">Principales debilidades:
</t>
    </r>
    <r>
      <rPr>
        <sz val="10"/>
        <color theme="1"/>
        <rFont val="Arial"/>
        <family val="2"/>
      </rPr>
      <t xml:space="preserve">
* Se observo que es necesario continuar fortaleciendo el monitoreo de parte de la primera línea de defensa, para garantizar que las evidencias de ejecución de controles se reporten completas y en coherencia con lo definido en los mapas de riesgos.
* Desde la OCI se recomendó que para la formulación de los mapas de riesgos y el diseño de controles para la siguiente vigencia se consideren e implementen  las recomendaciones de la Oficina de Control Interno y validando los atributos, de conformidad con lo definido por el DAFP.</t>
    </r>
  </si>
  <si>
    <r>
      <rPr>
        <b/>
        <sz val="10"/>
        <color theme="1"/>
        <rFont val="Arial"/>
        <family val="2"/>
      </rPr>
      <t>Las Principales Fortalezas son:</t>
    </r>
    <r>
      <rPr>
        <sz val="10"/>
        <color theme="1"/>
        <rFont val="Arial"/>
        <family val="2"/>
      </rPr>
      <t xml:space="preserve">
*Durante este semestre, se actualizaron los mapas de riesgos de gestión conforme a la nueva metodología de la guía del DAFP.
*Para este periodo se continúa realizando el monitoreo y evaluación periódica de riesgos por proceso y riesgos de corrupción, por parte de segunda y tercera línea de defensa, conforme a las directrices institucionales. 
*Se evidencia el fortalecimiento de la cultura de gestión del riesgo, ya que los procesos reportaron materialización de dos (2) riesgos durante este periodo.
</t>
    </r>
    <r>
      <rPr>
        <b/>
        <sz val="10"/>
        <color theme="1"/>
        <rFont val="Arial"/>
        <family val="2"/>
      </rPr>
      <t>Las Principales Debilidades son:</t>
    </r>
    <r>
      <rPr>
        <sz val="10"/>
        <color theme="1"/>
        <rFont val="Arial"/>
        <family val="2"/>
      </rPr>
      <t xml:space="preserve">
*Resultado de los seguimientos realizados por la Oficina de Control Interno a los mapas de riesgo de corrupción, se identificaron dos (2) riesgos de corrupción que no se están gestionando, dado que no se han establecido actividades de control.
Frente a los riesgos de gestión se evalúa el diseño del control y se detectó la necesidad de evaluar y realizar ajustes, en observancia de lo establecido metodológicamente.
</t>
    </r>
  </si>
  <si>
    <t>Actividades de control</t>
  </si>
  <si>
    <r>
      <rPr>
        <b/>
        <sz val="10"/>
        <rFont val="Arial"/>
        <family val="2"/>
      </rPr>
      <t>Principales Fortalezas:</t>
    </r>
    <r>
      <rPr>
        <sz val="10"/>
        <rFont val="Arial"/>
        <family val="2"/>
      </rPr>
      <t xml:space="preserve">
*La Oficina de Control Interno a  través del desarrollo auditorías de gestión, seguimientos e informes de ley verificá el cumplimiento de los aspectos de control, generando informes con información relevante, que aportan a alcanzar la eficiencia, eficacia y transparencia en el ejercicio de las funciones y roles que le corresponden. los resultados se notifican a la alta dirección.
*Los procesos del Instituto tienen debidamente documentada su gestión y la OAP con base en los resultados de monitoreo y seguimiento que reliza comunica los resultados en los Comites Directivos y Comite de gestion y desempeño.
</t>
    </r>
    <r>
      <rPr>
        <b/>
        <sz val="10"/>
        <rFont val="Arial"/>
        <family val="2"/>
      </rPr>
      <t xml:space="preserve">Principales debilidades:
</t>
    </r>
    <r>
      <rPr>
        <sz val="10"/>
        <rFont val="Arial"/>
        <family val="2"/>
      </rPr>
      <t xml:space="preserve">
*Con el rediseño institucional se fortalecio la segregación de funciones y se emitieron  lineamientos generales de modernización institucional, sin embargo, hasta el mes de octubre se inicio la vinculación de los nuevos cargos y aun no es medible el impacto, asimismo, persiste la insuficiencia de personal para la supervisión de los contratos.
*No se observo la documentación y formalización de la matriz de roles y usuarios en la  que se consolide y contemple todos los sistemas de información que estan operando en la entidad.
*Se identifico la necesidad de fortalecimiento de capacidades y competencias del equipo del proceso de Tecnologías de la Información, en relación con el MSPI, Seguridad Digital y Accesibilidad web. 
.
</t>
    </r>
  </si>
  <si>
    <r>
      <rPr>
        <b/>
        <sz val="10"/>
        <color theme="1"/>
        <rFont val="Arial"/>
        <family val="2"/>
      </rPr>
      <t xml:space="preserve">Las Principales Fortalezas son:
</t>
    </r>
    <r>
      <rPr>
        <sz val="10"/>
        <color theme="1"/>
        <rFont val="Arial"/>
        <family val="2"/>
      </rPr>
      <t xml:space="preserve">
*Durante este semestre, se han integrado estándares internacionales y de algunas normas ISO en diferentes documentos del instituto que establecen lineamientos de control. 
*Para este periodo, se observa que las actividades de control de los procesos del instituto están debidamente definidas y documentadas en las diferentes herramientas de gestión.
</t>
    </r>
    <r>
      <rPr>
        <b/>
        <sz val="10"/>
        <color theme="1"/>
        <rFont val="Arial"/>
        <family val="2"/>
      </rPr>
      <t>Las Principales Debilidades son:</t>
    </r>
    <r>
      <rPr>
        <sz val="10"/>
        <color theme="1"/>
        <rFont val="Arial"/>
        <family val="2"/>
      </rPr>
      <t xml:space="preserve">
*Durante el semestre, no se observa la identificación y formalización del mapa de riesgos de seguridad digital, de conformidad con la metodología de la guía del DAFP.
*Se observo que el instituto no cuenta con la matriz de roles y usuarios que documente la segregación de funciones para todos los sistemas de información que operan en la entidad..</t>
    </r>
  </si>
  <si>
    <t>Información y comunicación</t>
  </si>
  <si>
    <r>
      <rPr>
        <b/>
        <sz val="10"/>
        <color theme="1"/>
        <rFont val="Arial"/>
        <family val="2"/>
      </rPr>
      <t>Principales Fortalezas:</t>
    </r>
    <r>
      <rPr>
        <sz val="10"/>
        <color theme="1"/>
        <rFont val="Arial"/>
        <family val="2"/>
      </rPr>
      <t xml:space="preserve">
*Durante el periodo evaluado, se destaca que proceso Atención a la Ciudadanía realiza evaluaciones periódicas a los usuarios, los cuales evalúan el servicio prestado a través de los diferentes canales que la entidad pone a su disposición. Los resultados de estas evaluaciones se registran en el informe mensual que el proceso publica en el enlace de transparencia.
</t>
    </r>
    <r>
      <rPr>
        <b/>
        <sz val="10"/>
        <color theme="1"/>
        <rFont val="Arial"/>
        <family val="2"/>
      </rPr>
      <t>Principales debilidades:</t>
    </r>
    <r>
      <rPr>
        <sz val="10"/>
        <color theme="1"/>
        <rFont val="Arial"/>
        <family val="2"/>
      </rPr>
      <t xml:space="preserve">
*En Auditoria realizada al proceso de Gestión Documental, se observaron debilidades en los controles de la comunicación interna y externa.
*Se identifico  desactualización del  programa de gestión documental, instrumento archivístico fundamental para el logro de un adecuado desempeño en la gestión de la Información.
*Para este semestre persiste la desactualización del inventario de activos de información.
*Se identificaron debilidades relacionadas con el establecimiento y operación de controles frente a la  revisión y actualización de  los documentos, apropiación y aplicación de  los instrumentos del MSPI, lo que impacta la seguridad de la información.
* Se evidencio debilidad en los controles para el cumplimiento de los criterios de accesibilidad Web, definiendo actividades a ejecutar, responsables y herramientas de socialización, en concordancia los estándares aplicables.</t>
    </r>
  </si>
  <si>
    <r>
      <rPr>
        <b/>
        <sz val="10"/>
        <color theme="1"/>
        <rFont val="Arial"/>
        <family val="2"/>
      </rPr>
      <t>Las Principales Fortalezas son</t>
    </r>
    <r>
      <rPr>
        <sz val="10"/>
        <color theme="1"/>
        <rFont val="Arial"/>
        <family val="2"/>
      </rPr>
      <t xml:space="preserve">:
*Durante este semestre. se observa que se cuenta con los procedimientos, políticas y lineamientos comunicación interna y externa, debidamente documentados.
*Se cuenta con los canales de comunicación interna y externa evidenciándose su adecuada operación.
*Se encuentran las políticas de operación relacionadas con la administración de la información se pueden evidenciar en los manuales, procedimientos, instructivos y documentos internos de los procesos de gestión documental, comunicaciones, gestión tecnológica y de la información; y documentación asociada al SIMI.
*La entidad analiza periódicamente los resultados a través de encuestas de percepción por parte de los usuarios o grupos de valor.
</t>
    </r>
    <r>
      <rPr>
        <b/>
        <sz val="10"/>
        <color theme="1"/>
        <rFont val="Arial"/>
        <family val="2"/>
      </rPr>
      <t xml:space="preserve">
Las Principales Debilidades son:
</t>
    </r>
    <r>
      <rPr>
        <sz val="10"/>
        <color theme="1"/>
        <rFont val="Arial"/>
        <family val="2"/>
      </rPr>
      <t xml:space="preserve">
*Para el periodo evaluado se evidencio que el inventario de activos de información, reportado y publicado esta desactualizado.</t>
    </r>
  </si>
  <si>
    <t xml:space="preserve">Monitoreo </t>
  </si>
  <si>
    <t>Principales Fortalezas:
*Los Informes de la tercera línea de defensa se comunican a la alta dirección como insumo para la toma de decisiones de la entidad, la OCI  realizó la presentación de los resultados de la gestión adelantada por la OCI, en donde se comunicaron un total 34 informes y seguimientos programados en el PAA 2022.
+Durante este semestre se actualizó el reglamento del Comité Institucional de Coordinación de Control Interno y se establecieron directrices frente a la documentación de las decisiones de esta instancia, asimismo se presentó y aprobó por parte de este comité manual el estatuto de auditoria en su versión 3.
* Para el fortalecimiento del Sistema de Control Interno, desde la OCI se ejecutaron actividades encaminadas a la apropiación de este, socializado información del MECI.
*La Oficina Asesora de Planeación, en coordinación con la tercera línea de defensa, actualizó el Manual para la administración de planes de mejoramiento
*El Instituto fórmula planes de acción integrales, adicionalmente se realiza seguimiento y evaluación de los resultados que arrojan herramientas como: el FURAG II  y el informe semestral, entre otros, los resultados de estas herramientas son comunicados a la Alta Dirección a fin  de determinar acciones para la mejora.
*La Oficina de Control Interno, realiza seguimiento los planes de mejoramiento de los entes externos y a los planes de mejoramiento internos, promoviendo que los procesos internos se desarrollen  acciones de mejora preventivas correctivas orientadas al mejoramiento continuo, Los resultados  de estos seguimientos son analizados en el marco del comité CICCI
Principales debilidades:
No se registran debilidades para el periodo</t>
  </si>
  <si>
    <r>
      <rPr>
        <b/>
        <sz val="10"/>
        <color theme="1"/>
        <rFont val="Arial"/>
        <family val="2"/>
      </rPr>
      <t xml:space="preserve">Las Principales Fortalezas son:
</t>
    </r>
    <r>
      <rPr>
        <sz val="10"/>
        <color theme="1"/>
        <rFont val="Arial"/>
        <family val="2"/>
      </rPr>
      <t xml:space="preserve">
* Se avanzo en la actualización del manual para la administración de planes de mejoramiento.
* Se fortaleció la articulación de esfuerzos y actividades entre la segunda y tercera línea de defensa para orientar el mejoramiento en la gestión de la entidad y la efectividad del sistema de control interno. 
*Los Informes de la tercera línea de defensa han servido como insumo para la toma de decisiones de la entidad.
</t>
    </r>
    <r>
      <rPr>
        <b/>
        <sz val="10"/>
        <color theme="1"/>
        <rFont val="Arial"/>
        <family val="2"/>
      </rPr>
      <t xml:space="preserve">
Las Principales Debilidades son:
</t>
    </r>
    <r>
      <rPr>
        <sz val="10"/>
        <color theme="1"/>
        <rFont val="Arial"/>
        <family val="2"/>
      </rPr>
      <t xml:space="preserve">
*Durante el primer semestre se encuentra en proceso de documentar las líneas de defensa en el mapa de aseguramiento, en donde se busca consolidar la información de la segunda y tercera líneas de defensa de la entidad relacionando los aspectos clave de éxito, los riesgos asociados al mismo, sus responsables y áreas funcionales. Sin embargo, para este periodo evaluado no se logró culminar esta actividad, toda vez que, el instituto se encuentra en transición a la nueva estructura organizacional.</t>
    </r>
  </si>
  <si>
    <t>Realizada la evaluación del estado del Sistema de Control Interno del IDIPRON, se obtuvo como resultado un nivel de cumplimiento superior al 90% para los componentes: Ambiente de control, Evaluación de riesgos y Actividades de monitoreo. En el rango de 80% a 90% se ubican los componentes: Actividades de control,  Información y comunicación, de lo cual se concluye que el sistema está en un nivel de implementación y operación adecuado.
La disminución en la evaluación para el componente de Información y comunicación, obedece a que en auditoría interna practicada al proceso de Gestión Documental se identificaron debilidades en controles relacionados con la comunicación interna y externa; asimismo en el periodo evalaudo se identificaron falencias y oportunidades de mejora en el marco de la Auditoria al proceso de Gestión de Tecnologías de la información lo que impacto la evaluación del cumplimiento de lineamientos de los componentes de evaluación del riesgo y actividades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</si>
</sst>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0"/>
      <color theme="1"/>
      <name val="Arial"/>
      <family val="2"/>
    </font>
    <font>
      <b/>
      <sz val="20"/>
      <color theme="0"/>
      <name val="Arial Narrow"/>
      <family val="2"/>
    </font>
    <font>
      <b/>
      <sz val="14"/>
      <color theme="1"/>
      <name val="Arial Narrow"/>
      <family val="2"/>
    </font>
    <font>
      <sz val="11"/>
      <color theme="1"/>
      <name val="Arial Narrow"/>
      <family val="2"/>
    </font>
    <font>
      <sz val="11"/>
      <color theme="0"/>
      <name val="Arial Narrow"/>
      <family val="2"/>
    </font>
    <font>
      <b/>
      <sz val="18"/>
      <color theme="0"/>
      <name val="Arial"/>
      <family val="2"/>
    </font>
    <font>
      <b/>
      <sz val="20"/>
      <color theme="1"/>
      <name val="Arial"/>
      <family val="2"/>
    </font>
    <font>
      <sz val="20"/>
      <color rgb="FFFF0000"/>
      <name val="Arial"/>
      <family val="2"/>
    </font>
    <font>
      <b/>
      <sz val="12"/>
      <color rgb="FFFF0000"/>
      <name val="Arial"/>
      <family val="2"/>
    </font>
    <font>
      <b/>
      <sz val="12"/>
      <name val="Arial"/>
      <family val="2"/>
    </font>
    <font>
      <b/>
      <sz val="10"/>
      <name val="Arial"/>
      <family val="2"/>
    </font>
    <font>
      <sz val="20"/>
      <color theme="1"/>
      <name val="Arial"/>
      <family val="2"/>
    </font>
    <font>
      <sz val="14"/>
      <color theme="1"/>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sz val="11"/>
      <color theme="1"/>
      <name val="Arial"/>
      <family val="2"/>
    </font>
    <font>
      <sz val="10"/>
      <name val="Arial"/>
      <family val="2"/>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00B050"/>
        <bgColor indexed="64"/>
      </patternFill>
    </fill>
    <fill>
      <patternFill patternType="solid">
        <fgColor theme="4" tint="-0.249977111117893"/>
        <bgColor indexed="64"/>
      </patternFill>
    </fill>
    <fill>
      <patternFill patternType="solid">
        <fgColor rgb="FFFFCC0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4">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90">
    <xf numFmtId="0" fontId="0" fillId="0" borderId="0" xfId="0"/>
    <xf numFmtId="0" fontId="0" fillId="2" borderId="0" xfId="0" applyFill="1"/>
    <xf numFmtId="0" fontId="0" fillId="2" borderId="0" xfId="0" applyFill="1" applyAlignment="1">
      <alignment horizontal="justify"/>
    </xf>
    <xf numFmtId="0" fontId="0" fillId="2" borderId="1" xfId="0" applyFill="1" applyBorder="1"/>
    <xf numFmtId="0" fontId="0" fillId="2" borderId="2" xfId="0" applyFill="1" applyBorder="1"/>
    <xf numFmtId="0" fontId="0" fillId="2" borderId="2" xfId="0" applyFill="1" applyBorder="1" applyAlignment="1">
      <alignment horizontal="justify"/>
    </xf>
    <xf numFmtId="0" fontId="0" fillId="2" borderId="3" xfId="0" applyFill="1" applyBorder="1"/>
    <xf numFmtId="0" fontId="0" fillId="2" borderId="4" xfId="0" applyFill="1" applyBorder="1"/>
    <xf numFmtId="0" fontId="3" fillId="2" borderId="0" xfId="0" applyFont="1" applyFill="1" applyAlignment="1">
      <alignment horizontal="center"/>
    </xf>
    <xf numFmtId="0" fontId="0" fillId="2" borderId="7" xfId="0" applyFill="1" applyBorder="1"/>
    <xf numFmtId="0" fontId="1" fillId="3" borderId="6" xfId="0" applyFont="1" applyFill="1" applyBorder="1" applyAlignment="1">
      <alignment horizontal="center" vertical="center"/>
    </xf>
    <xf numFmtId="164" fontId="3" fillId="2" borderId="0" xfId="0" applyNumberFormat="1" applyFont="1" applyFill="1" applyAlignment="1">
      <alignment horizontal="center"/>
    </xf>
    <xf numFmtId="0" fontId="4" fillId="2" borderId="0" xfId="0" applyFont="1" applyFill="1" applyAlignment="1">
      <alignment vertical="center"/>
    </xf>
    <xf numFmtId="164" fontId="3" fillId="2" borderId="0" xfId="0" applyNumberFormat="1" applyFont="1" applyFill="1" applyAlignment="1">
      <alignment horizontal="justify"/>
    </xf>
    <xf numFmtId="9" fontId="6" fillId="4" borderId="12" xfId="0" applyNumberFormat="1" applyFont="1" applyFill="1" applyBorder="1" applyAlignment="1" applyProtection="1">
      <alignment horizontal="center" vertical="center"/>
      <protection hidden="1"/>
    </xf>
    <xf numFmtId="0" fontId="7" fillId="2" borderId="0" xfId="0" applyFont="1" applyFill="1" applyAlignment="1">
      <alignment horizontal="center" vertical="center"/>
    </xf>
    <xf numFmtId="0" fontId="8" fillId="2" borderId="0" xfId="0" applyFont="1" applyFill="1" applyAlignment="1">
      <alignment horizontal="justify"/>
    </xf>
    <xf numFmtId="0" fontId="8" fillId="2" borderId="0" xfId="0" applyFont="1" applyFill="1"/>
    <xf numFmtId="0" fontId="5" fillId="2" borderId="0" xfId="0" applyFont="1" applyFill="1" applyAlignment="1">
      <alignment horizontal="center" vertical="center"/>
    </xf>
    <xf numFmtId="0" fontId="9" fillId="2" borderId="16" xfId="0" applyFont="1" applyFill="1" applyBorder="1" applyAlignment="1">
      <alignment horizontal="center" vertical="center"/>
    </xf>
    <xf numFmtId="0" fontId="9" fillId="2" borderId="16" xfId="0" applyFont="1" applyFill="1" applyBorder="1" applyAlignment="1">
      <alignment horizontal="justify" vertical="center"/>
    </xf>
    <xf numFmtId="0" fontId="9" fillId="2" borderId="0" xfId="0" applyFont="1" applyFill="1" applyAlignment="1">
      <alignment horizontal="center" vertical="center"/>
    </xf>
    <xf numFmtId="49" fontId="11" fillId="2" borderId="19" xfId="0" applyNumberFormat="1" applyFont="1" applyFill="1" applyBorder="1" applyAlignment="1" applyProtection="1">
      <alignment horizontal="center" vertical="center" wrapText="1"/>
      <protection locked="0"/>
    </xf>
    <xf numFmtId="49" fontId="0" fillId="2" borderId="0" xfId="0" applyNumberFormat="1" applyFill="1" applyAlignment="1">
      <alignment horizontal="left" vertical="top" wrapText="1"/>
    </xf>
    <xf numFmtId="0" fontId="13" fillId="2" borderId="0" xfId="0" applyFont="1" applyFill="1" applyAlignment="1">
      <alignment wrapText="1"/>
    </xf>
    <xf numFmtId="0" fontId="5" fillId="5" borderId="25" xfId="0" applyFont="1" applyFill="1" applyBorder="1" applyAlignment="1">
      <alignment horizontal="center" vertical="center" wrapText="1"/>
    </xf>
    <xf numFmtId="0" fontId="9" fillId="0" borderId="0" xfId="0" applyFont="1" applyAlignment="1">
      <alignment horizontal="center" vertical="center" wrapText="1"/>
    </xf>
    <xf numFmtId="0" fontId="14" fillId="5" borderId="25" xfId="0" applyFont="1" applyFill="1" applyBorder="1" applyAlignment="1">
      <alignment horizontal="center" vertical="center" wrapText="1"/>
    </xf>
    <xf numFmtId="0" fontId="14" fillId="5" borderId="12" xfId="0" applyFont="1" applyFill="1" applyBorder="1" applyAlignment="1">
      <alignment horizontal="justify" vertical="center" wrapText="1"/>
    </xf>
    <xf numFmtId="0" fontId="8" fillId="2" borderId="0" xfId="0" applyFont="1" applyFill="1" applyAlignment="1">
      <alignment horizontal="center" vertical="center" wrapText="1"/>
    </xf>
    <xf numFmtId="0" fontId="14" fillId="3" borderId="26" xfId="0" applyFont="1" applyFill="1" applyBorder="1" applyAlignment="1">
      <alignment horizontal="center" vertical="center" wrapText="1"/>
    </xf>
    <xf numFmtId="0" fontId="14" fillId="3" borderId="12" xfId="0" applyFont="1" applyFill="1" applyBorder="1" applyAlignment="1">
      <alignment horizontal="justify" vertical="center" wrapText="1"/>
    </xf>
    <xf numFmtId="0" fontId="14" fillId="3" borderId="0" xfId="0" applyFont="1" applyFill="1" applyAlignment="1">
      <alignment horizontal="center" vertical="center" wrapText="1"/>
    </xf>
    <xf numFmtId="0" fontId="16" fillId="2" borderId="0" xfId="0" applyFont="1" applyFill="1" applyAlignment="1">
      <alignment wrapText="1"/>
    </xf>
    <xf numFmtId="0" fontId="17" fillId="0" borderId="0" xfId="0" applyFont="1" applyAlignment="1">
      <alignment horizontal="center" wrapText="1"/>
    </xf>
    <xf numFmtId="0" fontId="0" fillId="0" borderId="27" xfId="0" applyBorder="1" applyAlignment="1">
      <alignment horizontal="justify"/>
    </xf>
    <xf numFmtId="0" fontId="0" fillId="0" borderId="27" xfId="0" applyBorder="1"/>
    <xf numFmtId="0" fontId="0" fillId="0" borderId="0" xfId="0" applyAlignment="1">
      <alignment horizontal="justify"/>
    </xf>
    <xf numFmtId="0" fontId="5" fillId="6" borderId="6" xfId="0" applyFont="1" applyFill="1" applyBorder="1" applyAlignment="1">
      <alignment horizontal="center" vertical="center" wrapText="1"/>
    </xf>
    <xf numFmtId="0" fontId="14" fillId="0" borderId="0" xfId="0" applyFont="1" applyAlignment="1">
      <alignment vertical="center"/>
    </xf>
    <xf numFmtId="0" fontId="9" fillId="0" borderId="6" xfId="0" applyFont="1" applyBorder="1" applyAlignment="1" applyProtection="1">
      <alignment horizontal="center" vertical="center"/>
      <protection hidden="1"/>
    </xf>
    <xf numFmtId="9" fontId="9" fillId="0" borderId="0" xfId="0" applyNumberFormat="1" applyFont="1" applyAlignment="1">
      <alignment vertical="center"/>
    </xf>
    <xf numFmtId="9" fontId="18" fillId="4" borderId="6" xfId="0" applyNumberFormat="1" applyFont="1" applyFill="1" applyBorder="1" applyAlignment="1" applyProtection="1">
      <alignment horizontal="center" vertical="center"/>
      <protection hidden="1"/>
    </xf>
    <xf numFmtId="0" fontId="0" fillId="2" borderId="12" xfId="0" applyFill="1" applyBorder="1" applyAlignment="1" applyProtection="1">
      <alignment horizontal="justify" vertical="top" wrapText="1"/>
      <protection locked="0"/>
    </xf>
    <xf numFmtId="0" fontId="9" fillId="0" borderId="0" xfId="0" applyFont="1" applyAlignment="1">
      <alignment vertical="center"/>
    </xf>
    <xf numFmtId="9" fontId="18" fillId="4" borderId="6" xfId="0" applyNumberFormat="1" applyFont="1" applyFill="1" applyBorder="1" applyAlignment="1" applyProtection="1">
      <alignment horizontal="center" vertical="center"/>
      <protection locked="0"/>
    </xf>
    <xf numFmtId="0" fontId="9" fillId="0" borderId="28" xfId="0" applyFont="1" applyBorder="1" applyAlignment="1">
      <alignment vertical="center"/>
    </xf>
    <xf numFmtId="0" fontId="0" fillId="0" borderId="29" xfId="0" applyBorder="1" applyAlignment="1" applyProtection="1">
      <alignment horizontal="justify" vertical="top" wrapText="1"/>
      <protection locked="0"/>
    </xf>
    <xf numFmtId="0" fontId="9" fillId="0" borderId="0" xfId="0" applyFont="1" applyAlignment="1">
      <alignment horizontal="left" vertical="center"/>
    </xf>
    <xf numFmtId="9" fontId="9" fillId="0" borderId="6" xfId="0" applyNumberFormat="1" applyFont="1" applyBorder="1" applyAlignment="1" applyProtection="1">
      <alignment horizontal="center" vertical="center"/>
      <protection locked="0"/>
    </xf>
    <xf numFmtId="0" fontId="9" fillId="2" borderId="7" xfId="0" applyFont="1" applyFill="1" applyBorder="1" applyAlignment="1">
      <alignment vertical="center"/>
    </xf>
    <xf numFmtId="0" fontId="9" fillId="2" borderId="0" xfId="0" applyFont="1" applyFill="1" applyAlignment="1">
      <alignment vertical="center"/>
    </xf>
    <xf numFmtId="0" fontId="0" fillId="0" borderId="0" xfId="0" applyAlignment="1">
      <alignment horizontal="center"/>
    </xf>
    <xf numFmtId="0" fontId="0" fillId="0" borderId="6" xfId="0" applyBorder="1"/>
    <xf numFmtId="0" fontId="19" fillId="0" borderId="27" xfId="0" applyFont="1" applyBorder="1" applyAlignment="1">
      <alignment horizontal="justify"/>
    </xf>
    <xf numFmtId="0" fontId="19" fillId="0" borderId="0" xfId="0" applyFont="1" applyAlignment="1">
      <alignment horizontal="justify"/>
    </xf>
    <xf numFmtId="0" fontId="0" fillId="0" borderId="0" xfId="0" applyAlignment="1">
      <alignment horizontal="left"/>
    </xf>
    <xf numFmtId="0" fontId="0" fillId="0" borderId="6" xfId="0" applyBorder="1" applyAlignment="1">
      <alignment horizontal="left"/>
    </xf>
    <xf numFmtId="0" fontId="5" fillId="7" borderId="6" xfId="0" applyFont="1" applyFill="1" applyBorder="1" applyAlignment="1">
      <alignment horizontal="center" vertical="center" wrapText="1"/>
    </xf>
    <xf numFmtId="0" fontId="0" fillId="0" borderId="28" xfId="0" applyBorder="1"/>
    <xf numFmtId="0" fontId="5" fillId="3" borderId="6" xfId="0" applyFont="1" applyFill="1" applyBorder="1" applyAlignment="1">
      <alignment horizontal="center" vertical="center" wrapText="1"/>
    </xf>
    <xf numFmtId="0" fontId="20" fillId="2" borderId="12" xfId="0" applyFont="1" applyFill="1" applyBorder="1" applyAlignment="1" applyProtection="1">
      <alignment horizontal="justify" vertical="top" wrapText="1"/>
      <protection locked="0"/>
    </xf>
    <xf numFmtId="0" fontId="5" fillId="8" borderId="6"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0" fillId="0" borderId="30" xfId="0" applyBorder="1" applyAlignment="1" applyProtection="1">
      <alignment horizontal="justify" vertical="top" wrapText="1"/>
      <protection locked="0"/>
    </xf>
    <xf numFmtId="0" fontId="14" fillId="2" borderId="0" xfId="0" applyFont="1" applyFill="1" applyAlignment="1">
      <alignment vertical="center"/>
    </xf>
    <xf numFmtId="0" fontId="9" fillId="2" borderId="0" xfId="0" applyFont="1" applyFill="1" applyAlignment="1">
      <alignment horizontal="justify" vertical="center"/>
    </xf>
    <xf numFmtId="0" fontId="9" fillId="2" borderId="0" xfId="0" applyFont="1" applyFill="1" applyAlignment="1">
      <alignment horizontal="left" vertical="center"/>
    </xf>
    <xf numFmtId="0" fontId="21" fillId="2" borderId="0" xfId="0" applyFont="1" applyFill="1" applyAlignment="1">
      <alignment vertical="center"/>
    </xf>
    <xf numFmtId="0" fontId="22" fillId="2" borderId="0" xfId="0" applyFont="1" applyFill="1"/>
    <xf numFmtId="0" fontId="0" fillId="2" borderId="31" xfId="0" applyFill="1" applyBorder="1"/>
    <xf numFmtId="0" fontId="0" fillId="2" borderId="32" xfId="0" applyFill="1" applyBorder="1"/>
    <xf numFmtId="0" fontId="0" fillId="2" borderId="32" xfId="0" applyFill="1" applyBorder="1" applyAlignment="1">
      <alignment horizontal="justify"/>
    </xf>
    <xf numFmtId="0" fontId="0" fillId="2" borderId="33" xfId="0" applyFill="1" applyBorder="1"/>
    <xf numFmtId="49" fontId="10" fillId="2" borderId="17" xfId="0" applyNumberFormat="1" applyFont="1" applyFill="1" applyBorder="1" applyAlignment="1">
      <alignment horizontal="left" vertical="center" wrapText="1"/>
    </xf>
    <xf numFmtId="49" fontId="10" fillId="2" borderId="18" xfId="0" applyNumberFormat="1" applyFont="1" applyFill="1" applyBorder="1" applyAlignment="1">
      <alignment horizontal="left" vertical="center" wrapText="1"/>
    </xf>
    <xf numFmtId="49" fontId="12" fillId="2" borderId="20" xfId="0" applyNumberFormat="1" applyFont="1" applyFill="1" applyBorder="1" applyAlignment="1" applyProtection="1">
      <alignment horizontal="justify" vertical="center" wrapText="1"/>
      <protection locked="0"/>
    </xf>
    <xf numFmtId="49" fontId="12" fillId="2" borderId="21" xfId="0" applyNumberFormat="1" applyFont="1" applyFill="1" applyBorder="1" applyAlignment="1" applyProtection="1">
      <alignment horizontal="justify" vertical="center" wrapText="1"/>
      <protection locked="0"/>
    </xf>
    <xf numFmtId="49" fontId="12" fillId="2" borderId="22" xfId="0" applyNumberFormat="1" applyFont="1" applyFill="1" applyBorder="1" applyAlignment="1" applyProtection="1">
      <alignment horizontal="justify" vertical="center" wrapText="1"/>
      <protection locked="0"/>
    </xf>
    <xf numFmtId="49" fontId="10" fillId="2" borderId="23" xfId="0" applyNumberFormat="1" applyFont="1" applyFill="1" applyBorder="1" applyAlignment="1">
      <alignment horizontal="left" vertical="center" wrapText="1"/>
    </xf>
    <xf numFmtId="49" fontId="10" fillId="2" borderId="24" xfId="0" applyNumberFormat="1"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2" borderId="6" xfId="0" applyFont="1" applyFill="1" applyBorder="1" applyAlignment="1" applyProtection="1">
      <alignment horizontal="center" vertical="center"/>
      <protection locked="0"/>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cellXfs>
  <cellStyles count="1">
    <cellStyle name="Normal" xfId="0" builtinId="0"/>
  </cellStyles>
  <dxfs count="21">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721178</xdr:colOff>
      <xdr:row>14</xdr:row>
      <xdr:rowOff>34633</xdr:rowOff>
    </xdr:to>
    <xdr:pic>
      <xdr:nvPicPr>
        <xdr:cNvPr id="2" name="Imagen 1">
          <a:extLst>
            <a:ext uri="{FF2B5EF4-FFF2-40B4-BE49-F238E27FC236}">
              <a16:creationId xmlns:a16="http://schemas.microsoft.com/office/drawing/2014/main" id="{B195EF72-0363-4D3C-845D-9F8CE0874058}"/>
            </a:ext>
          </a:extLst>
        </xdr:cNvPr>
        <xdr:cNvPicPr>
          <a:picLocks noChangeAspect="1"/>
        </xdr:cNvPicPr>
      </xdr:nvPicPr>
      <xdr:blipFill>
        <a:blip xmlns:r="http://schemas.openxmlformats.org/officeDocument/2006/relationships" r:embed="rId1"/>
        <a:stretch>
          <a:fillRect/>
        </a:stretch>
      </xdr:blipFill>
      <xdr:spPr>
        <a:xfrm>
          <a:off x="2627992" y="1693443"/>
          <a:ext cx="4684486" cy="23734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1/ljlopez/CONFIG~1/Temp/notesE1EF34/Otros%20Anexos/Gastos%20Regionales,%20Setiembre%2020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1/ECESPE~1/CONFIG~1/Temp/notesFFF692/Otros%20Anexos/Gastos%20Regionales,%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Evalbuena/AppData/Local/Microsoft/Windows/Temporary%20Internet%20Files/Content.Outlook/SVA60ZPR/Consolidado%20Diciembre%20%202011%20Banking%20Gaap%20Grupo%20Aval-1204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Real/CONSOLRE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1/ECESPE~1/CONFIG~1/Temp/notesFFF692/PUC_1112%20v5.9.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E/Documents/Brand%20X/JT8D/200/Meridiana/VB%20LLP%20Model%20V3%20Meridian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Financiero/Consol/CONSOLFINA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Grupo_Aval/USGAAP/BANKING/1106/Entregado/Guia%203%20Historica%20a%20Junio%202011%20-%20Agosto%2020%202011%20-%201109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Mis%20Documentos/GRUPO%20AVAL/Banking%20Junio%202011/Julio-Banking%20Junio%2020110813/Banking%20Junio%202011/Consolidacion%20Entidades%20Aval%20SEC%20Banking%20Gaap%20a%20Junio%20de%202011-2011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Shared/Collections/AMIT/Eswaran_Files/DLF/Julie/wizmo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ESTADOS%20FINANCIEROS%202002/Salvador/Set/SALV-Mktshare-Emisor%20SET-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1/ljlopez/CONFIG~1/Temp/notesE1EF34/Leasing%20Bogot&#225;,%20PUC%20Marzo%202011%20Final%20sin%20detalles.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E/DOCUME~1/malas/CONFIG~1/Temp/notesE1EF34/Presupuesto%202007%20(Consult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Informe-semestral-SCI-segundo%20semestre%202022%20ajust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CONSOLIDACION%20ATH/JUNIO%202011/CONSOLIDACION%20PARA%20AVAL_ANUALIZADO/ATH_Estados%20Financieros%20Junio%202011%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rchivos%20comunes/2005/Reserva/Cargar%20Reporte%20de%20Mo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Marielos/Estad&#237;sticas/2005/Nueva%20Estadistica/Nueva%20Estadistica/52.Dias%20de%20atraso%20(Outstan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E/tmp/97pbt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
      <sheetName val="oficial"/>
      <sheetName val="valores"/>
    </sheet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heetName val="Data"/>
      <sheetName val="PL.717 Corporate Expense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talogo"/>
      <sheetName val="23 Part Adq"/>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0.9375</v>
          </cell>
        </row>
        <row r="26">
          <cell r="N26">
            <v>0.97058823529411764</v>
          </cell>
        </row>
        <row r="43">
          <cell r="N43">
            <v>0.875</v>
          </cell>
        </row>
        <row r="55">
          <cell r="N55">
            <v>0.8214285714285714</v>
          </cell>
        </row>
        <row r="69">
          <cell r="N69">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pbth"/>
      <sheetName val="97pbth.xls"/>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9D21C-0740-43BD-9C0F-C1A510192D2E}">
  <dimension ref="B1:V38"/>
  <sheetViews>
    <sheetView tabSelected="1" topLeftCell="A15" zoomScale="40" zoomScaleNormal="40" workbookViewId="0">
      <selection activeCell="F20" sqref="F20:M20"/>
    </sheetView>
  </sheetViews>
  <sheetFormatPr baseColWidth="10" defaultColWidth="11.36328125" defaultRowHeight="12.5" x14ac:dyDescent="0.25"/>
  <cols>
    <col min="1" max="1" width="3.08984375" style="1" customWidth="1"/>
    <col min="2" max="2" width="3.36328125" style="1" customWidth="1"/>
    <col min="3" max="3" width="35.6328125" style="1" customWidth="1"/>
    <col min="4" max="4" width="2.6328125" style="1" customWidth="1"/>
    <col min="5" max="5" width="38.7265625" style="1" customWidth="1"/>
    <col min="6" max="6" width="10.90625" style="1" customWidth="1"/>
    <col min="7" max="7" width="23.36328125" style="1" customWidth="1"/>
    <col min="8" max="8" width="7.6328125" style="1" customWidth="1"/>
    <col min="9" max="9" width="84.26953125" style="2" customWidth="1"/>
    <col min="10" max="10" width="5.90625" style="1" customWidth="1"/>
    <col min="11" max="11" width="28.08984375" style="1" customWidth="1"/>
    <col min="12" max="12" width="4.26953125" style="1" customWidth="1"/>
    <col min="13" max="13" width="86.90625" style="2" customWidth="1"/>
    <col min="14" max="14" width="5.90625" style="1" customWidth="1"/>
    <col min="15" max="15" width="24.90625" style="1" customWidth="1"/>
    <col min="16" max="16" width="7" style="1" customWidth="1"/>
    <col min="17" max="16384" width="11.36328125" style="1"/>
  </cols>
  <sheetData>
    <row r="1" spans="2:16" ht="13" thickBot="1" x14ac:dyDescent="0.3"/>
    <row r="2" spans="2:16" ht="18" customHeight="1" thickTop="1" x14ac:dyDescent="0.25">
      <c r="B2" s="3"/>
      <c r="C2" s="4"/>
      <c r="D2" s="4"/>
      <c r="E2" s="4"/>
      <c r="F2" s="4"/>
      <c r="G2" s="4"/>
      <c r="H2" s="4"/>
      <c r="I2" s="5"/>
      <c r="J2" s="4"/>
      <c r="K2" s="4"/>
      <c r="L2" s="4"/>
      <c r="M2" s="5"/>
      <c r="N2" s="4"/>
      <c r="O2" s="4"/>
      <c r="P2" s="6"/>
    </row>
    <row r="3" spans="2:16" ht="18" customHeight="1" x14ac:dyDescent="0.3">
      <c r="B3" s="7"/>
      <c r="E3" s="81" t="s">
        <v>0</v>
      </c>
      <c r="F3" s="83" t="s">
        <v>1</v>
      </c>
      <c r="G3" s="83"/>
      <c r="H3" s="83"/>
      <c r="I3" s="83"/>
      <c r="J3" s="83"/>
      <c r="K3" s="83"/>
      <c r="L3" s="83"/>
      <c r="M3" s="83"/>
      <c r="N3" s="8"/>
      <c r="O3" s="8"/>
      <c r="P3" s="9"/>
    </row>
    <row r="4" spans="2:16" ht="18" customHeight="1" x14ac:dyDescent="0.3">
      <c r="B4" s="7"/>
      <c r="E4" s="82"/>
      <c r="F4" s="83"/>
      <c r="G4" s="83"/>
      <c r="H4" s="83"/>
      <c r="I4" s="83"/>
      <c r="J4" s="83"/>
      <c r="K4" s="83"/>
      <c r="L4" s="83"/>
      <c r="M4" s="83"/>
      <c r="N4" s="8"/>
      <c r="O4" s="8"/>
      <c r="P4" s="9"/>
    </row>
    <row r="5" spans="2:16" ht="41.25" customHeight="1" x14ac:dyDescent="0.3">
      <c r="B5" s="7"/>
      <c r="E5" s="10" t="s">
        <v>2</v>
      </c>
      <c r="F5" s="83" t="s">
        <v>3</v>
      </c>
      <c r="G5" s="83"/>
      <c r="H5" s="83"/>
      <c r="I5" s="83"/>
      <c r="J5" s="83"/>
      <c r="K5" s="83"/>
      <c r="L5" s="83"/>
      <c r="M5" s="83"/>
      <c r="N5" s="11"/>
      <c r="O5" s="11"/>
      <c r="P5" s="9"/>
    </row>
    <row r="6" spans="2:16" ht="18" customHeight="1" thickBot="1" x14ac:dyDescent="0.35">
      <c r="B6" s="7"/>
      <c r="E6" s="12"/>
      <c r="F6" s="11"/>
      <c r="G6" s="11"/>
      <c r="H6" s="11"/>
      <c r="I6" s="13"/>
      <c r="J6" s="11"/>
      <c r="K6" s="11"/>
      <c r="L6" s="11"/>
      <c r="P6" s="9"/>
    </row>
    <row r="7" spans="2:16" ht="93.25" customHeight="1" thickBot="1" x14ac:dyDescent="0.3">
      <c r="B7" s="7"/>
      <c r="I7" s="84" t="s">
        <v>4</v>
      </c>
      <c r="J7" s="85"/>
      <c r="K7" s="86"/>
      <c r="M7" s="14">
        <f>+AVERAGE(G25,G27,G29,G31,G33)</f>
        <v>0.92090336134453776</v>
      </c>
      <c r="N7" s="15"/>
      <c r="O7" s="15"/>
      <c r="P7" s="9"/>
    </row>
    <row r="8" spans="2:16" ht="18" customHeight="1" x14ac:dyDescent="0.35">
      <c r="B8" s="7"/>
      <c r="M8" s="16"/>
      <c r="N8" s="17"/>
      <c r="O8" s="17"/>
      <c r="P8" s="9"/>
    </row>
    <row r="9" spans="2:16" ht="18" customHeight="1" x14ac:dyDescent="0.25">
      <c r="B9" s="7"/>
      <c r="P9" s="9"/>
    </row>
    <row r="10" spans="2:16" x14ac:dyDescent="0.25">
      <c r="B10" s="7"/>
      <c r="P10" s="9"/>
    </row>
    <row r="11" spans="2:16" x14ac:dyDescent="0.25">
      <c r="B11" s="7"/>
      <c r="P11" s="9"/>
    </row>
    <row r="12" spans="2:16" x14ac:dyDescent="0.25">
      <c r="B12" s="7"/>
      <c r="P12" s="9"/>
    </row>
    <row r="13" spans="2:16" x14ac:dyDescent="0.25">
      <c r="B13" s="7"/>
      <c r="P13" s="9"/>
    </row>
    <row r="14" spans="2:16" x14ac:dyDescent="0.25">
      <c r="B14" s="7"/>
      <c r="P14" s="9"/>
    </row>
    <row r="15" spans="2:16" x14ac:dyDescent="0.25">
      <c r="B15" s="7"/>
      <c r="P15" s="9"/>
    </row>
    <row r="16" spans="2:16" x14ac:dyDescent="0.25">
      <c r="B16" s="7"/>
      <c r="P16" s="9"/>
    </row>
    <row r="17" spans="2:22" ht="23" x14ac:dyDescent="0.25">
      <c r="B17" s="7"/>
      <c r="C17" s="87" t="s">
        <v>5</v>
      </c>
      <c r="D17" s="88"/>
      <c r="E17" s="88"/>
      <c r="F17" s="88"/>
      <c r="G17" s="88"/>
      <c r="H17" s="88"/>
      <c r="I17" s="88"/>
      <c r="J17" s="88"/>
      <c r="K17" s="88"/>
      <c r="L17" s="88"/>
      <c r="M17" s="89"/>
      <c r="N17" s="18"/>
      <c r="O17" s="18"/>
      <c r="P17" s="9"/>
    </row>
    <row r="18" spans="2:22" ht="15.75" customHeight="1" x14ac:dyDescent="0.25">
      <c r="B18" s="7"/>
      <c r="C18" s="19"/>
      <c r="D18" s="19"/>
      <c r="E18" s="19"/>
      <c r="F18" s="19"/>
      <c r="G18" s="19"/>
      <c r="H18" s="19"/>
      <c r="I18" s="20"/>
      <c r="J18" s="19"/>
      <c r="K18" s="19"/>
      <c r="L18" s="19"/>
      <c r="M18" s="20"/>
      <c r="N18" s="21"/>
      <c r="O18" s="21"/>
      <c r="P18" s="9"/>
    </row>
    <row r="19" spans="2:22" ht="101.9" customHeight="1" x14ac:dyDescent="0.25">
      <c r="B19" s="7"/>
      <c r="C19" s="74" t="s">
        <v>6</v>
      </c>
      <c r="D19" s="75"/>
      <c r="E19" s="22" t="s">
        <v>7</v>
      </c>
      <c r="F19" s="76" t="s">
        <v>8</v>
      </c>
      <c r="G19" s="77"/>
      <c r="H19" s="77"/>
      <c r="I19" s="77"/>
      <c r="J19" s="77"/>
      <c r="K19" s="77"/>
      <c r="L19" s="77"/>
      <c r="M19" s="78"/>
      <c r="N19" s="23"/>
      <c r="O19" s="23"/>
      <c r="P19" s="9"/>
    </row>
    <row r="20" spans="2:22" ht="213.25" customHeight="1" x14ac:dyDescent="0.25">
      <c r="B20" s="7"/>
      <c r="C20" s="74" t="s">
        <v>9</v>
      </c>
      <c r="D20" s="75"/>
      <c r="E20" s="22" t="s">
        <v>7</v>
      </c>
      <c r="F20" s="76" t="s">
        <v>34</v>
      </c>
      <c r="G20" s="77"/>
      <c r="H20" s="77"/>
      <c r="I20" s="77"/>
      <c r="J20" s="77"/>
      <c r="K20" s="77"/>
      <c r="L20" s="77"/>
      <c r="M20" s="78"/>
      <c r="N20" s="23"/>
      <c r="O20" s="23"/>
      <c r="P20" s="9"/>
    </row>
    <row r="21" spans="2:22" ht="107.5" customHeight="1" x14ac:dyDescent="0.25">
      <c r="B21" s="7"/>
      <c r="C21" s="79" t="s">
        <v>10</v>
      </c>
      <c r="D21" s="80"/>
      <c r="E21" s="22" t="s">
        <v>7</v>
      </c>
      <c r="F21" s="76" t="s">
        <v>11</v>
      </c>
      <c r="G21" s="77"/>
      <c r="H21" s="77"/>
      <c r="I21" s="77"/>
      <c r="J21" s="77"/>
      <c r="K21" s="77"/>
      <c r="L21" s="77"/>
      <c r="M21" s="78"/>
      <c r="N21" s="23"/>
      <c r="O21" s="23"/>
      <c r="P21" s="9"/>
    </row>
    <row r="22" spans="2:22" ht="66.25" customHeight="1" thickBot="1" x14ac:dyDescent="0.35">
      <c r="B22" s="7"/>
      <c r="G22" s="24"/>
      <c r="P22" s="9"/>
    </row>
    <row r="23" spans="2:22" ht="102.75" customHeight="1" thickBot="1" x14ac:dyDescent="0.35">
      <c r="B23" s="7"/>
      <c r="C23" s="25" t="s">
        <v>12</v>
      </c>
      <c r="D23" s="26"/>
      <c r="E23" s="27" t="s">
        <v>13</v>
      </c>
      <c r="F23" s="26"/>
      <c r="G23" s="27" t="s">
        <v>14</v>
      </c>
      <c r="H23" s="26"/>
      <c r="I23" s="28" t="s">
        <v>15</v>
      </c>
      <c r="J23" s="29"/>
      <c r="K23" s="30" t="s">
        <v>16</v>
      </c>
      <c r="L23" s="29"/>
      <c r="M23" s="31" t="s">
        <v>17</v>
      </c>
      <c r="N23" s="29"/>
      <c r="O23" s="32" t="s">
        <v>18</v>
      </c>
      <c r="P23" s="9"/>
      <c r="Q23" s="33"/>
    </row>
    <row r="24" spans="2:22" ht="6.75" customHeight="1" thickBot="1" x14ac:dyDescent="0.5">
      <c r="B24" s="7"/>
      <c r="C24" s="34"/>
      <c r="D24"/>
      <c r="E24"/>
      <c r="F24"/>
      <c r="G24"/>
      <c r="H24"/>
      <c r="I24" s="35"/>
      <c r="J24"/>
      <c r="K24" s="36"/>
      <c r="L24"/>
      <c r="M24" s="37"/>
      <c r="N24"/>
      <c r="O24"/>
      <c r="P24" s="9"/>
    </row>
    <row r="25" spans="2:22" ht="409.6" customHeight="1" thickBot="1" x14ac:dyDescent="0.3">
      <c r="B25" s="7"/>
      <c r="C25" s="38" t="s">
        <v>19</v>
      </c>
      <c r="D25" s="39"/>
      <c r="E25" s="40" t="str">
        <f>+IF([23]Hoja1!$N$2&gt;=0.5,"Si","No")</f>
        <v>Si</v>
      </c>
      <c r="F25" s="41"/>
      <c r="G25" s="42">
        <f>+[23]Hoja1!N2</f>
        <v>0.9375</v>
      </c>
      <c r="H25" s="41"/>
      <c r="I25" s="43" t="s">
        <v>20</v>
      </c>
      <c r="J25" s="44"/>
      <c r="K25" s="45">
        <v>0.88</v>
      </c>
      <c r="L25" s="46"/>
      <c r="M25" s="47" t="s">
        <v>21</v>
      </c>
      <c r="N25" s="48"/>
      <c r="O25" s="49">
        <f>G25-K25</f>
        <v>5.7499999999999996E-2</v>
      </c>
      <c r="P25" s="50"/>
      <c r="Q25" s="51"/>
      <c r="R25" s="51"/>
      <c r="S25" s="51"/>
      <c r="T25" s="51"/>
      <c r="U25" s="51"/>
      <c r="V25" s="51"/>
    </row>
    <row r="26" spans="2:22" ht="6.75" customHeight="1" thickBot="1" x14ac:dyDescent="0.5">
      <c r="B26" s="7"/>
      <c r="C26" s="34"/>
      <c r="D26"/>
      <c r="E26" s="52"/>
      <c r="F26"/>
      <c r="G26" s="53"/>
      <c r="H26"/>
      <c r="I26" s="54"/>
      <c r="J26"/>
      <c r="K26" s="36"/>
      <c r="L26"/>
      <c r="M26" s="55"/>
      <c r="N26" s="56"/>
      <c r="O26" s="57"/>
      <c r="P26" s="9"/>
    </row>
    <row r="27" spans="2:22" ht="409.6" customHeight="1" thickBot="1" x14ac:dyDescent="0.3">
      <c r="B27" s="7"/>
      <c r="C27" s="58" t="s">
        <v>22</v>
      </c>
      <c r="D27" s="39"/>
      <c r="E27" s="40" t="str">
        <f>+IF([23]Hoja1!$N$26&gt;=0.5,"Si","No")</f>
        <v>Si</v>
      </c>
      <c r="F27"/>
      <c r="G27" s="42">
        <f>+[23]Hoja1!N26</f>
        <v>0.97058823529411764</v>
      </c>
      <c r="H27"/>
      <c r="I27" s="43" t="s">
        <v>23</v>
      </c>
      <c r="J27"/>
      <c r="K27" s="45">
        <v>0.94</v>
      </c>
      <c r="L27" s="59"/>
      <c r="M27" s="47" t="s">
        <v>24</v>
      </c>
      <c r="N27" s="48"/>
      <c r="O27" s="49">
        <f>G27-K27</f>
        <v>3.0588235294117694E-2</v>
      </c>
      <c r="P27" s="9"/>
    </row>
    <row r="28" spans="2:22" ht="6.75" customHeight="1" thickBot="1" x14ac:dyDescent="0.5">
      <c r="B28" s="7"/>
      <c r="C28" s="34"/>
      <c r="D28"/>
      <c r="E28" s="52"/>
      <c r="F28"/>
      <c r="G28" s="53"/>
      <c r="H28"/>
      <c r="I28" s="54"/>
      <c r="J28"/>
      <c r="K28" s="36"/>
      <c r="L28"/>
      <c r="M28" s="37"/>
      <c r="N28" s="56"/>
      <c r="O28" s="57"/>
      <c r="P28" s="9"/>
    </row>
    <row r="29" spans="2:22" ht="409.6" customHeight="1" thickBot="1" x14ac:dyDescent="0.3">
      <c r="B29" s="7"/>
      <c r="C29" s="60" t="s">
        <v>25</v>
      </c>
      <c r="D29" s="39"/>
      <c r="E29" s="40" t="str">
        <f>+IF([23]Hoja1!$N$43&gt;=0.5,"Si","No")</f>
        <v>Si</v>
      </c>
      <c r="F29"/>
      <c r="G29" s="42">
        <f>+[23]Hoja1!N43</f>
        <v>0.875</v>
      </c>
      <c r="H29"/>
      <c r="I29" s="61" t="s">
        <v>26</v>
      </c>
      <c r="J29"/>
      <c r="K29" s="45">
        <v>0.88</v>
      </c>
      <c r="L29" s="59"/>
      <c r="M29" s="47" t="s">
        <v>27</v>
      </c>
      <c r="N29" s="48"/>
      <c r="O29" s="49">
        <f>G29-K29</f>
        <v>-5.0000000000000044E-3</v>
      </c>
      <c r="P29" s="9"/>
    </row>
    <row r="30" spans="2:22" ht="6.75" customHeight="1" thickBot="1" x14ac:dyDescent="0.5">
      <c r="B30" s="7"/>
      <c r="C30" s="34"/>
      <c r="D30"/>
      <c r="E30" s="52"/>
      <c r="F30"/>
      <c r="G30" s="53"/>
      <c r="H30"/>
      <c r="I30" s="35"/>
      <c r="J30"/>
      <c r="K30" s="36"/>
      <c r="L30"/>
      <c r="M30" s="37"/>
      <c r="N30" s="56"/>
      <c r="O30" s="57"/>
      <c r="P30" s="9"/>
    </row>
    <row r="31" spans="2:22" ht="409.6" customHeight="1" thickBot="1" x14ac:dyDescent="0.3">
      <c r="B31" s="7"/>
      <c r="C31" s="62" t="s">
        <v>28</v>
      </c>
      <c r="D31" s="39"/>
      <c r="E31" s="40" t="str">
        <f>+IF([23]Hoja1!$N$55&gt;=0.5,"Si","No")</f>
        <v>Si</v>
      </c>
      <c r="F31"/>
      <c r="G31" s="42">
        <f>+[23]Hoja1!N55</f>
        <v>0.8214285714285714</v>
      </c>
      <c r="H31"/>
      <c r="I31" s="43" t="s">
        <v>29</v>
      </c>
      <c r="J31"/>
      <c r="K31" s="45">
        <v>0.96</v>
      </c>
      <c r="L31" s="59"/>
      <c r="M31" s="47" t="s">
        <v>30</v>
      </c>
      <c r="N31" s="48"/>
      <c r="O31" s="49">
        <f>G31-K31</f>
        <v>-0.13857142857142857</v>
      </c>
      <c r="P31" s="9"/>
    </row>
    <row r="32" spans="2:22" ht="6.75" customHeight="1" thickBot="1" x14ac:dyDescent="0.5">
      <c r="B32" s="7"/>
      <c r="C32" s="34"/>
      <c r="D32"/>
      <c r="E32" s="52"/>
      <c r="F32"/>
      <c r="G32" s="53"/>
      <c r="H32"/>
      <c r="I32" s="35"/>
      <c r="J32"/>
      <c r="K32" s="36"/>
      <c r="L32"/>
      <c r="M32" s="37"/>
      <c r="N32" s="56"/>
      <c r="O32" s="57"/>
      <c r="P32" s="9"/>
    </row>
    <row r="33" spans="2:16" ht="374.5" customHeight="1" thickBot="1" x14ac:dyDescent="0.3">
      <c r="B33" s="7"/>
      <c r="C33" s="63" t="s">
        <v>31</v>
      </c>
      <c r="D33" s="39"/>
      <c r="E33" s="40" t="str">
        <f>+IF([23]Hoja1!$N$69&gt;=0.5,"Si","No")</f>
        <v>Si</v>
      </c>
      <c r="F33"/>
      <c r="G33" s="42">
        <f>+[23]Hoja1!N69</f>
        <v>1</v>
      </c>
      <c r="H33"/>
      <c r="I33" s="43" t="s">
        <v>32</v>
      </c>
      <c r="J33"/>
      <c r="K33" s="45">
        <v>0.96</v>
      </c>
      <c r="L33" s="59"/>
      <c r="M33" s="64" t="s">
        <v>33</v>
      </c>
      <c r="N33" s="48"/>
      <c r="O33" s="49">
        <f>G33-K33</f>
        <v>4.0000000000000036E-2</v>
      </c>
      <c r="P33" s="9"/>
    </row>
    <row r="34" spans="2:16" ht="15.5" x14ac:dyDescent="0.25">
      <c r="B34" s="7"/>
      <c r="C34" s="65"/>
      <c r="D34" s="65"/>
      <c r="E34" s="21"/>
      <c r="M34" s="66"/>
      <c r="N34" s="67"/>
      <c r="O34" s="67"/>
      <c r="P34" s="9"/>
    </row>
    <row r="35" spans="2:16" ht="15.5" x14ac:dyDescent="0.25">
      <c r="B35" s="7"/>
      <c r="C35" s="68"/>
      <c r="D35" s="65"/>
      <c r="E35" s="21"/>
      <c r="M35" s="66"/>
      <c r="N35" s="67"/>
      <c r="O35" s="67"/>
      <c r="P35" s="9"/>
    </row>
    <row r="36" spans="2:16" ht="13" x14ac:dyDescent="0.3">
      <c r="B36" s="7"/>
      <c r="C36" s="69"/>
      <c r="P36" s="9"/>
    </row>
    <row r="37" spans="2:16" ht="13" thickBot="1" x14ac:dyDescent="0.3">
      <c r="B37" s="70"/>
      <c r="C37" s="71"/>
      <c r="D37" s="71"/>
      <c r="E37" s="71"/>
      <c r="F37" s="71"/>
      <c r="G37" s="71"/>
      <c r="H37" s="71"/>
      <c r="I37" s="72"/>
      <c r="J37" s="71"/>
      <c r="K37" s="71"/>
      <c r="L37" s="71"/>
      <c r="M37" s="72"/>
      <c r="N37" s="71"/>
      <c r="O37" s="71"/>
      <c r="P37" s="73"/>
    </row>
    <row r="38" spans="2:16" ht="13" thickTop="1" x14ac:dyDescent="0.25"/>
  </sheetData>
  <sheetProtection password="D72A" sheet="1" objects="1" scenarios="1" formatCells="0" formatColumns="0" formatRows="0"/>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0" priority="20" operator="between">
      <formula>0.76</formula>
      <formula>1</formula>
    </cfRule>
    <cfRule type="cellIs" dxfId="19" priority="21" operator="between">
      <formula>0.51</formula>
      <formula>0.75</formula>
    </cfRule>
    <cfRule type="cellIs" dxfId="18" priority="22" operator="between">
      <formula>0.26</formula>
      <formula>0.5</formula>
    </cfRule>
  </conditionalFormatting>
  <conditionalFormatting sqref="M7">
    <cfRule type="cellIs" priority="16" operator="between">
      <formula>0.76</formula>
      <formula>1</formula>
    </cfRule>
    <cfRule type="cellIs" dxfId="17" priority="17" operator="between">
      <formula>0.51</formula>
      <formula>0.75</formula>
    </cfRule>
    <cfRule type="cellIs" dxfId="16" priority="18" operator="between">
      <formula>0.26</formula>
      <formula>0.5</formula>
    </cfRule>
    <cfRule type="cellIs" dxfId="15" priority="19" operator="between">
      <formula>0</formula>
      <formula>0.25</formula>
    </cfRule>
  </conditionalFormatting>
  <conditionalFormatting sqref="K25">
    <cfRule type="cellIs" dxfId="14" priority="13" operator="between">
      <formula>0.76</formula>
      <formula>1</formula>
    </cfRule>
    <cfRule type="cellIs" dxfId="13" priority="14" operator="between">
      <formula>0.51</formula>
      <formula>0.75</formula>
    </cfRule>
    <cfRule type="cellIs" dxfId="12" priority="15" operator="between">
      <formula>0.26</formula>
      <formula>0.5</formula>
    </cfRule>
  </conditionalFormatting>
  <conditionalFormatting sqref="K27">
    <cfRule type="cellIs" dxfId="11" priority="10" operator="between">
      <formula>0.76</formula>
      <formula>1</formula>
    </cfRule>
    <cfRule type="cellIs" dxfId="10" priority="11" operator="between">
      <formula>0.51</formula>
      <formula>0.75</formula>
    </cfRule>
    <cfRule type="cellIs" dxfId="9" priority="12" operator="between">
      <formula>0.26</formula>
      <formula>0.5</formula>
    </cfRule>
  </conditionalFormatting>
  <conditionalFormatting sqref="K29">
    <cfRule type="cellIs" dxfId="8" priority="7" operator="between">
      <formula>0.76</formula>
      <formula>1</formula>
    </cfRule>
    <cfRule type="cellIs" dxfId="7" priority="8" operator="between">
      <formula>0.51</formula>
      <formula>0.75</formula>
    </cfRule>
    <cfRule type="cellIs" dxfId="6" priority="9" operator="between">
      <formula>0.26</formula>
      <formula>0.5</formula>
    </cfRule>
  </conditionalFormatting>
  <conditionalFormatting sqref="K31">
    <cfRule type="cellIs" dxfId="5" priority="4" operator="between">
      <formula>0.76</formula>
      <formula>1</formula>
    </cfRule>
    <cfRule type="cellIs" dxfId="4" priority="5" operator="between">
      <formula>0.51</formula>
      <formula>0.75</formula>
    </cfRule>
    <cfRule type="cellIs" dxfId="3" priority="6" operator="between">
      <formula>0.26</formula>
      <formula>0.5</formula>
    </cfRule>
  </conditionalFormatting>
  <conditionalFormatting sqref="K33">
    <cfRule type="cellIs" dxfId="2" priority="1" operator="between">
      <formula>0.76</formula>
      <formula>1</formula>
    </cfRule>
    <cfRule type="cellIs" dxfId="1" priority="2" operator="between">
      <formula>0.51</formula>
      <formula>0.75</formula>
    </cfRule>
    <cfRule type="cellIs" dxfId="0" priority="3" operator="between">
      <formula>0.26</formula>
      <formula>0.5</formula>
    </cfRule>
  </conditionalFormatting>
  <dataValidations count="4">
    <dataValidation type="list" allowBlank="1" showInputMessage="1" showErrorMessage="1" sqref="E19" xr:uid="{4A8B2B7C-AC4B-4F3C-B223-35E0C0FA3E6D}">
      <formula1>"Si,No,En proceso"</formula1>
    </dataValidation>
    <dataValidation type="list" allowBlank="1" showInputMessage="1" showErrorMessage="1" sqref="N20:O20 E20:E21" xr:uid="{2E184943-B696-4443-AF57-F52A94857F0F}">
      <formula1>"Si, No"</formula1>
    </dataValidation>
    <dataValidation type="list" allowBlank="1" showInputMessage="1" showErrorMessage="1" sqref="N19:O19" xr:uid="{79363CD2-7493-44BD-84BD-B40E87C8E64F}">
      <formula1>"Si,No"</formula1>
    </dataValidation>
    <dataValidation allowBlank="1" showInputMessage="1" showErrorMessage="1" prompt="Celda formulada, información proveniente de la pestaña de deficiencias." sqref="E23" xr:uid="{B3569E3F-B0DB-42B0-A847-69102C788296}"/>
  </dataValidations>
  <pageMargins left="0.70866141732283472" right="0.70866141732283472" top="0.74803149606299213" bottom="0.74803149606299213" header="0.31496062992125984" footer="0.31496062992125984"/>
  <pageSetup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Conclusiones</vt:lpstr>
      <vt:lpstr>Conclusiones!Área_de_impresión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Delgado</dc:creator>
  <cp:lastModifiedBy>Marcela Delgado</cp:lastModifiedBy>
  <dcterms:created xsi:type="dcterms:W3CDTF">2023-01-27T22:48:26Z</dcterms:created>
  <dcterms:modified xsi:type="dcterms:W3CDTF">2023-01-30T01:07:50Z</dcterms:modified>
</cp:coreProperties>
</file>