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E:\IDIPRON\WILLI\Herramientas de Gestión\Documentos Metodologicos\Admon Riesgos\2022\Corrupción\Remitidos Líderes\"/>
    </mc:Choice>
  </mc:AlternateContent>
  <xr:revisionPtr revIDLastSave="0" documentId="8_{E72CD553-7616-48D4-9602-CFB8D7313D66}" xr6:coauthVersionLast="47" xr6:coauthVersionMax="47" xr10:uidLastSave="{00000000-0000-0000-0000-000000000000}"/>
  <bookViews>
    <workbookView xWindow="-120" yWindow="-120" windowWidth="29040" windowHeight="15840" xr2:uid="{38379919-64FC-4686-AAE6-94F33B0ED37E}"/>
  </bookViews>
  <sheets>
    <sheet name="R1" sheetId="1" r:id="rId1"/>
    <sheet name="Datos" sheetId="4" state="hidden" r:id="rId2"/>
    <sheet name="ENCUESTA DE IMPACTO - R1" sheetId="2" r:id="rId3"/>
  </sheets>
  <definedNames>
    <definedName name="_xlnm.Print_Area" localSheetId="0">'R1'!$A$1:$AG$22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2" l="1"/>
  <c r="C23" i="2"/>
  <c r="G16" i="1"/>
  <c r="H16" i="1" s="1"/>
  <c r="L22" i="1"/>
  <c r="L21" i="1"/>
  <c r="L20" i="1"/>
  <c r="L19" i="1"/>
  <c r="L18" i="1"/>
  <c r="L17" i="1"/>
  <c r="L16" i="1"/>
  <c r="D27" i="2" l="1"/>
  <c r="D29" i="2"/>
  <c r="D28" i="2"/>
  <c r="M16" i="1"/>
  <c r="M19" i="1" s="1"/>
  <c r="O19" i="1" s="1"/>
  <c r="Q19" i="1" s="1"/>
  <c r="R16" i="1" s="1"/>
  <c r="S16" i="1" s="1"/>
  <c r="T16" i="1" s="1"/>
  <c r="P16" i="1" l="1"/>
  <c r="O16" i="1"/>
</calcChain>
</file>

<file path=xl/sharedStrings.xml><?xml version="1.0" encoding="utf-8"?>
<sst xmlns="http://schemas.openxmlformats.org/spreadsheetml/2006/main" count="215" uniqueCount="166">
  <si>
    <t>PROCESO</t>
  </si>
  <si>
    <t>PLANEACIÓN</t>
  </si>
  <si>
    <t>CÓDIGO</t>
  </si>
  <si>
    <t>VERSIÓN</t>
  </si>
  <si>
    <t>ASIGNADO</t>
  </si>
  <si>
    <t>MAPA DE RIESGOS DE CORRUPCIÓN</t>
  </si>
  <si>
    <t>PÁGINA</t>
  </si>
  <si>
    <t>NO</t>
  </si>
  <si>
    <t>VIGENTE DESDE</t>
  </si>
  <si>
    <t>ADECUADO</t>
  </si>
  <si>
    <t>MODERADO</t>
  </si>
  <si>
    <t>CONFIABLE</t>
  </si>
  <si>
    <t>IDENTIFICACIÓN DEL RIESGO</t>
  </si>
  <si>
    <t>VALORACIÓN DEL RIESGO</t>
  </si>
  <si>
    <t>SE INVESTIGAN Y SE RESUELVEN OPORTUNAMENTE</t>
  </si>
  <si>
    <t>CAUSA</t>
  </si>
  <si>
    <t>RIESGO</t>
  </si>
  <si>
    <t>ANÁLISIS DEL RIESGO</t>
  </si>
  <si>
    <t>EVALUACIÓN DEL RIESGO</t>
  </si>
  <si>
    <t>RIESGO RESIDUAL</t>
  </si>
  <si>
    <t>COMPLETA</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</si>
  <si>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</si>
  <si>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</si>
  <si>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</si>
  <si>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</si>
  <si>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</si>
  <si>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</si>
  <si>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</si>
  <si>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</si>
  <si>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</si>
  <si>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</si>
  <si>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ZONA DE RIESGO RESIDUAL</t>
  </si>
  <si>
    <t>OPCIÓN DE MANEJO</t>
  </si>
  <si>
    <t>ACCIONES DE CONTINGENCIA EN CASO DE MATERIALIZACIÓN DEL RIESGO</t>
  </si>
  <si>
    <t>ZONA DE RIESGO INHERENTE</t>
  </si>
  <si>
    <t>ACCIONES A IMPLEMENTAR PARA EL FORTALECIMIENTO</t>
  </si>
  <si>
    <t>PERIODO DE EJECUCIÓN DE LAS ACCIONES A IMPLEMENTAR</t>
  </si>
  <si>
    <t>OBSERVACIONES DEL MONITOREO</t>
  </si>
  <si>
    <t>¿Existe un responsable asignado a la ejecución del control?</t>
  </si>
  <si>
    <t>DIRECTAMENTE</t>
  </si>
  <si>
    <t>EXTREMO</t>
  </si>
  <si>
    <t>ALTO</t>
  </si>
  <si>
    <t>¿El responsable tiene la autoridad y adecuada segregación de funciones en la ejecución del control?</t>
  </si>
  <si>
    <t>MAYOR</t>
  </si>
  <si>
    <t>¿La oportunidad en que se ejecuta el control ayuda a prevenir la mitigación del riesgo o a detectar la materialización del riesgo de manera oportuna?</t>
  </si>
  <si>
    <t>No. De columnas en la matriz de riesgo que se desplaza en el eje de la probabilidad.</t>
  </si>
  <si>
    <t>CATASTRÓFICO</t>
  </si>
  <si>
    <t>¿Las actividades que se desarrollan en el
control realmente buscan por si sola prevenir o detectar las causas que pueden dar origen al riesgo, Ej.: verificar, validar, cotejar, comparar, revisar, etc.?</t>
  </si>
  <si>
    <t>PREVENIR</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</si>
  <si>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</si>
  <si>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</si>
  <si>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</si>
  <si>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FORMATO PARA DETERMINAR EL IMPACTO</t>
  </si>
  <si>
    <t xml:space="preserve">Nº </t>
  </si>
  <si>
    <t xml:space="preserve">PREGUNTA </t>
  </si>
  <si>
    <t>RESPUESTA</t>
  </si>
  <si>
    <t>SI EL RIESGO DE CORRUPCIÓN SE MATERIALIZA PODRÍA...</t>
  </si>
  <si>
    <t>SI</t>
  </si>
  <si>
    <t>¿Afectar al grupo de funcionarios del proceso?</t>
  </si>
  <si>
    <t>¿Afectar el cumplimiento de metas y objetivos de la dependencia?</t>
  </si>
  <si>
    <t xml:space="preserve">¿Afectar el cumplimiento de misión de la Entidad? </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</si>
  <si>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</si>
  <si>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</si>
  <si>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</si>
  <si>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</si>
  <si>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</si>
  <si>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</si>
  <si>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</si>
  <si>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</si>
  <si>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</si>
  <si>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</si>
  <si>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</si>
  <si>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</si>
  <si>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</si>
  <si>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</si>
  <si>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</si>
  <si>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</si>
  <si>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 PREGUNTAS AFIRMATIVAS:                     
TOTAL PREGUNTAS NEGATIVAS:</t>
  </si>
  <si>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UNA a CINCO</t>
    </r>
    <r>
      <rPr>
        <sz val="11"/>
        <color theme="1"/>
        <rFont val="Times New Roman"/>
        <family val="1"/>
      </rPr>
      <t xml:space="preserve"> pregunta(s) genera un impacto </t>
    </r>
    <r>
      <rPr>
        <b/>
        <sz val="11"/>
        <color theme="1"/>
        <rFont val="Times New Roman"/>
        <family val="1"/>
      </rPr>
      <t>MODERADO.</t>
    </r>
  </si>
  <si>
    <r>
      <t>·</t>
    </r>
    <r>
      <rPr>
        <sz val="7"/>
        <color theme="1"/>
        <rFont val="Times New Roman"/>
        <family val="1"/>
      </rPr>
      <t xml:space="preserve">  </t>
    </r>
    <r>
      <rPr>
        <sz val="11"/>
        <color theme="1"/>
        <rFont val="Times New Roman"/>
        <family val="1"/>
      </rPr>
      <t xml:space="preserve">Responder afirmativamente de </t>
    </r>
    <r>
      <rPr>
        <b/>
        <sz val="11"/>
        <color theme="1"/>
        <rFont val="Times New Roman"/>
        <family val="1"/>
      </rPr>
      <t>SEIS a ONCE</t>
    </r>
    <r>
      <rPr>
        <sz val="11"/>
        <color theme="1"/>
        <rFont val="Times New Roman"/>
        <family val="1"/>
      </rPr>
      <t xml:space="preserve"> preguntas genera un impacto </t>
    </r>
    <r>
      <rPr>
        <b/>
        <sz val="11"/>
        <color theme="1"/>
        <rFont val="Times New Roman"/>
        <family val="1"/>
      </rPr>
      <t>MAYOR.</t>
    </r>
  </si>
  <si>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DOCE a DIECINUEVE</t>
    </r>
    <r>
      <rPr>
        <sz val="11"/>
        <color theme="1"/>
        <rFont val="Times New Roman"/>
        <family val="1"/>
      </rPr>
      <t xml:space="preserve"> preguntas genera un impacto </t>
    </r>
    <r>
      <rPr>
        <b/>
        <sz val="11"/>
        <color theme="1"/>
        <rFont val="Times New Roman"/>
        <family val="1"/>
      </rPr>
      <t>CATASTRÓFICO.</t>
    </r>
  </si>
  <si>
    <r>
      <rPr>
        <b/>
        <sz val="11"/>
        <color theme="1"/>
        <rFont val="Times New Roman"/>
        <family val="1"/>
      </rPr>
      <t xml:space="preserve">MODERADO: </t>
    </r>
    <r>
      <rPr>
        <sz val="11"/>
        <color theme="1"/>
        <rFont val="Times New Roman"/>
        <family val="1"/>
      </rPr>
      <t>Genera medianas consecuencias sobre la entidad.</t>
    </r>
  </si>
  <si>
    <r>
      <rPr>
        <b/>
        <sz val="11"/>
        <color theme="1"/>
        <rFont val="Times New Roman"/>
        <family val="1"/>
      </rPr>
      <t xml:space="preserve">MAYOR: </t>
    </r>
    <r>
      <rPr>
        <sz val="11"/>
        <color theme="1"/>
        <rFont val="Times New Roman"/>
        <family val="1"/>
      </rPr>
      <t>Genera altas consecuencias sobre la entidad.</t>
    </r>
  </si>
  <si>
    <r>
      <rPr>
        <b/>
        <sz val="11"/>
        <color theme="1"/>
        <rFont val="Times New Roman"/>
        <family val="1"/>
      </rPr>
      <t xml:space="preserve">CATASTROFICO: </t>
    </r>
    <r>
      <rPr>
        <sz val="11"/>
        <color theme="1"/>
        <rFont val="Times New Roman"/>
        <family val="1"/>
      </rPr>
      <t>Genera consecuencias desastrosas para la entidad.</t>
    </r>
  </si>
  <si>
    <t>E-PLA-FT 020</t>
  </si>
  <si>
    <t xml:space="preserve">1 de 1 </t>
  </si>
  <si>
    <t xml:space="preserve">  05</t>
  </si>
  <si>
    <t>OBJETIVO DEL PROCESO</t>
  </si>
  <si>
    <t>ALCANCE DEL PROCESO</t>
  </si>
  <si>
    <t>FECHA DE ACTUALIZACIÓN</t>
  </si>
  <si>
    <t>3 SEGUIMIENTO</t>
  </si>
  <si>
    <t>No. de Riesgo</t>
  </si>
  <si>
    <t>PROBABILIDAD INHERENTE</t>
  </si>
  <si>
    <t>IMPACTO INHERENTE</t>
  </si>
  <si>
    <t>CONDICIONES RIESGO INHERENTE</t>
  </si>
  <si>
    <t>MUY BAJA - MODERADO</t>
  </si>
  <si>
    <t>MUY BAJA - MAYOR</t>
  </si>
  <si>
    <t>MUY BAJA - CATASTRÓFICO</t>
  </si>
  <si>
    <t>BAJA - MODERADO</t>
  </si>
  <si>
    <t>BAJA - MAYOR</t>
  </si>
  <si>
    <t>BAJA - CATASTRÓFICO</t>
  </si>
  <si>
    <t>MEDIA - MODERADO</t>
  </si>
  <si>
    <t>MEDIA - CATASTRÓFICO</t>
  </si>
  <si>
    <t>ALTA - MODERADO</t>
  </si>
  <si>
    <t>ALTA - MAYOR</t>
  </si>
  <si>
    <t>ALTA - CATASTRÓFICO</t>
  </si>
  <si>
    <t>MUY ALTA - MODERADO</t>
  </si>
  <si>
    <t>MUY ALTA - MAYOR</t>
  </si>
  <si>
    <t>MUY BAJA</t>
  </si>
  <si>
    <t>BAJA</t>
  </si>
  <si>
    <t>MEDIA</t>
  </si>
  <si>
    <t>ALTA</t>
  </si>
  <si>
    <t>MUY ALTA</t>
  </si>
  <si>
    <t>MUY ALTA - CATASTRÓFICO</t>
  </si>
  <si>
    <t>PROBABILIDAD RESIDUAL</t>
  </si>
  <si>
    <t>MEDIA - MAYOR</t>
  </si>
  <si>
    <t>ACCIONESPARA EL FORTALECIMIENTO DE LOS CONTROLES</t>
  </si>
  <si>
    <t>CONSECUENCIA</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</si>
  <si>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</si>
  <si>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</si>
  <si>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</si>
  <si>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</si>
  <si>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</si>
  <si>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</si>
  <si>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</si>
  <si>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</si>
  <si>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</si>
  <si>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</si>
  <si>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</si>
  <si>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</si>
  <si>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ni resuelven oportunamente</t>
  </si>
  <si>
    <t>Completa</t>
  </si>
  <si>
    <t>Incopleta</t>
  </si>
  <si>
    <t>No existe</t>
  </si>
  <si>
    <t>Opciones de Manejo</t>
  </si>
  <si>
    <t>REDUCIR EL RIESGO</t>
  </si>
  <si>
    <t>EVITAR EL RIESGO</t>
  </si>
  <si>
    <t>PRODUCTO O REGISTRO QUE QUEDA DE LA EJECUCIÓN DE LAS ACCIONES PARA FORTALECER EL RIESGO</t>
  </si>
  <si>
    <t>1 SEGUIMIENTO</t>
  </si>
  <si>
    <t xml:space="preserve">MONITOREO </t>
  </si>
  <si>
    <t>FECHA DEL MONITOREO</t>
  </si>
  <si>
    <t>REPORTE DE LA EJECUCIÓN DE LOS CONTROLES</t>
  </si>
  <si>
    <t>REPORTE DE LA EJECUCIÓN DE LAS ACCIONES PARA EL FORTALECIMENTO DEL RIESGO</t>
  </si>
  <si>
    <t>¿SE MATERIALIZO EL RIESGO DURANTE EL PERIODO?</t>
  </si>
  <si>
    <t>REPORTE DE LAS ACCIONES DESARROLLADAS EN CASO DE QUE SE HAYA MATERIALIZADO EL RIESGO</t>
  </si>
  <si>
    <t>SEGUIMIENTO Y EVALUACIÓN</t>
  </si>
  <si>
    <t xml:space="preserve">OBSERVACIONES OFICINA ASESORA DE PLANEACIÓN </t>
  </si>
  <si>
    <t>OBSERVACIONES OFICINA DE          CONTROL INTERNO</t>
  </si>
  <si>
    <t>FORMULACIÓN</t>
  </si>
  <si>
    <t>RANGO DE LA EJECUCION DE CADA CONTROL</t>
  </si>
  <si>
    <r>
      <rPr>
        <b/>
        <sz val="11"/>
        <color theme="1"/>
        <rFont val="Calibri"/>
        <family val="2"/>
        <scheme val="minor"/>
      </rPr>
      <t>FUERTE</t>
    </r>
    <r>
      <rPr>
        <sz val="11"/>
        <color theme="1"/>
        <rFont val="Calibri"/>
        <family val="2"/>
        <scheme val="minor"/>
      </rPr>
      <t xml:space="preserve"> (Siempre se Ejecuta)</t>
    </r>
  </si>
  <si>
    <r>
      <rPr>
        <b/>
        <sz val="11"/>
        <color theme="1"/>
        <rFont val="Calibri"/>
        <family val="2"/>
        <scheme val="minor"/>
      </rPr>
      <t>MODERADO</t>
    </r>
    <r>
      <rPr>
        <sz val="11"/>
        <color theme="1"/>
        <rFont val="Calibri"/>
        <family val="2"/>
        <scheme val="minor"/>
      </rPr>
      <t xml:space="preserve"> (Algunas Veces)</t>
    </r>
  </si>
  <si>
    <r>
      <rPr>
        <b/>
        <sz val="11"/>
        <color theme="1"/>
        <rFont val="Calibri"/>
        <family val="2"/>
        <scheme val="minor"/>
      </rPr>
      <t>DÉBIL</t>
    </r>
    <r>
      <rPr>
        <sz val="11"/>
        <color theme="1"/>
        <rFont val="Calibri"/>
        <family val="2"/>
        <scheme val="minor"/>
      </rPr>
      <t xml:space="preserve"> (No se Ejecuta)</t>
    </r>
  </si>
  <si>
    <t>FUERTE (Siempre se Ejecuta)</t>
  </si>
  <si>
    <t>X</t>
  </si>
  <si>
    <t>GESTIÓN JURÍDICA</t>
  </si>
  <si>
    <t>Proteger los intereses y representar a la Entidad en los procesos judiciales, extrajudiciales y /o Administrativos en los que es demandada o demandante a través de la asesoría, asistencia y apoyo en la Defensa Jurídica del Instituto y brindar asesoría jurídica a la Dirección General y a todas las dependencias del IDIPRON que así lo requieran; emitiendo conceptos jurídicos que contribuyan en la conservación de los intereses institucionales</t>
  </si>
  <si>
    <t>Inicia desde la atención a consultas jurídicas, solicitud de proyección de actos administrativos y/o la recepción de notificaciones de inicio de actuaciones administrativos, procesos judiciales o extrajudiciales en contra o por parte de la Entidad y requerimientos de las autoridades; culmina con la emisión de conceptos jurídicos, actos administrativos y la respuesta y actuación en los procesos en los cuales es parte.</t>
  </si>
  <si>
    <t xml:space="preserve"> 1. Ausencia de control y vigilancia  en el ejercicio del litigio para los procesos del Instituto</t>
  </si>
  <si>
    <t>Manipulación del proceso judicial, de sus etapas e información  por parte del ó los  abogados asignados,  para beneficio propio de un tercero o de la entidad.</t>
  </si>
  <si>
    <t>1. Perdida de casos judiciales
2. Pago de indemnizaciones
3. Perdida de la credibilidad.
4. Vencimiento de Términos judiciales.</t>
  </si>
  <si>
    <t>El abogado designado para la defensa jurídica del Instituto, realiza la presentación  de informes de gestión y estado de procesos al comité de conciliación y defensa judicial, el cual realiza la verificación del cumplimiento de las actividades establecidas y la aplicación de los lineamientos definidos para la defensa juridica de la Entidad. 
2. El comité de Conciliación y Defensa Judicial realiza auditorías constantes a los diferentes proesos jurídicos, verificando la correcta aplicación de los lineamientos establecidos para la defensa jurpidica del Instituto</t>
  </si>
  <si>
    <t>1.Informar al superior Jerarquico sobre las acciones deficientes del profesional juridico.
2.Interponer queja ante las autoridades competentes ó se determinará las acciones judiciales en contra del funcionario cuando existan condenas en contra de la entidad.</t>
  </si>
  <si>
    <t>1. Realizar informes periodicos de las gestión en los procesos judiciales  y extra procesales con el fin de presentar al comité de conciliación con el fin de tener la información lo mas actualizada posible.
2. Realización de reuniones con mayor frecuencia para la presentación de los litigios y dar instrucciones para la correcta implementación de la defensa de la entidad</t>
  </si>
  <si>
    <t>01/01/2022 al 30/12/2022</t>
  </si>
  <si>
    <t>*Informes periódicos al comité e conciliación
 * Actas de reunión de equipo
*Informe SIPROJ.
*Actas de Comités de Conciliación.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</si>
</sst>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sz val="11"/>
      <color theme="1"/>
      <name val="Times New Roman"/>
      <family val="1"/>
    </font>
    <font>
      <b/>
      <sz val="10"/>
      <name val="Times New Roman"/>
      <family val="1"/>
    </font>
    <font>
      <b/>
      <sz val="12"/>
      <name val="Times New Roman"/>
      <family val="1"/>
    </font>
    <font>
      <b/>
      <sz val="14"/>
      <color theme="1"/>
      <name val="Times New Roman"/>
      <family val="1"/>
    </font>
    <font>
      <sz val="12"/>
      <color theme="1"/>
      <name val="Times New Roman"/>
      <family val="1"/>
    </font>
    <font>
      <b/>
      <sz val="16"/>
      <color theme="1"/>
      <name val="Times New Roman"/>
      <family val="1"/>
    </font>
    <font>
      <b/>
      <sz val="12"/>
      <color theme="1"/>
      <name val="Times New Roman"/>
      <family val="1"/>
    </font>
    <font>
      <sz val="10"/>
      <color theme="0" tint="-0.34998626667073579"/>
      <name val="Times New Roman"/>
      <family val="1"/>
    </font>
    <font>
      <sz val="11"/>
      <color theme="1"/>
      <name val="Symbol"/>
      <family val="1"/>
      <charset val="2"/>
    </font>
    <font>
      <sz val="7"/>
      <color theme="1"/>
      <name val="Times New Roman"/>
      <family val="1"/>
    </font>
    <font>
      <sz val="16"/>
      <color theme="1"/>
      <name val="Times New Roman"/>
      <family val="1"/>
    </font>
    <font>
      <b/>
      <sz val="20"/>
      <color theme="1"/>
      <name val="Calibri"/>
      <family val="2"/>
      <scheme val="minor"/>
    </font>
    <font>
      <b/>
      <sz val="20"/>
      <color theme="1"/>
      <name val="Times New Roman"/>
      <family val="1"/>
    </font>
    <font>
      <sz val="14"/>
      <color theme="1"/>
      <name val="Times New Roman"/>
      <family val="1"/>
    </font>
    <font>
      <sz val="14"/>
      <name val="Times New Roman"/>
      <family val="1"/>
    </font>
    <font>
      <sz val="12"/>
      <name val="Times New Roman"/>
      <family val="1"/>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5" tint="0.5999938962981048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196">
    <xf numFmtId="0" fontId="0" fillId="0" borderId="0" xfId="0"/>
    <xf numFmtId="0" fontId="3" fillId="0" borderId="0" xfId="0" applyFont="1" applyProtection="1"/>
    <xf numFmtId="0" fontId="2" fillId="0" borderId="0" xfId="0" applyFont="1" applyProtection="1"/>
    <xf numFmtId="0" fontId="6" fillId="3" borderId="10" xfId="0" applyFont="1" applyFill="1" applyBorder="1" applyAlignment="1" applyProtection="1">
      <alignment horizontal="center" vertical="center"/>
    </xf>
    <xf numFmtId="0" fontId="7" fillId="3" borderId="11" xfId="0" applyFont="1" applyFill="1" applyBorder="1" applyAlignment="1" applyProtection="1">
      <alignment horizontal="center" vertical="center" wrapText="1"/>
    </xf>
    <xf numFmtId="0" fontId="9" fillId="0" borderId="12" xfId="0" applyFont="1" applyBorder="1" applyAlignment="1" applyProtection="1">
      <alignment horizontal="justify" vertical="top" wrapText="1"/>
    </xf>
    <xf numFmtId="0" fontId="2" fillId="0" borderId="13" xfId="0" applyFont="1" applyBorder="1" applyAlignment="1" applyProtection="1">
      <alignment horizontal="center" vertical="center" wrapText="1"/>
      <protection locked="0"/>
    </xf>
    <xf numFmtId="1" fontId="9" fillId="0" borderId="13" xfId="0" applyNumberFormat="1" applyFont="1" applyBorder="1" applyAlignment="1" applyProtection="1">
      <alignment horizontal="center" vertical="center"/>
    </xf>
    <xf numFmtId="0" fontId="9" fillId="0" borderId="15" xfId="0" applyFont="1" applyBorder="1" applyAlignment="1" applyProtection="1">
      <alignment horizontal="justify" vertical="top" wrapText="1"/>
    </xf>
    <xf numFmtId="0" fontId="2" fillId="0" borderId="16" xfId="0" applyFont="1" applyBorder="1" applyAlignment="1" applyProtection="1">
      <alignment horizontal="center" vertical="center" wrapText="1"/>
      <protection locked="0"/>
    </xf>
    <xf numFmtId="1" fontId="9" fillId="0" borderId="16" xfId="0" applyNumberFormat="1" applyFont="1" applyBorder="1" applyAlignment="1" applyProtection="1">
      <alignment horizontal="center" vertical="center"/>
    </xf>
    <xf numFmtId="0" fontId="9" fillId="0" borderId="0" xfId="0" applyFont="1" applyAlignment="1">
      <alignment vertical="top" wrapText="1"/>
    </xf>
    <xf numFmtId="0" fontId="9" fillId="5" borderId="1" xfId="0" applyFont="1" applyFill="1" applyBorder="1" applyAlignment="1" applyProtection="1">
      <alignment horizontal="center" vertical="center" wrapText="1"/>
    </xf>
    <xf numFmtId="0" fontId="9" fillId="0" borderId="19" xfId="0" applyFont="1" applyBorder="1" applyAlignment="1" applyProtection="1">
      <alignment horizontal="justify" vertical="top" wrapText="1"/>
    </xf>
    <xf numFmtId="0" fontId="0" fillId="0" borderId="0" xfId="0"/>
    <xf numFmtId="0" fontId="4" fillId="7" borderId="36" xfId="0" applyFont="1" applyFill="1" applyBorder="1" applyAlignment="1">
      <alignment horizontal="justify" vertical="center" wrapText="1"/>
    </xf>
    <xf numFmtId="0" fontId="4" fillId="7" borderId="35" xfId="0" applyFont="1" applyFill="1" applyBorder="1" applyAlignment="1">
      <alignment horizontal="justify" vertical="center" wrapText="1"/>
    </xf>
    <xf numFmtId="0" fontId="5" fillId="0" borderId="35" xfId="0" applyFont="1" applyBorder="1" applyAlignment="1">
      <alignment horizontal="justify" vertical="center" wrapText="1"/>
    </xf>
    <xf numFmtId="0" fontId="4" fillId="7" borderId="35" xfId="0" applyFont="1" applyFill="1" applyBorder="1" applyAlignment="1">
      <alignment horizontal="center" vertical="center" wrapText="1"/>
    </xf>
    <xf numFmtId="0" fontId="4" fillId="7" borderId="34" xfId="0" applyFont="1" applyFill="1" applyBorder="1" applyAlignment="1">
      <alignment horizontal="justify" vertical="center" wrapText="1"/>
    </xf>
    <xf numFmtId="0" fontId="4" fillId="7" borderId="43" xfId="0" applyFont="1" applyFill="1" applyBorder="1" applyAlignment="1">
      <alignment horizontal="justify" vertical="center" wrapText="1"/>
    </xf>
    <xf numFmtId="0" fontId="0" fillId="0" borderId="0" xfId="0" applyAlignment="1">
      <alignment wrapText="1"/>
    </xf>
    <xf numFmtId="0" fontId="2" fillId="2" borderId="6"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14" fontId="2" fillId="2" borderId="0" xfId="0" applyNumberFormat="1" applyFont="1" applyFill="1" applyBorder="1" applyAlignment="1" applyProtection="1">
      <alignment horizontal="center" vertical="center"/>
    </xf>
    <xf numFmtId="14" fontId="2" fillId="2" borderId="6" xfId="0" applyNumberFormat="1" applyFont="1" applyFill="1" applyBorder="1" applyAlignment="1" applyProtection="1">
      <alignment horizontal="center" vertical="center"/>
    </xf>
    <xf numFmtId="0" fontId="2" fillId="2" borderId="2" xfId="0" applyFont="1" applyFill="1" applyBorder="1" applyAlignment="1" applyProtection="1">
      <alignment horizontal="left" vertical="center"/>
    </xf>
    <xf numFmtId="0" fontId="2" fillId="8" borderId="1" xfId="0" applyFont="1" applyFill="1" applyBorder="1" applyAlignment="1" applyProtection="1">
      <alignment horizontal="center" vertical="center"/>
    </xf>
    <xf numFmtId="0" fontId="0" fillId="0" borderId="1" xfId="0" applyBorder="1"/>
    <xf numFmtId="0" fontId="2" fillId="0" borderId="0"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2" fillId="2" borderId="8" xfId="0" applyFont="1" applyFill="1" applyBorder="1" applyAlignment="1" applyProtection="1">
      <alignment vertical="center"/>
    </xf>
    <xf numFmtId="0" fontId="2" fillId="8" borderId="1"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3" borderId="7" xfId="0" applyFont="1" applyFill="1" applyBorder="1" applyAlignment="1" applyProtection="1">
      <alignment horizontal="center"/>
    </xf>
    <xf numFmtId="0" fontId="2" fillId="3" borderId="1"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2" fillId="3" borderId="10" xfId="0" applyFont="1" applyFill="1" applyBorder="1" applyAlignment="1" applyProtection="1">
      <alignment horizontal="center" vertical="center" wrapText="1"/>
    </xf>
    <xf numFmtId="0" fontId="2" fillId="3" borderId="11" xfId="0" applyFont="1" applyFill="1" applyBorder="1" applyAlignment="1" applyProtection="1">
      <alignment horizontal="center" vertical="center" wrapText="1"/>
    </xf>
    <xf numFmtId="0" fontId="6" fillId="3"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xf>
    <xf numFmtId="0" fontId="6" fillId="3" borderId="23" xfId="0" applyFont="1" applyFill="1" applyBorder="1" applyAlignment="1" applyProtection="1">
      <alignment horizontal="center" vertical="center" wrapText="1"/>
    </xf>
    <xf numFmtId="0" fontId="2" fillId="3" borderId="20" xfId="0" applyFont="1" applyFill="1" applyBorder="1" applyAlignment="1" applyProtection="1">
      <alignment horizontal="center" vertical="center" wrapText="1"/>
    </xf>
    <xf numFmtId="0" fontId="9" fillId="0" borderId="0" xfId="0" applyFont="1" applyBorder="1" applyAlignment="1">
      <alignment vertical="top" wrapText="1"/>
    </xf>
    <xf numFmtId="0" fontId="9" fillId="0" borderId="50" xfId="0" applyFont="1" applyBorder="1" applyAlignment="1" applyProtection="1">
      <alignment horizontal="justify" vertical="top" wrapText="1"/>
    </xf>
    <xf numFmtId="0" fontId="2" fillId="0" borderId="51" xfId="0" applyFont="1" applyBorder="1" applyAlignment="1" applyProtection="1">
      <alignment horizontal="center" vertical="center" wrapText="1"/>
      <protection locked="0"/>
    </xf>
    <xf numFmtId="1" fontId="9" fillId="0" borderId="51" xfId="0" applyNumberFormat="1" applyFont="1" applyBorder="1" applyAlignment="1" applyProtection="1">
      <alignment horizontal="center" vertical="center"/>
    </xf>
    <xf numFmtId="0" fontId="2" fillId="2" borderId="9"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protection locked="0"/>
    </xf>
    <xf numFmtId="0" fontId="2" fillId="0" borderId="0" xfId="0" applyFont="1" applyFill="1" applyBorder="1" applyAlignment="1" applyProtection="1">
      <alignment horizontal="justify" vertical="center" wrapText="1"/>
      <protection locked="0"/>
    </xf>
    <xf numFmtId="0" fontId="2" fillId="3" borderId="23" xfId="0" applyFont="1" applyFill="1" applyBorder="1" applyAlignment="1" applyProtection="1">
      <alignment horizontal="center" vertical="center" wrapText="1"/>
    </xf>
    <xf numFmtId="0" fontId="2" fillId="3" borderId="26"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xf>
    <xf numFmtId="49" fontId="11" fillId="2" borderId="1" xfId="0" applyNumberFormat="1" applyFont="1" applyFill="1" applyBorder="1" applyAlignment="1" applyProtection="1">
      <alignment horizontal="center" vertical="center"/>
    </xf>
    <xf numFmtId="14" fontId="11" fillId="2" borderId="1" xfId="0" applyNumberFormat="1" applyFont="1" applyFill="1" applyBorder="1" applyAlignment="1" applyProtection="1">
      <alignment horizontal="center" vertical="center"/>
    </xf>
    <xf numFmtId="0" fontId="11" fillId="8" borderId="43" xfId="0" applyFont="1" applyFill="1" applyBorder="1" applyAlignment="1" applyProtection="1">
      <alignment horizontal="left" vertical="center"/>
    </xf>
    <xf numFmtId="0" fontId="2" fillId="2" borderId="41" xfId="0" applyFont="1" applyFill="1" applyBorder="1" applyAlignment="1" applyProtection="1">
      <alignment horizontal="center" vertical="center"/>
    </xf>
    <xf numFmtId="0" fontId="16" fillId="0" borderId="1" xfId="0" applyFont="1" applyBorder="1" applyAlignment="1">
      <alignment horizontal="center" vertical="center"/>
    </xf>
    <xf numFmtId="0" fontId="4" fillId="7" borderId="43" xfId="0" applyFont="1" applyFill="1" applyBorder="1" applyAlignment="1">
      <alignment horizontal="center" vertical="center" wrapText="1"/>
    </xf>
    <xf numFmtId="0" fontId="1" fillId="6" borderId="43" xfId="0" applyFont="1" applyFill="1" applyBorder="1" applyAlignment="1">
      <alignment horizontal="center"/>
    </xf>
    <xf numFmtId="0" fontId="4" fillId="0" borderId="35" xfId="0" applyFont="1" applyBorder="1" applyAlignment="1">
      <alignment horizontal="center" vertical="center" wrapText="1"/>
    </xf>
    <xf numFmtId="0" fontId="19" fillId="2" borderId="31" xfId="0" applyFont="1" applyFill="1" applyBorder="1" applyAlignment="1" applyProtection="1">
      <alignment horizontal="left" vertical="center" wrapText="1"/>
    </xf>
    <xf numFmtId="0" fontId="20" fillId="2" borderId="32" xfId="0" applyFont="1" applyFill="1" applyBorder="1" applyAlignment="1" applyProtection="1">
      <alignment horizontal="left" vertical="center" wrapText="1"/>
    </xf>
    <xf numFmtId="0" fontId="20" fillId="2" borderId="33" xfId="0" applyFont="1" applyFill="1" applyBorder="1" applyAlignment="1" applyProtection="1">
      <alignment horizontal="left" vertical="center" wrapText="1"/>
    </xf>
    <xf numFmtId="0" fontId="11" fillId="2" borderId="5"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38" xfId="0" applyFont="1" applyFill="1" applyBorder="1" applyAlignment="1" applyProtection="1">
      <alignment horizontal="center" vertical="center"/>
    </xf>
    <xf numFmtId="0" fontId="11" fillId="2" borderId="39" xfId="0" applyFont="1" applyFill="1" applyBorder="1" applyAlignment="1" applyProtection="1">
      <alignment horizontal="center" vertical="center"/>
    </xf>
    <xf numFmtId="0" fontId="11" fillId="2" borderId="40" xfId="0" applyFont="1" applyFill="1" applyBorder="1" applyAlignment="1" applyProtection="1">
      <alignment horizontal="center" vertical="center"/>
    </xf>
    <xf numFmtId="0" fontId="11" fillId="2" borderId="42" xfId="0" applyFont="1" applyFill="1" applyBorder="1" applyAlignment="1" applyProtection="1">
      <alignment horizontal="center" vertical="center"/>
    </xf>
    <xf numFmtId="0" fontId="11" fillId="2" borderId="41" xfId="0" applyFont="1" applyFill="1" applyBorder="1" applyAlignment="1" applyProtection="1">
      <alignment horizontal="center" vertical="center"/>
    </xf>
    <xf numFmtId="0" fontId="11" fillId="2" borderId="35" xfId="0" applyFont="1" applyFill="1" applyBorder="1" applyAlignment="1" applyProtection="1">
      <alignment horizontal="center" vertical="center"/>
    </xf>
    <xf numFmtId="0" fontId="2" fillId="3" borderId="38" xfId="0" applyFont="1" applyFill="1" applyBorder="1" applyAlignment="1" applyProtection="1">
      <alignment horizontal="center" vertical="center"/>
    </xf>
    <xf numFmtId="0" fontId="2" fillId="3" borderId="40" xfId="0" applyFont="1" applyFill="1" applyBorder="1" applyAlignment="1" applyProtection="1">
      <alignment horizontal="center" vertical="center"/>
    </xf>
    <xf numFmtId="0" fontId="2" fillId="3" borderId="57" xfId="0" applyFont="1" applyFill="1" applyBorder="1" applyAlignment="1" applyProtection="1">
      <alignment horizontal="center" vertical="center"/>
    </xf>
    <xf numFmtId="0" fontId="2" fillId="3" borderId="36" xfId="0" applyFont="1" applyFill="1" applyBorder="1" applyAlignment="1" applyProtection="1">
      <alignment horizontal="center" vertical="center"/>
    </xf>
    <xf numFmtId="0" fontId="2" fillId="3" borderId="42" xfId="0" applyFont="1" applyFill="1" applyBorder="1" applyAlignment="1" applyProtection="1">
      <alignment horizontal="center" vertical="center"/>
    </xf>
    <xf numFmtId="0" fontId="2" fillId="3" borderId="35" xfId="0" applyFont="1" applyFill="1" applyBorder="1" applyAlignment="1" applyProtection="1">
      <alignment horizontal="center" vertical="center"/>
    </xf>
    <xf numFmtId="0" fontId="3" fillId="0" borderId="21" xfId="0" applyFont="1" applyBorder="1" applyAlignment="1" applyProtection="1">
      <alignment horizontal="center"/>
      <protection locked="0"/>
    </xf>
    <xf numFmtId="0" fontId="3" fillId="0" borderId="44" xfId="0" applyFont="1" applyBorder="1" applyAlignment="1" applyProtection="1">
      <alignment horizontal="center"/>
      <protection locked="0"/>
    </xf>
    <xf numFmtId="0" fontId="3" fillId="0" borderId="20"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14" fontId="15" fillId="2" borderId="4" xfId="0" applyNumberFormat="1" applyFont="1" applyFill="1" applyBorder="1" applyAlignment="1" applyProtection="1">
      <alignment horizontal="center" vertical="center"/>
    </xf>
    <xf numFmtId="0" fontId="15" fillId="2" borderId="5" xfId="0" applyFont="1" applyFill="1" applyBorder="1" applyAlignment="1" applyProtection="1">
      <alignment horizontal="center" vertical="center"/>
    </xf>
    <xf numFmtId="0" fontId="6" fillId="0" borderId="8"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center" vertical="center" wrapText="1"/>
      <protection locked="0"/>
    </xf>
    <xf numFmtId="0" fontId="6" fillId="0" borderId="49" xfId="0" applyFont="1" applyFill="1" applyBorder="1" applyAlignment="1" applyProtection="1">
      <alignment horizontal="center" vertical="center" wrapText="1"/>
      <protection locked="0"/>
    </xf>
    <xf numFmtId="0" fontId="4" fillId="0" borderId="8"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49" xfId="0" applyFont="1" applyBorder="1" applyAlignment="1" applyProtection="1">
      <alignment horizontal="center" vertical="center" wrapText="1"/>
    </xf>
    <xf numFmtId="0" fontId="18" fillId="0" borderId="27" xfId="0" applyFont="1" applyBorder="1" applyAlignment="1" applyProtection="1">
      <alignment horizontal="center" vertical="center" wrapText="1"/>
      <protection locked="0"/>
    </xf>
    <xf numFmtId="0" fontId="18" fillId="0" borderId="47" xfId="0" applyFont="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xf>
    <xf numFmtId="0" fontId="2" fillId="3" borderId="11" xfId="0" applyFont="1" applyFill="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49" xfId="0" applyFont="1" applyBorder="1" applyAlignment="1" applyProtection="1">
      <alignment horizontal="center" vertical="center" wrapText="1"/>
    </xf>
    <xf numFmtId="0" fontId="10" fillId="4"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18" fillId="0" borderId="8" xfId="0" applyFont="1" applyBorder="1" applyAlignment="1" applyProtection="1">
      <alignment horizontal="justify" vertical="center" wrapText="1"/>
      <protection locked="0"/>
    </xf>
    <xf numFmtId="0" fontId="18" fillId="0" borderId="10" xfId="0" applyFont="1" applyBorder="1" applyAlignment="1" applyProtection="1">
      <alignment horizontal="justify" vertical="center" wrapText="1"/>
      <protection locked="0"/>
    </xf>
    <xf numFmtId="0" fontId="18" fillId="0" borderId="49" xfId="0" applyFont="1" applyBorder="1" applyAlignment="1" applyProtection="1">
      <alignment horizontal="justify" vertical="center" wrapText="1"/>
      <protection locked="0"/>
    </xf>
    <xf numFmtId="0" fontId="2" fillId="2" borderId="4" xfId="0" applyFont="1" applyFill="1" applyBorder="1" applyAlignment="1" applyProtection="1">
      <alignment horizontal="center" vertical="center"/>
    </xf>
    <xf numFmtId="0" fontId="2" fillId="2" borderId="60" xfId="0" applyFont="1" applyFill="1" applyBorder="1" applyAlignment="1" applyProtection="1">
      <alignment horizontal="center" vertical="center"/>
    </xf>
    <xf numFmtId="0" fontId="2" fillId="2" borderId="58" xfId="0" applyFont="1" applyFill="1" applyBorder="1" applyAlignment="1" applyProtection="1">
      <alignment horizontal="center" vertical="center"/>
    </xf>
    <xf numFmtId="0" fontId="2" fillId="2" borderId="59" xfId="0" applyFont="1" applyFill="1" applyBorder="1" applyAlignment="1" applyProtection="1">
      <alignment horizontal="center" vertical="center"/>
    </xf>
    <xf numFmtId="0" fontId="2" fillId="3" borderId="54" xfId="0" applyFont="1" applyFill="1" applyBorder="1" applyAlignment="1" applyProtection="1">
      <alignment horizontal="center"/>
    </xf>
    <xf numFmtId="0" fontId="2" fillId="3" borderId="55" xfId="0" applyFont="1" applyFill="1" applyBorder="1" applyAlignment="1" applyProtection="1">
      <alignment horizontal="center"/>
    </xf>
    <xf numFmtId="0" fontId="2" fillId="3" borderId="56" xfId="0" applyFont="1" applyFill="1" applyBorder="1" applyAlignment="1" applyProtection="1">
      <alignment horizontal="center"/>
    </xf>
    <xf numFmtId="0" fontId="2" fillId="3" borderId="30" xfId="0" applyFont="1" applyFill="1" applyBorder="1" applyAlignment="1" applyProtection="1">
      <alignment horizontal="center"/>
    </xf>
    <xf numFmtId="0" fontId="2" fillId="3" borderId="29" xfId="0" applyFont="1" applyFill="1" applyBorder="1" applyAlignment="1" applyProtection="1">
      <alignment horizontal="center"/>
    </xf>
    <xf numFmtId="0" fontId="2" fillId="3" borderId="28" xfId="0" applyFont="1" applyFill="1" applyBorder="1" applyAlignment="1" applyProtection="1">
      <alignment horizontal="center"/>
    </xf>
    <xf numFmtId="0" fontId="2" fillId="3" borderId="21" xfId="0" applyFont="1" applyFill="1" applyBorder="1" applyAlignment="1" applyProtection="1">
      <alignment horizontal="center" vertical="center" wrapText="1"/>
    </xf>
    <xf numFmtId="0" fontId="2" fillId="3" borderId="24" xfId="0" applyFont="1" applyFill="1" applyBorder="1" applyAlignment="1" applyProtection="1">
      <alignment horizontal="center" vertical="center" wrapText="1"/>
    </xf>
    <xf numFmtId="0" fontId="2" fillId="0" borderId="4" xfId="0" applyFont="1" applyFill="1" applyBorder="1" applyAlignment="1" applyProtection="1">
      <alignment horizontal="center"/>
    </xf>
    <xf numFmtId="0" fontId="2" fillId="0" borderId="7" xfId="0" applyFont="1" applyFill="1" applyBorder="1" applyAlignment="1" applyProtection="1">
      <alignment horizontal="center"/>
    </xf>
    <xf numFmtId="0" fontId="2" fillId="0" borderId="25" xfId="0" applyFont="1" applyFill="1" applyBorder="1" applyAlignment="1" applyProtection="1">
      <alignment horizontal="center"/>
    </xf>
    <xf numFmtId="0" fontId="2" fillId="3" borderId="22" xfId="0" applyFont="1" applyFill="1" applyBorder="1" applyAlignment="1" applyProtection="1">
      <alignment horizontal="center"/>
    </xf>
    <xf numFmtId="0" fontId="2" fillId="3" borderId="11" xfId="0" applyFont="1" applyFill="1" applyBorder="1" applyAlignment="1" applyProtection="1">
      <alignment horizontal="center"/>
    </xf>
    <xf numFmtId="0" fontId="6" fillId="3" borderId="8"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11" xfId="0" applyFont="1" applyFill="1" applyBorder="1" applyAlignment="1" applyProtection="1">
      <alignment horizontal="center" vertical="center"/>
    </xf>
    <xf numFmtId="0" fontId="2" fillId="3" borderId="10" xfId="0" applyFont="1" applyFill="1" applyBorder="1" applyAlignment="1" applyProtection="1">
      <alignment horizontal="center" vertical="center" wrapText="1"/>
    </xf>
    <xf numFmtId="0" fontId="2" fillId="3" borderId="20" xfId="0" applyFont="1" applyFill="1" applyBorder="1" applyAlignment="1" applyProtection="1">
      <alignment horizontal="center" vertical="center" wrapText="1"/>
    </xf>
    <xf numFmtId="0" fontId="17" fillId="0" borderId="21" xfId="0" applyFont="1" applyBorder="1" applyAlignment="1" applyProtection="1">
      <alignment horizontal="center" vertical="center" wrapText="1"/>
      <protection locked="0"/>
    </xf>
    <xf numFmtId="0" fontId="17" fillId="0" borderId="44" xfId="0" applyFont="1" applyBorder="1" applyAlignment="1" applyProtection="1">
      <alignment horizontal="center" vertical="center" wrapText="1"/>
      <protection locked="0"/>
    </xf>
    <xf numFmtId="0" fontId="18" fillId="0" borderId="1" xfId="0" applyFont="1" applyBorder="1" applyAlignment="1" applyProtection="1">
      <alignment horizontal="justify" vertical="center" wrapText="1"/>
      <protection locked="0"/>
    </xf>
    <xf numFmtId="0" fontId="18" fillId="0" borderId="1" xfId="0" applyFont="1" applyBorder="1" applyAlignment="1" applyProtection="1">
      <alignment horizontal="justify" vertical="center"/>
      <protection locked="0"/>
    </xf>
    <xf numFmtId="0" fontId="18" fillId="0" borderId="45" xfId="0" applyFont="1" applyBorder="1" applyAlignment="1" applyProtection="1">
      <alignment horizontal="justify" vertical="center"/>
      <protection locked="0"/>
    </xf>
    <xf numFmtId="0" fontId="6" fillId="0" borderId="24" xfId="0" applyFont="1" applyFill="1" applyBorder="1" applyAlignment="1" applyProtection="1">
      <alignment horizontal="center" vertical="center" wrapText="1"/>
      <protection locked="0"/>
    </xf>
    <xf numFmtId="0" fontId="6" fillId="0" borderId="23" xfId="0" applyFont="1" applyFill="1" applyBorder="1" applyAlignment="1" applyProtection="1">
      <alignment horizontal="center" vertical="center" wrapText="1"/>
      <protection locked="0"/>
    </xf>
    <xf numFmtId="0" fontId="6" fillId="0" borderId="48"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7" fillId="2" borderId="8"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7" fillId="2" borderId="49" xfId="0" applyFont="1" applyFill="1" applyBorder="1" applyAlignment="1" applyProtection="1">
      <alignment horizontal="center" vertical="center"/>
    </xf>
    <xf numFmtId="0" fontId="19" fillId="0" borderId="1" xfId="0" applyFont="1" applyFill="1" applyBorder="1" applyAlignment="1" applyProtection="1">
      <alignment horizontal="justify" vertical="center" wrapText="1"/>
      <protection locked="0"/>
    </xf>
    <xf numFmtId="0" fontId="19" fillId="0" borderId="45" xfId="0" applyFont="1" applyFill="1" applyBorder="1" applyAlignment="1" applyProtection="1">
      <alignment horizontal="justify" vertical="center" wrapText="1"/>
      <protection locked="0"/>
    </xf>
    <xf numFmtId="1" fontId="10" fillId="0" borderId="14" xfId="0" applyNumberFormat="1" applyFont="1" applyBorder="1" applyAlignment="1" applyProtection="1">
      <alignment horizontal="center" vertical="center" wrapText="1"/>
    </xf>
    <xf numFmtId="1" fontId="10" fillId="0" borderId="17" xfId="0" applyNumberFormat="1"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49"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52" xfId="0" applyFont="1" applyBorder="1" applyAlignment="1" applyProtection="1">
      <alignment horizontal="center" vertical="center" wrapText="1"/>
    </xf>
    <xf numFmtId="0" fontId="2" fillId="3" borderId="27" xfId="0" applyFont="1" applyFill="1" applyBorder="1" applyAlignment="1" applyProtection="1">
      <alignment horizontal="center" vertical="center" wrapText="1"/>
    </xf>
    <xf numFmtId="0" fontId="2" fillId="0" borderId="21" xfId="0" applyFont="1" applyFill="1" applyBorder="1" applyAlignment="1" applyProtection="1">
      <alignment horizontal="center"/>
    </xf>
    <xf numFmtId="0" fontId="2" fillId="0" borderId="1" xfId="0" applyFont="1" applyFill="1" applyBorder="1" applyAlignment="1" applyProtection="1">
      <alignment horizontal="center"/>
    </xf>
    <xf numFmtId="0" fontId="2" fillId="6" borderId="27" xfId="0" applyFont="1" applyFill="1" applyBorder="1" applyAlignment="1" applyProtection="1">
      <alignment horizontal="justify" vertical="center" wrapText="1"/>
      <protection locked="0"/>
    </xf>
    <xf numFmtId="0" fontId="2" fillId="6" borderId="26" xfId="0" applyFont="1" applyFill="1" applyBorder="1" applyAlignment="1" applyProtection="1">
      <alignment horizontal="justify" vertical="center" wrapText="1"/>
      <protection locked="0"/>
    </xf>
    <xf numFmtId="0" fontId="2" fillId="3" borderId="39"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41" xfId="0" applyFont="1" applyFill="1" applyBorder="1" applyAlignment="1" applyProtection="1">
      <alignment horizontal="center" vertical="center"/>
    </xf>
    <xf numFmtId="0" fontId="18" fillId="0" borderId="27" xfId="0" applyFont="1" applyBorder="1" applyAlignment="1" applyProtection="1">
      <alignment horizontal="justify" vertical="center" wrapText="1"/>
      <protection locked="0"/>
    </xf>
    <xf numFmtId="0" fontId="18" fillId="0" borderId="47" xfId="0" applyFont="1" applyBorder="1" applyAlignment="1" applyProtection="1">
      <alignment horizontal="justify" vertical="center"/>
      <protection locked="0"/>
    </xf>
    <xf numFmtId="0" fontId="3" fillId="0" borderId="27" xfId="0" applyFont="1" applyBorder="1" applyAlignment="1" applyProtection="1">
      <alignment horizontal="center"/>
      <protection locked="0"/>
    </xf>
    <xf numFmtId="0" fontId="3" fillId="0" borderId="53" xfId="0" applyFont="1" applyBorder="1" applyAlignment="1" applyProtection="1">
      <alignment horizontal="center"/>
      <protection locked="0"/>
    </xf>
    <xf numFmtId="0" fontId="12" fillId="0" borderId="1" xfId="0" applyFont="1" applyFill="1" applyBorder="1" applyAlignment="1" applyProtection="1">
      <alignment horizontal="center" vertical="center" wrapText="1"/>
      <protection locked="0"/>
    </xf>
    <xf numFmtId="0" fontId="12" fillId="0" borderId="45" xfId="0" applyFont="1" applyFill="1" applyBorder="1" applyAlignment="1" applyProtection="1">
      <alignment horizontal="center" vertical="center" wrapText="1"/>
      <protection locked="0"/>
    </xf>
    <xf numFmtId="0" fontId="18" fillId="0" borderId="53" xfId="0" applyFont="1" applyBorder="1" applyAlignment="1" applyProtection="1">
      <alignment horizontal="justify" vertical="center" wrapText="1"/>
      <protection locked="0"/>
    </xf>
    <xf numFmtId="0" fontId="3" fillId="0" borderId="1" xfId="0" applyFont="1" applyBorder="1" applyAlignment="1" applyProtection="1">
      <alignment horizontal="center"/>
      <protection locked="0"/>
    </xf>
    <xf numFmtId="0" fontId="3" fillId="0" borderId="45" xfId="0" applyFont="1" applyBorder="1" applyAlignment="1" applyProtection="1">
      <alignment horizontal="center"/>
      <protection locked="0"/>
    </xf>
    <xf numFmtId="0" fontId="8" fillId="4" borderId="1" xfId="0" applyFont="1" applyFill="1" applyBorder="1" applyAlignment="1" applyProtection="1">
      <alignment horizontal="center" vertical="center" wrapText="1"/>
    </xf>
    <xf numFmtId="0" fontId="8" fillId="4" borderId="45" xfId="0" applyFont="1" applyFill="1" applyBorder="1" applyAlignment="1" applyProtection="1">
      <alignment horizontal="center" vertical="center" wrapText="1"/>
    </xf>
    <xf numFmtId="0" fontId="10" fillId="5" borderId="8" xfId="0" applyFont="1" applyFill="1" applyBorder="1" applyAlignment="1" applyProtection="1">
      <alignment horizontal="center" vertical="center" wrapText="1"/>
    </xf>
    <xf numFmtId="0" fontId="10" fillId="5" borderId="10" xfId="0" applyFont="1" applyFill="1" applyBorder="1" applyAlignment="1" applyProtection="1">
      <alignment horizontal="center" vertical="center" wrapText="1"/>
    </xf>
    <xf numFmtId="0" fontId="10" fillId="5" borderId="49"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49" xfId="0" applyFont="1" applyBorder="1" applyAlignment="1" applyProtection="1">
      <alignment horizontal="center" vertical="center" wrapText="1"/>
    </xf>
    <xf numFmtId="0" fontId="5" fillId="6" borderId="31" xfId="0" applyFont="1" applyFill="1" applyBorder="1" applyAlignment="1">
      <alignment horizontal="left"/>
    </xf>
    <xf numFmtId="0" fontId="5" fillId="6" borderId="32" xfId="0" applyFont="1" applyFill="1" applyBorder="1" applyAlignment="1">
      <alignment horizontal="left"/>
    </xf>
    <xf numFmtId="0" fontId="5" fillId="6" borderId="33" xfId="0" applyFont="1" applyFill="1" applyBorder="1" applyAlignment="1">
      <alignment horizontal="left"/>
    </xf>
    <xf numFmtId="0" fontId="5" fillId="6" borderId="42" xfId="0" applyFont="1" applyFill="1" applyBorder="1" applyAlignment="1">
      <alignment horizontal="left"/>
    </xf>
    <xf numFmtId="0" fontId="5" fillId="6" borderId="41" xfId="0" applyFont="1" applyFill="1" applyBorder="1" applyAlignment="1">
      <alignment horizontal="left"/>
    </xf>
    <xf numFmtId="0" fontId="5" fillId="6" borderId="35" xfId="0" applyFont="1" applyFill="1" applyBorder="1" applyAlignment="1">
      <alignment horizontal="left"/>
    </xf>
    <xf numFmtId="0" fontId="4" fillId="7" borderId="31" xfId="0" applyFont="1" applyFill="1" applyBorder="1" applyAlignment="1">
      <alignment horizontal="center" vertical="center" wrapText="1"/>
    </xf>
    <xf numFmtId="0" fontId="4" fillId="7" borderId="3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4" fillId="7" borderId="37" xfId="0" applyFont="1" applyFill="1" applyBorder="1" applyAlignment="1">
      <alignment horizontal="justify" vertical="center" wrapText="1"/>
    </xf>
    <xf numFmtId="0" fontId="4" fillId="7" borderId="34" xfId="0" applyFont="1" applyFill="1" applyBorder="1" applyAlignment="1">
      <alignment horizontal="justify" vertical="center" wrapText="1"/>
    </xf>
    <xf numFmtId="0" fontId="4" fillId="7" borderId="31" xfId="0" applyFont="1" applyFill="1" applyBorder="1" applyAlignment="1">
      <alignment horizontal="justify" vertical="center" wrapText="1"/>
    </xf>
    <xf numFmtId="0" fontId="4" fillId="7" borderId="33" xfId="0" applyFont="1" applyFill="1" applyBorder="1" applyAlignment="1">
      <alignment horizontal="justify" vertical="center" wrapText="1"/>
    </xf>
    <xf numFmtId="0" fontId="13" fillId="7" borderId="1" xfId="0" applyFont="1" applyFill="1" applyBorder="1" applyAlignment="1">
      <alignment horizontal="left" vertical="center" wrapText="1"/>
    </xf>
    <xf numFmtId="0" fontId="13" fillId="7" borderId="11" xfId="0" applyFont="1" applyFill="1" applyBorder="1" applyAlignment="1">
      <alignment horizontal="left" vertical="center" wrapText="1"/>
    </xf>
    <xf numFmtId="0" fontId="13" fillId="7" borderId="1" xfId="0" applyFont="1" applyFill="1" applyBorder="1" applyAlignment="1">
      <alignment horizontal="justify" vertical="top" wrapText="1"/>
    </xf>
    <xf numFmtId="0" fontId="13" fillId="7" borderId="8" xfId="0" applyFont="1" applyFill="1" applyBorder="1" applyAlignment="1">
      <alignment horizontal="justify" vertical="top" wrapText="1"/>
    </xf>
    <xf numFmtId="0" fontId="4" fillId="7" borderId="30" xfId="0" applyFont="1" applyFill="1" applyBorder="1" applyAlignment="1">
      <alignment horizontal="center" vertical="center" wrapText="1"/>
    </xf>
    <xf numFmtId="0" fontId="4" fillId="7" borderId="29" xfId="0" applyFont="1" applyFill="1" applyBorder="1" applyAlignment="1">
      <alignment horizontal="center" vertical="center" wrapText="1"/>
    </xf>
  </cellXfs>
  <cellStyles count="1">
    <cellStyle name="Normal" xfId="0" builtinId="0"/>
  </cellStyles>
  <dxfs count="6">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563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744E3-1C34-452E-A48F-B01625855956}">
  <dimension ref="A1:AJ22"/>
  <sheetViews>
    <sheetView showGridLines="0" tabSelected="1" view="pageBreakPreview" zoomScale="50" zoomScaleNormal="50" zoomScaleSheetLayoutView="50" workbookViewId="0">
      <selection activeCell="D16" sqref="D16:D22"/>
    </sheetView>
  </sheetViews>
  <sheetFormatPr baseColWidth="10" defaultRowHeight="15" x14ac:dyDescent="0.25"/>
  <cols>
    <col min="1" max="1" width="36.85546875" customWidth="1"/>
    <col min="2" max="3" width="32.5703125" customWidth="1"/>
    <col min="4" max="4" width="39.1406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style="14" hidden="1" customWidth="1"/>
    <col min="20" max="20" width="25.140625" customWidth="1"/>
    <col min="21" max="21" width="16.5703125" customWidth="1"/>
    <col min="22" max="22" width="33.42578125" customWidth="1"/>
    <col min="23" max="23" width="38.5703125" customWidth="1"/>
    <col min="24" max="24" width="25.42578125" customWidth="1"/>
    <col min="25" max="25" width="1.7109375" style="14"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x14ac:dyDescent="0.25">
      <c r="A1" s="105"/>
      <c r="B1" s="67" t="s">
        <v>1</v>
      </c>
      <c r="C1" s="68"/>
      <c r="D1" s="68"/>
      <c r="E1" s="68"/>
      <c r="F1" s="68"/>
      <c r="G1" s="68"/>
      <c r="H1" s="68"/>
      <c r="I1" s="68"/>
      <c r="J1" s="68"/>
      <c r="K1" s="68"/>
      <c r="L1" s="68"/>
      <c r="M1" s="68"/>
      <c r="N1" s="68"/>
      <c r="O1" s="68"/>
      <c r="P1" s="68"/>
      <c r="Q1" s="68"/>
      <c r="R1" s="68"/>
      <c r="S1" s="68"/>
      <c r="T1" s="68"/>
      <c r="U1" s="68"/>
      <c r="V1" s="68"/>
      <c r="W1" s="68"/>
      <c r="X1" s="68"/>
      <c r="Y1" s="68"/>
      <c r="Z1" s="68"/>
      <c r="AA1" s="68"/>
      <c r="AB1" s="68"/>
      <c r="AC1" s="69"/>
      <c r="AD1" s="65" t="s">
        <v>2</v>
      </c>
      <c r="AE1" s="66"/>
      <c r="AF1" s="66"/>
      <c r="AG1" s="53" t="s">
        <v>84</v>
      </c>
      <c r="AH1" s="1"/>
      <c r="AI1" s="1"/>
      <c r="AJ1" s="1"/>
    </row>
    <row r="2" spans="1:36" ht="27" customHeight="1" thickBot="1" x14ac:dyDescent="0.3">
      <c r="A2" s="105"/>
      <c r="B2" s="70"/>
      <c r="C2" s="71"/>
      <c r="D2" s="71"/>
      <c r="E2" s="71"/>
      <c r="F2" s="71"/>
      <c r="G2" s="71"/>
      <c r="H2" s="71"/>
      <c r="I2" s="71"/>
      <c r="J2" s="71"/>
      <c r="K2" s="71"/>
      <c r="L2" s="71"/>
      <c r="M2" s="71"/>
      <c r="N2" s="71"/>
      <c r="O2" s="71"/>
      <c r="P2" s="71"/>
      <c r="Q2" s="71"/>
      <c r="R2" s="71"/>
      <c r="S2" s="71"/>
      <c r="T2" s="71"/>
      <c r="U2" s="71"/>
      <c r="V2" s="71"/>
      <c r="W2" s="71"/>
      <c r="X2" s="71"/>
      <c r="Y2" s="71"/>
      <c r="Z2" s="71"/>
      <c r="AA2" s="71"/>
      <c r="AB2" s="71"/>
      <c r="AC2" s="72"/>
      <c r="AD2" s="65" t="s">
        <v>3</v>
      </c>
      <c r="AE2" s="66"/>
      <c r="AF2" s="66"/>
      <c r="AG2" s="54" t="s">
        <v>86</v>
      </c>
      <c r="AH2" s="1"/>
      <c r="AI2" s="1"/>
      <c r="AJ2" s="1"/>
    </row>
    <row r="3" spans="1:36" ht="27" customHeight="1" x14ac:dyDescent="0.25">
      <c r="A3" s="105"/>
      <c r="B3" s="67" t="s">
        <v>5</v>
      </c>
      <c r="C3" s="68"/>
      <c r="D3" s="68"/>
      <c r="E3" s="68"/>
      <c r="F3" s="68"/>
      <c r="G3" s="68"/>
      <c r="H3" s="68"/>
      <c r="I3" s="68"/>
      <c r="J3" s="68"/>
      <c r="K3" s="68"/>
      <c r="L3" s="68"/>
      <c r="M3" s="68"/>
      <c r="N3" s="68"/>
      <c r="O3" s="68"/>
      <c r="P3" s="68"/>
      <c r="Q3" s="68"/>
      <c r="R3" s="68"/>
      <c r="S3" s="68"/>
      <c r="T3" s="68"/>
      <c r="U3" s="68"/>
      <c r="V3" s="68"/>
      <c r="W3" s="68"/>
      <c r="X3" s="68"/>
      <c r="Y3" s="68"/>
      <c r="Z3" s="68"/>
      <c r="AA3" s="68"/>
      <c r="AB3" s="68"/>
      <c r="AC3" s="69"/>
      <c r="AD3" s="65" t="s">
        <v>6</v>
      </c>
      <c r="AE3" s="66"/>
      <c r="AF3" s="66"/>
      <c r="AG3" s="53" t="s">
        <v>85</v>
      </c>
      <c r="AH3" s="1"/>
      <c r="AI3" s="1"/>
      <c r="AJ3" s="1"/>
    </row>
    <row r="4" spans="1:36" ht="27" customHeight="1" thickBot="1" x14ac:dyDescent="0.3">
      <c r="A4" s="105"/>
      <c r="B4" s="70"/>
      <c r="C4" s="71"/>
      <c r="D4" s="71"/>
      <c r="E4" s="71"/>
      <c r="F4" s="71"/>
      <c r="G4" s="71"/>
      <c r="H4" s="71"/>
      <c r="I4" s="71"/>
      <c r="J4" s="71"/>
      <c r="K4" s="71"/>
      <c r="L4" s="71"/>
      <c r="M4" s="71"/>
      <c r="N4" s="71"/>
      <c r="O4" s="71"/>
      <c r="P4" s="71"/>
      <c r="Q4" s="71"/>
      <c r="R4" s="71"/>
      <c r="S4" s="71"/>
      <c r="T4" s="71"/>
      <c r="U4" s="71"/>
      <c r="V4" s="71"/>
      <c r="W4" s="71"/>
      <c r="X4" s="71"/>
      <c r="Y4" s="71"/>
      <c r="Z4" s="71"/>
      <c r="AA4" s="71"/>
      <c r="AB4" s="71"/>
      <c r="AC4" s="72"/>
      <c r="AD4" s="65" t="s">
        <v>8</v>
      </c>
      <c r="AE4" s="66"/>
      <c r="AF4" s="66"/>
      <c r="AG4" s="55">
        <v>43846</v>
      </c>
      <c r="AH4" s="1"/>
      <c r="AI4" s="1"/>
      <c r="AJ4" s="1"/>
    </row>
    <row r="5" spans="1:36" s="14" customFormat="1" ht="27" customHeight="1" thickBot="1" x14ac:dyDescent="0.3">
      <c r="A5" s="26"/>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4"/>
      <c r="AD5" s="33"/>
      <c r="AE5" s="1"/>
      <c r="AF5" s="1"/>
      <c r="AG5" s="1"/>
      <c r="AH5" s="1"/>
      <c r="AI5" s="1"/>
      <c r="AJ5" s="1"/>
    </row>
    <row r="6" spans="1:36" s="14" customFormat="1" ht="59.25" customHeight="1" thickBot="1" x14ac:dyDescent="0.3">
      <c r="A6" s="56" t="s">
        <v>0</v>
      </c>
      <c r="B6" s="106" t="s">
        <v>155</v>
      </c>
      <c r="C6" s="107"/>
      <c r="D6" s="107"/>
      <c r="E6" s="107"/>
      <c r="F6" s="107"/>
      <c r="G6" s="107"/>
      <c r="H6" s="108"/>
      <c r="I6" s="23"/>
      <c r="J6" s="29"/>
      <c r="K6" s="32" t="s">
        <v>89</v>
      </c>
      <c r="L6" s="31"/>
      <c r="M6" s="83">
        <v>44592</v>
      </c>
      <c r="N6" s="84"/>
      <c r="O6" s="23"/>
      <c r="P6" s="23"/>
      <c r="Q6" s="23"/>
      <c r="R6" s="23"/>
      <c r="S6" s="23"/>
      <c r="T6" s="23"/>
      <c r="U6" s="23"/>
      <c r="V6" s="23"/>
      <c r="W6" s="23"/>
      <c r="X6" s="23"/>
      <c r="Y6" s="23"/>
      <c r="Z6" s="23"/>
      <c r="AA6" s="23"/>
      <c r="AB6" s="23"/>
      <c r="AC6" s="24"/>
      <c r="AD6" s="23"/>
      <c r="AE6" s="1"/>
      <c r="AF6" s="1"/>
      <c r="AG6" s="1"/>
      <c r="AH6" s="1"/>
      <c r="AI6" s="1"/>
      <c r="AJ6" s="1"/>
    </row>
    <row r="7" spans="1:36" s="14" customFormat="1" ht="27" customHeight="1" thickBot="1" x14ac:dyDescent="0.3">
      <c r="A7" s="30"/>
      <c r="B7" s="29"/>
      <c r="C7" s="29"/>
      <c r="D7" s="29"/>
      <c r="E7" s="29"/>
      <c r="F7" s="29"/>
      <c r="G7" s="29"/>
      <c r="H7" s="29"/>
      <c r="I7" s="29"/>
      <c r="J7" s="29"/>
      <c r="K7" s="29"/>
      <c r="L7" s="29"/>
      <c r="M7" s="29"/>
      <c r="N7" s="29"/>
      <c r="O7" s="23"/>
      <c r="P7" s="23"/>
      <c r="Q7" s="23"/>
      <c r="R7" s="23"/>
      <c r="S7" s="23"/>
      <c r="T7" s="23"/>
      <c r="U7" s="23"/>
      <c r="V7" s="23"/>
      <c r="W7" s="23"/>
      <c r="X7" s="23"/>
      <c r="Y7" s="23"/>
      <c r="Z7" s="23"/>
      <c r="AA7" s="23"/>
      <c r="AB7" s="23"/>
      <c r="AC7" s="24"/>
      <c r="AD7" s="23"/>
      <c r="AE7" s="1"/>
      <c r="AF7" s="1"/>
      <c r="AG7" s="1"/>
      <c r="AH7" s="1"/>
      <c r="AI7" s="1"/>
      <c r="AJ7" s="1"/>
    </row>
    <row r="8" spans="1:36" s="14" customFormat="1" ht="59.25" customHeight="1" thickBot="1" x14ac:dyDescent="0.3">
      <c r="A8" s="56" t="s">
        <v>87</v>
      </c>
      <c r="B8" s="62" t="s">
        <v>156</v>
      </c>
      <c r="C8" s="63"/>
      <c r="D8" s="63"/>
      <c r="E8" s="63"/>
      <c r="F8" s="63"/>
      <c r="G8" s="63"/>
      <c r="H8" s="63"/>
      <c r="I8" s="64"/>
      <c r="J8" s="23"/>
      <c r="K8" s="27" t="s">
        <v>148</v>
      </c>
      <c r="L8" s="27"/>
      <c r="M8" s="27" t="s">
        <v>138</v>
      </c>
      <c r="N8" s="27" t="s">
        <v>90</v>
      </c>
      <c r="O8" s="27" t="s">
        <v>90</v>
      </c>
      <c r="P8" s="23"/>
      <c r="Q8" s="23"/>
      <c r="R8" s="23"/>
      <c r="S8" s="23"/>
      <c r="T8" s="23"/>
      <c r="U8" s="23"/>
      <c r="V8" s="23"/>
      <c r="W8" s="23"/>
      <c r="X8" s="23"/>
      <c r="Y8" s="23"/>
      <c r="Z8" s="23"/>
      <c r="AA8" s="23"/>
      <c r="AB8" s="23"/>
      <c r="AC8" s="24"/>
      <c r="AD8" s="23"/>
      <c r="AE8" s="1"/>
      <c r="AF8" s="1"/>
      <c r="AG8" s="1"/>
      <c r="AH8" s="1"/>
      <c r="AI8" s="1"/>
      <c r="AJ8" s="1"/>
    </row>
    <row r="9" spans="1:36" s="14" customFormat="1" ht="59.25" customHeight="1" thickBot="1" x14ac:dyDescent="0.3">
      <c r="A9" s="56" t="s">
        <v>88</v>
      </c>
      <c r="B9" s="62" t="s">
        <v>157</v>
      </c>
      <c r="C9" s="63"/>
      <c r="D9" s="63"/>
      <c r="E9" s="63"/>
      <c r="F9" s="63"/>
      <c r="G9" s="63"/>
      <c r="H9" s="63"/>
      <c r="I9" s="64"/>
      <c r="J9" s="23"/>
      <c r="K9" s="58" t="s">
        <v>154</v>
      </c>
      <c r="L9" s="28"/>
      <c r="M9" s="28"/>
      <c r="N9" s="28"/>
      <c r="O9" s="28"/>
      <c r="P9" s="23"/>
      <c r="Q9" s="23"/>
      <c r="R9" s="23"/>
      <c r="S9" s="23"/>
      <c r="T9" s="23"/>
      <c r="U9" s="23"/>
      <c r="V9" s="23"/>
      <c r="W9" s="23"/>
      <c r="X9" s="23"/>
      <c r="Y9" s="23"/>
      <c r="Z9" s="23"/>
      <c r="AA9" s="23"/>
      <c r="AB9" s="23"/>
      <c r="AC9" s="24"/>
      <c r="AD9" s="23"/>
      <c r="AE9" s="1"/>
      <c r="AF9" s="1"/>
      <c r="AG9" s="1"/>
      <c r="AH9" s="1"/>
      <c r="AI9" s="1"/>
      <c r="AJ9" s="1"/>
    </row>
    <row r="10" spans="1:36" s="14" customFormat="1" ht="15.75" customHeight="1" x14ac:dyDescent="0.25">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4"/>
      <c r="AD10" s="23"/>
      <c r="AE10" s="1"/>
      <c r="AF10" s="1"/>
      <c r="AG10" s="1"/>
      <c r="AH10" s="1"/>
      <c r="AI10" s="1"/>
      <c r="AJ10" s="1"/>
    </row>
    <row r="11" spans="1:36" s="14" customFormat="1" ht="15.75" customHeight="1" thickBot="1" x14ac:dyDescent="0.3">
      <c r="A11" s="47"/>
      <c r="B11" s="23"/>
      <c r="C11" s="23"/>
      <c r="D11" s="23"/>
      <c r="E11" s="23"/>
      <c r="F11" s="23"/>
      <c r="G11" s="23"/>
      <c r="H11" s="23"/>
      <c r="I11" s="23"/>
      <c r="J11" s="23"/>
      <c r="K11" s="23"/>
      <c r="L11" s="23"/>
      <c r="M11" s="23"/>
      <c r="N11" s="23"/>
      <c r="O11" s="23"/>
      <c r="P11" s="23"/>
      <c r="Q11" s="23"/>
      <c r="R11" s="23"/>
      <c r="S11" s="23"/>
      <c r="T11" s="23"/>
      <c r="U11" s="23"/>
      <c r="V11" s="23"/>
      <c r="W11" s="23"/>
      <c r="X11" s="23"/>
      <c r="Y11" s="23"/>
      <c r="Z11" s="22"/>
      <c r="AA11" s="22"/>
      <c r="AB11" s="22"/>
      <c r="AC11" s="25"/>
      <c r="AD11" s="57"/>
      <c r="AE11" s="1"/>
      <c r="AF11" s="1"/>
      <c r="AG11" s="1"/>
      <c r="AH11" s="1"/>
      <c r="AI11" s="1"/>
      <c r="AJ11" s="1"/>
    </row>
    <row r="12" spans="1:36" x14ac:dyDescent="0.25">
      <c r="A12" s="109" t="s">
        <v>12</v>
      </c>
      <c r="B12" s="110"/>
      <c r="C12" s="110"/>
      <c r="D12" s="111"/>
      <c r="E12" s="112" t="s">
        <v>13</v>
      </c>
      <c r="F12" s="113"/>
      <c r="G12" s="113"/>
      <c r="H12" s="113"/>
      <c r="I12" s="113"/>
      <c r="J12" s="113"/>
      <c r="K12" s="113"/>
      <c r="L12" s="113"/>
      <c r="M12" s="113"/>
      <c r="N12" s="113"/>
      <c r="O12" s="113"/>
      <c r="P12" s="113"/>
      <c r="Q12" s="113"/>
      <c r="R12" s="113"/>
      <c r="S12" s="113"/>
      <c r="T12" s="113"/>
      <c r="U12" s="113"/>
      <c r="V12" s="113"/>
      <c r="W12" s="113"/>
      <c r="X12" s="114"/>
      <c r="Y12" s="40"/>
      <c r="Z12" s="73" t="s">
        <v>139</v>
      </c>
      <c r="AA12" s="156"/>
      <c r="AB12" s="156"/>
      <c r="AC12" s="156"/>
      <c r="AD12" s="74"/>
      <c r="AE12" s="1"/>
      <c r="AF12" s="73" t="s">
        <v>145</v>
      </c>
      <c r="AG12" s="74"/>
      <c r="AH12" s="1"/>
      <c r="AI12" s="1"/>
      <c r="AJ12" s="1"/>
    </row>
    <row r="13" spans="1:36" x14ac:dyDescent="0.25">
      <c r="A13" s="115" t="s">
        <v>91</v>
      </c>
      <c r="B13" s="99" t="s">
        <v>15</v>
      </c>
      <c r="C13" s="99" t="s">
        <v>16</v>
      </c>
      <c r="D13" s="127" t="s">
        <v>117</v>
      </c>
      <c r="E13" s="152" t="s">
        <v>17</v>
      </c>
      <c r="F13" s="153"/>
      <c r="G13" s="153"/>
      <c r="H13" s="153"/>
      <c r="I13" s="117" t="s">
        <v>18</v>
      </c>
      <c r="J13" s="118"/>
      <c r="K13" s="118"/>
      <c r="L13" s="118"/>
      <c r="M13" s="118"/>
      <c r="N13" s="118"/>
      <c r="O13" s="118"/>
      <c r="P13" s="118"/>
      <c r="Q13" s="118"/>
      <c r="R13" s="34"/>
      <c r="S13" s="34"/>
      <c r="T13" s="117" t="s">
        <v>19</v>
      </c>
      <c r="U13" s="118"/>
      <c r="V13" s="118"/>
      <c r="W13" s="118"/>
      <c r="X13" s="119"/>
      <c r="Y13" s="40"/>
      <c r="Z13" s="75"/>
      <c r="AA13" s="157"/>
      <c r="AB13" s="157"/>
      <c r="AC13" s="157"/>
      <c r="AD13" s="76"/>
      <c r="AE13" s="1"/>
      <c r="AF13" s="75"/>
      <c r="AG13" s="76"/>
      <c r="AH13" s="2"/>
      <c r="AI13" s="2"/>
      <c r="AJ13" s="2"/>
    </row>
    <row r="14" spans="1:36" ht="32.25" customHeight="1" thickBot="1" x14ac:dyDescent="0.3">
      <c r="A14" s="115"/>
      <c r="B14" s="99"/>
      <c r="C14" s="99"/>
      <c r="D14" s="127"/>
      <c r="E14" s="120" t="s">
        <v>21</v>
      </c>
      <c r="F14" s="121"/>
      <c r="G14" s="121"/>
      <c r="H14" s="121"/>
      <c r="I14" s="122" t="s">
        <v>22</v>
      </c>
      <c r="J14" s="123" t="s">
        <v>23</v>
      </c>
      <c r="K14" s="123" t="s">
        <v>24</v>
      </c>
      <c r="L14" s="124" t="s">
        <v>25</v>
      </c>
      <c r="M14" s="99" t="s">
        <v>26</v>
      </c>
      <c r="N14" s="126" t="s">
        <v>27</v>
      </c>
      <c r="O14" s="93" t="s">
        <v>28</v>
      </c>
      <c r="P14" s="99" t="s">
        <v>29</v>
      </c>
      <c r="Q14" s="93" t="s">
        <v>30</v>
      </c>
      <c r="R14" s="93" t="s">
        <v>114</v>
      </c>
      <c r="S14" s="37"/>
      <c r="T14" s="100" t="s">
        <v>31</v>
      </c>
      <c r="U14" s="99" t="s">
        <v>32</v>
      </c>
      <c r="V14" s="93" t="s">
        <v>33</v>
      </c>
      <c r="W14" s="99" t="s">
        <v>116</v>
      </c>
      <c r="X14" s="127"/>
      <c r="Y14" s="48"/>
      <c r="Z14" s="77"/>
      <c r="AA14" s="158"/>
      <c r="AB14" s="158"/>
      <c r="AC14" s="158"/>
      <c r="AD14" s="78"/>
      <c r="AE14" s="2"/>
      <c r="AF14" s="77"/>
      <c r="AG14" s="78"/>
      <c r="AH14" s="2"/>
      <c r="AI14" s="1"/>
      <c r="AJ14" s="2"/>
    </row>
    <row r="15" spans="1:36" ht="74.25" customHeight="1" x14ac:dyDescent="0.25">
      <c r="A15" s="116"/>
      <c r="B15" s="93"/>
      <c r="C15" s="93"/>
      <c r="D15" s="151"/>
      <c r="E15" s="41" t="s">
        <v>92</v>
      </c>
      <c r="F15" s="39" t="s">
        <v>93</v>
      </c>
      <c r="G15" s="3"/>
      <c r="H15" s="4" t="s">
        <v>34</v>
      </c>
      <c r="I15" s="100"/>
      <c r="J15" s="123"/>
      <c r="K15" s="123"/>
      <c r="L15" s="125"/>
      <c r="M15" s="99"/>
      <c r="N15" s="94"/>
      <c r="O15" s="94"/>
      <c r="P15" s="99"/>
      <c r="Q15" s="94"/>
      <c r="R15" s="94"/>
      <c r="S15" s="38"/>
      <c r="T15" s="101"/>
      <c r="U15" s="99"/>
      <c r="V15" s="94"/>
      <c r="W15" s="35" t="s">
        <v>35</v>
      </c>
      <c r="X15" s="42" t="s">
        <v>36</v>
      </c>
      <c r="Y15" s="48"/>
      <c r="Z15" s="51" t="s">
        <v>140</v>
      </c>
      <c r="AA15" s="36" t="s">
        <v>141</v>
      </c>
      <c r="AB15" s="36" t="s">
        <v>142</v>
      </c>
      <c r="AC15" s="36" t="s">
        <v>144</v>
      </c>
      <c r="AD15" s="52" t="s">
        <v>37</v>
      </c>
      <c r="AE15" s="2"/>
      <c r="AF15" s="51" t="s">
        <v>146</v>
      </c>
      <c r="AG15" s="52" t="s">
        <v>147</v>
      </c>
      <c r="AH15" s="2"/>
      <c r="AI15" s="1"/>
      <c r="AJ15" s="2"/>
    </row>
    <row r="16" spans="1:36" ht="100.5" customHeight="1" x14ac:dyDescent="0.25">
      <c r="A16" s="128">
        <v>1</v>
      </c>
      <c r="B16" s="102" t="s">
        <v>158</v>
      </c>
      <c r="C16" s="130" t="s">
        <v>159</v>
      </c>
      <c r="D16" s="130" t="s">
        <v>160</v>
      </c>
      <c r="E16" s="133" t="s">
        <v>108</v>
      </c>
      <c r="F16" s="136" t="s">
        <v>10</v>
      </c>
      <c r="G16" s="85" t="str">
        <f>+CONCATENATE(E16," - ",F16)</f>
        <v>MUY BAJA - MODERADO</v>
      </c>
      <c r="H16" s="138" t="str">
        <f>+VLOOKUP(G16,Datos!D3:E17,2,FALSE)</f>
        <v>MODERADO</v>
      </c>
      <c r="I16" s="141" t="s">
        <v>161</v>
      </c>
      <c r="J16" s="5" t="s">
        <v>38</v>
      </c>
      <c r="K16" s="6" t="s">
        <v>4</v>
      </c>
      <c r="L16" s="7">
        <f>IF(K16="ASIGNADO",15,IF(K16="NO ASIGNADO",0,""))</f>
        <v>15</v>
      </c>
      <c r="M16" s="143">
        <f>SUM(L16:L22)</f>
        <v>100</v>
      </c>
      <c r="N16" s="145" t="s">
        <v>153</v>
      </c>
      <c r="O16" s="98">
        <f>IF(O19="DÉBIL",0,IF(O19="MODERADO",50,IF(O19="FUERTE",100,"")))</f>
        <v>100</v>
      </c>
      <c r="P16" s="95" t="str">
        <f>IF(AND(M19="FUERTE",N16="FUERTE (SIEMPRE SE EJECUTA)"),"NO","SÍ")</f>
        <v>NO</v>
      </c>
      <c r="Q16" s="173" t="s">
        <v>39</v>
      </c>
      <c r="R16" s="88" t="str">
        <f>IF(AND(E16="MUY BAJA",Q19=2),"MUY BAJA",IF(AND(E16="BAJA",Q19=2),"MUY BAJA",IF(AND(E16="MEDIA",Q19=2),"MUY BAJA",IF(AND(E16="ALTA",Q19=2),"BAJA",IF(AND(E16="MUY ALTA",Q19=2),"MEDIA",IF(AND(E16="MUY BAJA",Q19=1),"MUY BAJA",IF(AND(E16="BAJA",Q19=1),"MUY BAJA",IF(AND(E16="MEDIA",Q19=1),"BAJA",IF(AND(E16="ALTA",Q19=1),"MEDIA",IF(AND(E16="MUY ALTA",Q19=1),"ALTA",E16))))))))))</f>
        <v>MUY BAJA</v>
      </c>
      <c r="S16" s="85" t="str">
        <f>+CONCATENATE(R16," - ",F16)</f>
        <v>MUY BAJA - MODERADO</v>
      </c>
      <c r="T16" s="138" t="str">
        <f>+VLOOKUP(S16,Datos!$D$3:$E$17,2,FALSE)</f>
        <v>MODERADO</v>
      </c>
      <c r="U16" s="174" t="s">
        <v>135</v>
      </c>
      <c r="V16" s="159" t="s">
        <v>162</v>
      </c>
      <c r="W16" s="102" t="s">
        <v>163</v>
      </c>
      <c r="X16" s="91" t="s">
        <v>164</v>
      </c>
      <c r="Y16" s="49"/>
      <c r="Z16" s="79"/>
      <c r="AA16" s="166"/>
      <c r="AB16" s="163"/>
      <c r="AC16" s="163"/>
      <c r="AD16" s="81"/>
      <c r="AE16" s="1"/>
      <c r="AF16" s="79"/>
      <c r="AG16" s="81"/>
      <c r="AH16" s="1"/>
      <c r="AI16" s="1"/>
      <c r="AJ16" s="1"/>
    </row>
    <row r="17" spans="1:36" ht="100.5" customHeight="1" x14ac:dyDescent="0.25">
      <c r="A17" s="128"/>
      <c r="B17" s="103"/>
      <c r="C17" s="131"/>
      <c r="D17" s="131"/>
      <c r="E17" s="134"/>
      <c r="F17" s="136"/>
      <c r="G17" s="86"/>
      <c r="H17" s="139"/>
      <c r="I17" s="141"/>
      <c r="J17" s="8" t="s">
        <v>42</v>
      </c>
      <c r="K17" s="9" t="s">
        <v>9</v>
      </c>
      <c r="L17" s="10">
        <f>IF(K17="ADECUADO",15,IF(K17="INADECUADO",0,""))</f>
        <v>15</v>
      </c>
      <c r="M17" s="144"/>
      <c r="N17" s="146"/>
      <c r="O17" s="98"/>
      <c r="P17" s="96"/>
      <c r="Q17" s="173"/>
      <c r="R17" s="89"/>
      <c r="S17" s="86"/>
      <c r="T17" s="139"/>
      <c r="U17" s="175"/>
      <c r="V17" s="160"/>
      <c r="W17" s="103"/>
      <c r="X17" s="92"/>
      <c r="Y17" s="49"/>
      <c r="Z17" s="79"/>
      <c r="AA17" s="166"/>
      <c r="AB17" s="163"/>
      <c r="AC17" s="163"/>
      <c r="AD17" s="81"/>
      <c r="AE17" s="1"/>
      <c r="AF17" s="79"/>
      <c r="AG17" s="81"/>
      <c r="AH17" s="1"/>
      <c r="AI17" s="1"/>
      <c r="AJ17" s="1"/>
    </row>
    <row r="18" spans="1:36" ht="100.5" customHeight="1" x14ac:dyDescent="0.25">
      <c r="A18" s="128"/>
      <c r="B18" s="103"/>
      <c r="C18" s="131"/>
      <c r="D18" s="131"/>
      <c r="E18" s="134"/>
      <c r="F18" s="136"/>
      <c r="G18" s="86"/>
      <c r="H18" s="139"/>
      <c r="I18" s="141"/>
      <c r="J18" s="43" t="s">
        <v>44</v>
      </c>
      <c r="K18" s="9" t="s">
        <v>122</v>
      </c>
      <c r="L18" s="10">
        <f>IF(K18="OPORTUNA",15,IF(K18="INOPORTUNA",0,""))</f>
        <v>15</v>
      </c>
      <c r="M18" s="144"/>
      <c r="N18" s="146"/>
      <c r="O18" s="98"/>
      <c r="P18" s="96"/>
      <c r="Q18" s="12" t="s">
        <v>45</v>
      </c>
      <c r="R18" s="89"/>
      <c r="S18" s="86"/>
      <c r="T18" s="139"/>
      <c r="U18" s="175"/>
      <c r="V18" s="160"/>
      <c r="W18" s="103"/>
      <c r="X18" s="92"/>
      <c r="Y18" s="49"/>
      <c r="Z18" s="79"/>
      <c r="AA18" s="166"/>
      <c r="AB18" s="163"/>
      <c r="AC18" s="163"/>
      <c r="AD18" s="81"/>
      <c r="AE18" s="1"/>
      <c r="AF18" s="79"/>
      <c r="AG18" s="81"/>
      <c r="AH18" s="1"/>
      <c r="AI18" s="1"/>
      <c r="AJ18" s="1"/>
    </row>
    <row r="19" spans="1:36" ht="100.5" customHeight="1" x14ac:dyDescent="0.25">
      <c r="A19" s="128"/>
      <c r="B19" s="103"/>
      <c r="C19" s="131"/>
      <c r="D19" s="131"/>
      <c r="E19" s="134"/>
      <c r="F19" s="136"/>
      <c r="G19" s="86"/>
      <c r="H19" s="139"/>
      <c r="I19" s="141"/>
      <c r="J19" s="8" t="s">
        <v>47</v>
      </c>
      <c r="K19" s="9" t="s">
        <v>48</v>
      </c>
      <c r="L19" s="10">
        <f>IF(K19="PREVENIR",15,IF(K19="DETECTAR",10,IF(K19="NO ES UN CONTROL",0,"")))</f>
        <v>15</v>
      </c>
      <c r="M19" s="148" t="str">
        <f>IF(M16&lt;86,"DÉBIL",IF(M16&lt;96,"MODERADO",IF(M16&lt;101,"FUERTE","")))</f>
        <v>FUERTE</v>
      </c>
      <c r="N19" s="146"/>
      <c r="O19" s="168" t="str">
        <f>IF(AND(M19="FUERTE",N16="FUERTE (SIEMPRE SE EJECUTA)"),"FUERTE",IF(OR(M19="DÉBIL",N16="DÉBIL (NO SE EJECUTA)"),"DÉBIL",IF(OR(M19="MODERADO",N16="MODERADO (ALGUNAS VECES)"),"MODERADO")))</f>
        <v>FUERTE</v>
      </c>
      <c r="P19" s="96"/>
      <c r="Q19" s="170">
        <f>IF(AND($O$19="FUERTE",$Q$16="DIRECTAMENTE"),2,IF(AND($O$19="FUERTE",$Q$16="DIRECTAMENTE"),2,IF(AND($O$19="FUERTE",$Q$16="DIRECTAMENTE"),2,IF(AND($O$19="FUERTE",$Q$16="NO DISMINUYE"),0,IF(AND($O$19="MODERADO",$Q$16="DIRECTAMENTE"),1,IF(AND($O$19="MODERADO",$Q$16="DIRECTAMENTE"),1,IF(AND($O$19="MODERADO",$Q$16="DIRECTAMENTE"),1,IF(AND($O$19="MODERADO",$Q$16="NO DISMINUYE"),0,"N/A"))))))))</f>
        <v>2</v>
      </c>
      <c r="R19" s="89"/>
      <c r="S19" s="86"/>
      <c r="T19" s="139"/>
      <c r="U19" s="175"/>
      <c r="V19" s="154" t="s">
        <v>143</v>
      </c>
      <c r="W19" s="103"/>
      <c r="X19" s="154" t="s">
        <v>137</v>
      </c>
      <c r="Y19" s="50"/>
      <c r="Z19" s="79"/>
      <c r="AA19" s="166"/>
      <c r="AB19" s="163"/>
      <c r="AC19" s="163"/>
      <c r="AD19" s="81"/>
      <c r="AE19" s="1"/>
      <c r="AF19" s="79"/>
      <c r="AG19" s="81"/>
      <c r="AH19" s="1"/>
      <c r="AI19" s="1"/>
      <c r="AJ19" s="1"/>
    </row>
    <row r="20" spans="1:36" ht="100.5" customHeight="1" x14ac:dyDescent="0.25">
      <c r="A20" s="128"/>
      <c r="B20" s="103"/>
      <c r="C20" s="131"/>
      <c r="D20" s="131"/>
      <c r="E20" s="134"/>
      <c r="F20" s="136"/>
      <c r="G20" s="86"/>
      <c r="H20" s="139"/>
      <c r="I20" s="141"/>
      <c r="J20" s="8" t="s">
        <v>49</v>
      </c>
      <c r="K20" s="9" t="s">
        <v>11</v>
      </c>
      <c r="L20" s="10">
        <f>IF(K20="CONFIABLE",15,IF(K20="NO CONFIABLE",0,""))</f>
        <v>15</v>
      </c>
      <c r="M20" s="149"/>
      <c r="N20" s="146"/>
      <c r="O20" s="168"/>
      <c r="P20" s="96"/>
      <c r="Q20" s="171"/>
      <c r="R20" s="89"/>
      <c r="S20" s="86"/>
      <c r="T20" s="139"/>
      <c r="U20" s="175"/>
      <c r="V20" s="155"/>
      <c r="W20" s="103"/>
      <c r="X20" s="155"/>
      <c r="Y20" s="50"/>
      <c r="Z20" s="79"/>
      <c r="AA20" s="166"/>
      <c r="AB20" s="163"/>
      <c r="AC20" s="163"/>
      <c r="AD20" s="81"/>
      <c r="AE20" s="1"/>
      <c r="AF20" s="79"/>
      <c r="AG20" s="81"/>
      <c r="AH20" s="1"/>
      <c r="AI20" s="1"/>
      <c r="AJ20" s="1"/>
    </row>
    <row r="21" spans="1:36" ht="100.5" customHeight="1" x14ac:dyDescent="0.25">
      <c r="A21" s="128"/>
      <c r="B21" s="103"/>
      <c r="C21" s="131"/>
      <c r="D21" s="131"/>
      <c r="E21" s="134"/>
      <c r="F21" s="136"/>
      <c r="G21" s="86"/>
      <c r="H21" s="139"/>
      <c r="I21" s="141"/>
      <c r="J21" s="8" t="s">
        <v>50</v>
      </c>
      <c r="K21" s="9" t="s">
        <v>14</v>
      </c>
      <c r="L21" s="10">
        <f>IF(K21="SE INVESTIGAN Y SE RESUELVEN OPORTUNAMENTE",15,IF(K21="NO SE INVESTIGAN Y SE RESUELVEN OPORTUNAMENTE",0,""))</f>
        <v>15</v>
      </c>
      <c r="M21" s="149"/>
      <c r="N21" s="146"/>
      <c r="O21" s="168"/>
      <c r="P21" s="96"/>
      <c r="Q21" s="171"/>
      <c r="R21" s="89"/>
      <c r="S21" s="86"/>
      <c r="T21" s="139"/>
      <c r="U21" s="175"/>
      <c r="V21" s="161"/>
      <c r="W21" s="103"/>
      <c r="X21" s="159" t="s">
        <v>165</v>
      </c>
      <c r="Y21" s="49"/>
      <c r="Z21" s="79"/>
      <c r="AA21" s="166"/>
      <c r="AB21" s="163"/>
      <c r="AC21" s="163"/>
      <c r="AD21" s="81"/>
      <c r="AE21" s="1"/>
      <c r="AF21" s="79"/>
      <c r="AG21" s="81"/>
      <c r="AH21" s="1"/>
      <c r="AI21" s="1"/>
      <c r="AJ21" s="1"/>
    </row>
    <row r="22" spans="1:36" ht="100.5" customHeight="1" thickBot="1" x14ac:dyDescent="0.3">
      <c r="A22" s="129"/>
      <c r="B22" s="104"/>
      <c r="C22" s="132"/>
      <c r="D22" s="132"/>
      <c r="E22" s="135"/>
      <c r="F22" s="137"/>
      <c r="G22" s="87"/>
      <c r="H22" s="140"/>
      <c r="I22" s="142"/>
      <c r="J22" s="44" t="s">
        <v>51</v>
      </c>
      <c r="K22" s="45" t="s">
        <v>20</v>
      </c>
      <c r="L22" s="46">
        <f>IF(K22="COMPLETA",10,IF(K22="INCOMPLETA",5,IF(K22="NO EXISTE",0,"")))</f>
        <v>10</v>
      </c>
      <c r="M22" s="150"/>
      <c r="N22" s="147"/>
      <c r="O22" s="169"/>
      <c r="P22" s="97"/>
      <c r="Q22" s="172"/>
      <c r="R22" s="90"/>
      <c r="S22" s="87"/>
      <c r="T22" s="140"/>
      <c r="U22" s="176"/>
      <c r="V22" s="162"/>
      <c r="W22" s="104"/>
      <c r="X22" s="165"/>
      <c r="Y22" s="49"/>
      <c r="Z22" s="80"/>
      <c r="AA22" s="167"/>
      <c r="AB22" s="164"/>
      <c r="AC22" s="164"/>
      <c r="AD22" s="82"/>
      <c r="AE22" s="1"/>
      <c r="AF22" s="80"/>
      <c r="AG22" s="82"/>
      <c r="AH22" s="1"/>
      <c r="AI22" s="1"/>
      <c r="AJ22" s="1"/>
    </row>
  </sheetData>
  <dataConsolidate/>
  <mergeCells count="72">
    <mergeCell ref="O19:O22"/>
    <mergeCell ref="Q19:Q22"/>
    <mergeCell ref="Q16:Q17"/>
    <mergeCell ref="T16:T22"/>
    <mergeCell ref="U16:U22"/>
    <mergeCell ref="S16:S22"/>
    <mergeCell ref="X19:X20"/>
    <mergeCell ref="Z12:AD14"/>
    <mergeCell ref="V16:V18"/>
    <mergeCell ref="V19:V20"/>
    <mergeCell ref="V21:V22"/>
    <mergeCell ref="AC16:AC22"/>
    <mergeCell ref="X21:X22"/>
    <mergeCell ref="AA16:AA22"/>
    <mergeCell ref="AB16:AB22"/>
    <mergeCell ref="AD16:AD22"/>
    <mergeCell ref="C13:C15"/>
    <mergeCell ref="D13:D15"/>
    <mergeCell ref="E13:H13"/>
    <mergeCell ref="I13:Q13"/>
    <mergeCell ref="R14:R15"/>
    <mergeCell ref="F16:F22"/>
    <mergeCell ref="H16:H22"/>
    <mergeCell ref="I16:I22"/>
    <mergeCell ref="M16:M18"/>
    <mergeCell ref="N16:N22"/>
    <mergeCell ref="M19:M22"/>
    <mergeCell ref="A16:A22"/>
    <mergeCell ref="B16:B22"/>
    <mergeCell ref="C16:C22"/>
    <mergeCell ref="D16:D22"/>
    <mergeCell ref="E16:E22"/>
    <mergeCell ref="A1:A4"/>
    <mergeCell ref="B6:H6"/>
    <mergeCell ref="A12:D12"/>
    <mergeCell ref="E12:X12"/>
    <mergeCell ref="A13:A15"/>
    <mergeCell ref="B13:B15"/>
    <mergeCell ref="T13:X13"/>
    <mergeCell ref="E14:H14"/>
    <mergeCell ref="I14:I15"/>
    <mergeCell ref="J14:J15"/>
    <mergeCell ref="K14:K15"/>
    <mergeCell ref="L14:L15"/>
    <mergeCell ref="M14:M15"/>
    <mergeCell ref="N14:N15"/>
    <mergeCell ref="V14:V15"/>
    <mergeCell ref="W14:X14"/>
    <mergeCell ref="AF12:AG14"/>
    <mergeCell ref="AF16:AF22"/>
    <mergeCell ref="AG16:AG22"/>
    <mergeCell ref="M6:N6"/>
    <mergeCell ref="G16:G22"/>
    <mergeCell ref="R16:R22"/>
    <mergeCell ref="X16:X18"/>
    <mergeCell ref="Q14:Q15"/>
    <mergeCell ref="O14:O15"/>
    <mergeCell ref="P16:P22"/>
    <mergeCell ref="O16:O18"/>
    <mergeCell ref="P14:P15"/>
    <mergeCell ref="T14:T15"/>
    <mergeCell ref="U14:U15"/>
    <mergeCell ref="W16:W22"/>
    <mergeCell ref="Z16:Z22"/>
    <mergeCell ref="B8:I8"/>
    <mergeCell ref="B9:I9"/>
    <mergeCell ref="AD1:AF1"/>
    <mergeCell ref="AD2:AF2"/>
    <mergeCell ref="AD3:AF3"/>
    <mergeCell ref="AD4:AF4"/>
    <mergeCell ref="B1:AC2"/>
    <mergeCell ref="B3:AC4"/>
  </mergeCells>
  <conditionalFormatting sqref="H16:H22">
    <cfRule type="containsText" dxfId="5" priority="12" operator="containsText" text="EXTREMO">
      <formula>NOT(ISERROR(SEARCH("EXTREMO",H16)))</formula>
    </cfRule>
    <cfRule type="containsText" dxfId="4" priority="13" operator="containsText" text="ALTO">
      <formula>NOT(ISERROR(SEARCH("ALTO",H16)))</formula>
    </cfRule>
    <cfRule type="containsText" dxfId="3" priority="14" operator="containsText" text="MODERADO">
      <formula>NOT(ISERROR(SEARCH("MODERADO",H16)))</formula>
    </cfRule>
  </conditionalFormatting>
  <conditionalFormatting sqref="T16:T22">
    <cfRule type="containsText" dxfId="2" priority="1" operator="containsText" text="EXTREMO">
      <formula>NOT(ISERROR(SEARCH("EXTREMO",T16)))</formula>
    </cfRule>
    <cfRule type="containsText" dxfId="1" priority="2" operator="containsText" text="ALTO">
      <formula>NOT(ISERROR(SEARCH("ALTO",T16)))</formula>
    </cfRule>
    <cfRule type="containsText" dxfId="0" priority="3" operator="containsText" text="MODERADO">
      <formula>NOT(ISERROR(SEARCH("MODERADO",T16)))</formula>
    </cfRule>
  </conditionalFormatting>
  <dataValidations count="1">
    <dataValidation type="list" allowBlank="1" showInputMessage="1" showErrorMessage="1" sqref="Q16:Q17" xr:uid="{3993155C-8C7B-472E-BF88-20C663FE241B}">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F3E83F7-E827-41D4-9D70-8EC7813050C7}">
          <x14:formula1>
            <xm:f>Datos!$J$5:$L$5</xm:f>
          </x14:formula1>
          <xm:sqref>K19</xm:sqref>
        </x14:dataValidation>
        <x14:dataValidation type="list" allowBlank="1" showInputMessage="1" showErrorMessage="1" xr:uid="{6F7C15BA-07C8-43F7-9DB3-EA011C717F84}">
          <x14:formula1>
            <xm:f>Datos!$A$11:$A$13</xm:f>
          </x14:formula1>
          <xm:sqref>U16:U22</xm:sqref>
        </x14:dataValidation>
        <x14:dataValidation type="list" allowBlank="1" showInputMessage="1" showErrorMessage="1" xr:uid="{8E3CFAC4-75A6-40F4-AAD1-9F34E51B3EEE}">
          <x14:formula1>
            <xm:f>Datos!$J$7:$K$7</xm:f>
          </x14:formula1>
          <xm:sqref>K21</xm:sqref>
        </x14:dataValidation>
        <x14:dataValidation type="list" allowBlank="1" showInputMessage="1" showErrorMessage="1" xr:uid="{27D28193-0F75-4F4D-8D32-298C19D42BA7}">
          <x14:formula1>
            <xm:f>Datos!$J$6:$K$6</xm:f>
          </x14:formula1>
          <xm:sqref>K20</xm:sqref>
        </x14:dataValidation>
        <x14:dataValidation type="list" allowBlank="1" showInputMessage="1" showErrorMessage="1" xr:uid="{9ECA6DED-0CE3-4D86-A286-D1DCAA54D3E6}">
          <x14:formula1>
            <xm:f>Datos!$J$3:$K$3</xm:f>
          </x14:formula1>
          <xm:sqref>K17</xm:sqref>
        </x14:dataValidation>
        <x14:dataValidation type="list" allowBlank="1" showInputMessage="1" showErrorMessage="1" xr:uid="{47CAD802-F707-465A-99CA-6FF7C8FCEAFA}">
          <x14:formula1>
            <xm:f>Datos!$J$2:$K$2</xm:f>
          </x14:formula1>
          <xm:sqref>K16</xm:sqref>
        </x14:dataValidation>
        <x14:dataValidation type="list" allowBlank="1" showInputMessage="1" showErrorMessage="1" xr:uid="{F2859424-D928-4BD9-B7C5-0D6120E7EAE8}">
          <x14:formula1>
            <xm:f>Datos!$J$8:$L$8</xm:f>
          </x14:formula1>
          <xm:sqref>K22</xm:sqref>
        </x14:dataValidation>
        <x14:dataValidation type="list" allowBlank="1" showInputMessage="1" showErrorMessage="1" xr:uid="{7F1943C0-07F6-410F-9F18-E3142E305EB7}">
          <x14:formula1>
            <xm:f>Datos!$B$3:$B$5</xm:f>
          </x14:formula1>
          <xm:sqref>F16:F22</xm:sqref>
        </x14:dataValidation>
        <x14:dataValidation type="list" allowBlank="1" showInputMessage="1" showErrorMessage="1" xr:uid="{299F8FAB-2CA6-4E4C-B84A-C1C2EEEA8629}">
          <x14:formula1>
            <xm:f>Datos!$A$3:$A$7</xm:f>
          </x14:formula1>
          <xm:sqref>E16</xm:sqref>
        </x14:dataValidation>
        <x14:dataValidation type="list" allowBlank="1" showInputMessage="1" showErrorMessage="1" xr:uid="{2DBE33C8-EB01-4226-AD14-367F7BCEE6D2}">
          <x14:formula1>
            <xm:f>Datos!$J$4:$K$4</xm:f>
          </x14:formula1>
          <xm:sqref>K18</xm:sqref>
        </x14:dataValidation>
        <x14:dataValidation type="list" allowBlank="1" showInputMessage="1" showErrorMessage="1" xr:uid="{20B6DE06-DC9C-42A2-A3F4-57CDBB2D0BA8}">
          <x14:formula1>
            <xm:f>Datos!$A$17:$A$18</xm:f>
          </x14:formula1>
          <xm:sqref>V21:V22</xm:sqref>
        </x14:dataValidation>
        <x14:dataValidation type="list" allowBlank="1" showInputMessage="1" showErrorMessage="1" xr:uid="{60F1D263-5BD7-415E-B019-3044214B7188}">
          <x14:formula1>
            <xm:f>Datos!$I$14:$I$16</xm:f>
          </x14:formula1>
          <xm:sqref>N16:N22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B4A57-69FD-478E-BA6F-477ECA181030}">
  <dimension ref="A2:L18"/>
  <sheetViews>
    <sheetView workbookViewId="0">
      <selection activeCell="I17" sqref="I17"/>
    </sheetView>
  </sheetViews>
  <sheetFormatPr baseColWidth="10" defaultRowHeight="15" x14ac:dyDescent="0.25"/>
  <cols>
    <col min="1" max="1" width="30.7109375" customWidth="1"/>
    <col min="2" max="2" width="23" customWidth="1"/>
    <col min="4" max="4" width="31" bestFit="1" customWidth="1"/>
    <col min="9" max="9" width="68.5703125" customWidth="1"/>
    <col min="10" max="12" width="17.140625" customWidth="1"/>
  </cols>
  <sheetData>
    <row r="2" spans="1:12" ht="15.75" x14ac:dyDescent="0.25">
      <c r="A2" t="s">
        <v>92</v>
      </c>
      <c r="B2" t="s">
        <v>93</v>
      </c>
      <c r="D2" s="14" t="s">
        <v>94</v>
      </c>
      <c r="E2" s="14"/>
      <c r="I2" s="5" t="s">
        <v>38</v>
      </c>
      <c r="J2" t="s">
        <v>118</v>
      </c>
      <c r="K2" t="s">
        <v>119</v>
      </c>
    </row>
    <row r="3" spans="1:12" ht="31.5" x14ac:dyDescent="0.25">
      <c r="A3" t="s">
        <v>108</v>
      </c>
      <c r="B3" t="s">
        <v>10</v>
      </c>
      <c r="D3" s="14" t="s">
        <v>95</v>
      </c>
      <c r="E3" s="14" t="s">
        <v>10</v>
      </c>
      <c r="I3" s="8" t="s">
        <v>42</v>
      </c>
      <c r="J3" t="s">
        <v>120</v>
      </c>
      <c r="K3" t="s">
        <v>121</v>
      </c>
    </row>
    <row r="4" spans="1:12" ht="31.5" x14ac:dyDescent="0.25">
      <c r="A4" t="s">
        <v>109</v>
      </c>
      <c r="B4" t="s">
        <v>43</v>
      </c>
      <c r="D4" s="14" t="s">
        <v>96</v>
      </c>
      <c r="E4" s="14" t="s">
        <v>41</v>
      </c>
      <c r="I4" s="11" t="s">
        <v>44</v>
      </c>
      <c r="J4" t="s">
        <v>122</v>
      </c>
      <c r="K4" t="s">
        <v>123</v>
      </c>
    </row>
    <row r="5" spans="1:12" ht="63" x14ac:dyDescent="0.25">
      <c r="A5" t="s">
        <v>110</v>
      </c>
      <c r="B5" t="s">
        <v>46</v>
      </c>
      <c r="D5" s="14" t="s">
        <v>97</v>
      </c>
      <c r="E5" s="14" t="s">
        <v>40</v>
      </c>
      <c r="I5" s="8" t="s">
        <v>47</v>
      </c>
      <c r="J5" t="s">
        <v>124</v>
      </c>
      <c r="K5" t="s">
        <v>125</v>
      </c>
      <c r="L5" t="s">
        <v>126</v>
      </c>
    </row>
    <row r="6" spans="1:12" ht="31.5" x14ac:dyDescent="0.25">
      <c r="A6" t="s">
        <v>111</v>
      </c>
      <c r="D6" s="14" t="s">
        <v>98</v>
      </c>
      <c r="E6" s="14" t="s">
        <v>10</v>
      </c>
      <c r="I6" s="8" t="s">
        <v>49</v>
      </c>
      <c r="J6" t="s">
        <v>127</v>
      </c>
      <c r="K6" t="s">
        <v>128</v>
      </c>
    </row>
    <row r="7" spans="1:12" ht="47.25" x14ac:dyDescent="0.25">
      <c r="A7" t="s">
        <v>112</v>
      </c>
      <c r="D7" s="14" t="s">
        <v>99</v>
      </c>
      <c r="E7" s="14" t="s">
        <v>41</v>
      </c>
      <c r="I7" s="8" t="s">
        <v>50</v>
      </c>
      <c r="J7" s="21" t="s">
        <v>129</v>
      </c>
      <c r="K7" s="21" t="s">
        <v>130</v>
      </c>
    </row>
    <row r="8" spans="1:12" ht="31.5" x14ac:dyDescent="0.25">
      <c r="D8" s="14" t="s">
        <v>100</v>
      </c>
      <c r="E8" s="14" t="s">
        <v>40</v>
      </c>
      <c r="I8" s="13" t="s">
        <v>51</v>
      </c>
      <c r="J8" t="s">
        <v>131</v>
      </c>
      <c r="K8" t="s">
        <v>132</v>
      </c>
      <c r="L8" t="s">
        <v>133</v>
      </c>
    </row>
    <row r="9" spans="1:12" x14ac:dyDescent="0.25">
      <c r="A9" t="s">
        <v>134</v>
      </c>
      <c r="D9" s="14" t="s">
        <v>101</v>
      </c>
      <c r="E9" s="14" t="s">
        <v>10</v>
      </c>
    </row>
    <row r="10" spans="1:12" x14ac:dyDescent="0.25">
      <c r="D10" s="14" t="s">
        <v>115</v>
      </c>
      <c r="E10" s="14" t="s">
        <v>41</v>
      </c>
    </row>
    <row r="11" spans="1:12" x14ac:dyDescent="0.25">
      <c r="A11" t="s">
        <v>135</v>
      </c>
      <c r="D11" s="14" t="s">
        <v>102</v>
      </c>
      <c r="E11" s="14" t="s">
        <v>40</v>
      </c>
    </row>
    <row r="12" spans="1:12" x14ac:dyDescent="0.25">
      <c r="A12" t="s">
        <v>136</v>
      </c>
      <c r="D12" s="14" t="s">
        <v>103</v>
      </c>
      <c r="E12" s="14" t="s">
        <v>41</v>
      </c>
    </row>
    <row r="13" spans="1:12" x14ac:dyDescent="0.25">
      <c r="D13" s="14" t="s">
        <v>104</v>
      </c>
      <c r="E13" s="14" t="s">
        <v>41</v>
      </c>
      <c r="I13" s="14" t="s">
        <v>149</v>
      </c>
    </row>
    <row r="14" spans="1:12" x14ac:dyDescent="0.25">
      <c r="D14" s="14" t="s">
        <v>105</v>
      </c>
      <c r="E14" s="14" t="s">
        <v>40</v>
      </c>
      <c r="I14" s="14" t="s">
        <v>150</v>
      </c>
    </row>
    <row r="15" spans="1:12" x14ac:dyDescent="0.25">
      <c r="D15" s="14" t="s">
        <v>106</v>
      </c>
      <c r="E15" s="14" t="s">
        <v>41</v>
      </c>
      <c r="I15" s="14" t="s">
        <v>151</v>
      </c>
    </row>
    <row r="16" spans="1:12" x14ac:dyDescent="0.25">
      <c r="A16" t="s">
        <v>143</v>
      </c>
      <c r="D16" s="14" t="s">
        <v>107</v>
      </c>
      <c r="E16" s="14" t="s">
        <v>41</v>
      </c>
      <c r="I16" s="14" t="s">
        <v>152</v>
      </c>
    </row>
    <row r="17" spans="1:5" x14ac:dyDescent="0.25">
      <c r="A17" t="s">
        <v>57</v>
      </c>
      <c r="D17" s="14" t="s">
        <v>113</v>
      </c>
      <c r="E17" s="14" t="s">
        <v>40</v>
      </c>
    </row>
    <row r="18" spans="1:5" x14ac:dyDescent="0.25">
      <c r="A18" t="s">
        <v>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9BC9E-1342-4B27-B7E6-88039020CAD1}">
  <dimension ref="A1:D29"/>
  <sheetViews>
    <sheetView topLeftCell="A10" workbookViewId="0">
      <selection activeCell="A26" sqref="A26:D26"/>
    </sheetView>
  </sheetViews>
  <sheetFormatPr baseColWidth="10" defaultRowHeight="15" x14ac:dyDescent="0.25"/>
  <cols>
    <col min="1" max="1" width="4.85546875" customWidth="1"/>
    <col min="2" max="2" width="77.42578125" customWidth="1"/>
    <col min="3" max="4" width="30.7109375" customWidth="1"/>
  </cols>
  <sheetData>
    <row r="1" spans="1:4" ht="15.75" thickBot="1" x14ac:dyDescent="0.3">
      <c r="A1" s="183" t="s">
        <v>52</v>
      </c>
      <c r="B1" s="184"/>
      <c r="C1" s="184"/>
      <c r="D1" s="185"/>
    </row>
    <row r="2" spans="1:4" ht="15.75" thickBot="1" x14ac:dyDescent="0.3">
      <c r="A2" s="186" t="s">
        <v>53</v>
      </c>
      <c r="B2" s="15" t="s">
        <v>54</v>
      </c>
      <c r="C2" s="188" t="s">
        <v>55</v>
      </c>
      <c r="D2" s="189"/>
    </row>
    <row r="3" spans="1:4" ht="15.75" thickBot="1" x14ac:dyDescent="0.3">
      <c r="A3" s="187"/>
      <c r="B3" s="16" t="s">
        <v>56</v>
      </c>
      <c r="C3" s="18" t="s">
        <v>57</v>
      </c>
      <c r="D3" s="18" t="s">
        <v>7</v>
      </c>
    </row>
    <row r="4" spans="1:4" ht="15.75" thickBot="1" x14ac:dyDescent="0.3">
      <c r="A4" s="19">
        <v>1</v>
      </c>
      <c r="B4" s="17" t="s">
        <v>58</v>
      </c>
      <c r="C4" s="61"/>
      <c r="D4" s="61" t="s">
        <v>154</v>
      </c>
    </row>
    <row r="5" spans="1:4" ht="15.75" thickBot="1" x14ac:dyDescent="0.3">
      <c r="A5" s="19">
        <v>2</v>
      </c>
      <c r="B5" s="17" t="s">
        <v>59</v>
      </c>
      <c r="C5" s="61"/>
      <c r="D5" s="61" t="s">
        <v>154</v>
      </c>
    </row>
    <row r="6" spans="1:4" ht="15.75" thickBot="1" x14ac:dyDescent="0.3">
      <c r="A6" s="19">
        <v>3</v>
      </c>
      <c r="B6" s="17" t="s">
        <v>60</v>
      </c>
      <c r="C6" s="61"/>
      <c r="D6" s="61" t="s">
        <v>154</v>
      </c>
    </row>
    <row r="7" spans="1:4" ht="15.75" thickBot="1" x14ac:dyDescent="0.3">
      <c r="A7" s="19">
        <v>4</v>
      </c>
      <c r="B7" s="17" t="s">
        <v>61</v>
      </c>
      <c r="C7" s="61"/>
      <c r="D7" s="61" t="s">
        <v>154</v>
      </c>
    </row>
    <row r="8" spans="1:4" ht="15.75" thickBot="1" x14ac:dyDescent="0.3">
      <c r="A8" s="19">
        <v>5</v>
      </c>
      <c r="B8" s="17" t="s">
        <v>62</v>
      </c>
      <c r="C8" s="61" t="s">
        <v>154</v>
      </c>
      <c r="D8" s="61"/>
    </row>
    <row r="9" spans="1:4" ht="15.75" thickBot="1" x14ac:dyDescent="0.3">
      <c r="A9" s="19">
        <v>6</v>
      </c>
      <c r="B9" s="17" t="s">
        <v>63</v>
      </c>
      <c r="C9" s="61"/>
      <c r="D9" s="61" t="s">
        <v>154</v>
      </c>
    </row>
    <row r="10" spans="1:4" ht="15.75" thickBot="1" x14ac:dyDescent="0.3">
      <c r="A10" s="19">
        <v>7</v>
      </c>
      <c r="B10" s="17" t="s">
        <v>64</v>
      </c>
      <c r="C10" s="61"/>
      <c r="D10" s="61" t="s">
        <v>154</v>
      </c>
    </row>
    <row r="11" spans="1:4" ht="15.75" thickBot="1" x14ac:dyDescent="0.3">
      <c r="A11" s="19">
        <v>8</v>
      </c>
      <c r="B11" s="17" t="s">
        <v>65</v>
      </c>
      <c r="C11" s="61"/>
      <c r="D11" s="61" t="s">
        <v>154</v>
      </c>
    </row>
    <row r="12" spans="1:4" ht="15.75" thickBot="1" x14ac:dyDescent="0.3">
      <c r="A12" s="19">
        <v>9</v>
      </c>
      <c r="B12" s="17" t="s">
        <v>66</v>
      </c>
      <c r="C12" s="61"/>
      <c r="D12" s="61" t="s">
        <v>154</v>
      </c>
    </row>
    <row r="13" spans="1:4" ht="15.75" thickBot="1" x14ac:dyDescent="0.3">
      <c r="A13" s="19">
        <v>10</v>
      </c>
      <c r="B13" s="17" t="s">
        <v>67</v>
      </c>
      <c r="C13" s="61" t="s">
        <v>154</v>
      </c>
      <c r="D13" s="61"/>
    </row>
    <row r="14" spans="1:4" ht="15.75" thickBot="1" x14ac:dyDescent="0.3">
      <c r="A14" s="19">
        <v>11</v>
      </c>
      <c r="B14" s="17" t="s">
        <v>68</v>
      </c>
      <c r="C14" s="61" t="s">
        <v>154</v>
      </c>
      <c r="D14" s="61"/>
    </row>
    <row r="15" spans="1:4" ht="15.75" thickBot="1" x14ac:dyDescent="0.3">
      <c r="A15" s="19">
        <v>12</v>
      </c>
      <c r="B15" s="17" t="s">
        <v>69</v>
      </c>
      <c r="C15" s="61" t="s">
        <v>154</v>
      </c>
      <c r="D15" s="61"/>
    </row>
    <row r="16" spans="1:4" ht="15.75" thickBot="1" x14ac:dyDescent="0.3">
      <c r="A16" s="19">
        <v>13</v>
      </c>
      <c r="B16" s="17" t="s">
        <v>70</v>
      </c>
      <c r="C16" s="61" t="s">
        <v>154</v>
      </c>
      <c r="D16" s="61"/>
    </row>
    <row r="17" spans="1:4" ht="15.75" thickBot="1" x14ac:dyDescent="0.3">
      <c r="A17" s="19">
        <v>14</v>
      </c>
      <c r="B17" s="17" t="s">
        <v>71</v>
      </c>
      <c r="C17" s="61"/>
      <c r="D17" s="61" t="s">
        <v>154</v>
      </c>
    </row>
    <row r="18" spans="1:4" ht="15.75" thickBot="1" x14ac:dyDescent="0.3">
      <c r="A18" s="19">
        <v>15</v>
      </c>
      <c r="B18" s="17" t="s">
        <v>72</v>
      </c>
      <c r="C18" s="61"/>
      <c r="D18" s="61" t="s">
        <v>154</v>
      </c>
    </row>
    <row r="19" spans="1:4" ht="15.75" thickBot="1" x14ac:dyDescent="0.3">
      <c r="A19" s="19">
        <v>16</v>
      </c>
      <c r="B19" s="17" t="s">
        <v>73</v>
      </c>
      <c r="C19" s="61"/>
      <c r="D19" s="61" t="s">
        <v>154</v>
      </c>
    </row>
    <row r="20" spans="1:4" ht="15.75" thickBot="1" x14ac:dyDescent="0.3">
      <c r="A20" s="19">
        <v>17</v>
      </c>
      <c r="B20" s="17" t="s">
        <v>74</v>
      </c>
      <c r="C20" s="61"/>
      <c r="D20" s="61" t="s">
        <v>154</v>
      </c>
    </row>
    <row r="21" spans="1:4" ht="15.75" thickBot="1" x14ac:dyDescent="0.3">
      <c r="A21" s="19">
        <v>18</v>
      </c>
      <c r="B21" s="17" t="s">
        <v>75</v>
      </c>
      <c r="C21" s="61"/>
      <c r="D21" s="61" t="s">
        <v>154</v>
      </c>
    </row>
    <row r="22" spans="1:4" ht="15.75" thickBot="1" x14ac:dyDescent="0.3">
      <c r="A22" s="20">
        <v>19</v>
      </c>
      <c r="B22" s="17" t="s">
        <v>76</v>
      </c>
      <c r="C22" s="61"/>
      <c r="D22" s="61" t="s">
        <v>154</v>
      </c>
    </row>
    <row r="23" spans="1:4" ht="15" customHeight="1" thickBot="1" x14ac:dyDescent="0.3">
      <c r="A23" s="194" t="s">
        <v>77</v>
      </c>
      <c r="B23" s="195"/>
      <c r="C23" s="59">
        <f>+COUNTA(C4:C22)</f>
        <v>5</v>
      </c>
      <c r="D23" s="59">
        <f>+COUNTA(D4:D22)</f>
        <v>14</v>
      </c>
    </row>
    <row r="24" spans="1:4" x14ac:dyDescent="0.25">
      <c r="A24" s="190" t="s">
        <v>78</v>
      </c>
      <c r="B24" s="190"/>
      <c r="C24" s="191"/>
      <c r="D24" s="191"/>
    </row>
    <row r="25" spans="1:4" x14ac:dyDescent="0.25">
      <c r="A25" s="192" t="s">
        <v>79</v>
      </c>
      <c r="B25" s="192"/>
      <c r="C25" s="192"/>
      <c r="D25" s="192"/>
    </row>
    <row r="26" spans="1:4" ht="15.75" thickBot="1" x14ac:dyDescent="0.3">
      <c r="A26" s="193" t="s">
        <v>80</v>
      </c>
      <c r="B26" s="193"/>
      <c r="C26" s="193"/>
      <c r="D26" s="193"/>
    </row>
    <row r="27" spans="1:4" ht="15.75" thickBot="1" x14ac:dyDescent="0.3">
      <c r="A27" s="177" t="s">
        <v>81</v>
      </c>
      <c r="B27" s="178"/>
      <c r="C27" s="179"/>
      <c r="D27" s="60" t="str">
        <f>+IF(C23&lt;=5,"X", " ")</f>
        <v>X</v>
      </c>
    </row>
    <row r="28" spans="1:4" ht="15.75" thickBot="1" x14ac:dyDescent="0.3">
      <c r="A28" s="177" t="s">
        <v>82</v>
      </c>
      <c r="B28" s="178"/>
      <c r="C28" s="179"/>
      <c r="D28" s="60" t="str">
        <f>+IF(AND(C23&gt;5,C23&lt;12),"X"," ")</f>
        <v xml:space="preserve"> </v>
      </c>
    </row>
    <row r="29" spans="1:4" ht="15.75" thickBot="1" x14ac:dyDescent="0.3">
      <c r="A29" s="180" t="s">
        <v>83</v>
      </c>
      <c r="B29" s="181"/>
      <c r="C29" s="182"/>
      <c r="D29" s="60" t="str">
        <f>+IF(C23&gt;12,"X"," ")</f>
        <v xml:space="preserve"> </v>
      </c>
    </row>
  </sheetData>
  <mergeCells count="10">
    <mergeCell ref="A27:C27"/>
    <mergeCell ref="A28:C28"/>
    <mergeCell ref="A29:C29"/>
    <mergeCell ref="A1:D1"/>
    <mergeCell ref="A2:A3"/>
    <mergeCell ref="C2:D2"/>
    <mergeCell ref="A24:D24"/>
    <mergeCell ref="A25:D25"/>
    <mergeCell ref="A26:D26"/>
    <mergeCell ref="A23:B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R1</vt:lpstr>
      <vt:lpstr>Datos</vt:lpstr>
      <vt:lpstr>ENCUESTA DE IMPACTO - R1</vt:lpstr>
      <vt:lpstr>'R1'!Área_de_impresión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Betancour Garcia</dc:creator>
  <cp:lastModifiedBy>Willington Granados Herrera</cp:lastModifiedBy>
  <cp:lastPrinted>2021-12-14T22:22:11Z</cp:lastPrinted>
  <dcterms:created xsi:type="dcterms:W3CDTF">2020-01-16T20:08:19Z</dcterms:created>
  <dcterms:modified xsi:type="dcterms:W3CDTF">2022-01-28T21:44:54Z</dcterms:modified>
</cp:coreProperties>
</file>