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Descargas\CUARTO SEGUIMIENTO 2022 PLAN DE ACCIÓN E INDICADORES\"/>
    </mc:Choice>
  </mc:AlternateContent>
  <xr:revisionPtr revIDLastSave="0" documentId="13_ncr:1_{9C735394-B088-4844-B203-B1103298696A}" xr6:coauthVersionLast="47" xr6:coauthVersionMax="47" xr10:uidLastSave="{00000000-0000-0000-0000-000000000000}"/>
  <bookViews>
    <workbookView xWindow="-108" yWindow="-108" windowWidth="23256" windowHeight="12576" xr2:uid="{00000000-000D-0000-FFFF-FFFF00000000}"/>
  </bookViews>
  <sheets>
    <sheet name="PLAN DE ACCION" sheetId="7" r:id="rId1"/>
    <sheet name="IN-PEI-EVG-001" sheetId="16" r:id="rId2"/>
    <sheet name="IN-PEI-EVG-002" sheetId="17" r:id="rId3"/>
    <sheet name="Hoja1" sheetId="12" state="hidden" r:id="rId4"/>
    <sheet name="lista" sheetId="15" state="hidden" r:id="rId5"/>
  </sheets>
  <externalReferences>
    <externalReference r:id="rId6"/>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'IN-PEI-EVG-001'!$A$1:$X$62</definedName>
    <definedName name="_xlnm.Print_Area" localSheetId="2">'IN-PEI-EVG-002'!$A$1:$X$61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17" l="1"/>
  <c r="C31" i="17"/>
  <c r="D31" i="17"/>
  <c r="E31" i="17"/>
  <c r="D32" i="17"/>
  <c r="D33" i="17"/>
  <c r="D34" i="17"/>
  <c r="D31" i="16"/>
  <c r="E31" i="16"/>
  <c r="AN26" i="7" l="1"/>
  <c r="AJ73" i="7"/>
  <c r="K73" i="7"/>
  <c r="K105" i="7"/>
  <c r="K101" i="7"/>
  <c r="K97" i="7"/>
  <c r="K77" i="7"/>
  <c r="AN50" i="7"/>
  <c r="AR26" i="7"/>
  <c r="K109" i="7" l="1"/>
  <c r="K93" i="7"/>
  <c r="AJ93" i="7"/>
  <c r="AP102" i="7"/>
  <c r="AP101" i="7"/>
  <c r="AJ101" i="7"/>
  <c r="AP100" i="7"/>
  <c r="AP99" i="7"/>
  <c r="AP98" i="7"/>
  <c r="AP97" i="7"/>
  <c r="AJ97" i="7"/>
  <c r="AP95" i="7"/>
  <c r="AP94" i="7"/>
  <c r="AP93" i="7"/>
  <c r="AP106" i="7"/>
  <c r="AP105" i="7"/>
  <c r="AJ105" i="7"/>
  <c r="O58" i="7"/>
  <c r="AP92" i="7"/>
  <c r="AP91" i="7"/>
  <c r="AP90" i="7"/>
  <c r="AP89" i="7"/>
  <c r="AJ89" i="7"/>
  <c r="K89" i="7"/>
  <c r="AP88" i="7"/>
  <c r="AP87" i="7"/>
  <c r="AP86" i="7"/>
  <c r="AP85" i="7"/>
  <c r="AJ85" i="7"/>
  <c r="K85" i="7"/>
  <c r="O38" i="7"/>
  <c r="O42" i="7"/>
  <c r="O46" i="7"/>
  <c r="AN38" i="7"/>
  <c r="K81" i="7"/>
  <c r="O34" i="7"/>
  <c r="AQ85" i="7" l="1"/>
  <c r="AQ105" i="7"/>
  <c r="AQ93" i="7"/>
  <c r="AQ101" i="7"/>
  <c r="AQ97" i="7"/>
  <c r="AQ89" i="7"/>
  <c r="O30" i="7" l="1"/>
  <c r="O26" i="7" l="1"/>
  <c r="AJ81" i="7" l="1"/>
  <c r="AP110" i="7" l="1"/>
  <c r="AP109" i="7"/>
  <c r="AJ109" i="7"/>
  <c r="AP84" i="7"/>
  <c r="AP83" i="7"/>
  <c r="AP82" i="7"/>
  <c r="AP81" i="7"/>
  <c r="AP79" i="7"/>
  <c r="AP78" i="7"/>
  <c r="AJ77" i="7"/>
  <c r="AP75" i="7"/>
  <c r="AP74" i="7"/>
  <c r="AQ73" i="7" s="1"/>
  <c r="AR61" i="7"/>
  <c r="AR60" i="7"/>
  <c r="AR59" i="7"/>
  <c r="AR58" i="7"/>
  <c r="AN58" i="7"/>
  <c r="AR55" i="7"/>
  <c r="AR54" i="7"/>
  <c r="AN54" i="7"/>
  <c r="AR53" i="7"/>
  <c r="AR52" i="7"/>
  <c r="AR50" i="7"/>
  <c r="AR48" i="7"/>
  <c r="AR47" i="7"/>
  <c r="AR46" i="7"/>
  <c r="AN46" i="7"/>
  <c r="AR45" i="7"/>
  <c r="AR44" i="7"/>
  <c r="AR43" i="7"/>
  <c r="AR42" i="7"/>
  <c r="AN42" i="7"/>
  <c r="AR39" i="7"/>
  <c r="AR38" i="7"/>
  <c r="AR37" i="7"/>
  <c r="AR36" i="7"/>
  <c r="AR35" i="7"/>
  <c r="AR34" i="7"/>
  <c r="AN34" i="7"/>
  <c r="AR33" i="7"/>
  <c r="AR32" i="7"/>
  <c r="AR31" i="7"/>
  <c r="AR30" i="7"/>
  <c r="AN30" i="7"/>
  <c r="AR27" i="7"/>
  <c r="AQ81" i="7" l="1"/>
  <c r="AQ109" i="7"/>
  <c r="AS54" i="7"/>
  <c r="AS46" i="7"/>
  <c r="AS30" i="7"/>
  <c r="AS34" i="7"/>
  <c r="AS38" i="7"/>
  <c r="AS26" i="7"/>
  <c r="AS42" i="7"/>
  <c r="AS50" i="7"/>
  <c r="AS58" i="7"/>
  <c r="AQ113" i="7" l="1"/>
  <c r="AS62" i="7"/>
  <c r="R117" i="7" l="1"/>
</calcChain>
</file>

<file path=xl/sharedStrings.xml><?xml version="1.0" encoding="utf-8"?>
<sst xmlns="http://schemas.openxmlformats.org/spreadsheetml/2006/main" count="1301" uniqueCount="897">
  <si>
    <t>PLANEACIÓN</t>
  </si>
  <si>
    <t>CÓDIGO</t>
  </si>
  <si>
    <t>E-PLA-FT-003</t>
  </si>
  <si>
    <t>VERSIÓN</t>
  </si>
  <si>
    <t>FORMULACIÓN Y SEGUIMIENTO DEL PLAN DE ACCIÓN</t>
  </si>
  <si>
    <t>PÁGINA</t>
  </si>
  <si>
    <t>1 DE 1</t>
  </si>
  <si>
    <t>VIGENTE DESDE</t>
  </si>
  <si>
    <t xml:space="preserve">Fecha: </t>
  </si>
  <si>
    <t>Vigencia del plan:</t>
  </si>
  <si>
    <t>Tipo de reporte:</t>
  </si>
  <si>
    <t>2.Modificación a la formulación</t>
  </si>
  <si>
    <t xml:space="preserve">Subdirección / Oficina: </t>
  </si>
  <si>
    <t>Oficina de control interno</t>
  </si>
  <si>
    <t>Proceso:</t>
  </si>
  <si>
    <t>Seguimiento y Control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</si>
  <si>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</si>
  <si>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</si>
  <si>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</si>
  <si>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</si>
  <si>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</si>
  <si>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</si>
  <si>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</si>
  <si>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</si>
  <si>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</si>
  <si>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</si>
  <si>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</si>
  <si>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</si>
  <si>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</si>
  <si>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</si>
  <si>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</si>
  <si>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</si>
  <si>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</si>
  <si>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</si>
  <si>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</si>
  <si>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</si>
  <si>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</si>
  <si>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</si>
  <si>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</si>
  <si>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</si>
  <si>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</si>
  <si>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</si>
  <si>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</si>
  <si>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</si>
  <si>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</si>
  <si>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</si>
  <si>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</si>
  <si>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</si>
  <si>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</si>
  <si>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</si>
  <si>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</si>
  <si>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</si>
  <si>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</si>
  <si>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</si>
  <si>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</si>
  <si>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</si>
  <si>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</si>
  <si>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</si>
  <si>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</si>
  <si>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</si>
  <si>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</si>
  <si>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</si>
  <si>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</si>
  <si>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</si>
  <si>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Coordonación de Control Interno
Realizar y presentar los resultados de las  Auditorias Internas, Seguimientos e informes de ley.</t>
  </si>
  <si>
    <t>PAI-EG-2022-01</t>
  </si>
  <si>
    <t>Elaborar y ejecutar el  Plan Anual de Auditorias 2022, aprobado en Comité de Coordinación de Control Interno.</t>
  </si>
  <si>
    <t>100% de ejecución del plan de auditoria</t>
  </si>
  <si>
    <t xml:space="preserve">Informes de Auditoria, 
Informes de seguimientos
e Informes de Ley y actas de reunión
</t>
  </si>
  <si>
    <t>No aplica</t>
  </si>
  <si>
    <t>Oficina de Control Interno</t>
  </si>
  <si>
    <t xml:space="preserve">No hubo limitantes </t>
  </si>
  <si>
    <t>Cuarto Trimestre</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</si>
  <si>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</si>
  <si>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</si>
  <si>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reinducción del Sistema de Control Interno y roles de la OCI.  
Piezas Comunicativas.</t>
  </si>
  <si>
    <t>PAI-EG-2022-02</t>
  </si>
  <si>
    <t xml:space="preserve">Diseñar y divulgar de piezas comunicativas, Participar en las jornadas de reinducción programadas por la Subdirección de Desarrollo Humano y Realizar socialización al grupo SIGID en relación al MECI. </t>
  </si>
  <si>
    <t>Tres piezas comunicativas divulgadas,  participar en una jornada de reinducción y realizar una socialización al grupo SIGID</t>
  </si>
  <si>
    <t xml:space="preserve">Piezas comunicativas divulgadas, presentación realizada en la jornada de reinducción y socialización </t>
  </si>
  <si>
    <t xml:space="preserve">Primer Trimestre:
 N/A
</t>
  </si>
  <si>
    <t>Primer Trimestre</t>
  </si>
  <si>
    <t>Segundo Trimestre</t>
  </si>
  <si>
    <t>Tercer Trimestre</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</si>
  <si>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</si>
  <si>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</si>
  <si>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</si>
  <si>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</si>
  <si>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PAI-EG-2022-03</t>
  </si>
  <si>
    <t>Realizar actividades de seguimiento y gestionar desde el proceso lo requerido para el fortalecimiento de las politicas de MIPG que tienen relacion con la Oficina de Control Interno</t>
  </si>
  <si>
    <t xml:space="preserve">1 seguimiento </t>
  </si>
  <si>
    <t xml:space="preserve">Iinforme de seguimiento </t>
  </si>
  <si>
    <t>Plan de adecuación y sostenibilidad - Control Interno</t>
  </si>
  <si>
    <t>Primer Trimestre:
Se programo para realizarse en el ultimo trimestre de 2022</t>
  </si>
  <si>
    <t>Segundo Trimestre
Se programo para realizarse en el ultimo trimestre  2022</t>
  </si>
  <si>
    <t>PAI-EG-2022-04</t>
  </si>
  <si>
    <t>Revisar y actualizar los documentos o formatos incorporados en el SIGID, que hacen parte del proceso de seguimiento y evaluación a la gestión.</t>
  </si>
  <si>
    <t>6 documentos o formatos revisados y actualizados</t>
  </si>
  <si>
    <t>Documentos o formatos SIGID actualizados</t>
  </si>
  <si>
    <t>Plan de adecuación y sostenibilidad - Fortalecimiento Institucional y Simplificación de Procesos</t>
  </si>
  <si>
    <t>PAI-EG-2022-05</t>
  </si>
  <si>
    <t>Remitir los Informes de auditorías al proceso evaluado y al Comité Institucional de Coordinación de Control Interno.</t>
  </si>
  <si>
    <t>100% Informes de auditorías remitidas al proceso evaluado y al Comité Institucional de Coordinación de Control Interno</t>
  </si>
  <si>
    <t xml:space="preserve"> Informes de auditorías remitidas al proceso evaluado y al Comité Institucional de Coordinación de Control Interno</t>
  </si>
  <si>
    <t>PAI-EG-2022-06</t>
  </si>
  <si>
    <t xml:space="preserve">Realizar socialización al grupo SIGID en relación al MECI. </t>
  </si>
  <si>
    <t>Una socialización al grupo SIGID</t>
  </si>
  <si>
    <t xml:space="preserve">Registro de asistencia y presentación de la socialización </t>
  </si>
  <si>
    <t>Primer Trimestre:
No se programo para este periodo</t>
  </si>
  <si>
    <t>Segundo Trimestre.
No se programo para este periodo</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</si>
  <si>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</si>
  <si>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</si>
  <si>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</si>
  <si>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</si>
  <si>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</si>
  <si>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PAI-EG-2022-07</t>
  </si>
  <si>
    <t>Realizar actividades del proceso de seguimiento y evaluacion de la estrategia gestion del riesgo del  PAAC</t>
  </si>
  <si>
    <t>2 Informes  publicados en pagina web</t>
  </si>
  <si>
    <t>Informe de evaluación a mapas de riesgos publicados en pagina web</t>
  </si>
  <si>
    <t>Plan Anticorrupción y de Atención al Ciudadano</t>
  </si>
  <si>
    <t>PAI-EG-2022-08</t>
  </si>
  <si>
    <t>Realizar actividades del proceso de seguimiento y evaluacion de la estrategia  de transparencia  del PAAC mediante el Seguimiento al cumplimiento de la 1712 de  2014 - ITB</t>
  </si>
  <si>
    <t>2 Informes de seguimiento</t>
  </si>
  <si>
    <t>Informe de seguimiento a la Ley 1712 de 2014 - ITB</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</si>
  <si>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</si>
  <si>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</si>
  <si>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</si>
  <si>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</si>
  <si>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</si>
  <si>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PAI-EG-2022-09</t>
  </si>
  <si>
    <t>Realizar evaluacion a los planes de mejoramiento</t>
  </si>
  <si>
    <t>2 seguimientos</t>
  </si>
  <si>
    <t xml:space="preserve"> Informes de seguimiento </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</si>
  <si>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</si>
  <si>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</si>
  <si>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</si>
  <si>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</si>
  <si>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</si>
  <si>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</si>
  <si>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seguimiento y evaluacion para el fortalecimiento de la política de la política de  Seguimiento y evaluación del desempeño institucional mediante el seguimiento a las herramientas de gestion
</t>
    </r>
    <r>
      <rPr>
        <b/>
        <u/>
        <sz val="14"/>
        <rFont val="Arial"/>
        <family val="2"/>
      </rPr>
      <t>PAI-SYC-2022-03</t>
    </r>
  </si>
  <si>
    <t>PAO-EG-2022-01</t>
  </si>
  <si>
    <t>Realizar monitoreo del plan de acción e indicadores estratégicos del proceso de seguimiento y evaluacion</t>
  </si>
  <si>
    <t>3 monitoreos</t>
  </si>
  <si>
    <t>Matriz de Excel de reporte
Pantallazo de cargue en drive de las evidencias
Correo electrónico de envió del monitoreo</t>
  </si>
  <si>
    <t>Primer Trimestre:
003 FORMULACIÓN Y SEGUIMIENTO PLAN DE ACCIÓN SEGUIMIENTO Y CONTROL</t>
  </si>
  <si>
    <t>Primer Trimestre: N/A</t>
  </si>
  <si>
    <t>Segundo trimestre:
003 FORMULACIÓN Y SEGUIMIENTO PLAN DE ACCIÓN SEGUIMIENTO Y CONTROL</t>
  </si>
  <si>
    <t>Segundo Trimestre/:
N/A</t>
  </si>
  <si>
    <t>Tercer Trimestre
003 FORMULACIÓN Y SEGUIMIENTO PLAN DE ACCIÓN SEGUIMIENTO Y CONTROL</t>
  </si>
  <si>
    <t>Tercer Trimestre. 
N/A</t>
  </si>
  <si>
    <t>Cuarto Trimestre
003 FORMULACIÓN Y SEGUIMIENTO PLAN DE ACCIÓN SEGUIMIENTO Y CONTROL</t>
  </si>
  <si>
    <t>Cuarto Trimestre
N/A</t>
  </si>
  <si>
    <t>PAO-EG-2022-02</t>
  </si>
  <si>
    <t>Realizar monitoreo de indicadores de gestión  del proceso de seguimiento y evaluacion</t>
  </si>
  <si>
    <t>Primer Trimestre:
028 HOJA DE VIDA Y MONITOREO INDICADORES DE GESTIÓN</t>
  </si>
  <si>
    <t>Primer TrimestreN/A</t>
  </si>
  <si>
    <t>Segundo Trimestre:
028 HOJA DE VIDA Y MONITOREO INDICADORES DE GESTIÓN</t>
  </si>
  <si>
    <t>Segundo Trimestre
N/A</t>
  </si>
  <si>
    <t>Tercer Trimestre
028 HOJA DE VIDA Y MONITOREO INDICADORES DE GESTIÓN con corte a 30 de septiembre de 2022</t>
  </si>
  <si>
    <t>Tercer Trimestre
N/A</t>
  </si>
  <si>
    <t>Cuarto Trimestre
028 HOJA DE VIDA Y MONITOREO INDICADORES DE GESTIÓNcon corte a 30 de noviembre  y 30 de diciembre de 2022</t>
  </si>
  <si>
    <t>Cuarto Trimestre
N/A</t>
  </si>
  <si>
    <t>PAO-EG-2022-03</t>
  </si>
  <si>
    <t>Realizar monitoreo de mapas de riesgos de gestión y corrupción  del proceso de seguimiento y evaluacion</t>
  </si>
  <si>
    <t>2 monitoreos</t>
  </si>
  <si>
    <t xml:space="preserve">Segundo Trimestre:
MATRIZ EXCEL SEGUIMIENTO Y EVALUACION DE LOS CONTROLES DE LOS MAPAS DE RIESGOS DE GESTIÓN.  Presentado 24 de mayo de 2022 
MATRIZ EXCEL SEGUIMIENTO AL PLAN ANTICORRUPCIÓN Y DE ATENCIÓN AL CIUDADANO Y MAPA DE RIESGOS DE CORRUPCIÓN -  Presentado 13 de mayo de 2022 
</t>
  </si>
  <si>
    <t>Tercer Trimestre:
MATRIZ EXCEL SEGUIMIENTO Y EVALUACION DE LOS CONTROLES DE LOS MAPAS DE RIESGOS DE GESTIÓN.  Presentado 26  de septiembre de 2022
MATRIZ EXCEL SEGUIMIENTO AL PLAN ANTICORRUPCIÓN Y DE ATENCIÓN AL CIUDADANO Y MAPA DE RIESGOS DE CORRUPCIÓN -  Presentado 12 de septiembre de 2022</t>
  </si>
  <si>
    <t>Tercer Trimestre
N/A</t>
  </si>
  <si>
    <t>Cuarto Trimestre
MATRIZ EXCEL SEGUIMIENTO Y EVALUACION DE LOS CONTROLES DE LOS MAPAS DE RIESGOS DE GESTIÓN.  Presentado 26  de septiembre de 2022
MATRIZ EXCEL SEGUIMIENTO AL PLAN ANTICORRUPCIÓN Y DE ATENCIÓN AL CIUDADANO Y MAPA DE RIESGOS DE CORRUPCIÓN -  Presentado 12 de septiembre de 2022</t>
  </si>
  <si>
    <t>Realizar actividades del proceso de seguimiento y evaluacion de la estrategia gestion del riesgo del  PAAC
PAI-SYC-2022-07</t>
  </si>
  <si>
    <t>PAO-EG-2022-04</t>
  </si>
  <si>
    <t>Realizar el informe de evaluación independiente al seguimiento de los mapas de riesgos de corrupción y gestión</t>
  </si>
  <si>
    <t>2 informes</t>
  </si>
  <si>
    <t xml:space="preserve">Segundo Trimestre:
INFORME DE SEGUIMIENTO Y EVALUACION DE LOS CONTROLES DE LOS MAPAS DE RIESGOS DE GESTIÓN.  Presentado 10 de junio de 2022
</t>
  </si>
  <si>
    <t>Segundo Trimestre:
N/A</t>
  </si>
  <si>
    <t xml:space="preserve">Tercer Trimestre
Ise elaboró el NFORME DE SEGUIMIENTO Y EVALUACION DE LOS CONTROLES DE LOS MAPAS DE RIESGOS DE GESTIÓN.  </t>
  </si>
  <si>
    <t>Tercer Trimestre  
 N/A</t>
  </si>
  <si>
    <t>Cuarto Trimestre
INFORME DE SEGUIMIENTO Y EVALUACION DE LOS CONTROLES DE LOS MAPAS DE RIESGOS DE GESTIÓN.  Presentado el 18 de octubre de 2022</t>
  </si>
  <si>
    <t>PAO-EG-2022-05</t>
  </si>
  <si>
    <t>Divulgación del informe de evaluación del  seguimiento de los mapas de riesgos de corrupción y gestión</t>
  </si>
  <si>
    <t>Segundo Trimestre:
Seguimiento MAPA DE RIESGOS DE CORRUPCIÓN: Publicado en la Pagina Web, a traves del siguiente link: https://www.idipron.gov.co/sites/default/files/docs/transparencia/mapas-riesgo-corrupcion/2022/Seguimiento-I/Anexo-6-matriz-seguimiento-riesgos-de-corrupcion-I-Seguimiento.xlsx.
2. SEGUIMIENTO AL MAPA DE RIESGOS DE GESTION: Se realizo y presento el  24/05/2022. Publicado en la pagina web: https://www.idipron.gov.co/sites/default/files/docs/transparencia/control-interno/Informe-Primer-seguimiento-a-riesgos-2022.pdf</t>
  </si>
  <si>
    <t>Cuarto Trimestre
Publicación SEGUIMIENTO AL MAPA DE RIESGOS DE  CORRUPCIÓN Y DE GESTION: Se envio a comunicaciónes para publicación el 31 de octubre de 2022
https://www.idipron.gov.co/mapa-de-riesgos-de-corrupcion-segundo-seguimiento-2022
 https://www.idipron.gov.co/sites/default/files/docs/transparencia/control-interno/informes/2022/InformeSegundoSeguimientoRiesgos2022.pdf</t>
  </si>
  <si>
    <t>Evaluación y seguimiento</t>
  </si>
  <si>
    <t>PAO-EG-2022-06</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</si>
  <si>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</si>
  <si>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</si>
  <si>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2022</t>
  </si>
  <si>
    <t>Primer Trimestre:
No han sido programadas auditorias especiales</t>
  </si>
  <si>
    <t>Primer Trimestre:
N/A</t>
  </si>
  <si>
    <t>Segundo Trimestre:
No han sido programadas auditorias especiales</t>
  </si>
  <si>
    <t>Tercer rimestre:
No han sido programadas auditorias especiales</t>
  </si>
  <si>
    <t>Tercer Trimestre:
N/A</t>
  </si>
  <si>
    <t xml:space="preserve">Cuarto Trimestre
Gestion Administrativos (mantenimiento transporte) entregado informe definitivo el 20 de diciembre de 2022. </t>
  </si>
  <si>
    <t xml:space="preserve">Cuarto Trimestre
</t>
  </si>
  <si>
    <t>Liderazgo Estratégico</t>
  </si>
  <si>
    <t>PAO-EG-2022-07</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</si>
  <si>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</si>
  <si>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</si>
  <si>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</si>
  <si>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Primer Trimestre:
Acta de reunión de Comité de Coordinación de Control Interno</t>
  </si>
  <si>
    <t xml:space="preserve">Segundo Trimestre: No se programo para este periodo </t>
  </si>
  <si>
    <t>Tercer Trimestre
Acta de reunión de Comité de Coordinación de Control Interno.</t>
  </si>
  <si>
    <t xml:space="preserve">Cuarto Trimestr: Registro de asistencia al Comité y el  proyecto  del acta que se  envio para  revisión y firma. </t>
  </si>
  <si>
    <t>PAO-EG-2022-08</t>
  </si>
  <si>
    <t>Realizar acompañamiento a comités y demás actividades relacionadas, solicitadas por la administración.</t>
  </si>
  <si>
    <t>100% acompañamientos a comités u otras actividades relacionadas</t>
  </si>
  <si>
    <t>Registros de asistencia de participación en comités o actividades relacionadas</t>
  </si>
  <si>
    <t>Primer Trimestre: soportes de asistencia</t>
  </si>
  <si>
    <t>Segundo Trimestre: soportes de asistencia</t>
  </si>
  <si>
    <t>Tercer Trimestre: se  tienen los soportes de asistencia</t>
  </si>
  <si>
    <t>Cuarto Trimestre: se tienen los 
soportes de asistencia</t>
  </si>
  <si>
    <t>Enfoque hacia la prevención</t>
  </si>
  <si>
    <t>PAO-EG-2022-09</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</si>
  <si>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</si>
  <si>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</si>
  <si>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</si>
  <si>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Primer Trimestre; Correos, actas de reunión</t>
  </si>
  <si>
    <t>Segundo Trimestre:Correos y actas de reunión</t>
  </si>
  <si>
    <t>Tercer Trimestre: Correos y actas de reunión</t>
  </si>
  <si>
    <t>Cuarto Trimestre: Correos y actas de reunión</t>
  </si>
  <si>
    <t>Relación con entes externos de control</t>
  </si>
  <si>
    <t>PAO-EG-2022-10</t>
  </si>
  <si>
    <t xml:space="preserve">Atender requerimientos de entes de control externos </t>
  </si>
  <si>
    <t>Atención del 100% de los requerimientos de los entes de control externos</t>
  </si>
  <si>
    <t>Registro consolidado de la información sobre atención a requerimientos de entes de control externos</t>
  </si>
  <si>
    <t>Primer Trimestre: Link Ondrive Contraloria de Bogota 2022</t>
  </si>
  <si>
    <t>Segundo Trimestre: Link Ondrive Contraloria de Bogota 2022</t>
  </si>
  <si>
    <t>TercerTrimestre: Link Ondrive Contraloria de Bogota 2022</t>
  </si>
  <si>
    <t>Cuarto TrimestreLink Ondrive Contraloria de Bogota 2022</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</si>
  <si>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</si>
  <si>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</si>
  <si>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</si>
  <si>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</si>
  <si>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</si>
  <si>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</si>
  <si>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</si>
  <si>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</si>
  <si>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</si>
  <si>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</si>
  <si>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</si>
  <si>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Evaluar la gestión de los procesos del IDIPRON y la implementación del MIPG generando valor agregado.
Contribuir a la apropiación de la cultura de autocontrol y autoevaluación en los servidores públicos del IDIPRON.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</si>
  <si>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</si>
  <si>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</si>
  <si>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</si>
  <si>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</si>
  <si>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</si>
  <si>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</si>
  <si>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</si>
  <si>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Yuli Cristel Pena Arboleda</t>
  </si>
  <si>
    <t>Fecha de aprobación:</t>
  </si>
  <si>
    <t>Fecha de revisión :</t>
  </si>
  <si>
    <t>Responsable de área/dependencia</t>
  </si>
  <si>
    <t>Ingrid Carolina Ardila Munoz</t>
  </si>
  <si>
    <t>OBJETIVOS</t>
  </si>
  <si>
    <t>METAS DEL OBJETIVO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</si>
  <si>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</si>
  <si>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</si>
  <si>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</si>
  <si>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</si>
  <si>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</si>
  <si>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</si>
  <si>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</si>
  <si>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</si>
  <si>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</si>
  <si>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</si>
  <si>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</si>
  <si>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</si>
  <si>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</si>
  <si>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</si>
  <si>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</si>
  <si>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</si>
  <si>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</si>
  <si>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</si>
  <si>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</si>
  <si>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</si>
  <si>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</si>
  <si>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</si>
  <si>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</si>
  <si>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</si>
  <si>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</si>
  <si>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</si>
  <si>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</si>
  <si>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</si>
  <si>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</si>
  <si>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</si>
  <si>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</si>
  <si>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</si>
  <si>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</si>
  <si>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</si>
  <si>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</si>
  <si>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</si>
  <si>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</si>
  <si>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</si>
  <si>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</si>
  <si>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</si>
  <si>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</si>
  <si>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</si>
  <si>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</si>
  <si>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</si>
  <si>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</si>
  <si>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</si>
  <si>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</si>
  <si>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</si>
  <si>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</si>
  <si>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</si>
  <si>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</si>
  <si>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</si>
  <si>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</si>
  <si>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</si>
  <si>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</si>
  <si>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</si>
  <si>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</si>
  <si>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</si>
  <si>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</si>
  <si>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</si>
  <si>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</si>
  <si>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</si>
  <si>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</si>
  <si>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</si>
  <si>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</si>
  <si>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</si>
  <si>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</si>
  <si>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</si>
  <si>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</si>
  <si>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</si>
  <si>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</si>
  <si>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</si>
  <si>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</si>
  <si>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</si>
  <si>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</si>
  <si>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</si>
  <si>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</si>
  <si>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</si>
  <si>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</si>
  <si>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</si>
  <si>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</si>
  <si>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</si>
  <si>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</si>
  <si>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</si>
  <si>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</si>
  <si>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</si>
  <si>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</si>
  <si>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</si>
  <si>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</si>
  <si>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</si>
  <si>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</si>
  <si>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</si>
  <si>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</si>
  <si>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</si>
  <si>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</si>
  <si>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</si>
  <si>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</si>
  <si>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</si>
  <si>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</si>
  <si>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</si>
  <si>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</si>
  <si>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</si>
  <si>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</si>
  <si>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</si>
  <si>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</si>
  <si>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</si>
  <si>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</si>
  <si>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</si>
  <si>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</si>
  <si>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</si>
  <si>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</si>
  <si>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</si>
  <si>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</si>
  <si>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</si>
  <si>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</si>
  <si>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</si>
  <si>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</si>
  <si>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</si>
  <si>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</si>
  <si>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</si>
  <si>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</si>
  <si>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</si>
  <si>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</si>
  <si>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</si>
  <si>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</si>
  <si>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</si>
  <si>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</si>
  <si>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</si>
  <si>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</si>
  <si>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</si>
  <si>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</si>
  <si>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</si>
  <si>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</si>
  <si>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</si>
  <si>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</si>
  <si>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</si>
  <si>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</si>
  <si>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</si>
  <si>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</si>
  <si>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</si>
  <si>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</si>
  <si>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</si>
  <si>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</si>
  <si>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</si>
  <si>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</si>
  <si>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</si>
  <si>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</si>
  <si>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</si>
  <si>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</si>
  <si>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</si>
  <si>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</si>
  <si>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</si>
  <si>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</si>
  <si>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</si>
  <si>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</si>
  <si>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</si>
  <si>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</si>
  <si>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</si>
  <si>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</si>
  <si>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</si>
  <si>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</si>
  <si>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</si>
  <si>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</si>
  <si>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</si>
  <si>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</si>
  <si>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</si>
  <si>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</si>
  <si>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</si>
  <si>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</si>
  <si>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</si>
  <si>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</si>
  <si>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</si>
  <si>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</si>
  <si>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</si>
  <si>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</si>
  <si>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</si>
  <si>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</si>
  <si>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</si>
  <si>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</si>
  <si>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</si>
  <si>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</si>
  <si>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</si>
  <si>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</si>
  <si>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</si>
  <si>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</si>
  <si>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</si>
  <si>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</si>
  <si>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</si>
  <si>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</si>
  <si>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</si>
  <si>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</si>
  <si>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</si>
  <si>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</si>
  <si>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</si>
  <si>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</si>
  <si>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</si>
  <si>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</si>
  <si>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</si>
  <si>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</si>
  <si>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</si>
  <si>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</si>
  <si>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</si>
  <si>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</si>
  <si>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</si>
  <si>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</si>
  <si>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</si>
  <si>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</si>
  <si>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</si>
  <si>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</si>
  <si>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</si>
  <si>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</si>
  <si>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</si>
  <si>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</si>
  <si>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</si>
  <si>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</si>
  <si>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</si>
  <si>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</si>
  <si>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</si>
  <si>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</si>
  <si>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</si>
  <si>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</si>
  <si>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</si>
  <si>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</si>
  <si>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</si>
  <si>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</si>
  <si>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</si>
  <si>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</si>
  <si>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</si>
  <si>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</si>
  <si>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</si>
  <si>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</si>
  <si>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</si>
  <si>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</si>
  <si>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</si>
  <si>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</si>
  <si>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</si>
  <si>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</si>
  <si>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</si>
  <si>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</si>
  <si>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</si>
  <si>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</si>
  <si>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</si>
  <si>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</si>
  <si>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</si>
  <si>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</si>
  <si>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</si>
  <si>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</si>
  <si>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</si>
  <si>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</si>
  <si>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</si>
  <si>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</si>
  <si>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</si>
  <si>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</si>
  <si>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</si>
  <si>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</si>
  <si>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</si>
  <si>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</si>
  <si>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</si>
  <si>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</si>
  <si>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</si>
  <si>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</si>
  <si>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</si>
  <si>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</si>
  <si>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</si>
  <si>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</si>
  <si>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</si>
  <si>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</si>
  <si>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</si>
  <si>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</si>
  <si>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</si>
  <si>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</si>
  <si>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</si>
  <si>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</si>
  <si>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</si>
  <si>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</si>
  <si>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</si>
  <si>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</si>
  <si>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</si>
  <si>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</si>
  <si>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</si>
  <si>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</si>
  <si>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</si>
  <si>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</si>
  <si>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</si>
  <si>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</si>
  <si>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</si>
  <si>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</si>
  <si>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</si>
  <si>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</si>
  <si>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</si>
  <si>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</si>
  <si>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</si>
  <si>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</si>
  <si>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</si>
  <si>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</si>
  <si>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</si>
  <si>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</si>
  <si>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</si>
  <si>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</si>
  <si>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</si>
  <si>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</si>
  <si>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</si>
  <si>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</si>
  <si>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</si>
  <si>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</si>
  <si>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</si>
  <si>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</si>
  <si>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</si>
  <si>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</si>
  <si>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</si>
  <si>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</si>
  <si>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</si>
  <si>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</si>
  <si>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</si>
  <si>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</si>
  <si>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</si>
  <si>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</si>
  <si>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</si>
  <si>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</si>
  <si>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</si>
  <si>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</si>
  <si>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</si>
  <si>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</si>
  <si>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</si>
  <si>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</si>
  <si>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</si>
  <si>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</si>
  <si>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</si>
  <si>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</si>
  <si>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</si>
  <si>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</si>
  <si>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</si>
  <si>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</si>
  <si>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</si>
  <si>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</si>
  <si>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</si>
  <si>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</si>
  <si>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</si>
  <si>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</si>
  <si>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</si>
  <si>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</si>
  <si>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</si>
  <si>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</si>
  <si>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</si>
  <si>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</si>
  <si>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</si>
  <si>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</si>
  <si>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</si>
  <si>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</si>
  <si>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</si>
  <si>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</si>
  <si>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</si>
  <si>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</si>
  <si>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</si>
  <si>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</si>
  <si>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</si>
  <si>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</si>
  <si>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</si>
  <si>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</si>
  <si>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</si>
  <si>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</si>
  <si>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</si>
  <si>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</si>
  <si>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</si>
  <si>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</si>
  <si>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</si>
  <si>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</si>
  <si>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</si>
  <si>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</si>
  <si>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</si>
  <si>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</si>
  <si>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</si>
  <si>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</si>
  <si>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</si>
  <si>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Ascendente</t>
  </si>
  <si>
    <t>Mensual</t>
  </si>
  <si>
    <t>1. Fortalecer el reconocimiento ciudadano del desempeño institucional del IDIPRON.</t>
  </si>
  <si>
    <t>Atención Ciudadanía</t>
  </si>
  <si>
    <t>ACI</t>
  </si>
  <si>
    <t>Estratégicos</t>
  </si>
  <si>
    <t>Numérico</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</si>
  <si>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</si>
  <si>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</si>
  <si>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</si>
  <si>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</si>
  <si>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</si>
  <si>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</si>
  <si>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</si>
  <si>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</si>
  <si>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Porcentaje </t>
  </si>
  <si>
    <t>Indicador Estratégico / Indicador de Gestión</t>
  </si>
  <si>
    <t>Efectividad</t>
  </si>
  <si>
    <t>Trimestral</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</si>
  <si>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</si>
  <si>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</si>
  <si>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</si>
  <si>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</si>
  <si>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</si>
  <si>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</si>
  <si>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</si>
  <si>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</si>
  <si>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</si>
  <si>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</si>
  <si>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</si>
  <si>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</si>
  <si>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</si>
  <si>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</si>
  <si>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</si>
  <si>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</si>
  <si>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</si>
  <si>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</si>
  <si>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</si>
  <si>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</si>
  <si>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</si>
  <si>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</si>
  <si>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</si>
  <si>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</si>
  <si>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</si>
  <si>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</si>
  <si>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</si>
  <si>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</si>
  <si>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</si>
  <si>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</si>
  <si>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</si>
  <si>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</si>
  <si>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</si>
  <si>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N/A</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</si>
  <si>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</si>
  <si>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</si>
  <si>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</si>
  <si>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</si>
  <si>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</si>
  <si>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</si>
  <si>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</si>
  <si>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</si>
  <si>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</si>
  <si>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</si>
  <si>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</si>
  <si>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</si>
  <si>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</si>
  <si>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</si>
  <si>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</si>
  <si>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</si>
  <si>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</si>
  <si>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r>
      <t>1.	Primer Trimestre:
1.</t>
    </r>
    <r>
      <rPr>
        <sz val="12"/>
        <rFont val="Arial"/>
        <family val="2"/>
      </rPr>
      <t>Se presentó y aprobó en el marco del Comité  de Coordinación de Control Interno el Plan Anual de Auditoria 2022, el cual fue elaborado teniendo en cuenta aspectos tales como:
a. Determinar prioridades para la asignación de recursos de auditoría interna.
b. Examinar las unidades y/o procesos auditables.
c. Identificar aquellos aspectos que presentan un alto nivel de riesgo o criticidad, entre otros.</t>
    </r>
    <r>
      <rPr>
        <b/>
        <i/>
        <sz val="12"/>
        <rFont val="Arial"/>
        <family val="2"/>
      </rPr>
      <t xml:space="preserve"> </t>
    </r>
    <r>
      <rPr>
        <sz val="12"/>
        <rFont val="Arial"/>
        <family val="2"/>
      </rPr>
      <t xml:space="preserve">El CICCI fue realizado el 10 de febrero de 2022 .
</t>
    </r>
    <r>
      <rPr>
        <b/>
        <i/>
        <sz val="12"/>
        <rFont val="Arial"/>
        <family val="2"/>
      </rPr>
      <t xml:space="preserve">
2. </t>
    </r>
    <r>
      <rPr>
        <sz val="12"/>
        <rFont val="Arial"/>
        <family val="2"/>
      </rPr>
      <t xml:space="preserve">Se dio cumplimiento al PAA 2022, a través de la realización de las Auditorías Internas (1) , Seguimientos (2) e Informes de ley (8) programados para este periodo evaluado. Lo anterior realizado en cumplimiento al PAA 2022, de conformidad con los procedimientos de la OCI, Programas de auditoria por cada proceso auditado y aplicabilidad de la normatividad legal vigente, se precisa que para esta activadad las fechas de presentación de los Informes de Auditoria, Seguimientos e Informes de Ley, se encuentran descritas al frente de cada informe relacionado en la columna soportes. 
</t>
    </r>
    <r>
      <rPr>
        <b/>
        <i/>
        <sz val="12"/>
        <rFont val="Arial"/>
        <family val="2"/>
      </rPr>
      <t xml:space="preserve">
</t>
    </r>
    <r>
      <rPr>
        <sz val="12"/>
        <rFont val="Arial"/>
        <family val="2"/>
      </rPr>
      <t xml:space="preserve">Frente a la Meta Propuesta se obtuvo un cumplimiento general del 25% realizando las actividades propuestas en el Plan Anual de Auditoria 2022 durante el periodo evaluado. 
</t>
    </r>
  </si>
  <si>
    <r>
      <rPr>
        <b/>
        <i/>
        <sz val="12"/>
        <rFont val="Arial"/>
        <family val="2"/>
      </rPr>
      <t>Primer Trimestre: 
1. Acta de Comité</t>
    </r>
    <r>
      <rPr>
        <i/>
        <sz val="12"/>
        <rFont val="Arial"/>
        <family val="2"/>
      </rPr>
      <t xml:space="preserve"> del 10 de febrero de 2022. 
</t>
    </r>
    <r>
      <rPr>
        <b/>
        <i/>
        <sz val="12"/>
        <rFont val="Arial"/>
        <family val="2"/>
      </rPr>
      <t>2. Auditorias:</t>
    </r>
    <r>
      <rPr>
        <i/>
        <sz val="12"/>
        <rFont val="Arial"/>
        <family val="2"/>
      </rPr>
      <t xml:space="preserve"> 
* ATENCION A LA CIUDADANIA (PQRS): </t>
    </r>
    <r>
      <rPr>
        <b/>
        <i/>
        <sz val="12"/>
        <rFont val="Arial"/>
        <family val="2"/>
      </rPr>
      <t xml:space="preserve">Entregado el 31 de marzo de 2022. 
3. Seguimientos:
</t>
    </r>
    <r>
      <rPr>
        <i/>
        <sz val="12"/>
        <rFont val="Arial"/>
        <family val="2"/>
      </rPr>
      <t xml:space="preserve">*REPORTE Y SEGUIMIENTO AL PLAN DE ACCIÓN Y PLAN ANUAL DE AUDITORIAS OCI- Elaborado 1er trimestre y PAA mensual.
</t>
    </r>
    <r>
      <rPr>
        <b/>
        <i/>
        <sz val="12"/>
        <rFont val="Arial"/>
        <family val="2"/>
      </rPr>
      <t>4. Informes de Ley:</t>
    </r>
    <r>
      <rPr>
        <i/>
        <sz val="12"/>
        <rFont val="Arial"/>
        <family val="2"/>
      </rPr>
      <t xml:space="preserve"> 
* INFORME DE CUMPLIMIENTO DE LA NORMATIVIDAD RELACIONADA CON EL LICENCIAMIENTO DE SOFTWARE Y HARDWARE (DNDA) - </t>
    </r>
    <r>
      <rPr>
        <b/>
        <i/>
        <sz val="12"/>
        <rFont val="Arial"/>
        <family val="2"/>
      </rPr>
      <t xml:space="preserve">Presentado el 14 de marzo de 2022
</t>
    </r>
    <r>
      <rPr>
        <i/>
        <sz val="12"/>
        <rFont val="Arial"/>
        <family val="2"/>
      </rPr>
      <t xml:space="preserve">* METAS PLAN DE DESARROLLO Decreto 807 de 2019 -- </t>
    </r>
    <r>
      <rPr>
        <b/>
        <i/>
        <sz val="12"/>
        <rFont val="Arial"/>
        <family val="2"/>
      </rPr>
      <t xml:space="preserve">Presentado el 30 de enero de 2022
</t>
    </r>
    <r>
      <rPr>
        <i/>
        <sz val="12"/>
        <rFont val="Arial"/>
        <family val="2"/>
      </rPr>
      <t xml:space="preserve">* AUSTERIDAD EN EL GASTO PUBLICO - </t>
    </r>
    <r>
      <rPr>
        <b/>
        <i/>
        <sz val="12"/>
        <rFont val="Arial"/>
        <family val="2"/>
      </rPr>
      <t xml:space="preserve">Presentado el 25 de febrero de 2022
</t>
    </r>
    <r>
      <rPr>
        <i/>
        <sz val="12"/>
        <rFont val="Arial"/>
        <family val="2"/>
      </rPr>
      <t xml:space="preserve">* FURAG II- </t>
    </r>
    <r>
      <rPr>
        <b/>
        <i/>
        <sz val="12"/>
        <rFont val="Arial"/>
        <family val="2"/>
      </rPr>
      <t xml:space="preserve">Presentado el 2 de marzo de 2022
</t>
    </r>
    <r>
      <rPr>
        <i/>
        <sz val="12"/>
        <rFont val="Arial"/>
        <family val="2"/>
      </rPr>
      <t xml:space="preserve">*EVALUACIÓN DE GESTION POR PROCESOS- </t>
    </r>
    <r>
      <rPr>
        <b/>
        <i/>
        <sz val="12"/>
        <rFont val="Arial"/>
        <family val="2"/>
      </rPr>
      <t xml:space="preserve">Presentado el 31 de enero de 2022
</t>
    </r>
    <r>
      <rPr>
        <i/>
        <sz val="12"/>
        <rFont val="Arial"/>
        <family val="2"/>
      </rPr>
      <t xml:space="preserve">* INFORME SISTEMA DE CONTROL INTERNO CONTABLE (Resol 357/2008 CGN) - Presentado del 28 de febrero de 2022
* INFORME DE DEFENSA JURÍDICA (ACCIONES DE REPETICIÓN - CONCILIACIÓN) DECRETO 1069 DE 2015.ART. 2.2.3.4.1.14. - Presentado el 10 de marzo de 2022.
* DIRECTIVA 008 DE 2021- </t>
    </r>
    <r>
      <rPr>
        <b/>
        <i/>
        <sz val="12"/>
        <rFont val="Arial"/>
        <family val="2"/>
      </rPr>
      <t xml:space="preserve">Presentado el 25 de febrero de 2022
</t>
    </r>
  </si>
  <si>
    <r>
      <rPr>
        <b/>
        <i/>
        <sz val="12"/>
        <rFont val="Arial"/>
        <family val="2"/>
      </rPr>
      <t xml:space="preserve">Segundo Trimestre: 
</t>
    </r>
    <r>
      <rPr>
        <sz val="12"/>
        <rFont val="Arial"/>
        <family val="2"/>
      </rPr>
      <t>Se continuo dando cumplimiento a la realización de las Auditorias Internas (4), Seguimientos (6) e Informes de Ley (3) programados para este periodo evaluado.</t>
    </r>
    <r>
      <rPr>
        <i/>
        <sz val="12"/>
        <rFont val="Arial"/>
        <family val="2"/>
      </rPr>
      <t xml:space="preserve"> </t>
    </r>
    <r>
      <rPr>
        <sz val="12"/>
        <rFont val="Arial"/>
        <family val="2"/>
      </rPr>
      <t>Lo anterior</t>
    </r>
    <r>
      <rPr>
        <i/>
        <sz val="12"/>
        <rFont val="Arial"/>
        <family val="2"/>
      </rPr>
      <t xml:space="preserve"> </t>
    </r>
    <r>
      <rPr>
        <sz val="12"/>
        <rFont val="Arial"/>
        <family val="2"/>
      </rPr>
      <t>en cumplimiento al PAA 2022, de conformidad con los procedimientos de la OCI, Programas de auditoria por cada proceso auditado y aplicabilidad de la normatividad legal vigente.</t>
    </r>
    <r>
      <rPr>
        <i/>
        <sz val="12"/>
        <rFont val="Arial"/>
        <family val="2"/>
      </rPr>
      <t xml:space="preserve"> </t>
    </r>
    <r>
      <rPr>
        <sz val="12"/>
        <rFont val="Arial"/>
        <family val="2"/>
      </rPr>
      <t>Se precisa que</t>
    </r>
    <r>
      <rPr>
        <b/>
        <sz val="12"/>
        <rFont val="Arial"/>
        <family val="2"/>
      </rPr>
      <t xml:space="preserve"> </t>
    </r>
    <r>
      <rPr>
        <sz val="12"/>
        <rFont val="Arial"/>
        <family val="2"/>
      </rPr>
      <t>las fechas de presentación de los Informes de Auditoria, Seguimientos e Informes de Ley, se encuentran descritas al frente de cada informe relacionado en la columna soportes.</t>
    </r>
    <r>
      <rPr>
        <i/>
        <sz val="12"/>
        <rFont val="Arial"/>
        <family val="2"/>
      </rPr>
      <t xml:space="preserve"> 
</t>
    </r>
    <r>
      <rPr>
        <sz val="12"/>
        <rFont val="Arial"/>
        <family val="2"/>
      </rPr>
      <t>Frente a la Meta Propuesta se obtuvo un cumplimiento general del 50% realizando las actividades propuestas en el Plan Anual de Auditoria 2022 durante el periodo evaluado</t>
    </r>
  </si>
  <si>
    <r>
      <rPr>
        <b/>
        <i/>
        <sz val="12"/>
        <rFont val="Arial"/>
        <family val="2"/>
      </rPr>
      <t xml:space="preserve">Segundo Trimestre:
1. Auditorias:
</t>
    </r>
    <r>
      <rPr>
        <i/>
        <sz val="12"/>
        <rFont val="Arial"/>
        <family val="2"/>
      </rPr>
      <t xml:space="preserve">* CONTEXTOS (INTERNADO - EXTERNADO) - Se entregó Informe Final 24 de junio 2022 Radicado No 
* GESTION FINANCIERA (CONTABILIDAD - Normas internacionales) -Se entrego informe final 27 de mayo de 2022.
* GESTION LOGISTICA - Entregado Informe Final el 17 de junio de 2022.
* GESTION CONTRACTUAL - Entregado informe final 24 de junio de 2022 
</t>
    </r>
    <r>
      <rPr>
        <b/>
        <i/>
        <sz val="12"/>
        <rFont val="Arial"/>
        <family val="2"/>
      </rPr>
      <t xml:space="preserve">2. Seguimientos:
</t>
    </r>
    <r>
      <rPr>
        <i/>
        <sz val="12"/>
        <rFont val="Arial"/>
        <family val="2"/>
      </rPr>
      <t xml:space="preserve">SEGUIMIENTO A LOS PLANES DE MEJORAMIENTO EXTERNOS -presentado 25 de junio de 2022
SEGUIMIENTO A LOS PLANES DE MEJORAMIENTO INTERNOS -presentado 29 de junio de 2022
SEGUIMIENTO AL PLAN ANTICORRUPCIÓN Y DE ATENCIÓN AL CIUDADANO Y MAPA DE RIESGOS DE CORRUPCIÓN - Presentado el 13 de mayo de 2022
SEGUIMIENTO Y EVALUACION DE LOS CONTROLES DE LOS MAPAS DE RIESGOS DE GESTIÓN. - presentado el 24 de mayo de 2022
SEGUIMIENTO LEY 1712 DE 2014- ITB ÌNDICE DE TRANSPARENCIA DE BOGOTÁ - presentado el 21 de junio de 2022.
REPORTE Y SEGUIMIENTO AL PLAN DE ACCIÓN Y PLAN ANUAL DE AUDITORIAS OCI- presentado 2do trimestre de 2022.
</t>
    </r>
    <r>
      <rPr>
        <b/>
        <i/>
        <sz val="12"/>
        <rFont val="Arial"/>
        <family val="2"/>
      </rPr>
      <t xml:space="preserve">3. Informes de Ley:
</t>
    </r>
    <r>
      <rPr>
        <i/>
        <sz val="12"/>
        <rFont val="Arial"/>
        <family val="2"/>
      </rPr>
      <t>*AUSTERIDAD EN EL GASTO PUBLICO - 25 de mayo de 2022
* METAS PLAN DE DESARROLLO: presentado  el 31 de julio de 2022
*SEGUIMIENTO PAC, PASIVOS EXIGIBLES; RESERVAS PRESUPUESTAL, PLAN ANUAL DE ADQUISICIONES. Presentado el 13 de abril y 16 de junio de 2022</t>
    </r>
  </si>
  <si>
    <r>
      <t xml:space="preserve">Tercer Trimestre
</t>
    </r>
    <r>
      <rPr>
        <sz val="12"/>
        <rFont val="Arial"/>
        <family val="2"/>
      </rPr>
      <t>Se dio cumplimiento a la realización de las Auditorias Internas (4), Seguimientos (5) e Informes de Ley (6) programados para el periodo evaluado de juio a septiembre 2022. Lo anterior en cumplimiento al PAA 2022, de conformidad con los procedimientos de la OCI, Programas de auditoria por cada proceso auditado y aplicabilidad de la normatividad legal vigente. Se precisa que las fechas de presentación de los Informes de Auditoria, Seguimientos e Informes de Ley, se encuentran descritas al frente de cada informe relacionado en la columna soportes. 
Frente a la Meta Propuesta se obtuvo un cumplimiento general del 90% realizando las actividades propuestas en el Plan Anual de Auditoria 2022 durante el periodo evaluado</t>
    </r>
  </si>
  <si>
    <r>
      <t xml:space="preserve">Tercer Trimestre:
. Auditorias:
</t>
    </r>
    <r>
      <rPr>
        <i/>
        <sz val="12"/>
        <rFont val="Arial"/>
        <family val="2"/>
      </rPr>
      <t>* CONTEXTOS (ITERRITORIO) - Se entregó Informe preliminar el dia  30 de agosto de 2022
* GESTION  DOCUMENTAL:  Se entrego informe preliminar el dia 30 de septiembre de 2022
* ATENCIÓN A LA CIUDADANIA:  Se entrego informe  final el dia 7 de septiembre de 2022
+GESTION TICS: Inicio de la auditoria el 12 de septienbre de 2022, se soporta con los memorndos, actas de reuniónes practicadas.</t>
    </r>
    <r>
      <rPr>
        <b/>
        <i/>
        <sz val="12"/>
        <rFont val="Arial"/>
        <family val="2"/>
      </rPr>
      <t xml:space="preserve">
2. Seguimientos:
+</t>
    </r>
    <r>
      <rPr>
        <i/>
        <sz val="12"/>
        <rFont val="Arial"/>
        <family val="2"/>
      </rPr>
      <t>SEGUIMIENTO AL PLAN ANTICORRUPCIÓN Y DE ATENCIÓN AL CIUDADANO Y MAPA DE RIESGOS DE CORRUPCIÓN - Presentado el 12 de septiembre de 2022
+SEGUIMIENTO Y EVALUACION DE LOS CONTROLES DE LOS MAPAS DE RIESGOS DE GESTIÓN. - presentado el 26 de septiembre de 2022
+SEGUIMIENTO PLAN ESTRATEGICO DEL TALENTO HUMANO: presentado el 31 de agosto de 2022.
+SEGUIMIENTO MAPA DE ASEGURAMIENTO: Inicio en el mes de septiembre , se han realizado 4 mesas de trabajo. . soportan con actas de las mesas de trabajo realizadas.
+REPORTE Y SEGUIMIENTO AL PLAN DE ACCIÓN Y PLAN ANUAL DE AUDITORIAS OCI- presentado segundo trimestre de 2022.</t>
    </r>
    <r>
      <rPr>
        <b/>
        <i/>
        <sz val="12"/>
        <rFont val="Arial"/>
        <family val="2"/>
      </rPr>
      <t xml:space="preserve">
3. Informes de Ley:
+</t>
    </r>
    <r>
      <rPr>
        <i/>
        <sz val="12"/>
        <rFont val="Arial"/>
        <family val="2"/>
      </rPr>
      <t>METAS PLAN DE DESARROLLO: 31 de julio de 2022</t>
    </r>
    <r>
      <rPr>
        <b/>
        <i/>
        <sz val="12"/>
        <rFont val="Arial"/>
        <family val="2"/>
      </rPr>
      <t xml:space="preserve">
</t>
    </r>
    <r>
      <rPr>
        <i/>
        <sz val="12"/>
        <rFont val="Arial"/>
        <family val="2"/>
      </rPr>
      <t>*AUSTERIDAD EN EL GASTO PUBLICO - 9 de agosto de 2022
*INFORME SEMESTRAL DEL SISTEMA DE CONTROL INTERNO: Publicado el 28 de julio de 2022.
+INFORME DEFENSA JURIDICA: (Acciones de Repeticicón): entregado el 27 de julio de 2022
*SEGUIMIENTO PAC, PASIVOS EXIGIBLES; RESERVAS PRESUPUESTAL, PLAN ANUAL DE ADQUISICIONES. Presentado el 30 de septimbre de 2022.
+SIPROJ DEFENSA JUDICIAL: 30 de julio de 2022.</t>
    </r>
  </si>
  <si>
    <r>
      <rPr>
        <b/>
        <i/>
        <sz val="12"/>
        <rFont val="Arial"/>
        <family val="2"/>
      </rPr>
      <t>Cuarto Trimestre</t>
    </r>
    <r>
      <rPr>
        <i/>
        <sz val="12"/>
        <rFont val="Arial"/>
        <family val="2"/>
      </rPr>
      <t xml:space="preserve">
</t>
    </r>
    <r>
      <rPr>
        <sz val="12"/>
        <rFont val="Arial"/>
        <family val="2"/>
      </rPr>
      <t>Se dio cumplimiento a la realización de una Auditorias Internas (3), Seguimientos (6) e Informes de Ley (2) programados para el periodo evaluado de octubre a noviembre de  2022. Lo anterior en cumplimiento al PAA 2022, de conformidad con los procedimientos de la OCI, Programas de auditoria por cada proceso auditado y aplicabilidad de la normatividad legal vigente. Se precisa que las fechas de presentación de los Informes de Auditoria, Seguimientos e Informes de Ley, se encuentran descritas al frente de cada informe relacionado en la columna soportes. 
Frente a la Meta Propuesta se obtuvo un cumplimiento general del 90% realizando las actividades propuestas en el Plan Anual de Auditoria 2022 durante el periodo evaluado</t>
    </r>
  </si>
  <si>
    <r>
      <rPr>
        <b/>
        <i/>
        <sz val="12"/>
        <rFont val="Arial"/>
        <family val="2"/>
      </rPr>
      <t>Cuarto Trimestre</t>
    </r>
    <r>
      <rPr>
        <i/>
        <sz val="12"/>
        <rFont val="Arial"/>
        <family val="2"/>
      </rPr>
      <t xml:space="preserve">
</t>
    </r>
    <r>
      <rPr>
        <b/>
        <i/>
        <sz val="12"/>
        <rFont val="Arial"/>
        <family val="2"/>
      </rPr>
      <t>1. Auditorias:</t>
    </r>
    <r>
      <rPr>
        <i/>
        <sz val="12"/>
        <rFont val="Arial"/>
        <family val="2"/>
      </rPr>
      <t xml:space="preserve">
+GESTION TICS: Se presento Informe Definitivo el 25 de noviembre de 2022.
SEGURIDAD Y SALUD EM EL TRABAJO: Se presento Informe Definitivo  el 20 de diciembre de 2022
GESTIÓN DE ADMINISTRATIVOS (Mto  - administración de vehiculos) Se presento Informe Definitivo el 20 de diciembre  de 2022
</t>
    </r>
    <r>
      <rPr>
        <b/>
        <i/>
        <sz val="12"/>
        <rFont val="Arial"/>
        <family val="2"/>
      </rPr>
      <t>2. Seguimientos</t>
    </r>
    <r>
      <rPr>
        <i/>
        <sz val="12"/>
        <rFont val="Arial"/>
        <family val="2"/>
      </rPr>
      <t xml:space="preserve">
+SEGUIMIENTO A LOS PLANES DE MEJORAMIENTO INTERNOS Y EXTERNOS . Presentado 5 de diciembre de 2022.
*INFORME DE SEGUIMIENTO PLAN DE ADECUACIÓN Y SOSTENIBILIDAD MIPG  - Presentado el 11 de noviembre de 2022
*SEGUIMIENTO LEY DE CUOTAS - realizado entre el 29 de septiembre y 26 de octubre de 2022
+SEGUNDO SEGUIMIENTO LEY DE TRANSPARENCIA  Presentado el  21 de octubre de 2022.
+REPORTE Y SEGUIMIENTO AL PLAN DE ACCIÓN Y PLAN ANUAL DE AUDITORIAS OCI- presentado tercer trimestre del 27 de octubre de 2022.
+INFORME DE SEGUIMIENTO MAPA DE RIESGOS DE GESTIÓN Y CORRUPCIÓN: Presentado el 18 de octubre de 2022.
</t>
    </r>
    <r>
      <rPr>
        <b/>
        <i/>
        <sz val="12"/>
        <rFont val="Arial"/>
        <family val="2"/>
      </rPr>
      <t>3. Informes de Ley:</t>
    </r>
    <r>
      <rPr>
        <i/>
        <sz val="12"/>
        <rFont val="Arial"/>
        <family val="2"/>
      </rPr>
      <t xml:space="preserve">
*AUSTERIDAD EN EL GASTO PUBLICO -  se presento el 25 de noviembre de 2022
*SEGUIMIENTO PAC, PASIVOS EXIGIBLES; RESERVAS PRESUPUESTAL, PLAN ANUAL DE ADQUISICIONES. - se presento el 30 de noviembre de 2022
</t>
    </r>
  </si>
  <si>
    <r>
      <rPr>
        <b/>
        <i/>
        <sz val="12"/>
        <rFont val="Arial"/>
        <family val="2"/>
      </rPr>
      <t xml:space="preserve">Primer Trimestre: 
</t>
    </r>
    <r>
      <rPr>
        <i/>
        <sz val="12"/>
        <rFont val="Arial"/>
        <family val="2"/>
      </rPr>
      <t xml:space="preserve"> No se programaron actividades para este periodo</t>
    </r>
  </si>
  <si>
    <r>
      <rPr>
        <b/>
        <i/>
        <sz val="12"/>
        <rFont val="Arial"/>
        <family val="2"/>
      </rPr>
      <t xml:space="preserve">Segundo Trimestre: 
</t>
    </r>
    <r>
      <rPr>
        <i/>
        <sz val="12"/>
        <rFont val="Arial"/>
        <family val="2"/>
      </rPr>
      <t xml:space="preserve">
</t>
    </r>
    <r>
      <rPr>
        <sz val="12"/>
        <rFont val="Arial"/>
        <family val="2"/>
      </rPr>
      <t>Se participo de la Jornada de reinducción "Punto, cadeneta, aprendo". Para lo cual,</t>
    </r>
    <r>
      <rPr>
        <b/>
        <i/>
        <sz val="12"/>
        <rFont val="Arial"/>
        <family val="2"/>
      </rPr>
      <t xml:space="preserve"> </t>
    </r>
    <r>
      <rPr>
        <sz val="12"/>
        <rFont val="Arial"/>
        <family val="2"/>
      </rPr>
      <t>se elaboró una presentación de la gestión de la OCI y fue socializada por parte de la Jefe de Control Interno,</t>
    </r>
    <r>
      <rPr>
        <i/>
        <sz val="12"/>
        <rFont val="Arial"/>
        <family val="2"/>
      </rPr>
      <t xml:space="preserve"> </t>
    </r>
    <r>
      <rPr>
        <sz val="12"/>
        <rFont val="Arial"/>
        <family val="2"/>
      </rPr>
      <t xml:space="preserve">realizada el 18 de mayo de 2022.
</t>
    </r>
    <r>
      <rPr>
        <i/>
        <sz val="12"/>
        <rFont val="Arial"/>
        <family val="2"/>
      </rPr>
      <t xml:space="preserve">
</t>
    </r>
    <r>
      <rPr>
        <sz val="12"/>
        <rFont val="Arial"/>
        <family val="2"/>
      </rPr>
      <t xml:space="preserve">Frente a la Meta Propuesta </t>
    </r>
    <r>
      <rPr>
        <i/>
        <sz val="12"/>
        <rFont val="Arial"/>
        <family val="2"/>
      </rPr>
      <t>s</t>
    </r>
    <r>
      <rPr>
        <sz val="12"/>
        <rFont val="Arial"/>
        <family val="2"/>
      </rPr>
      <t xml:space="preserve">e obtuvo un cumplimiento general del 25% ya que se participo de la jornada de reinducción durante el periodo evaluado. </t>
    </r>
  </si>
  <si>
    <r>
      <rPr>
        <b/>
        <i/>
        <sz val="12"/>
        <rFont val="Arial"/>
        <family val="2"/>
      </rPr>
      <t xml:space="preserve">Segundo Trimestre
</t>
    </r>
    <r>
      <rPr>
        <i/>
        <sz val="12"/>
        <rFont val="Arial"/>
        <family val="2"/>
      </rPr>
      <t xml:space="preserve">
Presentación y lista de asistencia jornada de reinducción en donde participo la OCI</t>
    </r>
  </si>
  <si>
    <r>
      <t xml:space="preserve">Tercer Trimestre
</t>
    </r>
    <r>
      <rPr>
        <sz val="12"/>
        <rFont val="Arial"/>
        <family val="2"/>
      </rPr>
      <t xml:space="preserve"> No se programaron actividades para el periodo evaluado,  esta programada a realizarce en el mes de noviembre de 2022..
Frente a la Meta Propuesta se continua con  un cumplimiento general del 25% ya que se participo de la jornada de reinducción durante el periodo evaluado. </t>
    </r>
    <r>
      <rPr>
        <i/>
        <sz val="12"/>
        <rFont val="Arial"/>
        <family val="2"/>
      </rPr>
      <t xml:space="preserve">
</t>
    </r>
  </si>
  <si>
    <r>
      <rPr>
        <b/>
        <i/>
        <sz val="12"/>
        <rFont val="Arial"/>
        <family val="2"/>
      </rPr>
      <t>Tercer Trimestre:</t>
    </r>
    <r>
      <rPr>
        <i/>
        <sz val="12"/>
        <rFont val="Arial"/>
        <family val="2"/>
      </rPr>
      <t xml:space="preserve">
Esta programada a realizarce dursnte el cuarto trimestre 2022</t>
    </r>
  </si>
  <si>
    <r>
      <t xml:space="preserve">Cuarto Trimestre
</t>
    </r>
    <r>
      <rPr>
        <sz val="12"/>
        <rFont val="Arial"/>
        <family val="2"/>
      </rPr>
      <t xml:space="preserve">
Se  definio el contenido  y se diseñaron las cinco (5) piezas comunicacionales , fueron divulgadas en el mes de diciembre.
Frente a la Meta Propuesta se  obtuvo un cumplimiento general del 100% ya que en diciembre se ejecuto el 75% que estaba pendiente, correspondiente a la divulgación de 3 piezas comunicacionales, cumpliendo asi las 4 actividades programadas</t>
    </r>
    <r>
      <rPr>
        <i/>
        <sz val="12"/>
        <rFont val="Arial"/>
        <family val="2"/>
      </rPr>
      <t xml:space="preserve">
</t>
    </r>
    <r>
      <rPr>
        <b/>
        <i/>
        <sz val="12"/>
        <rFont val="Arial"/>
        <family val="2"/>
      </rPr>
      <t xml:space="preserve">
</t>
    </r>
  </si>
  <si>
    <r>
      <t xml:space="preserve">Cuarto Trimestre
</t>
    </r>
    <r>
      <rPr>
        <i/>
        <sz val="12"/>
        <rFont val="Arial"/>
        <family val="2"/>
      </rPr>
      <t xml:space="preserve">+ 5 piezas comunicacionales diseñadas y socializadas
. Registro de asistencia socialización MECI </t>
    </r>
  </si>
  <si>
    <r>
      <t xml:space="preserve">Primer Trimestre:
</t>
    </r>
    <r>
      <rPr>
        <i/>
        <sz val="12"/>
        <rFont val="Arial"/>
        <family val="2"/>
      </rPr>
      <t>No se programo seguimiento al plan de adecuación este periodo</t>
    </r>
  </si>
  <si>
    <r>
      <t xml:space="preserve">Segundo Trimestre
</t>
    </r>
    <r>
      <rPr>
        <i/>
        <sz val="12"/>
        <rFont val="Arial"/>
        <family val="2"/>
      </rPr>
      <t>No se programo seguimiento al plan de adecuación este periodo</t>
    </r>
  </si>
  <si>
    <r>
      <rPr>
        <b/>
        <i/>
        <sz val="12"/>
        <rFont val="Arial"/>
        <family val="2"/>
      </rPr>
      <t>Tercer Trimestre</t>
    </r>
    <r>
      <rPr>
        <i/>
        <sz val="12"/>
        <rFont val="Arial"/>
        <family val="2"/>
      </rPr>
      <t xml:space="preserve">
No se programo seguimiento al plan de adecuación este periodo</t>
    </r>
  </si>
  <si>
    <r>
      <rPr>
        <b/>
        <i/>
        <sz val="12"/>
        <rFont val="Arial"/>
        <family val="2"/>
      </rPr>
      <t>Tercer Trimestre</t>
    </r>
    <r>
      <rPr>
        <i/>
        <sz val="12"/>
        <rFont val="Arial"/>
        <family val="2"/>
      </rPr>
      <t xml:space="preserve">
Se programo para realizarse en el ultimo trimestre  2022</t>
    </r>
  </si>
  <si>
    <r>
      <rPr>
        <b/>
        <i/>
        <sz val="12"/>
        <rFont val="Arial"/>
        <family val="2"/>
      </rPr>
      <t>Cuarto Trimestre</t>
    </r>
    <r>
      <rPr>
        <i/>
        <sz val="12"/>
        <rFont val="Arial"/>
        <family val="2"/>
      </rPr>
      <t xml:space="preserve">
</t>
    </r>
    <r>
      <rPr>
        <sz val="12"/>
        <rFont val="Arial"/>
        <family val="2"/>
      </rPr>
      <t>Se realizo seguimiento al estado de avance en la implementación y sostenibilidad del modelo integrado de planeación y gestión MIPG, El cual fue entregado el 11 de noviembre de 2022 al Director General con copia a las subdirecciones y oficinas del IDIPRON.
Frente a la Meta Propuesta se tiene un cumplimiento general del 100% ya que se presento el informe de seguimiento plan de adecuación y sostenibilidad MIPG 2022.</t>
    </r>
  </si>
  <si>
    <r>
      <rPr>
        <b/>
        <i/>
        <sz val="12"/>
        <rFont val="Arial"/>
        <family val="2"/>
      </rPr>
      <t>Cuarto Trimestre</t>
    </r>
    <r>
      <rPr>
        <i/>
        <sz val="12"/>
        <rFont val="Arial"/>
        <family val="2"/>
      </rPr>
      <t xml:space="preserve">
NFORME DE SEGUIMIENTO PLAN DE ADECUACIÓN Y SOSTENIBILIDAD MIPG  - Presentado el 11 de noviembre de 2022</t>
    </r>
  </si>
  <si>
    <r>
      <rPr>
        <b/>
        <i/>
        <sz val="12"/>
        <rFont val="Arial"/>
        <family val="2"/>
      </rPr>
      <t>Primer Trimestre:</t>
    </r>
    <r>
      <rPr>
        <i/>
        <sz val="12"/>
        <rFont val="Arial"/>
        <family val="2"/>
      </rPr>
      <t xml:space="preserve">
No se programo para este periodo</t>
    </r>
  </si>
  <si>
    <r>
      <rPr>
        <b/>
        <i/>
        <sz val="12"/>
        <rFont val="Arial"/>
        <family val="2"/>
      </rPr>
      <t xml:space="preserve">Segundo Trimestre: 
</t>
    </r>
    <r>
      <rPr>
        <sz val="12"/>
        <rFont val="Arial"/>
        <family val="2"/>
      </rPr>
      <t>Se actualizaron 5 formatos de la OCI.</t>
    </r>
    <r>
      <rPr>
        <i/>
        <sz val="12"/>
        <rFont val="Arial"/>
        <family val="2"/>
      </rPr>
      <t xml:space="preserve"> </t>
    </r>
    <r>
      <rPr>
        <sz val="12"/>
        <rFont val="Arial"/>
        <family val="2"/>
      </rPr>
      <t>en donde se revisarón los documentos y registros, realizando una validación de la pertinencia de los contenidos, de conformidad con la gestión interna de la OCI, posteriomente se presentarón a revisión y aprobación de la Jefatura.</t>
    </r>
    <r>
      <rPr>
        <b/>
        <i/>
        <sz val="12"/>
        <rFont val="Arial"/>
        <family val="2"/>
      </rPr>
      <t xml:space="preserve"> </t>
    </r>
    <r>
      <rPr>
        <sz val="12"/>
        <rFont val="Arial"/>
        <family val="2"/>
      </rPr>
      <t>entregado a la OAP con copia a MIPG</t>
    </r>
    <r>
      <rPr>
        <b/>
        <i/>
        <sz val="12"/>
        <rFont val="Arial"/>
        <family val="2"/>
      </rPr>
      <t xml:space="preserve"> </t>
    </r>
    <r>
      <rPr>
        <sz val="12"/>
        <rFont val="Arial"/>
        <family val="2"/>
      </rPr>
      <t xml:space="preserve">el 11 de abril de 2022.
</t>
    </r>
    <r>
      <rPr>
        <b/>
        <i/>
        <sz val="12"/>
        <rFont val="Arial"/>
        <family val="2"/>
      </rPr>
      <t xml:space="preserve">
</t>
    </r>
    <r>
      <rPr>
        <sz val="12"/>
        <rFont val="Arial"/>
        <family val="2"/>
      </rPr>
      <t xml:space="preserve">Frente a la Meta Propuesta se obtuvo un cumplimiento general del 50% ya que se actualizaron 5 documentos de la OCI durante el periodo evaluado. </t>
    </r>
  </si>
  <si>
    <r>
      <rPr>
        <b/>
        <i/>
        <sz val="12"/>
        <rFont val="Arial"/>
        <family val="2"/>
      </rPr>
      <t xml:space="preserve">Segundo Trimestre:
</t>
    </r>
    <r>
      <rPr>
        <i/>
        <sz val="12"/>
        <rFont val="Arial"/>
        <family val="2"/>
      </rPr>
      <t>Documentos actualizados y oficializados en el 2022: 
1. Plan Anual de Auditorías Internas S-SDG-FT-002 
2. Programa de Auditoria S-SEG-FT-003 
3. Informe de Auditoría S-SEG-FT-007 
4. Carta de Representación S-SEG-FT-009 
5. Compromiso Ético del Auditor S-SEG-FT-01</t>
    </r>
  </si>
  <si>
    <r>
      <t xml:space="preserve">Tercer Trimestre:
</t>
    </r>
    <r>
      <rPr>
        <sz val="12"/>
        <rFont val="Arial"/>
        <family val="2"/>
      </rPr>
      <t>Se ajustaron los 16 documentos del proceso, entre formatos, procedimientos  y manuales, de conformidad con el nuevo rediseño organizacional, cambiando formatos en cuanto a codigos, fechas, nombres y versiones, asi como el cambio de nombre del  proceso por EVALUACIÓN DE LA GESTIÓN
Frente a la Meta Propuesta se continua con  un cumplimiento general del 50% ya que se actualizaron 5 documentos de la OCI durante el segundo trimestre, y aunque se ajustaron todos los documentos del proceso durante el tercer trimetre, se tiene programado realizar  otras modificaciones de contenidos a los procedimientos y manuales durante el cuarto trimestre 2022.</t>
    </r>
  </si>
  <si>
    <r>
      <t>Tercer Trimestr: 
1.</t>
    </r>
    <r>
      <rPr>
        <i/>
        <sz val="12"/>
        <rFont val="Arial"/>
        <family val="2"/>
      </rPr>
      <t>CARACTERIZACION SEGUIMIENTO Y CONTROL S -EVG-CP-001
2. AUDITORIAS INTERNAS S-EVG-PR-001
3. TRAMITE DE INFORMACIÓN PÁRA INFORMES DE OBLIGATORIO CUMPLIMIENTO  S  -EVG-PR-002
4. ATENCIÓN DE REQUERIMIENTOS DE INFORMACIÓN DE ENTES EXTERNOS DE CONTROLS-EVG-PR-003
5. MANUAL OPERATIVO DE SEGUIMIENTO Y EVALUACION A LA GESTIÓNS-EVG-MA-001
6. MANUAL CODIGO DE ETICA DE AUDITORS-EVG-MA-002
7. MANUAL ESTATUTO DE AUDITORIAS-EVG-MA-003
8. PROTOCOLO DE ATENCIÓN ENTES DE CONTROLS-EVG-DI-001
9. EVALUACIÓN DE AUDITORES  INTERNOSS-EVG-FT-001
10. PLAN ANUAL DE AUDITORIAS INTERNASS-EVG-FT-002
11. PROGRAMA DE AUDITORIAS-EVG-FT-003
12. LISTA DE CHEQUEOS-EVG-FT-004
13. REGISTRO DE ASESORIAS DE CONTROL INTERNOS-EVG-FT-005
14. INFORME DE AUDITORIA S-EVG-FT-006
15. CARTA DE REPRESENTACION AUDITORIAS-EVG-FT-007
16. COMPROMISO ETICO DE AUDITOR INTERNOS-EVG-FT-008</t>
    </r>
  </si>
  <si>
    <r>
      <rPr>
        <b/>
        <i/>
        <sz val="12"/>
        <rFont val="Arial"/>
        <family val="2"/>
      </rPr>
      <t>Cuarto Trimestre:</t>
    </r>
    <r>
      <rPr>
        <i/>
        <sz val="12"/>
        <rFont val="Arial"/>
        <family val="2"/>
      </rPr>
      <t xml:space="preserve">
</t>
    </r>
    <r>
      <rPr>
        <sz val="12"/>
        <rFont val="Arial"/>
        <family val="2"/>
      </rPr>
      <t>Se elaboro y presento a la OAP el MANUAL ESTATUTO DE AUDITORIA Y CODIGO DE ETICA DEL AUDITOR para revisión, el manual fue aprbado en sesion del 23 de diciembre de 2022 del Comite Institucional de Coordinacion de Control Intenro, se realizó Oficialización y socialización del documento en el mes de diciembre de 2022.
Frente a la Meta Propuesta se obtuvo un cumplimiento general del 100% ya que se actualizaron 6 documentos de la OCI y  la meta programada era 6 documentos actualizados.</t>
    </r>
  </si>
  <si>
    <r>
      <rPr>
        <b/>
        <i/>
        <sz val="12"/>
        <rFont val="Arial"/>
        <family val="2"/>
      </rPr>
      <t>Cuarto Trimestre</t>
    </r>
    <r>
      <rPr>
        <i/>
        <sz val="12"/>
        <rFont val="Arial"/>
        <family val="2"/>
      </rPr>
      <t xml:space="preserve">
 MANUAL ESTATUTO DE AUDTORIA S-EVG-MA-003” Versión 03 aprobado en CICCI 23 de diciembre de 2022 y correo de oficialización de fecha 29 de diciembre de 2022</t>
    </r>
  </si>
  <si>
    <r>
      <rPr>
        <b/>
        <i/>
        <sz val="12"/>
        <rFont val="Arial"/>
        <family val="2"/>
      </rPr>
      <t xml:space="preserve">Primer Semestre: 
</t>
    </r>
    <r>
      <rPr>
        <sz val="12"/>
        <rFont val="Arial"/>
        <family val="2"/>
      </rPr>
      <t>Se dio cumplimiento al PAA 2022, a través de la realización de la Auditoria Interna Atención a la ciudadania (PQRS), lo anterior</t>
    </r>
    <r>
      <rPr>
        <i/>
        <sz val="12"/>
        <rFont val="Arial"/>
        <family val="2"/>
      </rPr>
      <t xml:space="preserve"> </t>
    </r>
    <r>
      <rPr>
        <sz val="12"/>
        <rFont val="Arial"/>
        <family val="2"/>
      </rPr>
      <t xml:space="preserve">fue realizado en cumplimiento al PAA 2022, de conformidad con los procedimientos de la OCI, Programa de auditoria del proceso auditado y aplicabilidad de la normatividad legal vigente. Entregado el 31 de marzo de 2022.
</t>
    </r>
    <r>
      <rPr>
        <i/>
        <sz val="12"/>
        <rFont val="Arial"/>
        <family val="2"/>
      </rPr>
      <t xml:space="preserve"> 
</t>
    </r>
    <r>
      <rPr>
        <sz val="12"/>
        <rFont val="Arial"/>
        <family val="2"/>
      </rPr>
      <t>Frente a la Meta Propuesta</t>
    </r>
    <r>
      <rPr>
        <i/>
        <sz val="12"/>
        <rFont val="Arial"/>
        <family val="2"/>
      </rPr>
      <t xml:space="preserve"> </t>
    </r>
    <r>
      <rPr>
        <sz val="12"/>
        <rFont val="Arial"/>
        <family val="2"/>
      </rPr>
      <t xml:space="preserve">se obtuvo un cumplimiento general del 0% toda vez que la fecha de inicio para seguimiento es el 2 de junio de 2022.
</t>
    </r>
  </si>
  <si>
    <r>
      <rPr>
        <b/>
        <i/>
        <sz val="12"/>
        <rFont val="Arial"/>
        <family val="2"/>
      </rPr>
      <t>Primer Trimestre: 
 1. Auditorias:</t>
    </r>
    <r>
      <rPr>
        <i/>
        <sz val="12"/>
        <rFont val="Arial"/>
        <family val="2"/>
      </rPr>
      <t xml:space="preserve"> 
* ATENCION A LA CIUDADANIA (PQRS):</t>
    </r>
    <r>
      <rPr>
        <b/>
        <i/>
        <sz val="12"/>
        <rFont val="Arial"/>
        <family val="2"/>
      </rPr>
      <t xml:space="preserve"> Entregado el 31 de marzo de 2022. 
</t>
    </r>
    <r>
      <rPr>
        <i/>
        <sz val="12"/>
        <rFont val="Arial"/>
        <family val="2"/>
      </rPr>
      <t xml:space="preserve">
</t>
    </r>
  </si>
  <si>
    <r>
      <rPr>
        <b/>
        <i/>
        <sz val="12"/>
        <rFont val="Arial"/>
        <family val="2"/>
      </rPr>
      <t xml:space="preserve">Segundo Trimestre: 
</t>
    </r>
    <r>
      <rPr>
        <sz val="12"/>
        <rFont val="Arial"/>
        <family val="2"/>
      </rPr>
      <t>Se continua dando cumplimiento a la realización de las Auditorias Internas (4), remitiendo los informes finales a los procesos auditados y a todos los miembros del Comité , a través de la realización de las siguientes Auditorias Internas Contextos (Internado - Externado), Gestión Financiera, Gestión Logistica y Gestión Contractual , siendo estas realizadas en cumplimiento al PAA 2022, de conformidad con los procedimientos de la OCI, Programa de auditoria del proceso auditado y aplicabilidad de la normatividad legal vigente. Los</t>
    </r>
    <r>
      <rPr>
        <i/>
        <sz val="12"/>
        <rFont val="Arial"/>
        <family val="2"/>
      </rPr>
      <t xml:space="preserve"> </t>
    </r>
    <r>
      <rPr>
        <sz val="12"/>
        <rFont val="Arial"/>
        <family val="2"/>
      </rPr>
      <t xml:space="preserve">Informes fuerón entregados a los procesos en las siguientes fechas: 27 de mayo, 24 de junio, 17 de junio y 24 de junio de 2022. 
</t>
    </r>
    <r>
      <rPr>
        <i/>
        <sz val="12"/>
        <rFont val="Arial"/>
        <family val="2"/>
      </rPr>
      <t xml:space="preserve"> 
</t>
    </r>
    <r>
      <rPr>
        <sz val="12"/>
        <rFont val="Arial"/>
        <family val="2"/>
      </rPr>
      <t>Frente a la Meta Propuesta</t>
    </r>
    <r>
      <rPr>
        <b/>
        <i/>
        <sz val="12"/>
        <rFont val="Arial"/>
        <family val="2"/>
      </rPr>
      <t xml:space="preserve"> </t>
    </r>
    <r>
      <rPr>
        <sz val="12"/>
        <rFont val="Arial"/>
        <family val="2"/>
      </rPr>
      <t>se obtuvo un cumplimiento general del 50% toda vez que en total se han realizado 5 auditorias propuestas en el PAA durante el primer semestre de 2022.</t>
    </r>
  </si>
  <si>
    <r>
      <rPr>
        <b/>
        <i/>
        <sz val="12"/>
        <rFont val="Arial"/>
        <family val="2"/>
      </rPr>
      <t xml:space="preserve">Segundo Trimestre:
1. Auditorias:
</t>
    </r>
    <r>
      <rPr>
        <i/>
        <sz val="12"/>
        <rFont val="Arial"/>
        <family val="2"/>
      </rPr>
      <t xml:space="preserve">* CONTEXTOS (INTERNADO - EXTERNADO) - Se entregó Informe Final </t>
    </r>
    <r>
      <rPr>
        <b/>
        <i/>
        <sz val="12"/>
        <rFont val="Arial"/>
        <family val="2"/>
      </rPr>
      <t xml:space="preserve">24 de junio 2022 </t>
    </r>
    <r>
      <rPr>
        <i/>
        <sz val="12"/>
        <rFont val="Arial"/>
        <family val="2"/>
      </rPr>
      <t>Radicado No 
* GESTION FINANCIERA (CONTABILIDAD - Normas internacionales) -Se entrego informe fina</t>
    </r>
    <r>
      <rPr>
        <b/>
        <i/>
        <sz val="12"/>
        <rFont val="Arial"/>
        <family val="2"/>
      </rPr>
      <t>l 27 de mayo de 2022</t>
    </r>
    <r>
      <rPr>
        <i/>
        <sz val="12"/>
        <rFont val="Arial"/>
        <family val="2"/>
      </rPr>
      <t>.
* GESTION LOGISTICA - Entregado Informe Final el</t>
    </r>
    <r>
      <rPr>
        <b/>
        <i/>
        <sz val="12"/>
        <rFont val="Arial"/>
        <family val="2"/>
      </rPr>
      <t xml:space="preserve"> 17 de junio de 2022.
</t>
    </r>
    <r>
      <rPr>
        <i/>
        <sz val="12"/>
        <rFont val="Arial"/>
        <family val="2"/>
      </rPr>
      <t xml:space="preserve">* GESTION CONTRACTUAL - Entregado informe final </t>
    </r>
    <r>
      <rPr>
        <b/>
        <i/>
        <sz val="12"/>
        <rFont val="Arial"/>
        <family val="2"/>
      </rPr>
      <t xml:space="preserve">24 de junio de 2022 
</t>
    </r>
    <r>
      <rPr>
        <i/>
        <sz val="12"/>
        <rFont val="Arial"/>
        <family val="2"/>
      </rPr>
      <t xml:space="preserve"> </t>
    </r>
  </si>
  <si>
    <r>
      <rPr>
        <b/>
        <i/>
        <sz val="12"/>
        <rFont val="Arial"/>
        <family val="2"/>
      </rPr>
      <t>Tercer Trimestre:</t>
    </r>
    <r>
      <rPr>
        <i/>
        <sz val="12"/>
        <rFont val="Arial"/>
        <family val="2"/>
      </rPr>
      <t xml:space="preserve">
</t>
    </r>
    <r>
      <rPr>
        <sz val="12"/>
        <rFont val="Arial"/>
        <family val="2"/>
      </rPr>
      <t>Se llevo a Comité de Coordinacion de Control Interno los resultados de las auditorias ejecutadas durante el primer semetre 2022.
Se dio cumplimiento a la realización de las Auditorias Internas (4),  en cumplimiento al PAA 2022, de conformidad con los procedimientos de la OCI, Programas de auditoria por cada proceso auditado y aplicabilidad de la normatividad legal vigente. Se precisa que las fechas de presentación de los Informes de Auditoria, se encuentran descritas al frente de cada informe relacionado en la columna soportes. 
Frente a la Meta Propuesta se obtuvo un cumplimiento general del 50% realizando las actividades propuestas en el Plan Anual de Auditoria 2022 durante el periodo evaluado</t>
    </r>
  </si>
  <si>
    <r>
      <rPr>
        <b/>
        <i/>
        <sz val="12"/>
        <rFont val="Arial"/>
        <family val="2"/>
      </rPr>
      <t>Tercer Trimestre:</t>
    </r>
    <r>
      <rPr>
        <i/>
        <sz val="12"/>
        <rFont val="Arial"/>
        <family val="2"/>
      </rPr>
      <t xml:space="preserve">
Comité de Coordinación de Control Interno - acra de comité julio 2022.
 Auditorias: realizadas durante el tercer trimestre:
* MISIONAL CONTEXTOS (TERRITORIO) - Se entregó Informe preliminar el dia  30 de agosto de 2022
* GESTION  DOCUMENTAL:  Se entrego informe preliminar el dia 30 de septiembre de 2022
* ATENCIÓN A LA CIUDADANIA:  Se entrego informe  final el dia 7 de septiembre de 2022
+GESTION TICS: Inicio de la auditoria el 12 de septienbre de 2022, se soporta con los memorndos, actas de reuniónes practicadas.
</t>
    </r>
  </si>
  <si>
    <r>
      <rPr>
        <b/>
        <i/>
        <sz val="12"/>
        <rFont val="Arial"/>
        <family val="2"/>
      </rPr>
      <t>Cuarto Trimestre:</t>
    </r>
    <r>
      <rPr>
        <i/>
        <sz val="12"/>
        <rFont val="Arial"/>
        <family val="2"/>
      </rPr>
      <t xml:space="preserve">
</t>
    </r>
    <r>
      <rPr>
        <sz val="12"/>
        <rFont val="Arial"/>
        <family val="2"/>
      </rPr>
      <t>Todos los informes de auditoria realizados durante la presente vigencia, se han notificado a la Dirección General con copia a todos los integrantes del Comité de Coordinación de Control Interno. 
Frente a la Meta Propuesta se obtuvo un cumplimiento general del 100% realizando las actividades propuestas en el Plan Anual de Auditoria 2022 y presentando los informes a los diferentes procesos auditados y a los integrantes del Comite de Coordinación de Control Interno durante el periodo evaluado</t>
    </r>
  </si>
  <si>
    <r>
      <t xml:space="preserve">Cuarto Trimestre
</t>
    </r>
    <r>
      <rPr>
        <i/>
        <sz val="12"/>
        <rFont val="Arial"/>
        <family val="2"/>
      </rPr>
      <t>GESTION TICS: Se presento Informe Definitivo el 25 de noviembre de 2022.
GESTION DE DESARROLLO HUMANO - Seguridad y Salud en el Trabajo: Se presento informe Definitivo el 22 de diciembre de 2022.
GESTION DE SERVICIOS ADMINISTRATIVOS:  Se presento informe Definitivo el 20 de diciembre de 2022.</t>
    </r>
    <r>
      <rPr>
        <sz val="12"/>
        <rFont val="Arial"/>
        <family val="2"/>
      </rPr>
      <t xml:space="preserve">
</t>
    </r>
  </si>
  <si>
    <r>
      <rPr>
        <b/>
        <i/>
        <sz val="12"/>
        <rFont val="Arial"/>
        <family val="2"/>
      </rPr>
      <t>Primer Trimestre:</t>
    </r>
    <r>
      <rPr>
        <i/>
        <sz val="12"/>
        <rFont val="Arial"/>
        <family val="2"/>
      </rPr>
      <t xml:space="preserve">
No se programo para este periodo</t>
    </r>
  </si>
  <si>
    <r>
      <rPr>
        <b/>
        <i/>
        <sz val="12"/>
        <rFont val="Arial"/>
        <family val="2"/>
      </rPr>
      <t>Segundo Trimestre:</t>
    </r>
    <r>
      <rPr>
        <i/>
        <sz val="12"/>
        <rFont val="Arial"/>
        <family val="2"/>
      </rPr>
      <t xml:space="preserve">
No se programo para este periodo</t>
    </r>
  </si>
  <si>
    <r>
      <rPr>
        <b/>
        <i/>
        <sz val="12"/>
        <rFont val="Arial"/>
        <family val="2"/>
      </rPr>
      <t>Tercer Trimestre</t>
    </r>
    <r>
      <rPr>
        <i/>
        <sz val="12"/>
        <rFont val="Arial"/>
        <family val="2"/>
      </rPr>
      <t xml:space="preserve">
No se programo para este periodo</t>
    </r>
  </si>
  <si>
    <r>
      <t xml:space="preserve">Cuarto Trimestre
</t>
    </r>
    <r>
      <rPr>
        <sz val="12"/>
        <rFont val="Arial"/>
        <family val="2"/>
      </rPr>
      <t xml:space="preserve">
Se realizo la socialización al grupo SIGID en relación al MECI y resultados seguimiento implementación MIPG.
frente a la meta propuesta se obtuvo un cumplimiento del 100% toda vez que se realizó la socialización MECI al grupo SIGID </t>
    </r>
  </si>
  <si>
    <r>
      <t xml:space="preserve">Cuarto Trimestre
</t>
    </r>
    <r>
      <rPr>
        <i/>
        <sz val="12"/>
        <rFont val="Arial"/>
        <family val="2"/>
      </rPr>
      <t>Se soporta con registro de asistencia y presentación.Socialización SCI- MECI Y Resultados seguimiento implementación MIPG, realizada el dia 12 de diciembre de 2022</t>
    </r>
  </si>
  <si>
    <r>
      <rPr>
        <b/>
        <i/>
        <sz val="12"/>
        <rFont val="Arial"/>
        <family val="2"/>
      </rPr>
      <t>Primer Trimestre.</t>
    </r>
    <r>
      <rPr>
        <i/>
        <sz val="12"/>
        <rFont val="Arial"/>
        <family val="2"/>
      </rPr>
      <t xml:space="preserve">
No se programo para este periodo</t>
    </r>
  </si>
  <si>
    <r>
      <rPr>
        <b/>
        <i/>
        <sz val="12"/>
        <rFont val="Arial"/>
        <family val="2"/>
      </rPr>
      <t xml:space="preserve">Primer Trimestre: </t>
    </r>
    <r>
      <rPr>
        <i/>
        <sz val="12"/>
        <rFont val="Arial"/>
        <family val="2"/>
      </rPr>
      <t xml:space="preserve">
No se programo para este periodo</t>
    </r>
  </si>
  <si>
    <r>
      <rPr>
        <b/>
        <i/>
        <sz val="12"/>
        <rFont val="Arial"/>
        <family val="2"/>
      </rPr>
      <t xml:space="preserve">Segundo Trimestre:
</t>
    </r>
    <r>
      <rPr>
        <sz val="12"/>
        <rFont val="Arial"/>
        <family val="2"/>
      </rPr>
      <t>Se elaboró y publicó en la pagina web el seguimiento al PAAC primer cuatrimestre. En donde, la Oficina de Planeación fue la encargada de facilitar, articular y consolidar el informe respectivo de la entidad, una vez fue allegado a la OCI el Plan Anticorrupción y de Atención al Ciudadano, se verificó la información contenida y se rindio el respectivo informe de seguimiento. El cual fue presentado el 13 de mayo de 2022 y publicado en la pagina web.
Frente a la Meta Propuesta se obtuvo un cumplimiento general del 50% toda vez que en total ya que se presento y publico el seguimiento del PAAC conforme a lo establecido en la Ley 1474 de 2011 del Estatuto Anticorrupción.</t>
    </r>
  </si>
  <si>
    <r>
      <rPr>
        <b/>
        <i/>
        <sz val="12"/>
        <rFont val="Arial"/>
        <family val="2"/>
      </rPr>
      <t xml:space="preserve">Segundo Trimestre:
</t>
    </r>
    <r>
      <rPr>
        <i/>
        <sz val="12"/>
        <rFont val="Arial"/>
        <family val="2"/>
      </rPr>
      <t xml:space="preserve">SEGUIMIENTO AL PLAN ANTICORRUPCIÓN Y DE ATENCIÓN AL CIUDADANO Y MAPA DE RIESGOS DE CORRUPCIÓN - Presentado el 13 de mayo de 2022 y publicado en la pagina web. </t>
    </r>
  </si>
  <si>
    <r>
      <rPr>
        <b/>
        <i/>
        <sz val="12"/>
        <rFont val="Arial"/>
        <family val="2"/>
      </rPr>
      <t>Tercer Trimestre</t>
    </r>
    <r>
      <rPr>
        <i/>
        <sz val="12"/>
        <rFont val="Arial"/>
        <family val="2"/>
      </rPr>
      <t xml:space="preserve">
</t>
    </r>
    <r>
      <rPr>
        <sz val="12"/>
        <rFont val="Arial"/>
        <family val="2"/>
      </rPr>
      <t>Se elaboró y publicó en la pagina web el seguimiento al PAAC segundo cuatrimestre 2022. En donde, la Oficina de Planeación fue la encargada de facilitar, articular y consolidar el informe respectivo de la entidad, una vez fue allegado a la OCI el Plan Anticorrupción y de Atención al Ciudadano, se verificó la información contenida y se rindio el respectivo informe de seguimiento. El cual fue presentado el 12 de septiembre de 2022 y publicado en la pagina web.
Frente a la Meta Propuesta se obtuvo un cumplimiento general del 100% toda vez que en total ya que se presento y publico el seguimiento del PAAC conforme a lo establecido en la Ley 1474 de 2011 del Estatuto Anticorrupción.</t>
    </r>
    <r>
      <rPr>
        <i/>
        <sz val="12"/>
        <rFont val="Arial"/>
        <family val="2"/>
      </rPr>
      <t xml:space="preserve">
</t>
    </r>
  </si>
  <si>
    <r>
      <t xml:space="preserve">Tercer Trimestre
</t>
    </r>
    <r>
      <rPr>
        <i/>
        <sz val="12"/>
        <rFont val="Arial"/>
        <family val="2"/>
      </rPr>
      <t xml:space="preserve">
SEGUIMIENTO AL PLAN ANTICORRUPCIÓN Y DE ATENCIÓN AL CIUDADANO Y MAPA DE RIESGOS DE CORRUPCIÓN - Presentado el 12 de septiembre de 2022 y publicado en la pagina web. </t>
    </r>
  </si>
  <si>
    <r>
      <rPr>
        <b/>
        <i/>
        <sz val="12"/>
        <rFont val="Arial"/>
        <family val="2"/>
      </rPr>
      <t xml:space="preserve">Cuarto Trimestre:
</t>
    </r>
    <r>
      <rPr>
        <i/>
        <sz val="12"/>
        <rFont val="Arial"/>
        <family val="2"/>
      </rPr>
      <t xml:space="preserve">
</t>
    </r>
    <r>
      <rPr>
        <sz val="12"/>
        <rFont val="Arial"/>
        <family val="2"/>
      </rPr>
      <t>La actividad propuesta finalizo en el tercer trimestre de 2022.
Frente a la Meta Propuesta se obtuvo un cumplimiento general del 100% toda vez que en total ya que se presento y publico el seguimiento del PAAC conforme a lo establecido en la Ley 1474 de 2011 del Estatuto Anticorrupción.</t>
    </r>
  </si>
  <si>
    <r>
      <rPr>
        <b/>
        <i/>
        <sz val="12"/>
        <rFont val="Arial"/>
        <family val="2"/>
      </rPr>
      <t>Cuarto Trimestre</t>
    </r>
    <r>
      <rPr>
        <i/>
        <sz val="12"/>
        <rFont val="Arial"/>
        <family val="2"/>
      </rPr>
      <t xml:space="preserve">
N/A</t>
    </r>
  </si>
  <si>
    <r>
      <rPr>
        <b/>
        <i/>
        <sz val="12"/>
        <rFont val="Arial"/>
        <family val="2"/>
      </rPr>
      <t xml:space="preserve">Segundo Trimestre:
</t>
    </r>
    <r>
      <rPr>
        <sz val="12"/>
        <rFont val="Arial"/>
        <family val="2"/>
      </rPr>
      <t>Se elaboró el Informe de seguimiento Ley 1712 de 2014</t>
    </r>
    <r>
      <rPr>
        <i/>
        <sz val="12"/>
        <rFont val="Arial"/>
        <family val="2"/>
      </rPr>
      <t xml:space="preserve">. </t>
    </r>
    <r>
      <rPr>
        <sz val="12"/>
        <rFont val="Arial"/>
        <family val="2"/>
      </rPr>
      <t xml:space="preserve">Para lo cual, se realizo seguimiento y verificación de los principios de transparencia y acceso a la información publica implementados en el IDIPRON a través de la matriz ITA, y se elaboro informe de seguimiento, presentado el 21 de junio de 2022.
Frente a la Meta Propuesta se obtuvo un cumplimiento general del 50% toda vez que se elaboro el Informe ley 1712 de 2014 </t>
    </r>
  </si>
  <si>
    <r>
      <rPr>
        <b/>
        <i/>
        <sz val="12"/>
        <rFont val="Arial"/>
        <family val="2"/>
      </rPr>
      <t xml:space="preserve">Segundo Trimestre:
</t>
    </r>
    <r>
      <rPr>
        <i/>
        <sz val="12"/>
        <rFont val="Arial"/>
        <family val="2"/>
      </rPr>
      <t>SEGUIMIENTO LEY 1712 DE 2014- ITB ÌNDICE DE TRANSPARENCIA DE BOGOTÁ - presentado el 21 de junio de 2022.</t>
    </r>
  </si>
  <si>
    <r>
      <t xml:space="preserve">Tercer Trimestre:
</t>
    </r>
    <r>
      <rPr>
        <i/>
        <sz val="12"/>
        <rFont val="Arial"/>
        <family val="2"/>
      </rPr>
      <t xml:space="preserve">Se inicio la actividad de analisis y seguimiento ley 1712 , el cual culmino con la entrega del informe el 27 de octubre de 2022.
Frente a la Meta Propuesta se obtuvo un cumplimiento general del 100% toda vez que se elaboro el Informe ley 1712 de 2014 </t>
    </r>
  </si>
  <si>
    <r>
      <t xml:space="preserve">Tercer Trimestre
</t>
    </r>
    <r>
      <rPr>
        <i/>
        <sz val="12"/>
        <rFont val="Arial"/>
        <family val="2"/>
      </rPr>
      <t>Se presentó  el INFORME DE SEGUIMIENTO LEY 1712 DE 2014- ITB en el mes de octubre de 2022</t>
    </r>
  </si>
  <si>
    <r>
      <rPr>
        <b/>
        <i/>
        <sz val="12"/>
        <rFont val="Arial"/>
        <family val="2"/>
      </rPr>
      <t>Cuarto Trimestre</t>
    </r>
    <r>
      <rPr>
        <i/>
        <sz val="12"/>
        <rFont val="Arial"/>
        <family val="2"/>
      </rPr>
      <t xml:space="preserve">
</t>
    </r>
    <r>
      <rPr>
        <sz val="12"/>
        <rFont val="Arial"/>
        <family val="2"/>
      </rPr>
      <t xml:space="preserve">Se elaboró el Informe de seguimiento Ley 1712 de 2014. Para lo cual, se realizo seguimiento y verificación de los principios de transparencia y acceso a la información publica implementados en el IDIPRON a través de la matriz ITA, y se elaboro informe de seguimiento, presentado el  24 de octubre de 2022.
Frente a la Meta Propuesta se obtuvo un cumplimiento general del 100% toda vez que se elaboro el Informe ley 1712 de 2014 </t>
    </r>
  </si>
  <si>
    <t>Cuarto Trimestre
SEGUIMIENTO LEY 1712 DE 2014- ITB ÌNDICE DE TRANSPARENCIA DE BOGOTÁ - presentado el 24 de octubre de 2022.</t>
  </si>
  <si>
    <r>
      <rPr>
        <b/>
        <i/>
        <sz val="12"/>
        <rFont val="Arial"/>
        <family val="2"/>
      </rPr>
      <t xml:space="preserve">Primer Trimestre
</t>
    </r>
    <r>
      <rPr>
        <sz val="12"/>
        <rFont val="Arial"/>
        <family val="2"/>
      </rPr>
      <t>Se realizo seguimiento a los planes de mejoramiento externos para la presentación de la Cuenta Anual de Contraloria en Sivicof, asi mismo, se realizo y envio informe de seguimiento a los planes de mejoramiento internos.</t>
    </r>
    <r>
      <rPr>
        <i/>
        <sz val="12"/>
        <rFont val="Arial"/>
        <family val="2"/>
      </rPr>
      <t xml:space="preserve"> </t>
    </r>
    <r>
      <rPr>
        <sz val="12"/>
        <rFont val="Arial"/>
        <family val="2"/>
      </rPr>
      <t>Para lo cual, se solicitó a la OAP Información de los Tableros de Control y repositorio de evidencias, posteriormente se realizo distribución entre los profesionales de la OCI con la finalidad de verificar las evidencias que garantizaran el cumplimiento de las acciones propuestas y por ulitmo se elabora y presentan los informes de seguimiento a los planes de mejoramiento internos y externos. Entregados el 27 de febrero de 2022 y 31 de marzo de 2022
Frente a la Meta Propuesta</t>
    </r>
    <r>
      <rPr>
        <b/>
        <sz val="12"/>
        <rFont val="Arial"/>
        <family val="2"/>
      </rPr>
      <t xml:space="preserve"> </t>
    </r>
    <r>
      <rPr>
        <sz val="12"/>
        <rFont val="Arial"/>
        <family val="2"/>
      </rPr>
      <t xml:space="preserve">se obtuvo un cumplimiento general del 33% ya que se realizo seguimiento a los planes de mejoramiento externos para la presentación de la Cuenta Anual de Contraloria en Sivicof, asi mismo, se realizo y envio informe de seguimiento a los planes de mejoramiento internos durante el periodo evaluado. 
</t>
    </r>
    <r>
      <rPr>
        <i/>
        <sz val="12"/>
        <rFont val="Arial"/>
        <family val="2"/>
      </rPr>
      <t xml:space="preserve"> 
</t>
    </r>
  </si>
  <si>
    <r>
      <rPr>
        <b/>
        <i/>
        <sz val="12"/>
        <rFont val="Arial"/>
        <family val="2"/>
      </rPr>
      <t xml:space="preserve">Primer Trimestre
</t>
    </r>
    <r>
      <rPr>
        <i/>
        <sz val="12"/>
        <rFont val="Arial"/>
        <family val="2"/>
      </rPr>
      <t>SEGUIMIENTO A LOS PLANES DE MEJORAMIENTO EXTERNOS -presentado 27 de febrero de 2022 en la cuenta anual de SIVICOF
SEGUIMIENTO A LOS PLANES DE MEJORAMIENTO INTERNOS -presentado 31 de marzo de 2022</t>
    </r>
  </si>
  <si>
    <r>
      <rPr>
        <b/>
        <i/>
        <sz val="12"/>
        <rFont val="Arial"/>
        <family val="2"/>
      </rPr>
      <t xml:space="preserve">Segundo Trimestre
</t>
    </r>
    <r>
      <rPr>
        <sz val="12"/>
        <rFont val="Arial"/>
        <family val="2"/>
      </rPr>
      <t>Se realizo seguimiento a los planes de mejoramiento externos e internos. Para lo cual,</t>
    </r>
    <r>
      <rPr>
        <i/>
        <sz val="12"/>
        <rFont val="Arial"/>
        <family val="2"/>
      </rPr>
      <t xml:space="preserve"> </t>
    </r>
    <r>
      <rPr>
        <sz val="12"/>
        <rFont val="Arial"/>
        <family val="2"/>
      </rPr>
      <t xml:space="preserve">se solicitó a la OAP Información de los Tableros de Control y repositorio de evidencias, posteriormente se realizo distribución entre los profesionales de la OCI con la finalidad de verificar las evidencias que garantizaran el cumplimiento de las acciones propuestas y por ulitmo se elabora y presentan los informes de seguimiento a los planes de mejoramiento internos y externos. Entregado el 30 de junio de 2022
Frente a la Meta Propuesta se obtuvo un cumplimiento general del 66% ya que se realizo seguimiento a los planes de mejoramiento internos y externos durante el periodo evaluado. 
</t>
    </r>
    <r>
      <rPr>
        <i/>
        <sz val="12"/>
        <rFont val="Arial"/>
        <family val="2"/>
      </rPr>
      <t xml:space="preserve"> 
</t>
    </r>
  </si>
  <si>
    <r>
      <rPr>
        <b/>
        <i/>
        <sz val="12"/>
        <rFont val="Arial"/>
        <family val="2"/>
      </rPr>
      <t>Segundo Trimestre:</t>
    </r>
    <r>
      <rPr>
        <i/>
        <sz val="12"/>
        <rFont val="Arial"/>
        <family val="2"/>
      </rPr>
      <t xml:space="preserve">
SEGUIMIENTO A LOS PLANES DE MEJORAMIENTO  INTERNOS  Y EXTERNOS -presentado 30 de junio de 2022
</t>
    </r>
  </si>
  <si>
    <r>
      <rPr>
        <b/>
        <i/>
        <sz val="12"/>
        <rFont val="Arial"/>
        <family val="2"/>
      </rPr>
      <t>Tercer Trimestre</t>
    </r>
    <r>
      <rPr>
        <i/>
        <sz val="12"/>
        <rFont val="Arial"/>
        <family val="2"/>
      </rPr>
      <t xml:space="preserve">
</t>
    </r>
    <r>
      <rPr>
        <sz val="12"/>
        <rFont val="Arial"/>
        <family val="2"/>
      </rPr>
      <t xml:space="preserve">No se programo para este periodo
Frente a la Meta Propuesta se continua conun cumplimiento general del 66% ya que se realizo seguimiento a los planes de mejoramiento internos y externos durante el  segundo trimestre. </t>
    </r>
  </si>
  <si>
    <r>
      <t xml:space="preserve">Cuarto Trimestre:
</t>
    </r>
    <r>
      <rPr>
        <sz val="12"/>
        <rFont val="Arial"/>
        <family val="2"/>
      </rPr>
      <t>Se realizo seguimiento a los planes de mejoramiento internos y externos, el cual fue entregado el 5 de diciembre de 2022.
Frente a la Meta Propuesta se observa un cumplimiento general del 100% ya que se realizaron 3  seguimientos a los planes de mejoramiento internos y externos.</t>
    </r>
  </si>
  <si>
    <r>
      <t xml:space="preserve">Cuarto Trimestre
</t>
    </r>
    <r>
      <rPr>
        <i/>
        <sz val="12"/>
        <rFont val="Arial"/>
        <family val="2"/>
      </rPr>
      <t>SEGUIMIENTO A LOS PLANES DE MEJORAMIENTO  INTERNOS  Y EXTERNOS -presentado 5 de diciembre de 2022</t>
    </r>
  </si>
  <si>
    <r>
      <rPr>
        <b/>
        <i/>
        <sz val="12"/>
        <rFont val="Arial"/>
        <family val="2"/>
      </rPr>
      <t xml:space="preserve">Primer Trimestre:
</t>
    </r>
    <r>
      <rPr>
        <sz val="12"/>
        <rFont val="Arial"/>
        <family val="2"/>
      </rPr>
      <t xml:space="preserve">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31 de marzo de 2022
</t>
    </r>
    <r>
      <rPr>
        <i/>
        <sz val="12"/>
        <rFont val="Arial"/>
        <family val="2"/>
      </rPr>
      <t xml:space="preserve"> 
</t>
    </r>
    <r>
      <rPr>
        <sz val="12"/>
        <rFont val="Arial"/>
        <family val="2"/>
      </rPr>
      <t xml:space="preserve">Frente a la Meta Propuesta se obtuvo un cumplimiento general del 33% ya que se realizó monitoreo del plan estratégico e indicadores durante el periodo evaluado.
</t>
    </r>
  </si>
  <si>
    <r>
      <rPr>
        <b/>
        <i/>
        <sz val="12"/>
        <rFont val="Arial"/>
        <family val="2"/>
      </rPr>
      <t xml:space="preserve">Segundo Trimestre:
</t>
    </r>
    <r>
      <rPr>
        <sz val="12"/>
        <rFont val="Arial"/>
        <family val="2"/>
      </rPr>
      <t xml:space="preserve">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30 de junio de 2022
</t>
    </r>
    <r>
      <rPr>
        <i/>
        <sz val="12"/>
        <rFont val="Arial"/>
        <family val="2"/>
      </rPr>
      <t xml:space="preserve"> 
</t>
    </r>
    <r>
      <rPr>
        <sz val="12"/>
        <rFont val="Arial"/>
        <family val="2"/>
      </rPr>
      <t xml:space="preserve">Frente a la Meta Propuesta se obtuvo un cumplimiento general del 66% ya que se realizó monitoreo del plan estratégico e indicadores durante el periodo evaluado.
</t>
    </r>
  </si>
  <si>
    <r>
      <rPr>
        <b/>
        <i/>
        <sz val="12"/>
        <rFont val="Arial"/>
        <family val="2"/>
      </rPr>
      <t>Tercer Trimestre</t>
    </r>
    <r>
      <rPr>
        <i/>
        <sz val="12"/>
        <rFont val="Arial"/>
        <family val="2"/>
      </rPr>
      <t xml:space="preserve">
</t>
    </r>
    <r>
      <rPr>
        <sz val="12"/>
        <rFont val="Arial"/>
        <family val="2"/>
      </rPr>
      <t>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30 de Septiembre de 2022
Frente a la Meta Propuesta se obtuvo un cumplimiento general del 66% ya que se realizó monitoreo del plan estratégico e indicadores durante el periodo evaluado.</t>
    </r>
  </si>
  <si>
    <r>
      <rPr>
        <b/>
        <i/>
        <sz val="12"/>
        <rFont val="Arial"/>
        <family val="2"/>
      </rPr>
      <t>Cuarto Trimestre</t>
    </r>
    <r>
      <rPr>
        <i/>
        <sz val="12"/>
        <rFont val="Arial"/>
        <family val="2"/>
      </rPr>
      <t xml:space="preserve">
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31 de diciembre de 2022
Frente a la Meta Propuesta se obtuvo un cumplimiento general del 100% ya que se realizaron 4 monitoreos del plan estratégico e indicadores durante el año 2022</t>
    </r>
  </si>
  <si>
    <r>
      <rPr>
        <b/>
        <i/>
        <sz val="12"/>
        <rFont val="Arial"/>
        <family val="2"/>
      </rPr>
      <t>Tercer Trimestre</t>
    </r>
    <r>
      <rPr>
        <i/>
        <sz val="12"/>
        <rFont val="Arial"/>
        <family val="2"/>
      </rPr>
      <t xml:space="preserve">
</t>
    </r>
    <r>
      <rPr>
        <sz val="12"/>
        <rFont val="Arial"/>
        <family val="2"/>
      </rPr>
      <t>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30 de septiembre de 2022
Frente a la Meta Propuesta se obtuvo un cumplimiento general del 66% ya que se realizó monitoreo del plan estratégico e indicadores durante el periodo evaluado.</t>
    </r>
  </si>
  <si>
    <r>
      <rPr>
        <b/>
        <i/>
        <sz val="12"/>
        <rFont val="Arial"/>
        <family val="2"/>
      </rPr>
      <t>Cuarto Trimestre</t>
    </r>
    <r>
      <rPr>
        <i/>
        <sz val="12"/>
        <rFont val="Arial"/>
        <family val="2"/>
      </rPr>
      <t xml:space="preserve">
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31 de diciembre de 2022
Frente a la Meta Propuesta se obtuvo un cumplimiento general del 100% ya que se realizaron 4 monitoreos del plan estratégico e indicadores durante el año 2022.</t>
    </r>
  </si>
  <si>
    <r>
      <rPr>
        <b/>
        <sz val="12"/>
        <rFont val="Arial"/>
        <family val="2"/>
      </rPr>
      <t xml:space="preserve">Segundo Trimestre:
</t>
    </r>
    <r>
      <rPr>
        <sz val="12"/>
        <rFont val="Arial"/>
        <family val="2"/>
      </rPr>
      <t>Se realizo monitoreo de mapas de riesgos de gestión y corrupción del proceso seguimiento y control. Para lo cual, se verifico la idoneidad de los controles establecidos en cada riesgo identificado subiendo la información en el Drive dispuesto para tal fin. Se presentaron el 13 y 24 de mayo de 2022
Frente a la Meta Propuesta</t>
    </r>
    <r>
      <rPr>
        <b/>
        <sz val="12"/>
        <rFont val="Arial"/>
        <family val="2"/>
      </rPr>
      <t xml:space="preserve"> </t>
    </r>
    <r>
      <rPr>
        <sz val="12"/>
        <rFont val="Arial"/>
        <family val="2"/>
      </rPr>
      <t>se obtuvo un cumplimiento general del 50% ya que se realizo el monitoreo en los terminos establecidos.</t>
    </r>
    <r>
      <rPr>
        <i/>
        <sz val="12"/>
        <rFont val="Arial"/>
        <family val="2"/>
      </rPr>
      <t xml:space="preserve"> </t>
    </r>
  </si>
  <si>
    <r>
      <rPr>
        <b/>
        <i/>
        <sz val="12"/>
        <rFont val="Arial"/>
        <family val="2"/>
      </rPr>
      <t>Tercer Trimestre</t>
    </r>
    <r>
      <rPr>
        <i/>
        <sz val="12"/>
        <rFont val="Arial"/>
        <family val="2"/>
      </rPr>
      <t xml:space="preserve">
</t>
    </r>
    <r>
      <rPr>
        <sz val="12"/>
        <rFont val="Arial"/>
        <family val="2"/>
      </rPr>
      <t xml:space="preserve">Se realizo monitoreo de mapas de riesgos de gestión y corrupción del proceso seguimiento y control. Para lo cual, se verifico la idoneidad de los controles establecidos en cada riesgo identificado subiendo la información en el Drive dispuesto para tal fin. Se presentaron el 12 y 26 de septiembre de 2022
Frente a la Meta Propuesta se obtuvo un cumplimiento general del 100% ya que se realizo el monitoreo en los terminos establecidos. </t>
    </r>
  </si>
  <si>
    <r>
      <rPr>
        <b/>
        <i/>
        <sz val="12"/>
        <rFont val="Arial"/>
        <family val="2"/>
      </rPr>
      <t>Cuarto Trimestre</t>
    </r>
    <r>
      <rPr>
        <i/>
        <sz val="12"/>
        <rFont val="Arial"/>
        <family val="2"/>
      </rPr>
      <t xml:space="preserve">
</t>
    </r>
    <r>
      <rPr>
        <sz val="12"/>
        <rFont val="Arial"/>
        <family val="2"/>
      </rPr>
      <t xml:space="preserve">La actividad de monitoreo de mapas de riesgos de gestión y corrupción del proceso seguimiento y control. finalizo en el tercer trimestre, en donde, se presentaron el 12 y 26 de septiembre de 2022
Frente a la Meta Propuesta se obtuvo un cumplimiento general del 100% ya que se realizo el monitoreo en los terminos establecidos. </t>
    </r>
  </si>
  <si>
    <r>
      <rPr>
        <b/>
        <i/>
        <sz val="12"/>
        <rFont val="Arial"/>
        <family val="2"/>
      </rPr>
      <t xml:space="preserve">Segundo Trimestre:
</t>
    </r>
    <r>
      <rPr>
        <sz val="12"/>
        <rFont val="Arial"/>
        <family val="2"/>
      </rPr>
      <t xml:space="preserve">Se realizo informe de seguimiento de mapas de riesgos de gestión y corrupción, en donde se verifico el cumplimiento de la ejecución de los controles que se tienen definidos para mitigar los riesgos identificados en cada proceso, subiendo la información en el Drive dispuesto para tal fin y se presentó el 10 de junio de 2022
Frente a la Meta Propuesta se obtuvo un cumplimiento general del 50% ya que se realizaron los  seguimientos em los terminos establecidos. </t>
    </r>
  </si>
  <si>
    <r>
      <rPr>
        <b/>
        <i/>
        <sz val="12"/>
        <rFont val="Arial"/>
        <family val="2"/>
      </rPr>
      <t>Tercer Trimestre</t>
    </r>
    <r>
      <rPr>
        <i/>
        <sz val="12"/>
        <rFont val="Arial"/>
        <family val="2"/>
      </rPr>
      <t xml:space="preserve">
</t>
    </r>
    <r>
      <rPr>
        <sz val="12"/>
        <rFont val="Arial"/>
        <family val="2"/>
      </rPr>
      <t xml:space="preserve">Se realizo informe de seguimiento de mapas de riesgos de gestión y corrupción, en donde se verifico el cumplimiento de la ejecución de los controles que se tienen definidos para mitigar los riesgos identificados en cada proceso, subiendo la información en el Drive dispuesto para tal fin y se presentó el 
Frente a la Meta Propuesta se obtuvo un cumplimiento general del 100% ya que se realizaron los  seguimientos en los terminos establecidos. </t>
    </r>
  </si>
  <si>
    <r>
      <rPr>
        <b/>
        <i/>
        <sz val="12"/>
        <rFont val="Arial"/>
        <family val="2"/>
      </rPr>
      <t>Cuarto Trimestre</t>
    </r>
    <r>
      <rPr>
        <i/>
        <sz val="12"/>
        <rFont val="Arial"/>
        <family val="2"/>
      </rPr>
      <t xml:space="preserve">
</t>
    </r>
    <r>
      <rPr>
        <sz val="12"/>
        <rFont val="Arial"/>
        <family val="2"/>
      </rPr>
      <t xml:space="preserve">Esta actividad de seguimiento de mapas de riesgos de gestión y corrupción, finalizo en el tercer trimestre, en donde se verifico el cumplimiento de la ejecución de los controles que se tienen definidos para mitigar los riesgos identificados en cada proceso, subiendo la información en el Drive dispuesto para tal fin y se presentó el 
Frente a la Meta Propuesta se obtuvo un cumplimiento general del 100% ya que se realizaron los  seguimientos en los terminos establecidos. </t>
    </r>
  </si>
  <si>
    <r>
      <rPr>
        <b/>
        <i/>
        <sz val="12"/>
        <rFont val="Arial"/>
        <family val="2"/>
      </rPr>
      <t xml:space="preserve">Segundo Trimestre:
</t>
    </r>
    <r>
      <rPr>
        <i/>
        <sz val="12"/>
        <rFont val="Arial"/>
        <family val="2"/>
      </rPr>
      <t xml:space="preserve">
</t>
    </r>
    <r>
      <rPr>
        <sz val="12"/>
        <rFont val="Arial"/>
        <family val="2"/>
      </rPr>
      <t xml:space="preserve">Se publicó el informe de evaluación del  seguimiento de los mapas de riesgos de corrupción y gestión, enviando la solicitud de publicación en la Pagina Web a comunicaciones a través de correo electronico adjuntando el informe de seguimiento, realizado el dia 24 de mayo de 2022
</t>
    </r>
    <r>
      <rPr>
        <b/>
        <i/>
        <sz val="12"/>
        <rFont val="Arial"/>
        <family val="2"/>
      </rPr>
      <t xml:space="preserve"> 
</t>
    </r>
    <r>
      <rPr>
        <sz val="12"/>
        <rFont val="Arial"/>
        <family val="2"/>
      </rPr>
      <t>Frente a la Meta Propuesta</t>
    </r>
    <r>
      <rPr>
        <i/>
        <sz val="12"/>
        <rFont val="Arial"/>
        <family val="2"/>
      </rPr>
      <t xml:space="preserve"> s</t>
    </r>
    <r>
      <rPr>
        <sz val="12"/>
        <rFont val="Arial"/>
        <family val="2"/>
      </rPr>
      <t>e obtuvo un cumplimiento general del 50% ya que se realizó la publicación de los informes de seguimiento a los mapas de riesgos de gestión y corrupción</t>
    </r>
  </si>
  <si>
    <r>
      <rPr>
        <b/>
        <i/>
        <sz val="12"/>
        <rFont val="Arial"/>
        <family val="2"/>
      </rPr>
      <t>Tercer Trimestre</t>
    </r>
    <r>
      <rPr>
        <i/>
        <sz val="12"/>
        <rFont val="Arial"/>
        <family val="2"/>
      </rPr>
      <t xml:space="preserve">
</t>
    </r>
    <r>
      <rPr>
        <sz val="12"/>
        <rFont val="Arial"/>
        <family val="2"/>
      </rPr>
      <t>Se publicó el informe de evaluación del  seguimiento de los mapas de riesgos de corrupción y gestión, enviando la solicitud de publicación en la Pagina Web a comunicaciones a través de correo electronico adjuntando el informe de seguimiento, realizado el dia 24 de mayo de 2022
Frente a la Meta Propuesta se obtuvo un cumplimiento general del 100% ya que se realizó la publicación de los informes de seguimiento a los mapas de riesgos de gestión y corrupción</t>
    </r>
  </si>
  <si>
    <t>Tercer Trimestre
Publicación SEGUIMIENTO AL MAPA DE RIESGOS DE  CORRUPCIÓN Y DE GESTION: Se envio a comunicaciónes para publicación el 31 de octubre de 2022</t>
  </si>
  <si>
    <r>
      <t xml:space="preserve">Cuarto Trimestre
</t>
    </r>
    <r>
      <rPr>
        <sz val="12"/>
        <rFont val="Arial"/>
        <family val="2"/>
      </rPr>
      <t>Se publicó el informe de evaluación del  seguimiento de los mapas de riesgos de corrupción y gestión, enviando la solicitud de publicación en la Pagina Web a comunicaciones a través de correo electronico adjuntando el informe de seguimiento, realizado el dia 31 de octubre 2022
Frente a la Meta Propuesta se obtuvo un cumplimiento general del 100% ya que se realizó la publicación de los informes de seguimiento a los mapas de riesgos de gestión y corrupción</t>
    </r>
  </si>
  <si>
    <r>
      <rPr>
        <b/>
        <i/>
        <sz val="12"/>
        <rFont val="Arial"/>
        <family val="2"/>
      </rPr>
      <t>Cuarto Trimestre:</t>
    </r>
    <r>
      <rPr>
        <i/>
        <sz val="12"/>
        <rFont val="Arial"/>
        <family val="2"/>
      </rPr>
      <t xml:space="preserve">
</t>
    </r>
    <r>
      <rPr>
        <sz val="12"/>
        <rFont val="Arial"/>
        <family val="2"/>
      </rPr>
      <t>Se realizo la auditoria interna especial al proceso gestión administrativos mantenimiento de transportes.
Frente a la meta propuesta se obtuvo un cumplimiento del 100% realizando la auditoria especial solicitada por la Alta Dirección.</t>
    </r>
  </si>
  <si>
    <r>
      <rPr>
        <b/>
        <i/>
        <sz val="12"/>
        <rFont val="Arial"/>
        <family val="2"/>
      </rPr>
      <t xml:space="preserve">Primer Trimestre:
</t>
    </r>
    <r>
      <rPr>
        <sz val="12"/>
        <rFont val="Arial"/>
        <family val="2"/>
      </rPr>
      <t xml:space="preserve">Se realizo primer Comité  de Coordinación de Control Interno, para lo cual, se convocó a los integrantes del mismo, con la finalidad de  aprobar el Plan Anual de Auditoria 2022 en cumplimiento de la Resolución 191 de 2018, el comite fue realizado el 10 de febrero de 2022 .
Frente a la Meta Propuesta se obtuvo un cumplimiento general del 33% ya que se realizo el primer CICCI en cumplimiento de las Res. 191 de 2018.
</t>
    </r>
  </si>
  <si>
    <r>
      <rPr>
        <b/>
        <i/>
        <sz val="12"/>
        <rFont val="Arial"/>
        <family val="2"/>
      </rPr>
      <t>Tercer Trimestre</t>
    </r>
    <r>
      <rPr>
        <i/>
        <sz val="12"/>
        <rFont val="Arial"/>
        <family val="2"/>
      </rPr>
      <t xml:space="preserve">
</t>
    </r>
    <r>
      <rPr>
        <sz val="12"/>
        <rFont val="Arial"/>
        <family val="2"/>
      </rPr>
      <t>Se llevo a Comité de Coordinacion de Control Interno los resultados de las auditorias ejecutadas durante el primer semestre 2022.
Frente a la Meta Propuesta se obtuvo un cumplimiento general del 66% ya que se realizo el primer CICCI en cumplimiento de las Res. 191 de 2018.</t>
    </r>
  </si>
  <si>
    <r>
      <rPr>
        <b/>
        <i/>
        <sz val="12"/>
        <rFont val="Arial"/>
        <family val="2"/>
      </rPr>
      <t xml:space="preserve">Cuarto Trimestre_
</t>
    </r>
    <r>
      <rPr>
        <i/>
        <sz val="12"/>
        <rFont val="Arial"/>
        <family val="2"/>
      </rPr>
      <t xml:space="preserve">
</t>
    </r>
    <r>
      <rPr>
        <sz val="12"/>
        <rFont val="Arial"/>
        <family val="2"/>
      </rPr>
      <t>Se realizo el cuarto  Comité de Coordinación de Control Interno el 23 de diciembre de 2022.
Frente a la Meta Propuesta se obtuvo un cumplimiento general del 100% ya que se realizaron 4 comites CICCI en cumplimiento de las Res. 503 de 2022.</t>
    </r>
  </si>
  <si>
    <r>
      <rPr>
        <b/>
        <i/>
        <sz val="12"/>
        <rFont val="Arial"/>
        <family val="2"/>
      </rPr>
      <t xml:space="preserve">Primer Trimestre:
</t>
    </r>
    <r>
      <rPr>
        <sz val="12"/>
        <rFont val="Arial"/>
        <family val="2"/>
      </rPr>
      <t>Se realizó acompañamiento a 13 comités de contratación y demás actividades relacionadas, solicitadas por la administración, en donde La OCI asistió y participo de los 13 comités convocados con voz pero sin voto, en las siguientes fechas: 07/01/2022, 18/01/2022, 25/01/2022, 01/02/2022, 10/02/2022, 12/02/2022, 01/03/2022, 08/03/2022, 15/03/2022, 22/03/2022, 24/03/2022, 29/03/2022, 31/03/2022
Frente a la Meta Propuesta</t>
    </r>
    <r>
      <rPr>
        <b/>
        <sz val="12"/>
        <rFont val="Arial"/>
        <family val="2"/>
      </rPr>
      <t xml:space="preserve"> </t>
    </r>
    <r>
      <rPr>
        <sz val="12"/>
        <rFont val="Arial"/>
        <family val="2"/>
      </rPr>
      <t xml:space="preserve">se obtuvo un cumplimiento general del 12,5% ya que se participó activamente de los 13 comités que la OCI fue invitada, durante el periodo evaluado.
</t>
    </r>
  </si>
  <si>
    <r>
      <rPr>
        <b/>
        <sz val="12"/>
        <rFont val="Arial"/>
        <family val="2"/>
      </rPr>
      <t xml:space="preserve">Segundo Trimestre:
</t>
    </r>
    <r>
      <rPr>
        <sz val="12"/>
        <rFont val="Arial"/>
        <family val="2"/>
      </rPr>
      <t xml:space="preserve">Se realizó acompañamiento a 24 comités de contratación y demás actividades relacionadas, solicitadas por la administración, para lo cual, la OCI asistió y participo de los 24 comités convocados con voz pero sin voto Cuando se hizo? 5/04/2022, 7/04/2022, 12/04/2022, 19/04/2022, 21/04/2022, 26/04/2022, 28/04/2022, 29/04/2022, 03/05/2022, 05/05/2022, 09/05/2022, 10/05/2022, 17/05/2022, 24/05/2022, 26/05/2022, 31/05/2022, 02/06/2022, 07/06/2022, 08/06/2022, 14/06/2022, 16/06/2022, 22/06/2022, 23/06/2022 y 28/06/2022
Frente a la Meta Propuesta se obtuvo un cumplimiento general del 25% ya que se participó activamente de los comités que la OCI fue invitada, durante el periodo evaluado.
</t>
    </r>
  </si>
  <si>
    <r>
      <rPr>
        <b/>
        <sz val="12"/>
        <rFont val="Arial"/>
        <family val="2"/>
      </rPr>
      <t>Tercer Trimestre</t>
    </r>
    <r>
      <rPr>
        <sz val="12"/>
        <rFont val="Arial"/>
        <family val="2"/>
      </rPr>
      <t xml:space="preserve">
Se realizó acompañamiento a  comités de contratación y conciliación y demás actividades relacionadas, solicitadas por la administración, para lo cual, la OCI asistió y participo de los comités convocados con voz pero sin voto 
Frente a la Meta Propuesta se obtuvo un cumplimiento general del 74% ya que se participó activamente de los  comités que la OCI fue invitada, durante el periodo evaluado</t>
    </r>
  </si>
  <si>
    <r>
      <rPr>
        <b/>
        <i/>
        <sz val="12"/>
        <rFont val="Arial"/>
        <family val="2"/>
      </rPr>
      <t>Cuarto Trimestre</t>
    </r>
    <r>
      <rPr>
        <i/>
        <sz val="12"/>
        <rFont val="Arial"/>
        <family val="2"/>
      </rPr>
      <t xml:space="preserve">
</t>
    </r>
    <r>
      <rPr>
        <sz val="12"/>
        <rFont val="Arial"/>
        <family val="2"/>
      </rPr>
      <t xml:space="preserve">Se realizó acompañamiento a  comités de contratación y conciliación y demás actividades relacionadas, solicitadas por la administración, para lo cual, la OCI asistió y participo de los comités convocados con voz pero sin voto 
Frente a la Meta Propuesta se obtuvo un cumplimiento general del 100% ya que se participó activamente de los comités que la OCI fue invitada, durante el periodo evaluado. </t>
    </r>
  </si>
  <si>
    <r>
      <rPr>
        <b/>
        <sz val="12"/>
        <rFont val="Arial"/>
        <family val="2"/>
      </rPr>
      <t xml:space="preserve">Primer Semestre: 
</t>
    </r>
    <r>
      <rPr>
        <sz val="12"/>
        <rFont val="Arial"/>
        <family val="2"/>
      </rPr>
      <t xml:space="preserve">Se realizó acompañamiento para la formulación del plan de mejoramiento resultado de la Auditoria de Atención al Ciudadano, en donde, La OCI participo de la mesa de trabajo para la revisión formulación plan de mejoramiento convocada por la OAP , el día 1 de marzo de 2022
Frente a la Meta Propuesta se obtuvo un cumplimiento general del 25% asistiendo a la mesa de trabajo para la formulación plan de mejoramiento durante el periodo evaluado.
</t>
    </r>
  </si>
  <si>
    <r>
      <rPr>
        <b/>
        <sz val="12"/>
        <rFont val="Arial"/>
        <family val="2"/>
      </rPr>
      <t xml:space="preserve">Segundo Semestre: 
</t>
    </r>
    <r>
      <rPr>
        <sz val="12"/>
        <rFont val="Arial"/>
        <family val="2"/>
      </rPr>
      <t>Se realizó acompañamiento para la formulación del plan de mejoramiento Inf Aud  COD 88 - PAD-2022, en donde,</t>
    </r>
    <r>
      <rPr>
        <b/>
        <sz val="12"/>
        <rFont val="Arial"/>
        <family val="2"/>
      </rPr>
      <t xml:space="preserve"> </t>
    </r>
    <r>
      <rPr>
        <sz val="12"/>
        <rFont val="Arial"/>
        <family val="2"/>
      </rPr>
      <t xml:space="preserve"> La OCI participo de la mesa de trabajo para la revisión formulación plan de mejoramiento Auditoria Contraloria, los dias</t>
    </r>
    <r>
      <rPr>
        <b/>
        <sz val="12"/>
        <rFont val="Arial"/>
        <family val="2"/>
      </rPr>
      <t xml:space="preserve"> </t>
    </r>
    <r>
      <rPr>
        <sz val="12"/>
        <rFont val="Arial"/>
        <family val="2"/>
      </rPr>
      <t>6/06/2022 y el 8/06/2022
Frente a la Meta Propuesta</t>
    </r>
    <r>
      <rPr>
        <b/>
        <sz val="12"/>
        <rFont val="Arial"/>
        <family val="2"/>
      </rPr>
      <t xml:space="preserve"> </t>
    </r>
    <r>
      <rPr>
        <sz val="12"/>
        <rFont val="Arial"/>
        <family val="2"/>
      </rPr>
      <t xml:space="preserve">se obtuvo un cumplimiento general del 50% asistiendo a la mesa de trabajo para la formulación plan de mejoramiento durante el periodo evaluado.
</t>
    </r>
  </si>
  <si>
    <r>
      <rPr>
        <b/>
        <sz val="12"/>
        <rFont val="Arial"/>
        <family val="2"/>
      </rPr>
      <t>Tercer Trimestre</t>
    </r>
    <r>
      <rPr>
        <sz val="12"/>
        <rFont val="Arial"/>
        <family val="2"/>
      </rPr>
      <t xml:space="preserve">
Se realizó acompañamiento para la formulación del plan de mejoramiento Inf Aud  COD 88 - PAD-2022, en donde,  La OCI participo de la mesa de trabajo para la revisión formulación plan de mejoramiento Auditoria Contraloria, los dias
Frente a la Meta Propuesta se obtuvo un cumplimiento general del 74% asistiendo a la mesa de trabajo para la formulación plan de mejoramiento durante el periodo evaluado.</t>
    </r>
  </si>
  <si>
    <r>
      <rPr>
        <b/>
        <i/>
        <sz val="12"/>
        <rFont val="Arial"/>
        <family val="2"/>
      </rPr>
      <t>Cuarto Trimestre</t>
    </r>
    <r>
      <rPr>
        <i/>
        <sz val="12"/>
        <rFont val="Arial"/>
        <family val="2"/>
      </rPr>
      <t xml:space="preserve">
</t>
    </r>
    <r>
      <rPr>
        <sz val="12"/>
        <rFont val="Arial"/>
        <family val="2"/>
      </rPr>
      <t>Se realizó acompañamiento para la formulación del plan de mejoramiento Inf Aud  COD 90, en donde,  La OCI participo de la mesa de trabajo para la revisión formulación plan de mejoramiento Auditoria Contraloria y de planes de mejoramiento internos de contexto territorio y gestion documental
Frente a la Meta Propuesta se obtuvo un cumplimiento general del 100% asistiendo a la mesa de trabajo para la formulación plan de mejoramiento durante el periodo evaluado.</t>
    </r>
  </si>
  <si>
    <r>
      <rPr>
        <b/>
        <i/>
        <sz val="12"/>
        <rFont val="Arial"/>
        <family val="2"/>
      </rPr>
      <t xml:space="preserve">Primer Trimestre:
</t>
    </r>
    <r>
      <rPr>
        <sz val="12"/>
        <rFont val="Arial"/>
        <family val="2"/>
      </rPr>
      <t xml:space="preserve">Se atendió el 100% de los requerimientos de los entes de control externos, dando oportuna respuesta a todos los requerimientos de la Contraloría Auditorias Códigos 86,88 a través de correo, enviando evidencias físicas, acompañando auditorias entre otros. en las siguientes fechas: 13/01/2022, 19/01/2022, 2/02/2022, 7/02/2022, 10/02/2022, 11/02/2022, 14/02/2022, 16/02/2022, 17/02/2022, 22/02/2022, 23/02/2022, 25/02/2022, 28/02/2022, 1/03/2022, 3/03/2022, 4/03/2022, 7/03/2022, 18/03/2022, 28/03/2022 y 31/03/2022
</t>
    </r>
    <r>
      <rPr>
        <i/>
        <sz val="12"/>
        <rFont val="Arial"/>
        <family val="2"/>
      </rPr>
      <t xml:space="preserve">
</t>
    </r>
    <r>
      <rPr>
        <sz val="12"/>
        <rFont val="Arial"/>
        <family val="2"/>
      </rPr>
      <t>Frente a la Meta Propuesta</t>
    </r>
    <r>
      <rPr>
        <i/>
        <sz val="12"/>
        <rFont val="Arial"/>
        <family val="2"/>
      </rPr>
      <t xml:space="preserve"> </t>
    </r>
    <r>
      <rPr>
        <sz val="12"/>
        <rFont val="Arial"/>
        <family val="2"/>
      </rPr>
      <t xml:space="preserve">se obtuvo un cumplimiento general del 25% atendiendo todos los requerimientos de los Entes de Control.
</t>
    </r>
  </si>
  <si>
    <r>
      <rPr>
        <b/>
        <sz val="12"/>
        <rFont val="Arial"/>
        <family val="2"/>
      </rPr>
      <t xml:space="preserve">Segundo Trimestre:
</t>
    </r>
    <r>
      <rPr>
        <sz val="12"/>
        <rFont val="Arial"/>
        <family val="2"/>
      </rPr>
      <t xml:space="preserve">Se atendió el 100% de los requerimientos de los entes de control externos, dando oportuna respuesta a todos los requerimientos de la Contraloría Auditorias Códigos 86,88 y 90 a través de correo, enviando evidencias físicas, acompañando auditorias entre otros. en las siguientes fechas: 1/04/2022, 18/04/2022, 19/04/2022, 22/04/2022, 28/04/2022, 2/05/2022, 4/05/2022, 5/05/2022, 9/05/2022, 16/05/2022, 2/06/2022, 3/06/2022, 7/06/2022, 21/06/2022, 24/06/2022 y 28/06/2022.
Frente a la Meta Propuesta se obtuvo un cumplimiento general del 50% atendiendo todos los requerimientos de los Entes de Control.
</t>
    </r>
  </si>
  <si>
    <r>
      <rPr>
        <b/>
        <sz val="12"/>
        <rFont val="Arial"/>
        <family val="2"/>
      </rPr>
      <t>Tercer Trimestre</t>
    </r>
    <r>
      <rPr>
        <sz val="12"/>
        <rFont val="Arial"/>
        <family val="2"/>
      </rPr>
      <t xml:space="preserve">
Se atendió el 100% de los requerimientos de los entes de control externos, dando oportuna respuesta a todos los requerimientos de la Contraloría Auditorias Códigos 86,88 y 90 a través de correo, enviando evidencias físicas, acompañando auditorias entre otros. en las siguientes fechas: 1
Frente a la Meta Propuesta se obtuvo un cumplimiento general del 74% atendiendo todos los requerimientos de los Entes de Control.
</t>
    </r>
  </si>
  <si>
    <r>
      <rPr>
        <b/>
        <sz val="12"/>
        <rFont val="Arial"/>
        <family val="2"/>
      </rPr>
      <t>Cuarto Trimestre</t>
    </r>
    <r>
      <rPr>
        <i/>
        <sz val="12"/>
        <rFont val="Arial"/>
        <family val="2"/>
      </rPr>
      <t xml:space="preserve">
</t>
    </r>
    <r>
      <rPr>
        <sz val="12"/>
        <rFont val="Arial"/>
        <family val="2"/>
      </rPr>
      <t>Se atendió el 100% de los requerimientos de los entes de control externos, dando oportuna respuesta a 33  los requerimientos de la Contraloría Auditoria Código 92 a través de correo, enviando evidencias físicas, acompañando las visitas administrativas 
Frente a la Meta Propuesta se obtuvo un cumplimiento general del 100% atendiendo todos los requerimientos de los Entes de Control.</t>
    </r>
    <r>
      <rPr>
        <i/>
        <sz val="12"/>
        <rFont val="Arial"/>
        <family val="2"/>
      </rPr>
      <t xml:space="preserve">
</t>
    </r>
  </si>
  <si>
    <t>PROFESIONAL CONTRATISTA</t>
  </si>
  <si>
    <t>CARGO:</t>
  </si>
  <si>
    <t>INGRID CAROLINA ARDILA MUÑOZ</t>
  </si>
  <si>
    <t>REVISO OAP</t>
  </si>
  <si>
    <t>YULI CRISTEL PEÑA ARBOLEDA</t>
  </si>
  <si>
    <t>REVISO OAP:</t>
  </si>
  <si>
    <t>REVISIÓN Y SEGUIMIENTO POR LA OAP</t>
  </si>
  <si>
    <t>JEFE OFICINA DE CONTROL INTERNO</t>
  </si>
  <si>
    <t>MARCELA DELGADO GUARNIZO</t>
  </si>
  <si>
    <t>APROBÓ:</t>
  </si>
  <si>
    <t>REVISO:</t>
  </si>
  <si>
    <t>PROFESIONAL OFICINA DE CONTROL INTERNO</t>
  </si>
  <si>
    <t>INGRID BEATRIZ ACOSTA VELASQUEZ</t>
  </si>
  <si>
    <t>ELABORO:</t>
  </si>
  <si>
    <t>APROBACIÓN</t>
  </si>
  <si>
    <t>Se realiza actualización de meta, fuente, formula, tipologa, linea base.</t>
  </si>
  <si>
    <t>Actualización Indicador</t>
  </si>
  <si>
    <t>Se crea indicador para la medición de la plataforma estrategica</t>
  </si>
  <si>
    <t xml:space="preserve">Creacion del indicador </t>
  </si>
  <si>
    <t>FECHA QUE APLICA LA MODIFICACIÓN</t>
  </si>
  <si>
    <t>JUSTIFICACIÓN</t>
  </si>
  <si>
    <t>CAMBIOS</t>
  </si>
  <si>
    <t>FECHA</t>
  </si>
  <si>
    <t>CONTROL DE CAMBIOS DEL INDICADOR</t>
  </si>
  <si>
    <t xml:space="preserve">Durante el periodo se presento y aprobó por parte del comité CICCI el dia 27 de octubre modificacion al PAA, se requierio la reprogramacion de algunas actividades por el impacto del rediseño institucional y la contingencia de contratacion, tambien se aprobó la inclusion de una auditoria especial, </t>
  </si>
  <si>
    <t>LIMITANTES</t>
  </si>
  <si>
    <r>
      <rPr>
        <b/>
        <sz val="9"/>
        <rFont val="Times New Roman"/>
        <family val="1"/>
      </rPr>
      <t>Para el periodo evaluado, se puede evidenciar que el cumplimiento del indicador fue del 100%, dicho resultado se obtuvo mediante la realización de catorce (14) actividades desarrolladas y programadas en el tercer trimestre 2022, por otra parte, se han cumplido un total de cincuenta y dos (52) actividades en desarrollo de once (11) auditorias internas, (19) seguimientos, (21) informes de ley y una (1) Otros Roles de la Oficina de Control Interno- Actividades programados en el Plan Anual de Auditoria 2022,  identificando que el indicador se encuentra en un nivel máximo de medición, dando asi cumplimiento a la meta propuesta de: 52/52= 100%.
Productos: 
AUDITORIAS PRIMER TRIMESTRE:</t>
    </r>
    <r>
      <rPr>
        <sz val="9"/>
        <rFont val="Times New Roman"/>
        <family val="1"/>
      </rPr>
      <t xml:space="preserve">
ATENCION A LA CIUDADANIA (PQRS) –  Se entrego Informe final el 31 de marzo de 2022
</t>
    </r>
    <r>
      <rPr>
        <b/>
        <sz val="9"/>
        <rFont val="Times New Roman"/>
        <family val="1"/>
      </rPr>
      <t>AUDITORIAS SEGUNDO TRIMESTRE:</t>
    </r>
    <r>
      <rPr>
        <sz val="9"/>
        <rFont val="Times New Roman"/>
        <family val="1"/>
      </rPr>
      <t xml:space="preserve">
CONTEXTOS (INTERNADO - EXTERNADO) - Se entrego Informe final el 24 de junio de 2022.
GESTION FINANCIERA (CONTABILIDAD - Normas internacionales) -  Se entrego Informe final el 27 de mayo de 2022
GESTION LOGISTICA -  Se entrego Informe final el 17 de junio de 2022
GESTION CONTRACTUAL -  Se entrego Informe final el 24 de junio de 2022
</t>
    </r>
    <r>
      <rPr>
        <b/>
        <sz val="9"/>
        <rFont val="Times New Roman"/>
        <family val="1"/>
      </rPr>
      <t>AUDITORIAS TERCER TRIMESTRE:</t>
    </r>
    <r>
      <rPr>
        <sz val="9"/>
        <rFont val="Times New Roman"/>
        <family val="1"/>
      </rPr>
      <t xml:space="preserve">
CONTEXTOS (TERRITORIO) - Se entregó Informe preliminar el dia  30 de agosto de 2022 
GESTION  DOCUMENTAL:  Se entrego informe preliminar el dia 30 de septiembre de 2022
ATENCIÓN A LA CIUDADANIA:  Se entrego informe  final el dia 7 de septiembre de 2022
</t>
    </r>
    <r>
      <rPr>
        <b/>
        <sz val="9"/>
        <rFont val="Times New Roman"/>
        <family val="1"/>
      </rPr>
      <t>AUDITORIA CUARTO TRIMESTRE:</t>
    </r>
    <r>
      <rPr>
        <sz val="9"/>
        <rFont val="Times New Roman"/>
        <family val="1"/>
      </rPr>
      <t xml:space="preserve">
GESTION TICS: Se Entrego informe final el 25 de noviembre de 2022
SEGURIDAD Y SALUD EN EL TRABAJO: Se entrego informe final el 20 de diciembrede 2022.
AUDITORIA ESPECIAL DE GESTION ADMINISTRATIVO (Mto transporte). Se entrego informe final el 20 de diciembre de 2022.
</t>
    </r>
    <r>
      <rPr>
        <b/>
        <sz val="9"/>
        <rFont val="Times New Roman"/>
        <family val="1"/>
      </rPr>
      <t>INFORMES DE LEY PRIMER TRIMESTRE:</t>
    </r>
    <r>
      <rPr>
        <sz val="9"/>
        <rFont val="Times New Roman"/>
        <family val="1"/>
      </rPr>
      <t xml:space="preserve">
INFORME DE CUMPLIMIENTO DE LA NORMATIVIDAD RELACIONADA CON EL LICENCIAMIENTO DE SOFTWARE Y HARDWARE (DNDA) - Presentado 14 de marzo de 2022
METAS PLAN DE DESARROLLO Decreto 807 de 2019 --  Presentado 30 de enero de 2022
AUSTERIDAD EN EL GASTO PUBLICO -  Presentado 25 de febrero de 2022 
FURAG II-  Presentado 2 de marzo de 2022.
EVALUACIÓN DE GESTION POR PROCESOS-  Presentado 31 de enero de 2022
INFORME SISTEMA DE CONTROL INTERNO CONTABLE (Resol 357/2008 CGN) -  Presentado 28 de febrero de 2022
INFORME DE DEFENSA JURÍDICA (ACCIONES DE REPETICIÓN - CONCILIACIÓN) DECRETO 1069 DE 2015.ART. 2.2.3.4.1.14. -  Presentado 10 de marzo de 2022
DIRECTIVA 008 DE 2021-  Presentado 25 de febrero de 2022
</t>
    </r>
    <r>
      <rPr>
        <b/>
        <sz val="9"/>
        <rFont val="Times New Roman"/>
        <family val="1"/>
      </rPr>
      <t>INFORMES DE LEY SEGUNDO TRIMESTRE:</t>
    </r>
    <r>
      <rPr>
        <sz val="9"/>
        <rFont val="Times New Roman"/>
        <family val="1"/>
      </rPr>
      <t xml:space="preserve">
CUENTA ANUAL Y MENSUAL (SIVICOF) -  Presentados mensualmente hasta el 30 de junio  de 2022
INFORME SEMESTRAL EVALUACION INDEPENDIENTE DEL SISTEMA DE CONTROL INTERNO (Decreto 2106 de 2019) -  Presentado 28 de julio de 2022
AUSTERIDAD EN EL GASTO PUBLICO -  Presentado 25 de mayo de 2022 
SEGUIMIENTO PAC, PASIVOS EXIGIBLES; RESERVAS PRESUPUESTAL, PLAN ANUAL DE ADQUISICIONES  Presentados 16 de junio de 2022 
</t>
    </r>
    <r>
      <rPr>
        <b/>
        <sz val="9"/>
        <rFont val="Times New Roman"/>
        <family val="1"/>
      </rPr>
      <t>INFORMES DE LEY TERCER  TRIMESTRE:</t>
    </r>
    <r>
      <rPr>
        <sz val="9"/>
        <rFont val="Times New Roman"/>
        <family val="1"/>
      </rPr>
      <t xml:space="preserve">
METAS PLAN DE DESARROLLO: 31 de julio de 2022
AUSTERIDAD EN EL GASTO PUBLICO - 9 de agosto de 2022
INFORME SEMESTRAL DEL SISTEMA DE CONTROL INTERNO: Publicado el 28 de julio de 2022.
INFORME DEFENSA JURIDICA: (Acciones de Repeticicón): entregado el 27 de julio de 2022
SEGUIMIENTO PAC, PASIVOS EXIGIBLES; RESERVAS PRESUPUESTAL, PLAN ANUAL DE ADQUISICIONES. Presentado el 30 de septimbre de 2022.
SIPROJ DEFENSA JUDICIAL: 30 de julio de 2022.
</t>
    </r>
    <r>
      <rPr>
        <b/>
        <sz val="9"/>
        <rFont val="Times New Roman"/>
        <family val="1"/>
      </rPr>
      <t>INFORMES DE LEY CUARTO TRIMESTRE:</t>
    </r>
    <r>
      <rPr>
        <sz val="9"/>
        <rFont val="Times New Roman"/>
        <family val="1"/>
      </rPr>
      <t xml:space="preserve">
AUSTERIDAD EN EL GASTO PUBLICO - Se entrego el 25 de noviembre de 2022
SEGUIMIENTO PAC, PASIVOS EXIGIBLES; RESERVAS PRESUPUESTAL, PLAN ANUAL DE ADQUISICIONES. Presentado el 30 de noviembre  de 2022.
SEGUIMIENTO LEY DE CUOTAS. terminado 26 de octubre de 2022.
</t>
    </r>
    <r>
      <rPr>
        <b/>
        <sz val="9"/>
        <rFont val="Times New Roman"/>
        <family val="1"/>
      </rPr>
      <t xml:space="preserve">EVALUACIÓN, SEGUIMIENTO Y MONITOREO PRIMER TRIMESTRE: </t>
    </r>
    <r>
      <rPr>
        <sz val="9"/>
        <rFont val="Times New Roman"/>
        <family val="1"/>
      </rPr>
      <t xml:space="preserve">
REPORTE Y SEGUIMIENTO AL PLAN DE ACCIÓN Y PLAN ANUAL DE AUDITORIAS OCI- Se presento trimestral y el PAA mensual 
</t>
    </r>
    <r>
      <rPr>
        <b/>
        <sz val="9"/>
        <rFont val="Times New Roman"/>
        <family val="1"/>
      </rPr>
      <t xml:space="preserve">EVALUACIÓN, SEGUIMIENTO Y MONITOREO SEGUNDO TRIMESTRE: </t>
    </r>
    <r>
      <rPr>
        <sz val="9"/>
        <rFont val="Times New Roman"/>
        <family val="1"/>
      </rPr>
      <t xml:space="preserve">
SEGUIMIENTO Y EVALUACION DE LOS CONTROLES DE LOS MAPAS DE RIESGOS DE GESTIÓN Y  MAPAS DE CORRUPCION.  Presentado el 10 de junio de 2022 
SEGUIMIENTO LEY 1712 DE 2014- ITB ÌNDICE DE TRANSPARENCIA DE BOGOTÁ -  Presentado 21 de junio de 2022 
SEGUIMIENTO A LOS PLANES DE MEJORAMIENTO EXTERNOS -presentado 27 de febrero de 2022 en la cuenta anual de SIVICOF
SEGUIMIENTO A LOS PLANES DE MEJORAMIENTO INTERNOS -presentado 31 de marzo de 2022
SEGUIMIENTO A LOS PLANES DE MEJORAMIENTO  INTERNOS   -presentado 30 de junio de 2022
SEGUIMIENTO A LOS PLANES DE MEJORAMIENTO   EXTERNOS -presentado 30 de junio de 2022
SEGUIMIENTO AL PLAN ANTICORRUPCIÓN Y DE ATENCIÓN AL CIUDADANO Y MAPA DE RIESGOS DE CORRUPCIÓN -  Presenta</t>
    </r>
    <r>
      <rPr>
        <sz val="10"/>
        <rFont val="Times New Roman"/>
        <family val="1"/>
      </rPr>
      <t xml:space="preserve">do 13 de mayo de 2022 
</t>
    </r>
    <r>
      <rPr>
        <b/>
        <sz val="9"/>
        <rFont val="Times New Roman"/>
        <family val="1"/>
      </rPr>
      <t>EVALUACIÓN, SEGUIMIENTO Y MONITOREO TERCER TRIMESTRE:</t>
    </r>
    <r>
      <rPr>
        <sz val="10"/>
        <rFont val="Times New Roman"/>
        <family val="1"/>
      </rPr>
      <t xml:space="preserve"> 
</t>
    </r>
    <r>
      <rPr>
        <sz val="9"/>
        <rFont val="Times New Roman"/>
        <family val="1"/>
      </rPr>
      <t>SEGUIMIENTO AL PLAN ANTICORRUPCIÓN Y DE ATENCIÓN AL CIUDADANO Y MAPA DE RIESGOS DE CORRUPCIÓN - Presentado el 12 de septiembre de 2022
SEGUIMIENTO Y EVALUACION DE LOS CONTROLES DE LOS MAPAS DE RIESGOS DE GESTIÓN. - presentado el 26 de septiembre de 2022
SEGUIMIENTO PLAN ESTRATEGICO DEL TALENTO HUMANO: presentado el 31 de agosto de 2022.
SEGUIMIENTO MAPA DE ASEGURAMIENTO: Inicio en el mes de septiembre , se han realizado 4 mesas de trabajo. Se soportan con actas de las mesas de trabajo realizadas.
REPORTE Y SEGUIMIENTO AL PLAN DE ACCIÓN Y PLAN ANUAL DE AUDITORIAS OCI- presentado segundo trimestre de 2022.</t>
    </r>
    <r>
      <rPr>
        <sz val="10"/>
        <rFont val="Times New Roman"/>
        <family val="1"/>
      </rPr>
      <t xml:space="preserve">
</t>
    </r>
    <r>
      <rPr>
        <b/>
        <sz val="9"/>
        <rFont val="Times New Roman"/>
        <family val="1"/>
      </rPr>
      <t xml:space="preserve">EVALUACIÓN, SEGUIMIENTO Y MONITOREO CUARTO  TRIMESTRE:
</t>
    </r>
    <r>
      <rPr>
        <sz val="9"/>
        <rFont val="Times New Roman"/>
        <family val="1"/>
      </rPr>
      <t>INFORME SEGUNDO SEGUIMIENTO A LEY DE TRANSPARENCIA. Presentado el 21 de octubre de 2022
INFORME DE SEGUIMIENTO AL PAAC Y  LOS MAPA DE RIESGOS DE CORRUPCIÓN - Presentado el 13 de septiembre de 2022
INFORME DE SEGUIMIENTO A LOS MAPA DE RIESGOS DE GESTIÓN Y  CORRUPCIÓN - Presentado el 18 de octubre de 2022
INFORME DE SEGUIMIENTO AL PLAN DE ADECUACIÓN Y SOSTENIBILIDAD MIPG: Presentado el 11 de noviembre de 2022</t>
    </r>
    <r>
      <rPr>
        <b/>
        <sz val="9"/>
        <rFont val="Times New Roman"/>
        <family val="1"/>
      </rPr>
      <t xml:space="preserve">
SE</t>
    </r>
    <r>
      <rPr>
        <sz val="9"/>
        <rFont val="Times New Roman"/>
        <family val="1"/>
      </rPr>
      <t xml:space="preserve">GUIMIENTO A LOS PLANES DE MEJORAMIENTO INTERNOS. Presentado 5 de diciembre de 2022.
SEGUIMIENTO A LOS PLANES DE MEJORAMIENTO  EXTERNOS . Presentado 5 de diciembre de 2022.
</t>
    </r>
    <r>
      <rPr>
        <b/>
        <sz val="9"/>
        <rFont val="Times New Roman"/>
        <family val="1"/>
      </rPr>
      <t>OTROS ROLES DE LA OCI:</t>
    </r>
    <r>
      <rPr>
        <sz val="9"/>
        <rFont val="Times New Roman"/>
        <family val="1"/>
      </rPr>
      <t xml:space="preserve"> APLICACIÓN ENCUESTA DE SOSTENIBILIDAD DEL SISTEMA DE CONTROL INTERNO: Ultimo recordatorio de diligenciamiento enviado el 22 de diciembre de 2022</t>
    </r>
    <r>
      <rPr>
        <b/>
        <sz val="9"/>
        <rFont val="Times New Roman"/>
        <family val="1"/>
      </rPr>
      <t xml:space="preserve">
REPORTE Y SEGUIMIENTO AL PLAN DE ACCIÓN Y PLAN ANUAL DE AUDITORIAS OCI- </t>
    </r>
    <r>
      <rPr>
        <sz val="9"/>
        <rFont val="Times New Roman"/>
        <family val="1"/>
      </rPr>
      <t>presentado cuarto trimestre de 2022.</t>
    </r>
    <r>
      <rPr>
        <b/>
        <sz val="9"/>
        <rFont val="Times New Roman"/>
        <family val="1"/>
      </rPr>
      <t xml:space="preserve">
 </t>
    </r>
  </si>
  <si>
    <t>ANÁLISIS RESULTADO DEL INDICADOR</t>
  </si>
  <si>
    <t>* 100% anual equivale al 33% de la vigencia en comparacion del Trienio</t>
  </si>
  <si>
    <t xml:space="preserve">Avance Meta </t>
  </si>
  <si>
    <t>Meta Vigencia</t>
  </si>
  <si>
    <t>Resultado monitoreo</t>
  </si>
  <si>
    <t>Periodo</t>
  </si>
  <si>
    <t>MONITOREO INDICADOR</t>
  </si>
  <si>
    <t>Dato Denominador:</t>
  </si>
  <si>
    <t>Dato Numerador:</t>
  </si>
  <si>
    <t>DICIEMBRE</t>
  </si>
  <si>
    <t>SEPTIEMBRE</t>
  </si>
  <si>
    <t>JUNIO</t>
  </si>
  <si>
    <t>MARZO</t>
  </si>
  <si>
    <t>Meses:</t>
  </si>
  <si>
    <t>COMPORTAMIENTO INDICADOR</t>
  </si>
  <si>
    <t>(No. Actividades del plan anual de auditorías realizadas/No. Actividades del plan anual de auditorías programadas) * 100</t>
  </si>
  <si>
    <t xml:space="preserve">Informes de auditoría, Informes de Ley y documentos soportes de seguimientos </t>
  </si>
  <si>
    <t>FÓRMULA DE CÁLCULO DEL INDICADOR</t>
  </si>
  <si>
    <t>FUENTE DE INFORMACIÓN</t>
  </si>
  <si>
    <t>Equipo Multidisciplinario de la Oficina de Control Interno</t>
  </si>
  <si>
    <t xml:space="preserve"> &lt; 89% </t>
  </si>
  <si>
    <t xml:space="preserve"> 99%  al 90%</t>
  </si>
  <si>
    <t>SENTIDO DE LA MEDICIÓN</t>
  </si>
  <si>
    <t>NIVEL MINÍMO</t>
  </si>
  <si>
    <t>NIVEL ACEPTABLE</t>
  </si>
  <si>
    <t>NIVEL MÁXIMO</t>
  </si>
  <si>
    <t>ACTORES INTERESADOS EN EL RESULTADO</t>
  </si>
  <si>
    <t>RANGO DE MEDICIÓN</t>
  </si>
  <si>
    <t>META VIGENCIA</t>
  </si>
  <si>
    <t>FRECUENCIA DE MONITOREO</t>
  </si>
  <si>
    <t>UNIDAD DE MEDIDA</t>
  </si>
  <si>
    <t>INFORMACIÓN PARA LA MEDICIÓN DEL INDICADOR</t>
  </si>
  <si>
    <t>2024</t>
  </si>
  <si>
    <t>3 Años</t>
  </si>
  <si>
    <t>2023</t>
  </si>
  <si>
    <t>2022</t>
  </si>
  <si>
    <t>2021</t>
  </si>
  <si>
    <t xml:space="preserve">Medir la ejecución de las actividades  programadas en el Plan Anual de Auditoría, determinando el porcentaje de cumplimiento del Plan. </t>
  </si>
  <si>
    <t>VIGENCIA DE CUMPLIMENTO</t>
  </si>
  <si>
    <t xml:space="preserve">PLAZO  DE CUMPLIMIENTO </t>
  </si>
  <si>
    <t>META</t>
  </si>
  <si>
    <t>META OBJETIVO</t>
  </si>
  <si>
    <t>LÍNEA BASE</t>
  </si>
  <si>
    <t>TIPOLOGÍA DE INDICADOR</t>
  </si>
  <si>
    <t>OBJETIVO DEL INDICADOR</t>
  </si>
  <si>
    <t>NOMBRE DEL PROYECTO</t>
  </si>
  <si>
    <t>CÓDIGO ASIGNADO AL PROYECTO DE INVERSIÓN</t>
  </si>
  <si>
    <t xml:space="preserve">INICIATIVA ESTRATÉGICO </t>
  </si>
  <si>
    <t xml:space="preserve">OBJETIVO ESTRATÉGICO </t>
  </si>
  <si>
    <t>02</t>
  </si>
  <si>
    <t>IN-PEI-EVG-001</t>
  </si>
  <si>
    <t>Cumplimiento plan anual de auditorias</t>
  </si>
  <si>
    <t>CÓDIGO DE INDICADOR</t>
  </si>
  <si>
    <t>TIPO</t>
  </si>
  <si>
    <t>NOMBRE DEL INDICADOR</t>
  </si>
  <si>
    <t>DEFINICIÓN DEL INDICADOR</t>
  </si>
  <si>
    <t>SIGLA</t>
  </si>
  <si>
    <t>NOMBRE DEL PROCESO</t>
  </si>
  <si>
    <t>TIPO DE PROCESO</t>
  </si>
  <si>
    <t>INFORMACIÓN PROCESO</t>
  </si>
  <si>
    <t>VIGENCIA DESDE</t>
  </si>
  <si>
    <t>HOJA DE VIDA Y MONITOREO INDICADOR</t>
  </si>
  <si>
    <t>07</t>
  </si>
  <si>
    <t>E-PLA-FT-028</t>
  </si>
  <si>
    <t>Se realizaron dos recordatorios para diligenciamiento de la encuesta mediante correo electronico de controlinterno@idipron.gov.co, la falta de participación inicial por parte de los funcionarios conllevo a ampliar el plazo para el reporte final.</t>
  </si>
  <si>
    <r>
      <t xml:space="preserve">
*Para el periodo evaluado II trimestre con corte  30 de junio de 2022, el cumplimiento del indicador aun no se puede medir de manera integral, dado que solo se cuenta con uno (1) de los cuatro  (4) insumos que corresponde a los resultados del FURAG 2021 que para la dimension 7 se obtuvo 90,3
RESULTADOS FURAG 2021: Publicados por el DAFP el 13 de mayo de 2022 90,3  90.3x30%=</t>
    </r>
    <r>
      <rPr>
        <b/>
        <sz val="10"/>
        <rFont val="Times New Roman"/>
        <family val="1"/>
      </rPr>
      <t>27,6%</t>
    </r>
    <r>
      <rPr>
        <sz val="10"/>
        <rFont val="Times New Roman"/>
        <family val="1"/>
      </rPr>
      <t xml:space="preserve"> 
* Para el periodo evaluado III trimestre con corte  30 de septiembre de 2022, el cumplimiento del indicador aun no se puede medir de manera integral, dado que solo se cuenta con dos (2) de los cuatro  (4) insumos que corresponde a los resultados del FURAG 2021 que para la dimension 7 se obtuvo 90,3, y el informe semestral de evaluación del Sistema de Control Interno que obtuvo una calificación de 92,  sin embargo se reporta el avance correspondiente al resultado que se menciona anteriormente y Productos: 
RESULTADOS FURAG 2021: Publicados por el DAFP el 13 de mayo de 2022 90,3  90.3x30%=27,6% 
INFORME SEMESTRAL EVALUACIÓN DEL SISTEMA DE CONTROL INTERNO, Publicado el 27 de julio de 2022 92x30%=27,9%</t>
    </r>
    <r>
      <rPr>
        <b/>
        <sz val="10"/>
        <rFont val="Times New Roman"/>
        <family val="1"/>
      </rPr>
      <t xml:space="preserve"> la sumatoria para tercer periodo es 55.5%
</t>
    </r>
    <r>
      <rPr>
        <sz val="10"/>
        <rFont val="Times New Roman"/>
        <family val="1"/>
      </rPr>
      <t xml:space="preserve">
*Para el periodo evaluado IV trimestre con corte 30 de noviembre de 2022, el cumplimiento del indicador aun no se puede medir de manera integral, dado que solo se cuenta con tres (3) de los cuatro  (4) insumos que corresponde a los resultados del FURAG 2021 que para la dimension 7 se obtuvo 90,3, y el informe semestral de evaluación del Sistema de Control Interno que obtuvo una calificación de 92 y el Informe de Avance a la implementación plan adecuación y sostenibilidad MIPG se obtuvo como resultado un 25% de avance.  por lo cual al corte de este informe aplicada la formula el avance es (90,3*0,3) +(92*0,3) + (25*0,15)= </t>
    </r>
    <r>
      <rPr>
        <b/>
        <sz val="10"/>
        <rFont val="Times New Roman"/>
        <family val="1"/>
      </rPr>
      <t xml:space="preserve">58,44% - este no se coloca porque se debe registrar es el resultado del mes de diciembre
</t>
    </r>
    <r>
      <rPr>
        <sz val="10"/>
        <rFont val="Times New Roman"/>
        <family val="1"/>
      </rPr>
      <t>RESULTADOS FURAG 2021: Publicados por el DAFP el 13 de mayo de 2022
INFORME SEMESTRAL EVALUACIÓN DEL SISTEMA DE CONTROL INTERNO julio de 2022
INFORME DE AVANCE IMPLEMENTACIÓN Y SOSTENIBILIDAD MIPG noviembre de 2022.
*Para el periodo evaluado IV trimestre con corte a 30 de didiembre de 2022, el cumplimiento del indicador obtuvo un cumplimiento general de los cuatro  (4) insumos que corresponden a los resultados de la encuesta del SIC de la cual se obtuvo un 75%,  el Informe de Avance a la implementación plan adecuación y sostenibilidad MIPG se obtuvo como resultado un 25%,  resultados del FURAG 2021 que para la dimension 7 se obtuvo 90,3, y el informe semestral de evaluación del Sistema de Control Interno que obtuvo una calificación de 92, e  por lo cual al corte de este informe aplicada la formula el avance es (71*0,25)+(25*0,15)+(90,3*0,3)+(92*0,3)=</t>
    </r>
    <r>
      <rPr>
        <b/>
        <sz val="10"/>
        <rFont val="Times New Roman"/>
        <family val="1"/>
      </rPr>
      <t xml:space="preserve">76.19 
</t>
    </r>
    <r>
      <rPr>
        <sz val="10"/>
        <rFont val="Times New Roman"/>
        <family val="1"/>
      </rPr>
      <t xml:space="preserve">ENCUESTA DE SOSTENIBILIDAD DEL SISTEMA DE CONTROL INTERNO diciembre de 2022
INFORME DE AVANCE IMPLEMENTACIÓN Y SOSTENIBILIDAD MIPG noviembre de 2022
RESULTADOS FURAG 2021: Publicados por el DAFP el 13 de mayo de 2022
INFORME SEMESTRAL EVALUACIÓN DEL SISTEMA DE CONTROL INTERNO julio de 2022.
Nota. Es importante precisar que el resultado del indice medido, cambia dependiendo de la entrega de productos a medida que vayan gestionandose durante la vigencia.
.
</t>
    </r>
  </si>
  <si>
    <t>* 85,9% anual equivale al 33% de la vigencia en comparacion del Trienio</t>
  </si>
  <si>
    <t xml:space="preserve">Resultado Meta </t>
  </si>
  <si>
    <t>Resultado Meta Vigencia</t>
  </si>
  <si>
    <t>Indice de Cumplimiento</t>
  </si>
  <si>
    <t>(Resultado Encuesta de Sostenibilidad del Sistema de Control Interno *25%)+(Plan de adecuación y sostenibilidad*15%)+ (Reporte FURAG: Dimensión 7*30%)+( Informe semestral evaluación del Sistema de Control Interno *30%)</t>
  </si>
  <si>
    <t xml:space="preserve">Encuesta de Sostenibilidad del Sistema de Control Interno, 
reporte FURAG, Informe semestral evaluación del Sistema de Control Interno y eejecucion del plan de adecuación y sostenibilidad </t>
  </si>
  <si>
    <t>&lt;79%</t>
  </si>
  <si>
    <t>85,8% al 80%</t>
  </si>
  <si>
    <t xml:space="preserve">Verificar el estado del Sistema de Control Interno del IDIPRON, que permita identificar las oportunidades de mejora para su fortalecimiento. </t>
  </si>
  <si>
    <t>IN-PEI-EVG-002</t>
  </si>
  <si>
    <t>indice de evaluación del Sistema Control Interno del IDIPRON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</si>
</sst>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4">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sz val="12"/>
      <color rgb="FF000000"/>
      <name val="Calibri"/>
      <family val="2"/>
    </font>
    <font>
      <b/>
      <sz val="14"/>
      <color theme="0"/>
      <name val="Arial"/>
      <family val="2"/>
    </font>
    <font>
      <b/>
      <sz val="11"/>
      <color theme="0"/>
      <name val="Arial"/>
      <family val="2"/>
    </font>
    <font>
      <sz val="11"/>
      <color theme="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4"/>
      <name val="Arial"/>
      <family val="2"/>
    </font>
    <font>
      <b/>
      <u/>
      <sz val="14"/>
      <name val="Arial"/>
      <family val="2"/>
    </font>
    <font>
      <sz val="11"/>
      <color indexed="8"/>
      <name val="Arial1"/>
    </font>
    <font>
      <i/>
      <sz val="12"/>
      <name val="Arial"/>
      <family val="2"/>
    </font>
    <font>
      <sz val="12"/>
      <color theme="0" tint="-0.499984740745262"/>
      <name val="Arial"/>
      <family val="2"/>
    </font>
    <font>
      <sz val="11"/>
      <name val="Calibri"/>
      <family val="2"/>
    </font>
    <font>
      <b/>
      <i/>
      <sz val="12"/>
      <name val="Arial"/>
      <family val="2"/>
    </font>
    <font>
      <b/>
      <sz val="12"/>
      <name val="Arial"/>
      <family val="2"/>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theme="1"/>
      <name val="Times New Roman"/>
      <family val="1"/>
    </font>
    <font>
      <b/>
      <sz val="9"/>
      <name val="Times New Roman"/>
      <family val="1"/>
    </font>
    <font>
      <sz val="9"/>
      <name val="Times New Roman"/>
      <family val="1"/>
    </font>
    <font>
      <sz val="10"/>
      <color rgb="FFFF0000"/>
      <name val="Times New Roman"/>
      <family val="1"/>
    </font>
    <font>
      <b/>
      <sz val="10"/>
      <color indexed="12"/>
      <name val="Times New Roman"/>
      <family val="1"/>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9" tint="0.59999389629810485"/>
        <bgColor indexed="64"/>
      </patternFill>
    </fill>
    <fill>
      <patternFill patternType="solid">
        <fgColor rgb="FFA9D08E"/>
        <bgColor rgb="FF000000"/>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39997558519241921"/>
        <bgColor indexed="45"/>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rgb="FF333F4F"/>
      </left>
      <right style="medium">
        <color rgb="FF333F4F"/>
      </right>
      <top/>
      <bottom/>
      <diagonal/>
    </border>
    <border>
      <left style="medium">
        <color rgb="FF333F4F"/>
      </left>
      <right style="medium">
        <color rgb="FF333F4F"/>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333F4F"/>
      </left>
      <right style="thin">
        <color indexed="64"/>
      </right>
      <top style="medium">
        <color indexed="64"/>
      </top>
      <bottom/>
      <diagonal/>
    </border>
    <border>
      <left style="medium">
        <color rgb="FF333F4F"/>
      </left>
      <right style="thin">
        <color indexed="64"/>
      </right>
      <top/>
      <bottom/>
      <diagonal/>
    </border>
    <border>
      <left style="medium">
        <color rgb="FF333F4F"/>
      </left>
      <right style="thin">
        <color indexed="64"/>
      </right>
      <top/>
      <bottom style="medium">
        <color indexed="64"/>
      </bottom>
      <diagonal/>
    </border>
    <border>
      <left style="medium">
        <color theme="3" tint="-0.249977111117893"/>
      </left>
      <right style="medium">
        <color indexed="64"/>
      </right>
      <top style="medium">
        <color theme="3" tint="-0.249977111117893"/>
      </top>
      <bottom/>
      <diagonal/>
    </border>
    <border>
      <left style="medium">
        <color theme="3" tint="-0.249977111117893"/>
      </left>
      <right style="medium">
        <color indexed="64"/>
      </right>
      <top/>
      <bottom/>
      <diagonal/>
    </border>
    <border>
      <left style="medium">
        <color theme="3" tint="-0.249977111117893"/>
      </left>
      <right style="medium">
        <color indexed="64"/>
      </right>
      <top/>
      <bottom style="medium">
        <color theme="3" tint="-0.249977111117893"/>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style="thin">
        <color indexed="64"/>
      </left>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9" fillId="0" borderId="0"/>
    <xf numFmtId="9" fontId="29" fillId="0" borderId="0" applyFont="0" applyFill="0" applyBorder="0" applyAlignment="0" applyProtection="0"/>
  </cellStyleXfs>
  <cellXfs count="486">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9"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15" fillId="11" borderId="8" xfId="3" applyFont="1" applyFill="1" applyBorder="1" applyAlignment="1" applyProtection="1">
      <alignment vertical="center" wrapText="1"/>
      <protection locked="0"/>
    </xf>
    <xf numFmtId="0" fontId="15" fillId="11" borderId="78"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8" xfId="3" applyFont="1" applyFill="1" applyBorder="1" applyAlignment="1" applyProtection="1">
      <alignment horizontal="center" vertical="center" wrapText="1"/>
      <protection locked="0"/>
    </xf>
    <xf numFmtId="14" fontId="5" fillId="2" borderId="78" xfId="3" applyNumberFormat="1" applyFont="1" applyFill="1" applyBorder="1" applyAlignment="1" applyProtection="1">
      <alignment horizontal="center" vertical="center" wrapText="1"/>
      <protection locked="0"/>
    </xf>
    <xf numFmtId="0" fontId="22" fillId="14" borderId="85"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29" fillId="0" borderId="0" xfId="4"/>
    <xf numFmtId="0" fontId="29" fillId="0" borderId="0" xfId="4" applyAlignment="1">
      <alignment horizontal="left" wrapText="1"/>
    </xf>
    <xf numFmtId="9" fontId="17" fillId="0" borderId="46" xfId="0" applyNumberFormat="1" applyFont="1" applyBorder="1" applyAlignment="1" applyProtection="1">
      <alignment horizontal="center" vertical="center" wrapText="1"/>
      <protection locked="0"/>
    </xf>
    <xf numFmtId="9" fontId="17" fillId="0" borderId="6" xfId="0" applyNumberFormat="1" applyFont="1" applyBorder="1" applyAlignment="1" applyProtection="1">
      <alignment horizontal="center" vertical="center" wrapText="1"/>
      <protection locked="0"/>
    </xf>
    <xf numFmtId="9" fontId="17" fillId="0" borderId="40" xfId="0" applyNumberFormat="1" applyFont="1" applyBorder="1" applyAlignment="1" applyProtection="1">
      <alignment horizontal="center" vertical="center" wrapText="1"/>
      <protection locked="0"/>
    </xf>
    <xf numFmtId="9" fontId="10" fillId="0" borderId="10" xfId="2" applyFont="1" applyFill="1" applyBorder="1" applyAlignment="1" applyProtection="1">
      <alignment horizontal="center" vertical="center" wrapText="1"/>
      <protection locked="0"/>
    </xf>
    <xf numFmtId="9" fontId="10" fillId="0" borderId="29" xfId="2" applyFont="1" applyFill="1" applyBorder="1" applyAlignment="1" applyProtection="1">
      <alignment horizontal="center" vertical="center" wrapText="1"/>
      <protection locked="0"/>
    </xf>
    <xf numFmtId="0" fontId="6" fillId="3" borderId="0" xfId="0" applyFont="1" applyFill="1" applyAlignment="1" applyProtection="1">
      <alignment horizontal="left" vertical="top" wrapText="1"/>
      <protection locked="0"/>
    </xf>
    <xf numFmtId="0" fontId="5" fillId="2" borderId="0" xfId="3" applyFont="1" applyFill="1" applyAlignment="1" applyProtection="1">
      <alignment horizontal="left" vertical="top" wrapText="1"/>
      <protection locked="0"/>
    </xf>
    <xf numFmtId="0" fontId="0" fillId="3" borderId="0" xfId="0" applyFill="1" applyAlignment="1" applyProtection="1">
      <alignment horizontal="left" vertical="top"/>
      <protection locked="0"/>
    </xf>
    <xf numFmtId="0" fontId="5" fillId="4" borderId="0" xfId="3" applyFont="1" applyFill="1" applyAlignment="1" applyProtection="1">
      <alignment horizontal="left" vertical="top" wrapText="1"/>
      <protection locked="0"/>
    </xf>
    <xf numFmtId="0" fontId="0" fillId="0" borderId="0" xfId="0" applyAlignment="1" applyProtection="1">
      <alignment horizontal="left" vertical="top"/>
      <protection locked="0"/>
    </xf>
    <xf numFmtId="9" fontId="10" fillId="0" borderId="30" xfId="2" applyFont="1" applyFill="1" applyBorder="1" applyAlignment="1" applyProtection="1">
      <alignment horizontal="left" vertical="top" wrapText="1"/>
      <protection locked="0"/>
    </xf>
    <xf numFmtId="9" fontId="10" fillId="0" borderId="31" xfId="2" applyFont="1" applyFill="1" applyBorder="1" applyAlignment="1" applyProtection="1">
      <alignment horizontal="left" vertical="top" wrapText="1"/>
      <protection locked="0"/>
    </xf>
    <xf numFmtId="0" fontId="0" fillId="3" borderId="0" xfId="0" applyFill="1" applyAlignment="1">
      <alignment horizontal="left" vertical="top"/>
    </xf>
    <xf numFmtId="0" fontId="30" fillId="0" borderId="1" xfId="0" applyFont="1" applyBorder="1" applyAlignment="1" applyProtection="1">
      <alignment vertical="center" wrapText="1"/>
      <protection locked="0"/>
    </xf>
    <xf numFmtId="9" fontId="31" fillId="0" borderId="40" xfId="0" applyNumberFormat="1" applyFont="1" applyBorder="1" applyAlignment="1" applyProtection="1">
      <alignment horizontal="center" vertical="center" wrapText="1"/>
      <protection locked="0"/>
    </xf>
    <xf numFmtId="0" fontId="5" fillId="8" borderId="85" xfId="0" applyFont="1" applyFill="1" applyBorder="1" applyAlignment="1" applyProtection="1">
      <alignment horizontal="center" vertical="center"/>
      <protection locked="0"/>
    </xf>
    <xf numFmtId="0" fontId="5" fillId="8" borderId="86" xfId="0" applyFont="1" applyFill="1" applyBorder="1" applyAlignment="1" applyProtection="1">
      <alignment horizontal="center" vertical="center"/>
      <protection locked="0"/>
    </xf>
    <xf numFmtId="0" fontId="5" fillId="8" borderId="87" xfId="0" applyFont="1" applyFill="1" applyBorder="1" applyAlignment="1" applyProtection="1">
      <alignment horizontal="center" vertical="center"/>
      <protection locked="0"/>
    </xf>
    <xf numFmtId="0" fontId="5" fillId="8" borderId="88" xfId="0" applyFont="1" applyFill="1" applyBorder="1" applyAlignment="1" applyProtection="1">
      <alignment horizontal="center" vertical="center"/>
      <protection locked="0"/>
    </xf>
    <xf numFmtId="14" fontId="5" fillId="8" borderId="85" xfId="0" applyNumberFormat="1" applyFont="1" applyFill="1" applyBorder="1" applyAlignment="1" applyProtection="1">
      <alignment horizontal="center" vertical="center"/>
      <protection locked="0"/>
    </xf>
    <xf numFmtId="0" fontId="10" fillId="11" borderId="85" xfId="3" applyFont="1" applyFill="1" applyBorder="1" applyAlignment="1" applyProtection="1">
      <alignment horizontal="center" vertical="center" wrapText="1"/>
      <protection locked="0"/>
    </xf>
    <xf numFmtId="0" fontId="27" fillId="3" borderId="78" xfId="0"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14" fontId="8" fillId="3" borderId="78" xfId="0" applyNumberFormat="1" applyFont="1" applyFill="1" applyBorder="1" applyAlignment="1" applyProtection="1">
      <alignment horizontal="center" vertical="center" wrapText="1"/>
      <protection locked="0"/>
    </xf>
    <xf numFmtId="0" fontId="8" fillId="3" borderId="78" xfId="0" applyFont="1" applyFill="1" applyBorder="1" applyAlignment="1" applyProtection="1">
      <alignment horizontal="center" vertical="center" wrapText="1"/>
      <protection locked="0"/>
    </xf>
    <xf numFmtId="0" fontId="13" fillId="3" borderId="78" xfId="0" applyFont="1" applyFill="1" applyBorder="1" applyAlignment="1" applyProtection="1">
      <alignment horizontal="center" vertical="center" wrapText="1"/>
      <protection locked="0"/>
    </xf>
    <xf numFmtId="0" fontId="15" fillId="11" borderId="78" xfId="3" applyFont="1" applyFill="1" applyBorder="1" applyAlignment="1" applyProtection="1">
      <alignment horizontal="center" vertical="center" wrapText="1"/>
      <protection locked="0"/>
    </xf>
    <xf numFmtId="0" fontId="5" fillId="2" borderId="78" xfId="3" applyFont="1" applyFill="1" applyBorder="1" applyAlignment="1" applyProtection="1">
      <alignment horizontal="center" vertical="center" wrapText="1"/>
      <protection locked="0"/>
    </xf>
    <xf numFmtId="0" fontId="15" fillId="0" borderId="78" xfId="0" applyFont="1" applyBorder="1" applyAlignment="1">
      <alignment vertical="center" wrapText="1"/>
    </xf>
    <xf numFmtId="0" fontId="13" fillId="0" borderId="78" xfId="0" applyFont="1" applyBorder="1" applyAlignment="1" applyProtection="1">
      <alignment horizontal="justify" vertical="center" wrapText="1"/>
      <protection locked="0"/>
    </xf>
    <xf numFmtId="0" fontId="26" fillId="3" borderId="78" xfId="0" applyFont="1" applyFill="1" applyBorder="1" applyAlignment="1">
      <alignment horizontal="center" vertical="center" wrapText="1"/>
    </xf>
    <xf numFmtId="0" fontId="26" fillId="0" borderId="78" xfId="0" applyFont="1" applyBorder="1" applyAlignment="1">
      <alignment horizontal="center" vertical="center" wrapText="1"/>
    </xf>
    <xf numFmtId="0" fontId="16" fillId="3" borderId="78" xfId="0" applyFont="1" applyFill="1" applyBorder="1" applyAlignment="1" applyProtection="1">
      <alignment horizontal="center" vertical="center" wrapText="1"/>
      <protection locked="0"/>
    </xf>
    <xf numFmtId="9" fontId="21" fillId="14" borderId="85" xfId="0" applyNumberFormat="1"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27" fillId="3" borderId="42" xfId="0" applyFont="1" applyFill="1" applyBorder="1" applyAlignment="1" applyProtection="1">
      <alignment horizontal="center" vertical="center" wrapText="1"/>
      <protection locked="0"/>
    </xf>
    <xf numFmtId="0" fontId="27" fillId="3" borderId="32" xfId="0" applyFont="1" applyFill="1" applyBorder="1" applyAlignment="1" applyProtection="1">
      <alignment horizontal="center" vertical="center" wrapText="1"/>
      <protection locked="0"/>
    </xf>
    <xf numFmtId="0" fontId="27" fillId="3" borderId="44" xfId="0" applyFont="1" applyFill="1" applyBorder="1" applyAlignment="1" applyProtection="1">
      <alignment horizontal="center" vertical="center" wrapText="1"/>
      <protection locked="0"/>
    </xf>
    <xf numFmtId="165" fontId="18" fillId="3" borderId="78" xfId="2" applyNumberFormat="1" applyFont="1" applyFill="1" applyBorder="1" applyAlignment="1" applyProtection="1">
      <alignment horizontal="center" vertical="center" wrapText="1"/>
      <protection locked="0"/>
    </xf>
    <xf numFmtId="9" fontId="17" fillId="0" borderId="47" xfId="0" applyNumberFormat="1" applyFont="1" applyBorder="1" applyAlignment="1" applyProtection="1">
      <alignment horizontal="center" vertical="center" wrapText="1"/>
      <protection locked="0"/>
    </xf>
    <xf numFmtId="9" fontId="17" fillId="0" borderId="48" xfId="0" applyNumberFormat="1" applyFont="1" applyBorder="1" applyAlignment="1" applyProtection="1">
      <alignment horizontal="center" vertical="center" wrapText="1"/>
      <protection locked="0"/>
    </xf>
    <xf numFmtId="9" fontId="17" fillId="0" borderId="55" xfId="0" applyNumberFormat="1" applyFont="1" applyBorder="1" applyAlignment="1" applyProtection="1">
      <alignment horizontal="center" vertical="center" wrapText="1"/>
      <protection locked="0"/>
    </xf>
    <xf numFmtId="9" fontId="17" fillId="3" borderId="78" xfId="2" applyFont="1" applyFill="1" applyBorder="1" applyAlignment="1" applyProtection="1">
      <alignment horizontal="center" vertical="center" wrapText="1"/>
      <protection locked="0"/>
    </xf>
    <xf numFmtId="9" fontId="17" fillId="19" borderId="68" xfId="2" applyFont="1" applyFill="1" applyBorder="1" applyAlignment="1" applyProtection="1">
      <alignment horizontal="center" vertical="center" wrapText="1"/>
      <protection locked="0"/>
    </xf>
    <xf numFmtId="0" fontId="0" fillId="19" borderId="35" xfId="0" applyFill="1" applyBorder="1" applyAlignment="1">
      <alignment horizontal="center" vertical="center" wrapText="1"/>
    </xf>
    <xf numFmtId="0" fontId="0" fillId="19" borderId="49" xfId="0" applyFill="1" applyBorder="1" applyAlignment="1">
      <alignment horizontal="center" vertical="center" wrapText="1"/>
    </xf>
    <xf numFmtId="0" fontId="11" fillId="3" borderId="78" xfId="0" applyFont="1" applyFill="1" applyBorder="1" applyAlignment="1" applyProtection="1">
      <alignment horizontal="center" vertical="center" wrapText="1"/>
      <protection locked="0"/>
    </xf>
    <xf numFmtId="0" fontId="13" fillId="0" borderId="78" xfId="0" applyFont="1" applyBorder="1" applyAlignment="1" applyProtection="1">
      <alignment horizontal="center" vertical="center" wrapText="1"/>
      <protection locked="0"/>
    </xf>
    <xf numFmtId="14" fontId="13" fillId="3" borderId="78" xfId="0" applyNumberFormat="1" applyFont="1" applyFill="1" applyBorder="1" applyAlignment="1" applyProtection="1">
      <alignment horizontal="center" vertical="center" wrapText="1"/>
      <protection locked="0"/>
    </xf>
    <xf numFmtId="0" fontId="11" fillId="12" borderId="42"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27" fillId="9" borderId="34" xfId="0" applyFont="1" applyFill="1" applyBorder="1" applyAlignment="1" applyProtection="1">
      <alignment horizontal="center" vertical="center" wrapText="1"/>
      <protection locked="0"/>
    </xf>
    <xf numFmtId="0" fontId="27" fillId="9" borderId="35" xfId="0" applyFont="1" applyFill="1" applyBorder="1" applyAlignment="1" applyProtection="1">
      <alignment horizontal="center" vertical="center" wrapText="1"/>
      <protection locked="0"/>
    </xf>
    <xf numFmtId="0" fontId="27" fillId="9" borderId="36" xfId="0"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9" fontId="17" fillId="3" borderId="65" xfId="2" applyFont="1" applyFill="1" applyBorder="1" applyAlignment="1" applyProtection="1">
      <alignment horizontal="center" vertical="center" wrapText="1"/>
      <protection locked="0"/>
    </xf>
    <xf numFmtId="9" fontId="17" fillId="3" borderId="66" xfId="2" applyFont="1" applyFill="1" applyBorder="1" applyAlignment="1" applyProtection="1">
      <alignment horizontal="center" vertical="center" wrapText="1"/>
      <protection locked="0"/>
    </xf>
    <xf numFmtId="9" fontId="17" fillId="3" borderId="67" xfId="2"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0" xfId="0" applyFont="1" applyFill="1" applyBorder="1" applyAlignment="1" applyProtection="1">
      <alignment horizontal="center" vertical="center" wrapText="1"/>
      <protection locked="0"/>
    </xf>
    <xf numFmtId="0" fontId="11" fillId="15" borderId="51"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9" fontId="17" fillId="17" borderId="34" xfId="2" applyFont="1" applyFill="1" applyBorder="1" applyAlignment="1" applyProtection="1">
      <alignment horizontal="center" vertical="center" wrapText="1"/>
      <protection locked="0"/>
    </xf>
    <xf numFmtId="9" fontId="17" fillId="17" borderId="35" xfId="2"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10" fontId="17" fillId="3" borderId="34" xfId="2" applyNumberFormat="1" applyFont="1" applyFill="1" applyBorder="1" applyAlignment="1" applyProtection="1">
      <alignment horizontal="center" vertical="center" wrapText="1"/>
      <protection locked="0"/>
    </xf>
    <xf numFmtId="10" fontId="17" fillId="3" borderId="35" xfId="2" applyNumberFormat="1" applyFont="1" applyFill="1" applyBorder="1" applyAlignment="1" applyProtection="1">
      <alignment horizontal="center" vertical="center" wrapText="1"/>
      <protection locked="0"/>
    </xf>
    <xf numFmtId="10" fontId="17" fillId="3" borderId="36" xfId="2" applyNumberFormat="1" applyFont="1" applyFill="1" applyBorder="1" applyAlignment="1" applyProtection="1">
      <alignment horizontal="center" vertical="center" wrapText="1"/>
      <protection locked="0"/>
    </xf>
    <xf numFmtId="165" fontId="13" fillId="3" borderId="79" xfId="0" applyNumberFormat="1" applyFont="1" applyFill="1" applyBorder="1" applyAlignment="1" applyProtection="1">
      <alignment horizontal="center" vertical="center" wrapText="1"/>
      <protection locked="0"/>
    </xf>
    <xf numFmtId="165" fontId="13" fillId="3" borderId="80" xfId="0" applyNumberFormat="1" applyFont="1" applyFill="1" applyBorder="1" applyAlignment="1" applyProtection="1">
      <alignment horizontal="center" vertical="center" wrapText="1"/>
      <protection locked="0"/>
    </xf>
    <xf numFmtId="165" fontId="13" fillId="3" borderId="81" xfId="0" applyNumberFormat="1"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0" fillId="0" borderId="68" xfId="0" applyBorder="1" applyAlignment="1">
      <alignment horizontal="center" vertical="center" wrapText="1"/>
    </xf>
    <xf numFmtId="0" fontId="0" fillId="0" borderId="35" xfId="0" applyBorder="1" applyAlignment="1">
      <alignment horizontal="center" vertical="center" wrapText="1"/>
    </xf>
    <xf numFmtId="0" fontId="0" fillId="0" borderId="49" xfId="0" applyBorder="1" applyAlignment="1">
      <alignment horizontal="center" vertical="center" wrapText="1"/>
    </xf>
    <xf numFmtId="165" fontId="18" fillId="3" borderId="68"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35" xfId="0" applyNumberFormat="1" applyFont="1" applyFill="1" applyBorder="1" applyAlignment="1" applyProtection="1">
      <alignment horizontal="center" vertical="center" wrapText="1"/>
      <protection locked="0"/>
    </xf>
    <xf numFmtId="9" fontId="17" fillId="9" borderId="36"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8" borderId="35" xfId="0" applyNumberFormat="1" applyFont="1" applyFill="1" applyBorder="1" applyAlignment="1" applyProtection="1">
      <alignment horizontal="center" vertical="center" wrapText="1"/>
      <protection locked="0"/>
    </xf>
    <xf numFmtId="9" fontId="17" fillId="18" borderId="36" xfId="0" applyNumberFormat="1"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165" fontId="17" fillId="3" borderId="36" xfId="2" applyNumberFormat="1" applyFont="1" applyFill="1" applyBorder="1" applyAlignment="1" applyProtection="1">
      <alignment horizontal="center" vertical="center" wrapText="1"/>
      <protection locked="0"/>
    </xf>
    <xf numFmtId="9" fontId="17" fillId="3" borderId="68" xfId="2" applyFont="1" applyFill="1" applyBorder="1" applyAlignment="1" applyProtection="1">
      <alignment horizontal="center" vertical="center" wrapText="1"/>
      <protection locked="0"/>
    </xf>
    <xf numFmtId="0" fontId="0" fillId="0" borderId="36" xfId="0" applyBorder="1" applyAlignment="1">
      <alignment horizontal="center" vertical="center" wrapText="1"/>
    </xf>
    <xf numFmtId="0" fontId="16" fillId="3" borderId="82" xfId="0" applyFont="1" applyFill="1" applyBorder="1" applyAlignment="1" applyProtection="1">
      <alignment horizontal="center" vertical="center" wrapText="1"/>
      <protection locked="0"/>
    </xf>
    <xf numFmtId="0" fontId="16" fillId="3" borderId="83" xfId="0" applyFont="1" applyFill="1" applyBorder="1" applyAlignment="1" applyProtection="1">
      <alignment horizontal="center" vertical="center" wrapText="1"/>
      <protection locked="0"/>
    </xf>
    <xf numFmtId="0" fontId="16" fillId="3" borderId="84"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165" fontId="26" fillId="9" borderId="34" xfId="0" applyNumberFormat="1" applyFont="1" applyFill="1" applyBorder="1" applyAlignment="1" applyProtection="1">
      <alignment horizontal="center" vertical="center" wrapText="1"/>
      <protection locked="0"/>
    </xf>
    <xf numFmtId="165" fontId="26" fillId="9" borderId="35" xfId="0" applyNumberFormat="1" applyFont="1" applyFill="1" applyBorder="1" applyAlignment="1" applyProtection="1">
      <alignment horizontal="center" vertical="center" wrapText="1"/>
      <protection locked="0"/>
    </xf>
    <xf numFmtId="165" fontId="26" fillId="9" borderId="36" xfId="0" applyNumberFormat="1" applyFont="1" applyFill="1" applyBorder="1" applyAlignment="1" applyProtection="1">
      <alignment horizontal="center" vertical="center" wrapText="1"/>
      <protection locked="0"/>
    </xf>
    <xf numFmtId="14" fontId="26" fillId="0" borderId="34" xfId="0" applyNumberFormat="1" applyFont="1" applyBorder="1" applyAlignment="1" applyProtection="1">
      <alignment horizontal="center" vertical="center" wrapText="1"/>
      <protection locked="0"/>
    </xf>
    <xf numFmtId="14" fontId="26" fillId="0" borderId="35" xfId="0" applyNumberFormat="1" applyFont="1" applyBorder="1" applyAlignment="1" applyProtection="1">
      <alignment horizontal="center" vertical="center" wrapText="1"/>
      <protection locked="0"/>
    </xf>
    <xf numFmtId="14" fontId="26" fillId="0" borderId="36" xfId="0" applyNumberFormat="1" applyFont="1" applyBorder="1" applyAlignment="1" applyProtection="1">
      <alignment horizontal="center" vertical="center" wrapText="1"/>
      <protection locked="0"/>
    </xf>
    <xf numFmtId="0" fontId="17" fillId="3" borderId="68" xfId="0" applyFont="1" applyFill="1" applyBorder="1" applyAlignment="1" applyProtection="1">
      <alignment horizontal="center" vertical="center" wrapText="1"/>
      <protection locked="0"/>
    </xf>
    <xf numFmtId="0" fontId="19" fillId="0" borderId="35" xfId="0" applyFont="1" applyBorder="1" applyAlignment="1">
      <alignment horizontal="center" vertical="center" wrapText="1"/>
    </xf>
    <xf numFmtId="0" fontId="19" fillId="0" borderId="49"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68" xfId="0" applyFont="1" applyBorder="1" applyAlignment="1" applyProtection="1">
      <alignment horizontal="center" vertical="center" wrapText="1"/>
      <protection locked="0"/>
    </xf>
    <xf numFmtId="0" fontId="19" fillId="0" borderId="35" xfId="0" applyFont="1" applyBorder="1" applyAlignment="1">
      <alignment vertical="center" wrapText="1"/>
    </xf>
    <xf numFmtId="0" fontId="19" fillId="0" borderId="49" xfId="0" applyFont="1" applyBorder="1" applyAlignment="1">
      <alignment vertical="center" wrapText="1"/>
    </xf>
    <xf numFmtId="0" fontId="17" fillId="9" borderId="34" xfId="0" applyFont="1" applyFill="1" applyBorder="1" applyAlignment="1" applyProtection="1">
      <alignment horizontal="center" vertical="center" wrapText="1"/>
      <protection locked="0"/>
    </xf>
    <xf numFmtId="0" fontId="17" fillId="9" borderId="35" xfId="0" applyFont="1" applyFill="1" applyBorder="1" applyAlignment="1" applyProtection="1">
      <alignment horizontal="center" vertical="center" wrapText="1"/>
      <protection locked="0"/>
    </xf>
    <xf numFmtId="0" fontId="17" fillId="9" borderId="36" xfId="0" applyFont="1" applyFill="1" applyBorder="1" applyAlignment="1" applyProtection="1">
      <alignment horizontal="center" vertical="center" wrapText="1"/>
      <protection locked="0"/>
    </xf>
    <xf numFmtId="9" fontId="0" fillId="0" borderId="68" xfId="0" applyNumberFormat="1" applyBorder="1" applyAlignment="1">
      <alignment horizontal="center" vertical="center" wrapText="1"/>
    </xf>
    <xf numFmtId="9" fontId="8" fillId="19" borderId="68" xfId="2" applyFont="1" applyFill="1" applyBorder="1" applyAlignment="1" applyProtection="1">
      <alignment horizontal="center" vertical="center" wrapText="1"/>
      <protection locked="0"/>
    </xf>
    <xf numFmtId="0" fontId="32" fillId="19" borderId="35" xfId="0" applyFont="1" applyFill="1" applyBorder="1" applyAlignment="1">
      <alignment horizontal="center" vertical="center" wrapText="1"/>
    </xf>
    <xf numFmtId="0" fontId="32" fillId="19" borderId="49" xfId="0" applyFont="1" applyFill="1" applyBorder="1" applyAlignment="1">
      <alignment horizontal="center" vertical="center" wrapText="1"/>
    </xf>
    <xf numFmtId="9" fontId="17" fillId="0" borderId="78" xfId="2" applyFont="1" applyFill="1" applyBorder="1" applyAlignment="1" applyProtection="1">
      <alignment horizontal="center" vertical="center" wrapText="1"/>
      <protection locked="0"/>
    </xf>
    <xf numFmtId="0" fontId="11" fillId="0" borderId="74" xfId="0" applyFont="1" applyBorder="1" applyAlignment="1" applyProtection="1">
      <alignment horizontal="left" vertical="top" wrapText="1"/>
      <protection locked="0"/>
    </xf>
    <xf numFmtId="0" fontId="11" fillId="0" borderId="75" xfId="0" applyFont="1" applyBorder="1" applyAlignment="1" applyProtection="1">
      <alignment horizontal="left" vertical="top"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56" xfId="0"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7" xfId="0" applyFont="1" applyFill="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73"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1" fillId="0" borderId="72"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0" fontId="11" fillId="0" borderId="65" xfId="0" applyFont="1" applyBorder="1" applyAlignment="1" applyProtection="1">
      <alignment horizontal="left" vertical="top" wrapText="1"/>
      <protection locked="0"/>
    </xf>
    <xf numFmtId="0" fontId="11" fillId="0" borderId="66" xfId="0" applyFont="1" applyBorder="1" applyAlignment="1" applyProtection="1">
      <alignment horizontal="left" vertical="top" wrapText="1"/>
      <protection locked="0"/>
    </xf>
    <xf numFmtId="0" fontId="11" fillId="12" borderId="1"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0" borderId="29" xfId="2" applyFont="1" applyFill="1" applyBorder="1" applyAlignment="1" applyProtection="1">
      <alignment horizontal="center" vertical="center" wrapText="1"/>
      <protection locked="0"/>
    </xf>
    <xf numFmtId="9" fontId="10" fillId="0" borderId="30" xfId="2" applyFont="1" applyFill="1" applyBorder="1" applyAlignment="1" applyProtection="1">
      <alignment horizontal="center" vertical="center" wrapText="1"/>
      <protection locked="0"/>
    </xf>
    <xf numFmtId="9" fontId="10" fillId="0" borderId="31" xfId="2"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7" fillId="9" borderId="78" xfId="0" applyFont="1" applyFill="1" applyBorder="1" applyAlignment="1" applyProtection="1">
      <alignment horizontal="center" vertical="center" wrapText="1"/>
      <protection locked="0"/>
    </xf>
    <xf numFmtId="0" fontId="17" fillId="13" borderId="34" xfId="0" applyFont="1" applyFill="1" applyBorder="1" applyAlignment="1" applyProtection="1">
      <alignment horizontal="center" vertical="center" wrapText="1"/>
      <protection locked="0"/>
    </xf>
    <xf numFmtId="0" fontId="17" fillId="13" borderId="35" xfId="0" applyFont="1" applyFill="1" applyBorder="1" applyAlignment="1" applyProtection="1">
      <alignment horizontal="center" vertical="center" wrapText="1"/>
      <protection locked="0"/>
    </xf>
    <xf numFmtId="0" fontId="17" fillId="13" borderId="36" xfId="0" applyFont="1" applyFill="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1" fillId="3" borderId="78" xfId="0" applyFont="1" applyFill="1" applyBorder="1" applyAlignment="1" applyProtection="1">
      <alignment vertical="center" wrapText="1"/>
      <protection locked="0"/>
    </xf>
    <xf numFmtId="0" fontId="0" fillId="0" borderId="78" xfId="0" applyBorder="1" applyAlignment="1">
      <alignment vertical="center" wrapText="1"/>
    </xf>
    <xf numFmtId="0" fontId="11" fillId="12" borderId="56"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0" fontId="11" fillId="12" borderId="57" xfId="0" applyFont="1" applyFill="1" applyBorder="1" applyAlignment="1" applyProtection="1">
      <alignment horizontal="center" vertical="center" wrapText="1"/>
      <protection locked="0"/>
    </xf>
    <xf numFmtId="9" fontId="13" fillId="3" borderId="78"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9" fontId="17" fillId="9" borderId="73" xfId="0" applyNumberFormat="1" applyFont="1" applyFill="1" applyBorder="1" applyAlignment="1" applyProtection="1">
      <alignment horizontal="center" vertical="center" wrapText="1"/>
      <protection locked="0"/>
    </xf>
    <xf numFmtId="9" fontId="17" fillId="9" borderId="58" xfId="0" applyNumberFormat="1" applyFont="1" applyFill="1" applyBorder="1" applyAlignment="1" applyProtection="1">
      <alignment horizontal="center" vertical="center" wrapText="1"/>
      <protection locked="0"/>
    </xf>
    <xf numFmtId="9" fontId="17" fillId="9" borderId="54" xfId="0" applyNumberFormat="1" applyFont="1" applyFill="1" applyBorder="1" applyAlignment="1" applyProtection="1">
      <alignment horizontal="center" vertical="center" wrapText="1"/>
      <protection locked="0"/>
    </xf>
    <xf numFmtId="0" fontId="17" fillId="9" borderId="77" xfId="0" applyFont="1" applyFill="1" applyBorder="1" applyAlignment="1" applyProtection="1">
      <alignment horizontal="center" vertical="center" wrapText="1"/>
      <protection locked="0"/>
    </xf>
    <xf numFmtId="0" fontId="17" fillId="9" borderId="76" xfId="0" applyFont="1" applyFill="1" applyBorder="1" applyAlignment="1" applyProtection="1">
      <alignment horizontal="center" vertical="center" wrapText="1"/>
      <protection locked="0"/>
    </xf>
    <xf numFmtId="0" fontId="17" fillId="9" borderId="52" xfId="0" applyFont="1" applyFill="1" applyBorder="1" applyAlignment="1" applyProtection="1">
      <alignment horizontal="center" vertical="center" wrapText="1"/>
      <protection locked="0"/>
    </xf>
    <xf numFmtId="0" fontId="20" fillId="10" borderId="0" xfId="0" applyFont="1" applyFill="1" applyAlignment="1" applyProtection="1">
      <alignment horizontal="center" vertical="center" wrapText="1"/>
      <protection locked="0"/>
    </xf>
    <xf numFmtId="0" fontId="33" fillId="0" borderId="33" xfId="0" applyFont="1" applyBorder="1" applyAlignment="1" applyProtection="1">
      <alignment horizontal="left" vertical="top" wrapText="1"/>
      <protection locked="0"/>
    </xf>
    <xf numFmtId="0" fontId="30" fillId="0" borderId="46" xfId="0" applyFont="1" applyBorder="1" applyAlignment="1" applyProtection="1">
      <alignment horizontal="left" vertical="top" wrapText="1"/>
      <protection locked="0"/>
    </xf>
    <xf numFmtId="0" fontId="30" fillId="0" borderId="46" xfId="0" applyFont="1" applyBorder="1" applyAlignment="1" applyProtection="1">
      <alignment horizontal="justify" vertical="center" wrapText="1"/>
      <protection locked="0"/>
    </xf>
    <xf numFmtId="0" fontId="30" fillId="0" borderId="49" xfId="0" applyFont="1" applyBorder="1" applyAlignment="1" applyProtection="1">
      <alignment horizontal="left" vertical="top" wrapText="1"/>
      <protection locked="0"/>
    </xf>
    <xf numFmtId="0" fontId="30" fillId="0" borderId="6" xfId="0" applyFont="1" applyBorder="1" applyAlignment="1" applyProtection="1">
      <alignment horizontal="left" vertical="top" wrapText="1"/>
      <protection locked="0"/>
    </xf>
    <xf numFmtId="0" fontId="33" fillId="0" borderId="49"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0" fillId="0" borderId="35" xfId="0" applyFont="1" applyBorder="1" applyAlignment="1" applyProtection="1">
      <alignment horizontal="left" vertical="top" wrapText="1"/>
      <protection locked="0"/>
    </xf>
    <xf numFmtId="0" fontId="30" fillId="0" borderId="40" xfId="0" applyFont="1" applyBorder="1" applyAlignment="1" applyProtection="1">
      <alignment horizontal="left" vertical="top" wrapText="1"/>
      <protection locked="0"/>
    </xf>
    <xf numFmtId="0" fontId="30" fillId="0" borderId="40" xfId="0" applyFont="1" applyBorder="1" applyAlignment="1" applyProtection="1">
      <alignment horizontal="justify" vertical="center" wrapText="1"/>
      <protection locked="0"/>
    </xf>
    <xf numFmtId="0" fontId="30" fillId="0" borderId="33" xfId="0" applyFont="1" applyBorder="1" applyAlignment="1" applyProtection="1">
      <alignment horizontal="left" vertical="top" wrapText="1"/>
      <protection locked="0"/>
    </xf>
    <xf numFmtId="0" fontId="30" fillId="0" borderId="46"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3" fillId="0" borderId="35" xfId="0" applyFont="1" applyBorder="1" applyAlignment="1" applyProtection="1">
      <alignment horizontal="left" vertical="top" wrapText="1"/>
      <protection locked="0"/>
    </xf>
    <xf numFmtId="0" fontId="33" fillId="0" borderId="40" xfId="0" applyFont="1" applyBorder="1" applyAlignment="1" applyProtection="1">
      <alignment horizontal="left" vertical="top" wrapText="1"/>
      <protection locked="0"/>
    </xf>
    <xf numFmtId="0" fontId="30" fillId="0" borderId="40" xfId="0" applyFont="1" applyBorder="1" applyAlignment="1" applyProtection="1">
      <alignment vertical="center" wrapText="1"/>
      <protection locked="0"/>
    </xf>
    <xf numFmtId="0" fontId="33" fillId="0" borderId="62" xfId="0" applyFont="1" applyBorder="1" applyAlignment="1" applyProtection="1">
      <alignment horizontal="left" vertical="top" wrapText="1"/>
      <protection locked="0"/>
    </xf>
    <xf numFmtId="0" fontId="30" fillId="0" borderId="59" xfId="0" applyFont="1" applyBorder="1" applyAlignment="1" applyProtection="1">
      <alignment horizontal="center" vertical="center" wrapText="1"/>
      <protection locked="0"/>
    </xf>
    <xf numFmtId="0" fontId="30" fillId="0" borderId="33" xfId="0" applyFont="1" applyBorder="1" applyAlignment="1" applyProtection="1">
      <alignment horizontal="center" vertical="center" wrapText="1"/>
      <protection locked="0"/>
    </xf>
    <xf numFmtId="0" fontId="30" fillId="0" borderId="33" xfId="0" applyFont="1" applyBorder="1" applyAlignment="1" applyProtection="1">
      <alignment vertical="center" wrapText="1"/>
      <protection locked="0"/>
    </xf>
    <xf numFmtId="9" fontId="8" fillId="0" borderId="33" xfId="0" applyNumberFormat="1"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9" fontId="8" fillId="0" borderId="1" xfId="0" applyNumberFormat="1" applyFont="1" applyBorder="1" applyAlignment="1" applyProtection="1">
      <alignment horizontal="left" vertical="top" wrapText="1"/>
      <protection locked="0"/>
    </xf>
    <xf numFmtId="0" fontId="30" fillId="0" borderId="60"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61" xfId="0" applyFont="1" applyBorder="1" applyAlignment="1" applyProtection="1">
      <alignment horizontal="center" vertical="center" wrapText="1"/>
      <protection locked="0"/>
    </xf>
    <xf numFmtId="0" fontId="30" fillId="0" borderId="62" xfId="0" applyFont="1" applyBorder="1" applyAlignment="1" applyProtection="1">
      <alignment horizontal="center" vertical="center" wrapText="1"/>
      <protection locked="0"/>
    </xf>
    <xf numFmtId="0" fontId="30" fillId="0" borderId="62" xfId="0" applyFont="1" applyBorder="1" applyAlignment="1" applyProtection="1">
      <alignment vertical="center" wrapText="1"/>
      <protection locked="0"/>
    </xf>
    <xf numFmtId="0" fontId="30" fillId="0" borderId="62" xfId="0" applyFont="1" applyBorder="1" applyAlignment="1" applyProtection="1">
      <alignment horizontal="left" vertical="top" wrapText="1"/>
      <protection locked="0"/>
    </xf>
    <xf numFmtId="9" fontId="8" fillId="0" borderId="62" xfId="0" applyNumberFormat="1" applyFont="1" applyBorder="1" applyAlignment="1" applyProtection="1">
      <alignment horizontal="left" vertical="top" wrapText="1"/>
      <protection locked="0"/>
    </xf>
    <xf numFmtId="0" fontId="8" fillId="0" borderId="59"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35" fillId="0" borderId="0" xfId="4" applyFont="1"/>
    <xf numFmtId="0" fontId="36" fillId="0" borderId="0" xfId="4" applyFont="1"/>
    <xf numFmtId="0" fontId="35" fillId="0" borderId="0" xfId="4" applyFont="1" applyAlignment="1">
      <alignment wrapText="1"/>
    </xf>
    <xf numFmtId="0" fontId="37" fillId="0" borderId="89" xfId="4" applyFont="1" applyBorder="1" applyAlignment="1">
      <alignment horizontal="center" vertical="center" wrapText="1"/>
    </xf>
    <xf numFmtId="0" fontId="37" fillId="0" borderId="90" xfId="4" applyFont="1" applyBorder="1" applyAlignment="1">
      <alignment horizontal="center" vertical="center" wrapText="1"/>
    </xf>
    <xf numFmtId="0" fontId="37" fillId="0" borderId="91" xfId="4" applyFont="1" applyBorder="1" applyAlignment="1">
      <alignment horizontal="center" vertical="center" wrapText="1"/>
    </xf>
    <xf numFmtId="0" fontId="6" fillId="0" borderId="89" xfId="4" applyFont="1" applyBorder="1" applyAlignment="1">
      <alignment horizontal="left" vertical="center"/>
    </xf>
    <xf numFmtId="0" fontId="6" fillId="0" borderId="91" xfId="4" applyFont="1" applyBorder="1" applyAlignment="1">
      <alignment horizontal="left" vertical="center"/>
    </xf>
    <xf numFmtId="0" fontId="38" fillId="0" borderId="1" xfId="4" applyFont="1" applyBorder="1" applyAlignment="1">
      <alignment horizontal="left" vertical="center"/>
    </xf>
    <xf numFmtId="0" fontId="38" fillId="20" borderId="89" xfId="4" applyFont="1" applyFill="1" applyBorder="1" applyAlignment="1">
      <alignment horizontal="center" vertical="center" wrapText="1"/>
    </xf>
    <xf numFmtId="0" fontId="38" fillId="20" borderId="90" xfId="4" applyFont="1" applyFill="1" applyBorder="1" applyAlignment="1">
      <alignment horizontal="center" vertical="center" wrapText="1"/>
    </xf>
    <xf numFmtId="0" fontId="38" fillId="20" borderId="91" xfId="4" applyFont="1" applyFill="1" applyBorder="1" applyAlignment="1">
      <alignment horizontal="center" vertical="center" wrapText="1"/>
    </xf>
    <xf numFmtId="10" fontId="35" fillId="0" borderId="0" xfId="4" applyNumberFormat="1" applyFont="1" applyAlignment="1">
      <alignment horizontal="center" vertical="center"/>
    </xf>
    <xf numFmtId="9" fontId="35" fillId="0" borderId="0" xfId="4" applyNumberFormat="1" applyFont="1" applyAlignment="1">
      <alignment horizontal="center" vertical="center"/>
    </xf>
    <xf numFmtId="0" fontId="35" fillId="0" borderId="0" xfId="4" applyFont="1" applyAlignment="1">
      <alignment horizontal="center" vertical="center"/>
    </xf>
    <xf numFmtId="0" fontId="37" fillId="0" borderId="1" xfId="4" applyFont="1" applyBorder="1" applyAlignment="1">
      <alignment horizontal="center" vertical="center" wrapText="1"/>
    </xf>
    <xf numFmtId="0" fontId="37" fillId="0" borderId="1" xfId="4" applyFont="1" applyBorder="1" applyAlignment="1">
      <alignment horizontal="center" vertical="center" wrapText="1"/>
    </xf>
    <xf numFmtId="14" fontId="37" fillId="0" borderId="1" xfId="4" applyNumberFormat="1" applyFont="1" applyBorder="1" applyAlignment="1">
      <alignment horizontal="center" vertical="center" wrapText="1"/>
    </xf>
    <xf numFmtId="0" fontId="39" fillId="0" borderId="89" xfId="4" applyFont="1" applyBorder="1" applyAlignment="1">
      <alignment horizontal="center" vertical="center" wrapText="1"/>
    </xf>
    <xf numFmtId="0" fontId="39" fillId="0" borderId="90" xfId="4" applyFont="1" applyBorder="1" applyAlignment="1">
      <alignment horizontal="center" vertical="center" wrapText="1"/>
    </xf>
    <xf numFmtId="0" fontId="39" fillId="0" borderId="91" xfId="4" applyFont="1" applyBorder="1" applyAlignment="1">
      <alignment horizontal="center" vertical="center" wrapText="1"/>
    </xf>
    <xf numFmtId="0" fontId="39" fillId="0" borderId="1" xfId="4" applyFont="1" applyBorder="1" applyAlignment="1">
      <alignment horizontal="center" vertical="center" wrapText="1"/>
    </xf>
    <xf numFmtId="14" fontId="39" fillId="0" borderId="1" xfId="4" applyNumberFormat="1" applyFont="1" applyBorder="1" applyAlignment="1">
      <alignment horizontal="center" vertical="center" wrapText="1"/>
    </xf>
    <xf numFmtId="0" fontId="6" fillId="0" borderId="89" xfId="4" applyFont="1" applyBorder="1" applyAlignment="1">
      <alignment horizontal="center" vertical="center"/>
    </xf>
    <xf numFmtId="0" fontId="6" fillId="0" borderId="90" xfId="4" applyFont="1" applyBorder="1" applyAlignment="1">
      <alignment horizontal="center" vertical="center"/>
    </xf>
    <xf numFmtId="0" fontId="6" fillId="0" borderId="91" xfId="4" applyFont="1" applyBorder="1" applyAlignment="1">
      <alignment horizontal="center" vertical="center"/>
    </xf>
    <xf numFmtId="0" fontId="6" fillId="0" borderId="1" xfId="4" applyFont="1" applyBorder="1" applyAlignment="1">
      <alignment horizontal="center" vertical="center"/>
    </xf>
    <xf numFmtId="0" fontId="6" fillId="20" borderId="1" xfId="4" applyFont="1" applyFill="1" applyBorder="1" applyAlignment="1">
      <alignment horizontal="center" vertical="center"/>
    </xf>
    <xf numFmtId="0" fontId="38" fillId="0" borderId="0" xfId="4" applyFont="1" applyAlignment="1">
      <alignment horizontal="center" vertical="center"/>
    </xf>
    <xf numFmtId="0" fontId="37" fillId="0" borderId="6" xfId="4" applyFont="1" applyBorder="1" applyAlignment="1">
      <alignment horizontal="left" vertical="top" wrapText="1"/>
    </xf>
    <xf numFmtId="0" fontId="37" fillId="0" borderId="5" xfId="4" applyFont="1" applyBorder="1" applyAlignment="1">
      <alignment horizontal="left" vertical="top" wrapText="1"/>
    </xf>
    <xf numFmtId="0" fontId="37" fillId="0" borderId="4" xfId="4" applyFont="1" applyBorder="1" applyAlignment="1">
      <alignment horizontal="left" vertical="top" wrapText="1"/>
    </xf>
    <xf numFmtId="0" fontId="37" fillId="0" borderId="92" xfId="4" applyFont="1" applyBorder="1" applyAlignment="1">
      <alignment horizontal="left" vertical="top" wrapText="1"/>
    </xf>
    <xf numFmtId="0" fontId="37" fillId="0" borderId="3" xfId="4" applyFont="1" applyBorder="1" applyAlignment="1">
      <alignment horizontal="left" vertical="top" wrapText="1"/>
    </xf>
    <xf numFmtId="0" fontId="37" fillId="0" borderId="2" xfId="4" applyFont="1" applyBorder="1" applyAlignment="1">
      <alignment horizontal="left" vertical="top" wrapText="1"/>
    </xf>
    <xf numFmtId="0" fontId="42" fillId="0" borderId="0" xfId="4" applyFont="1"/>
    <xf numFmtId="0" fontId="38" fillId="20" borderId="1" xfId="4" applyFont="1" applyFill="1" applyBorder="1" applyAlignment="1">
      <alignment horizontal="center" vertical="center"/>
    </xf>
    <xf numFmtId="0" fontId="35" fillId="0" borderId="6" xfId="4" applyFont="1" applyBorder="1"/>
    <xf numFmtId="0" fontId="35" fillId="0" borderId="5" xfId="4" applyFont="1" applyBorder="1"/>
    <xf numFmtId="0" fontId="38" fillId="0" borderId="5" xfId="4" applyFont="1" applyBorder="1" applyAlignment="1">
      <alignment horizontal="center" vertical="center"/>
    </xf>
    <xf numFmtId="10" fontId="35" fillId="0" borderId="5" xfId="4" applyNumberFormat="1" applyFont="1" applyBorder="1" applyAlignment="1">
      <alignment horizontal="center" vertical="center"/>
    </xf>
    <xf numFmtId="9" fontId="35" fillId="0" borderId="5" xfId="4" applyNumberFormat="1" applyFont="1" applyBorder="1" applyAlignment="1">
      <alignment horizontal="center" vertical="center" wrapText="1"/>
    </xf>
    <xf numFmtId="9" fontId="35" fillId="0" borderId="5" xfId="4" applyNumberFormat="1" applyFont="1" applyBorder="1" applyAlignment="1">
      <alignment horizontal="center" vertical="center"/>
    </xf>
    <xf numFmtId="0" fontId="35" fillId="0" borderId="4" xfId="4" applyFont="1" applyBorder="1" applyAlignment="1">
      <alignment horizontal="center" vertical="center"/>
    </xf>
    <xf numFmtId="0" fontId="35" fillId="0" borderId="40" xfId="4" applyFont="1" applyBorder="1"/>
    <xf numFmtId="0" fontId="35" fillId="0" borderId="93" xfId="4" applyFont="1" applyBorder="1"/>
    <xf numFmtId="0" fontId="35" fillId="0" borderId="0" xfId="4" applyFont="1"/>
    <xf numFmtId="9" fontId="35" fillId="0" borderId="0" xfId="4" applyNumberFormat="1" applyFont="1" applyAlignment="1">
      <alignment horizontal="center" vertical="center" wrapText="1"/>
    </xf>
    <xf numFmtId="0" fontId="35" fillId="0" borderId="94" xfId="4" applyFont="1" applyBorder="1" applyAlignment="1">
      <alignment horizontal="center" vertical="center"/>
    </xf>
    <xf numFmtId="0" fontId="35" fillId="0" borderId="95" xfId="4" applyFont="1" applyBorder="1"/>
    <xf numFmtId="0" fontId="35" fillId="0" borderId="96" xfId="4" applyFont="1" applyBorder="1"/>
    <xf numFmtId="0" fontId="35" fillId="0" borderId="89" xfId="4" applyFont="1" applyBorder="1" applyAlignment="1">
      <alignment horizontal="center" vertical="center" wrapText="1"/>
    </xf>
    <xf numFmtId="0" fontId="35" fillId="0" borderId="90" xfId="4" applyFont="1" applyBorder="1" applyAlignment="1">
      <alignment horizontal="center" vertical="center" wrapText="1"/>
    </xf>
    <xf numFmtId="0" fontId="35" fillId="0" borderId="91" xfId="4" applyFont="1" applyBorder="1" applyAlignment="1">
      <alignment horizontal="center" vertical="center" wrapText="1"/>
    </xf>
    <xf numFmtId="9" fontId="35" fillId="0" borderId="49" xfId="4" applyNumberFormat="1" applyFont="1" applyBorder="1" applyAlignment="1">
      <alignment horizontal="center" vertical="center" wrapText="1"/>
    </xf>
    <xf numFmtId="9" fontId="35" fillId="0" borderId="1" xfId="4" applyNumberFormat="1" applyFont="1" applyBorder="1" applyAlignment="1">
      <alignment horizontal="center" vertical="center"/>
    </xf>
    <xf numFmtId="0" fontId="35" fillId="0" borderId="1" xfId="4" applyFont="1" applyBorder="1" applyAlignment="1">
      <alignment horizontal="center" vertical="center"/>
    </xf>
    <xf numFmtId="9" fontId="35" fillId="0" borderId="35" xfId="4" applyNumberFormat="1" applyFont="1" applyBorder="1" applyAlignment="1">
      <alignment horizontal="center" vertical="center" wrapText="1"/>
    </xf>
    <xf numFmtId="0" fontId="35" fillId="0" borderId="97" xfId="4" applyFont="1" applyBorder="1"/>
    <xf numFmtId="0" fontId="38" fillId="0" borderId="0" xfId="4" applyFont="1" applyAlignment="1">
      <alignment horizontal="center"/>
    </xf>
    <xf numFmtId="9" fontId="35" fillId="0" borderId="68" xfId="4" applyNumberFormat="1" applyFont="1" applyBorder="1" applyAlignment="1">
      <alignment horizontal="center" vertical="center" wrapText="1"/>
    </xf>
    <xf numFmtId="0" fontId="38" fillId="0" borderId="1" xfId="4" applyFont="1" applyBorder="1" applyAlignment="1">
      <alignment horizontal="center" vertical="center" wrapText="1"/>
    </xf>
    <xf numFmtId="0" fontId="38" fillId="0" borderId="1" xfId="4" applyFont="1" applyBorder="1" applyAlignment="1">
      <alignment horizontal="center" vertical="center"/>
    </xf>
    <xf numFmtId="0" fontId="38" fillId="0" borderId="92" xfId="4" applyFont="1" applyBorder="1" applyAlignment="1">
      <alignment horizontal="center" vertical="center"/>
    </xf>
    <xf numFmtId="0" fontId="38" fillId="0" borderId="3" xfId="4" applyFont="1" applyBorder="1" applyAlignment="1">
      <alignment horizontal="center" vertical="center"/>
    </xf>
    <xf numFmtId="0" fontId="38" fillId="0" borderId="2" xfId="4" applyFont="1" applyBorder="1" applyAlignment="1">
      <alignment horizontal="center" vertical="center"/>
    </xf>
    <xf numFmtId="0" fontId="38" fillId="21" borderId="1" xfId="4" applyFont="1" applyFill="1" applyBorder="1" applyAlignment="1">
      <alignment horizontal="center" vertical="center"/>
    </xf>
    <xf numFmtId="0" fontId="43" fillId="0" borderId="0" xfId="4" applyFont="1"/>
    <xf numFmtId="0" fontId="35" fillId="0" borderId="89" xfId="4" applyFont="1" applyBorder="1" applyAlignment="1">
      <alignment horizontal="center" vertical="center"/>
    </xf>
    <xf numFmtId="0" fontId="35" fillId="0" borderId="90" xfId="4" applyFont="1" applyBorder="1" applyAlignment="1">
      <alignment horizontal="center" vertical="center"/>
    </xf>
    <xf numFmtId="0" fontId="35" fillId="0" borderId="91" xfId="4" applyFont="1" applyBorder="1" applyAlignment="1">
      <alignment horizontal="center" vertical="center"/>
    </xf>
    <xf numFmtId="0" fontId="38" fillId="0" borderId="1" xfId="4" applyFont="1" applyBorder="1" applyAlignment="1">
      <alignment horizontal="left" vertical="center" wrapText="1"/>
    </xf>
    <xf numFmtId="10" fontId="35" fillId="0" borderId="0" xfId="4" applyNumberFormat="1" applyFont="1"/>
    <xf numFmtId="0" fontId="38" fillId="0" borderId="89" xfId="4" applyFont="1" applyBorder="1" applyAlignment="1">
      <alignment horizontal="center" vertical="center" wrapText="1"/>
    </xf>
    <xf numFmtId="0" fontId="38" fillId="0" borderId="90"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89" xfId="4" applyFont="1" applyBorder="1" applyAlignment="1">
      <alignment horizontal="center" vertical="center"/>
    </xf>
    <xf numFmtId="0" fontId="38" fillId="0" borderId="90" xfId="4" applyFont="1" applyBorder="1" applyAlignment="1">
      <alignment horizontal="center" vertical="center"/>
    </xf>
    <xf numFmtId="0" fontId="38" fillId="0" borderId="91" xfId="4" applyFont="1" applyBorder="1" applyAlignment="1">
      <alignment horizontal="center" vertical="center"/>
    </xf>
    <xf numFmtId="0" fontId="38" fillId="0" borderId="89" xfId="4" applyFont="1" applyBorder="1" applyAlignment="1">
      <alignment horizontal="left" vertical="center" wrapText="1"/>
    </xf>
    <xf numFmtId="0" fontId="38" fillId="0" borderId="91" xfId="4" applyFont="1" applyBorder="1" applyAlignment="1">
      <alignment horizontal="left" vertical="center" wrapText="1"/>
    </xf>
    <xf numFmtId="0" fontId="38" fillId="21" borderId="89" xfId="4" applyFont="1" applyFill="1" applyBorder="1" applyAlignment="1">
      <alignment horizontal="center" vertical="center"/>
    </xf>
    <xf numFmtId="0" fontId="38" fillId="21" borderId="90" xfId="4" applyFont="1" applyFill="1" applyBorder="1" applyAlignment="1">
      <alignment horizontal="center" vertical="center"/>
    </xf>
    <xf numFmtId="0" fontId="38" fillId="21" borderId="91" xfId="4" applyFont="1" applyFill="1" applyBorder="1" applyAlignment="1">
      <alignment horizontal="center" vertical="center"/>
    </xf>
    <xf numFmtId="0" fontId="38" fillId="0" borderId="1" xfId="4" applyFont="1" applyBorder="1" applyAlignment="1">
      <alignment horizontal="center" vertical="center"/>
    </xf>
    <xf numFmtId="9" fontId="39" fillId="0" borderId="91" xfId="4" applyNumberFormat="1" applyFont="1" applyBorder="1" applyAlignment="1">
      <alignment horizontal="center" vertical="center" wrapText="1"/>
    </xf>
    <xf numFmtId="9" fontId="37" fillId="0" borderId="91" xfId="4" applyNumberFormat="1" applyFont="1" applyBorder="1" applyAlignment="1">
      <alignment horizontal="center" vertical="center" wrapText="1"/>
    </xf>
    <xf numFmtId="9" fontId="37" fillId="0" borderId="89" xfId="4" applyNumberFormat="1" applyFont="1" applyBorder="1" applyAlignment="1">
      <alignment horizontal="center" vertical="center" wrapText="1"/>
    </xf>
    <xf numFmtId="0" fontId="37" fillId="0" borderId="91" xfId="4" applyFont="1" applyBorder="1" applyAlignment="1">
      <alignment horizontal="center" vertical="center" wrapText="1"/>
    </xf>
    <xf numFmtId="0" fontId="38" fillId="0" borderId="6" xfId="4" applyFont="1" applyBorder="1" applyAlignment="1">
      <alignment horizontal="center" vertical="center" wrapText="1"/>
    </xf>
    <xf numFmtId="0" fontId="38" fillId="0" borderId="5" xfId="4" applyFont="1" applyBorder="1" applyAlignment="1">
      <alignment horizontal="center" vertical="center" wrapText="1"/>
    </xf>
    <xf numFmtId="0" fontId="38" fillId="0" borderId="4" xfId="4" applyFont="1" applyBorder="1" applyAlignment="1">
      <alignment horizontal="center" vertical="center" wrapText="1"/>
    </xf>
    <xf numFmtId="0" fontId="38" fillId="0" borderId="49" xfId="4" applyFont="1" applyBorder="1" applyAlignment="1">
      <alignment horizontal="center" vertical="center" wrapText="1"/>
    </xf>
    <xf numFmtId="0" fontId="38" fillId="0" borderId="92" xfId="4" applyFont="1" applyBorder="1" applyAlignment="1">
      <alignment horizontal="center" vertical="center" wrapText="1"/>
    </xf>
    <xf numFmtId="0" fontId="38" fillId="0" borderId="3" xfId="4" applyFont="1" applyBorder="1" applyAlignment="1">
      <alignment horizontal="center" vertical="center" wrapText="1"/>
    </xf>
    <xf numFmtId="0" fontId="38" fillId="0" borderId="2" xfId="4" applyFont="1" applyBorder="1" applyAlignment="1">
      <alignment horizontal="center" vertical="center" wrapText="1"/>
    </xf>
    <xf numFmtId="0" fontId="38" fillId="3" borderId="89" xfId="4" applyFont="1" applyFill="1" applyBorder="1" applyAlignment="1">
      <alignment horizontal="center" vertical="center"/>
    </xf>
    <xf numFmtId="0" fontId="38" fillId="3" borderId="90" xfId="4" applyFont="1" applyFill="1" applyBorder="1" applyAlignment="1">
      <alignment horizontal="center" vertical="center"/>
    </xf>
    <xf numFmtId="0" fontId="38" fillId="3" borderId="91" xfId="4" applyFont="1" applyFill="1" applyBorder="1" applyAlignment="1">
      <alignment horizontal="center" vertical="center"/>
    </xf>
    <xf numFmtId="0" fontId="38" fillId="0" borderId="68" xfId="4" applyFont="1" applyBorder="1" applyAlignment="1">
      <alignment horizontal="center" vertical="center" wrapText="1"/>
    </xf>
    <xf numFmtId="49" fontId="37" fillId="3" borderId="1" xfId="4" applyNumberFormat="1" applyFont="1" applyFill="1" applyBorder="1" applyAlignment="1">
      <alignment horizontal="center" vertical="center" wrapText="1"/>
    </xf>
    <xf numFmtId="0" fontId="37" fillId="3" borderId="1" xfId="4" applyFont="1" applyFill="1" applyBorder="1" applyAlignment="1">
      <alignment horizontal="center" vertical="center" wrapText="1"/>
    </xf>
    <xf numFmtId="9" fontId="37" fillId="0" borderId="1" xfId="4" applyNumberFormat="1" applyFont="1" applyBorder="1" applyAlignment="1">
      <alignment horizontal="center" vertical="center" wrapText="1"/>
    </xf>
    <xf numFmtId="9" fontId="37" fillId="0" borderId="6" xfId="4" applyNumberFormat="1" applyFont="1" applyBorder="1" applyAlignment="1">
      <alignment horizontal="center" vertical="center" wrapText="1"/>
    </xf>
    <xf numFmtId="9" fontId="37" fillId="0" borderId="5" xfId="4" applyNumberFormat="1" applyFont="1" applyBorder="1" applyAlignment="1">
      <alignment horizontal="center" vertical="center" wrapText="1"/>
    </xf>
    <xf numFmtId="9" fontId="37" fillId="0" borderId="4" xfId="4" applyNumberFormat="1" applyFont="1" applyBorder="1" applyAlignment="1">
      <alignment horizontal="center" vertical="center" wrapText="1"/>
    </xf>
    <xf numFmtId="9" fontId="37" fillId="0" borderId="1" xfId="4" applyNumberFormat="1" applyFont="1" applyBorder="1" applyAlignment="1">
      <alignment horizontal="center" vertical="center" wrapText="1"/>
    </xf>
    <xf numFmtId="49" fontId="37" fillId="20" borderId="1" xfId="4" applyNumberFormat="1" applyFont="1" applyFill="1" applyBorder="1" applyAlignment="1">
      <alignment horizontal="center" vertical="center" wrapText="1"/>
    </xf>
    <xf numFmtId="9" fontId="37" fillId="0" borderId="92" xfId="4" applyNumberFormat="1" applyFont="1" applyBorder="1" applyAlignment="1">
      <alignment horizontal="center" vertical="center" wrapText="1"/>
    </xf>
    <xf numFmtId="9" fontId="37" fillId="0" borderId="3" xfId="4" applyNumberFormat="1" applyFont="1" applyBorder="1" applyAlignment="1">
      <alignment horizontal="center" vertical="center" wrapText="1"/>
    </xf>
    <xf numFmtId="9" fontId="37" fillId="0" borderId="2" xfId="4" applyNumberFormat="1" applyFont="1" applyBorder="1" applyAlignment="1">
      <alignment horizontal="center" vertical="center" wrapText="1"/>
    </xf>
    <xf numFmtId="0" fontId="38" fillId="0" borderId="0" xfId="4" applyFont="1" applyAlignment="1">
      <alignment vertical="center" wrapText="1"/>
    </xf>
    <xf numFmtId="0" fontId="38" fillId="0" borderId="6" xfId="4" applyFont="1" applyBorder="1" applyAlignment="1">
      <alignment horizontal="center" vertical="center"/>
    </xf>
    <xf numFmtId="0" fontId="38" fillId="0" borderId="5" xfId="4" applyFont="1" applyBorder="1" applyAlignment="1">
      <alignment horizontal="center" vertical="center"/>
    </xf>
    <xf numFmtId="0" fontId="38" fillId="0" borderId="4" xfId="4" applyFont="1" applyBorder="1" applyAlignment="1">
      <alignment horizontal="center" vertical="center"/>
    </xf>
    <xf numFmtId="0" fontId="38" fillId="0" borderId="92" xfId="4" applyFont="1" applyBorder="1" applyAlignment="1">
      <alignment horizontal="center" vertical="center"/>
    </xf>
    <xf numFmtId="0" fontId="38" fillId="0" borderId="3" xfId="4" applyFont="1" applyBorder="1" applyAlignment="1">
      <alignment horizontal="center" vertical="center"/>
    </xf>
    <xf numFmtId="0" fontId="38" fillId="0" borderId="2" xfId="4" applyFont="1" applyBorder="1" applyAlignment="1">
      <alignment horizontal="center" vertical="center"/>
    </xf>
    <xf numFmtId="0" fontId="38" fillId="0" borderId="1" xfId="4" applyFont="1" applyBorder="1" applyAlignment="1">
      <alignment horizontal="center" vertical="center" wrapText="1"/>
    </xf>
    <xf numFmtId="49" fontId="37" fillId="0" borderId="89" xfId="4" applyNumberFormat="1" applyFont="1" applyBorder="1" applyAlignment="1">
      <alignment horizontal="center" vertical="center" wrapText="1"/>
    </xf>
    <xf numFmtId="49" fontId="37" fillId="0" borderId="90" xfId="4" applyNumberFormat="1" applyFont="1" applyBorder="1" applyAlignment="1">
      <alignment horizontal="center" vertical="center" wrapText="1"/>
    </xf>
    <xf numFmtId="49" fontId="37" fillId="0" borderId="91" xfId="4" applyNumberFormat="1" applyFont="1" applyBorder="1" applyAlignment="1">
      <alignment horizontal="center" vertical="center" wrapText="1"/>
    </xf>
    <xf numFmtId="14" fontId="38" fillId="0" borderId="1" xfId="4" applyNumberFormat="1" applyFont="1" applyBorder="1" applyAlignment="1">
      <alignment horizontal="center" vertical="center"/>
    </xf>
    <xf numFmtId="0" fontId="38" fillId="0" borderId="1" xfId="4" applyFont="1" applyBorder="1" applyAlignment="1">
      <alignment horizontal="center"/>
    </xf>
    <xf numFmtId="49" fontId="38" fillId="0" borderId="1" xfId="4" applyNumberFormat="1" applyFont="1" applyBorder="1" applyAlignment="1">
      <alignment horizontal="center"/>
    </xf>
    <xf numFmtId="0" fontId="37" fillId="0" borderId="98" xfId="4" applyFont="1" applyBorder="1" applyAlignment="1">
      <alignment horizontal="left" vertical="center"/>
    </xf>
    <xf numFmtId="0" fontId="37" fillId="0" borderId="99" xfId="4" applyFont="1" applyBorder="1" applyAlignment="1">
      <alignment horizontal="left" vertical="center"/>
    </xf>
    <xf numFmtId="0" fontId="37" fillId="0" borderId="100" xfId="4" applyFont="1" applyBorder="1" applyAlignment="1">
      <alignment horizontal="left" vertical="center"/>
    </xf>
    <xf numFmtId="0" fontId="37" fillId="0" borderId="92" xfId="4" applyFont="1" applyBorder="1" applyAlignment="1">
      <alignment horizontal="left" vertical="center" wrapText="1"/>
    </xf>
    <xf numFmtId="0" fontId="37" fillId="0" borderId="3" xfId="4" applyFont="1" applyBorder="1" applyAlignment="1">
      <alignment horizontal="left" vertical="center" wrapText="1"/>
    </xf>
    <xf numFmtId="0" fontId="37" fillId="0" borderId="2" xfId="4" applyFont="1" applyBorder="1" applyAlignment="1">
      <alignment horizontal="left" vertical="center" wrapText="1"/>
    </xf>
    <xf numFmtId="165" fontId="35" fillId="0" borderId="1" xfId="4" applyNumberFormat="1" applyFont="1" applyBorder="1" applyAlignment="1">
      <alignment horizontal="center" vertical="center" wrapText="1"/>
    </xf>
    <xf numFmtId="2" fontId="35" fillId="0" borderId="6" xfId="5" applyNumberFormat="1" applyFont="1" applyBorder="1" applyAlignment="1">
      <alignment horizontal="center" vertical="center"/>
    </xf>
    <xf numFmtId="2" fontId="35" fillId="0" borderId="5" xfId="5" applyNumberFormat="1" applyFont="1" applyBorder="1" applyAlignment="1">
      <alignment horizontal="center" vertical="center"/>
    </xf>
    <xf numFmtId="2" fontId="35" fillId="0" borderId="4" xfId="5" applyNumberFormat="1" applyFont="1" applyBorder="1" applyAlignment="1">
      <alignment horizontal="center" vertical="center"/>
    </xf>
    <xf numFmtId="9" fontId="35" fillId="0" borderId="6" xfId="5" applyFont="1" applyBorder="1" applyAlignment="1">
      <alignment horizontal="center" vertical="center"/>
    </xf>
    <xf numFmtId="9" fontId="35" fillId="0" borderId="5" xfId="5" applyFont="1" applyBorder="1" applyAlignment="1">
      <alignment horizontal="center" vertical="center"/>
    </xf>
    <xf numFmtId="9" fontId="35" fillId="0" borderId="4" xfId="5" applyFont="1" applyBorder="1" applyAlignment="1">
      <alignment horizontal="center" vertical="center"/>
    </xf>
    <xf numFmtId="0" fontId="38" fillId="0" borderId="6" xfId="4" applyFont="1" applyBorder="1" applyAlignment="1">
      <alignment horizontal="left" vertical="center" wrapText="1"/>
    </xf>
    <xf numFmtId="0" fontId="38" fillId="0" borderId="4" xfId="4" applyFont="1" applyBorder="1" applyAlignment="1">
      <alignment horizontal="left" vertical="center" wrapText="1"/>
    </xf>
    <xf numFmtId="2" fontId="35" fillId="0" borderId="92" xfId="5" applyNumberFormat="1" applyFont="1" applyBorder="1" applyAlignment="1">
      <alignment horizontal="center" vertical="center"/>
    </xf>
    <xf numFmtId="2" fontId="35" fillId="0" borderId="3" xfId="5" applyNumberFormat="1" applyFont="1" applyBorder="1" applyAlignment="1">
      <alignment horizontal="center" vertical="center"/>
    </xf>
    <xf numFmtId="2" fontId="35" fillId="0" borderId="2" xfId="5" applyNumberFormat="1" applyFont="1" applyBorder="1" applyAlignment="1">
      <alignment horizontal="center" vertical="center"/>
    </xf>
    <xf numFmtId="9" fontId="35" fillId="0" borderId="92" xfId="5" applyFont="1" applyBorder="1" applyAlignment="1">
      <alignment horizontal="center" vertical="center"/>
    </xf>
    <xf numFmtId="9" fontId="35" fillId="0" borderId="3" xfId="5" applyFont="1" applyBorder="1" applyAlignment="1">
      <alignment horizontal="center" vertical="center"/>
    </xf>
    <xf numFmtId="9" fontId="35" fillId="0" borderId="2" xfId="5" applyFont="1" applyBorder="1" applyAlignment="1">
      <alignment horizontal="center" vertical="center"/>
    </xf>
    <xf numFmtId="0" fontId="38" fillId="0" borderId="92" xfId="4" applyFont="1" applyBorder="1" applyAlignment="1">
      <alignment horizontal="left" vertical="center" wrapText="1"/>
    </xf>
    <xf numFmtId="0" fontId="38" fillId="0" borderId="2" xfId="4" applyFont="1" applyBorder="1" applyAlignment="1">
      <alignment horizontal="left" vertical="center" wrapText="1"/>
    </xf>
    <xf numFmtId="165" fontId="37" fillId="0" borderId="89" xfId="4" applyNumberFormat="1" applyFont="1" applyBorder="1" applyAlignment="1">
      <alignment horizontal="center" vertical="center" wrapText="1"/>
    </xf>
    <xf numFmtId="165" fontId="37" fillId="0" borderId="90" xfId="4" applyNumberFormat="1" applyFont="1" applyBorder="1" applyAlignment="1">
      <alignment horizontal="center" vertical="center" wrapText="1"/>
    </xf>
    <xf numFmtId="165" fontId="37" fillId="0" borderId="91" xfId="4" applyNumberFormat="1" applyFont="1" applyBorder="1" applyAlignment="1">
      <alignment horizontal="center" vertical="center" wrapText="1"/>
    </xf>
    <xf numFmtId="49" fontId="37" fillId="0" borderId="1" xfId="4" applyNumberFormat="1" applyFont="1" applyBorder="1" applyAlignment="1">
      <alignment horizontal="center" vertical="center" wrapText="1"/>
    </xf>
    <xf numFmtId="165" fontId="37" fillId="0" borderId="1" xfId="4" applyNumberFormat="1" applyFont="1" applyBorder="1" applyAlignment="1">
      <alignment horizontal="center" vertical="center" wrapText="1"/>
    </xf>
    <xf numFmtId="165" fontId="37" fillId="0" borderId="6" xfId="4" applyNumberFormat="1" applyFont="1" applyBorder="1" applyAlignment="1">
      <alignment horizontal="center" vertical="center" wrapText="1"/>
    </xf>
    <xf numFmtId="165" fontId="37" fillId="0" borderId="5" xfId="4" applyNumberFormat="1" applyFont="1" applyBorder="1" applyAlignment="1">
      <alignment horizontal="center" vertical="center" wrapText="1"/>
    </xf>
    <xf numFmtId="165" fontId="37" fillId="0" borderId="4" xfId="4" applyNumberFormat="1" applyFont="1" applyBorder="1" applyAlignment="1">
      <alignment horizontal="center" vertical="center" wrapText="1"/>
    </xf>
    <xf numFmtId="165" fontId="37" fillId="0" borderId="92" xfId="4" applyNumberFormat="1" applyFont="1" applyBorder="1" applyAlignment="1">
      <alignment horizontal="center" vertical="center" wrapText="1"/>
    </xf>
    <xf numFmtId="165" fontId="37" fillId="0" borderId="3" xfId="4" applyNumberFormat="1" applyFont="1" applyBorder="1" applyAlignment="1">
      <alignment horizontal="center" vertical="center" wrapText="1"/>
    </xf>
    <xf numFmtId="165" fontId="37" fillId="0" borderId="2" xfId="4" applyNumberFormat="1" applyFont="1" applyBorder="1" applyAlignment="1">
      <alignment horizontal="center" vertical="center" wrapText="1"/>
    </xf>
  </cellXfs>
  <cellStyles count="6">
    <cellStyle name="Moneda" xfId="1" builtinId="4"/>
    <cellStyle name="Normal" xfId="0" builtinId="0"/>
    <cellStyle name="Normal 2" xfId="3" xr:uid="{00000000-0005-0000-0000-000002000000}"/>
    <cellStyle name="Normal 3" xfId="4" xr:uid="{00000000-0005-0000-0000-000003000000}"/>
    <cellStyle name="Porcentaje" xfId="2" builtinId="5"/>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'IN-PEI-EVG-001'!$C$30</c:f>
              <c:strCache>
                <c:ptCount val="1"/>
                <c:pt idx="0">
                  <c:v>Resultado monitoreo</c:v>
                </c:pt>
              </c:strCache>
            </c:strRef>
          </c:tx>
          <c:spPr>
            <a:solidFill>
              <a:srgbClr val="004586"/>
            </a:solidFill>
            <a:ln w="25400">
              <a:noFill/>
            </a:ln>
          </c:spPr>
          <c:invertIfNegative val="0"/>
          <c:cat>
            <c:strRef>
              <c:f>'IN-PEI-EVG-001'!$B$31:$B$42</c:f>
              <c:strCache>
                <c:ptCount val="5"/>
                <c:pt idx="0">
                  <c:v>Marzo</c:v>
                </c:pt>
                <c:pt idx="1">
                  <c:v>Junio</c:v>
                </c:pt>
                <c:pt idx="2">
                  <c:v>Septiembre</c:v>
                </c:pt>
                <c:pt idx="3">
                  <c:v>Diciembre</c:v>
                </c:pt>
                <c:pt idx="4">
                  <c:v>* 100% anual equivale al 33% de la vigencia en comparacion del Trienio</c:v>
                </c:pt>
              </c:strCache>
            </c:strRef>
          </c:cat>
          <c:val>
            <c:numRef>
              <c:f>'IN-PEI-EVG-001'!$C$31:$C$34</c:f>
              <c:numCache>
                <c:formatCode>0%</c:formatCode>
                <c:ptCount val="4"/>
                <c:pt idx="0">
                  <c:v>1</c:v>
                </c:pt>
                <c:pt idx="1">
                  <c:v>1</c:v>
                </c:pt>
                <c:pt idx="2">
                  <c:v>1</c:v>
                </c:pt>
                <c:pt idx="3">
                  <c:v>1</c:v>
                </c:pt>
              </c:numCache>
            </c:numRef>
          </c:val>
          <c:extLst>
            <c:ext xmlns:c16="http://schemas.microsoft.com/office/drawing/2014/chart" uri="{C3380CC4-5D6E-409C-BE32-E72D297353CC}">
              <c16:uniqueId val="{00000000-3A4C-474F-B3AD-F64444D86351}"/>
            </c:ext>
          </c:extLst>
        </c:ser>
        <c:dLbls>
          <c:showLegendKey val="0"/>
          <c:showVal val="0"/>
          <c:showCatName val="0"/>
          <c:showSerName val="0"/>
          <c:showPercent val="0"/>
          <c:showBubbleSize val="0"/>
        </c:dLbls>
        <c:gapWidth val="150"/>
        <c:axId val="384426712"/>
        <c:axId val="384425928"/>
      </c:barChart>
      <c:lineChart>
        <c:grouping val="standard"/>
        <c:varyColors val="0"/>
        <c:ser>
          <c:idx val="1"/>
          <c:order val="1"/>
          <c:tx>
            <c:strRef>
              <c:f>'IN-PEI-EVG-001'!$D$30</c:f>
              <c:strCache>
                <c:ptCount val="1"/>
                <c:pt idx="0">
                  <c:v>Meta Vigencia</c:v>
                </c:pt>
              </c:strCache>
            </c:strRef>
          </c:tx>
          <c:marker>
            <c:symbol val="none"/>
          </c:marker>
          <c:cat>
            <c:strRef>
              <c:f>'IN-PEI-EVG-001'!$B$31:$B$42</c:f>
              <c:strCache>
                <c:ptCount val="5"/>
                <c:pt idx="0">
                  <c:v>Marzo</c:v>
                </c:pt>
                <c:pt idx="1">
                  <c:v>Junio</c:v>
                </c:pt>
                <c:pt idx="2">
                  <c:v>Septiembre</c:v>
                </c:pt>
                <c:pt idx="3">
                  <c:v>Diciembre</c:v>
                </c:pt>
                <c:pt idx="4">
                  <c:v>* 100% anual equivale al 33% de la vigencia en comparacion del Trienio</c:v>
                </c:pt>
              </c:strCache>
            </c:strRef>
          </c:cat>
          <c:val>
            <c:numRef>
              <c:f>'IN-PEI-EVG-001'!$D$31:$D$34</c:f>
              <c:numCache>
                <c:formatCode>0%</c:formatCode>
                <c:ptCount val="4"/>
                <c:pt idx="0">
                  <c:v>1</c:v>
                </c:pt>
              </c:numCache>
            </c:numRef>
          </c:val>
          <c:smooth val="0"/>
          <c:extLst>
            <c:ext xmlns:c16="http://schemas.microsoft.com/office/drawing/2014/chart" uri="{C3380CC4-5D6E-409C-BE32-E72D297353CC}">
              <c16:uniqueId val="{00000001-3A4C-474F-B3AD-F64444D86351}"/>
            </c:ext>
          </c:extLst>
        </c:ser>
        <c:dLbls>
          <c:showLegendKey val="0"/>
          <c:showVal val="0"/>
          <c:showCatName val="0"/>
          <c:showSerName val="0"/>
          <c:showPercent val="0"/>
          <c:showBubbleSize val="0"/>
        </c:dLbls>
        <c:marker val="1"/>
        <c:smooth val="0"/>
        <c:axId val="384426712"/>
        <c:axId val="384425928"/>
      </c:lineChart>
      <c:catAx>
        <c:axId val="38442671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84425928"/>
        <c:crossesAt val="0"/>
        <c:auto val="1"/>
        <c:lblAlgn val="ctr"/>
        <c:lblOffset val="100"/>
        <c:tickLblSkip val="1"/>
        <c:tickMarkSkip val="1"/>
        <c:noMultiLvlLbl val="0"/>
      </c:catAx>
      <c:valAx>
        <c:axId val="38442592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8442671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'IN-PEI-EVG-002'!$C$30</c:f>
              <c:strCache>
                <c:ptCount val="1"/>
                <c:pt idx="0">
                  <c:v>Resultado monitoreo</c:v>
                </c:pt>
              </c:strCache>
            </c:strRef>
          </c:tx>
          <c:spPr>
            <a:solidFill>
              <a:srgbClr val="004586"/>
            </a:solidFill>
            <a:ln w="25400">
              <a:noFill/>
            </a:ln>
          </c:spPr>
          <c:invertIfNegative val="0"/>
          <c:cat>
            <c:strRef>
              <c:f>'IN-PEI-EVG-002'!$B$31:$B$42</c:f>
              <c:strCache>
                <c:ptCount val="5"/>
                <c:pt idx="0">
                  <c:v>Marzo</c:v>
                </c:pt>
                <c:pt idx="1">
                  <c:v>Junio</c:v>
                </c:pt>
                <c:pt idx="2">
                  <c:v>Septiembre</c:v>
                </c:pt>
                <c:pt idx="3">
                  <c:v>Diciembre</c:v>
                </c:pt>
                <c:pt idx="4">
                  <c:v>* 85,9% anual equivale al 33% de la vigencia en comparacion del Trienio</c:v>
                </c:pt>
              </c:strCache>
            </c:strRef>
          </c:cat>
          <c:val>
            <c:numRef>
              <c:f>'IN-PEI-EVG-002'!$C$31:$C$34</c:f>
              <c:numCache>
                <c:formatCode>0%</c:formatCode>
                <c:ptCount val="4"/>
                <c:pt idx="0">
                  <c:v>0</c:v>
                </c:pt>
                <c:pt idx="1">
                  <c:v>0.27</c:v>
                </c:pt>
                <c:pt idx="2">
                  <c:v>0.55000000000000004</c:v>
                </c:pt>
                <c:pt idx="3">
                  <c:v>0.76190000000000002</c:v>
                </c:pt>
              </c:numCache>
            </c:numRef>
          </c:val>
          <c:extLst>
            <c:ext xmlns:c16="http://schemas.microsoft.com/office/drawing/2014/chart" uri="{C3380CC4-5D6E-409C-BE32-E72D297353CC}">
              <c16:uniqueId val="{00000000-C24C-4D69-96DF-7C178E68A33B}"/>
            </c:ext>
          </c:extLst>
        </c:ser>
        <c:dLbls>
          <c:showLegendKey val="0"/>
          <c:showVal val="0"/>
          <c:showCatName val="0"/>
          <c:showSerName val="0"/>
          <c:showPercent val="0"/>
          <c:showBubbleSize val="0"/>
        </c:dLbls>
        <c:gapWidth val="150"/>
        <c:axId val="420172656"/>
        <c:axId val="420174616"/>
      </c:barChart>
      <c:lineChart>
        <c:grouping val="standard"/>
        <c:varyColors val="0"/>
        <c:ser>
          <c:idx val="1"/>
          <c:order val="1"/>
          <c:tx>
            <c:strRef>
              <c:f>'IN-PEI-EVG-002'!$D$30</c:f>
              <c:strCache>
                <c:ptCount val="1"/>
                <c:pt idx="0">
                  <c:v>Resultado Meta Vigencia</c:v>
                </c:pt>
              </c:strCache>
            </c:strRef>
          </c:tx>
          <c:marker>
            <c:symbol val="none"/>
          </c:marker>
          <c:cat>
            <c:strRef>
              <c:f>'IN-PEI-EVG-002'!$B$31:$B$42</c:f>
              <c:strCache>
                <c:ptCount val="5"/>
                <c:pt idx="0">
                  <c:v>Marzo</c:v>
                </c:pt>
                <c:pt idx="1">
                  <c:v>Junio</c:v>
                </c:pt>
                <c:pt idx="2">
                  <c:v>Septiembre</c:v>
                </c:pt>
                <c:pt idx="3">
                  <c:v>Diciembre</c:v>
                </c:pt>
                <c:pt idx="4">
                  <c:v>* 85,9% anual equivale al 33% de la vigencia en comparacion del Trienio</c:v>
                </c:pt>
              </c:strCache>
            </c:strRef>
          </c:cat>
          <c:val>
            <c:numRef>
              <c:f>'IN-PEI-EVG-002'!$D$31:$D$34</c:f>
              <c:numCache>
                <c:formatCode>0.0%</c:formatCode>
                <c:ptCount val="4"/>
                <c:pt idx="0">
                  <c:v>0.85899999999999999</c:v>
                </c:pt>
                <c:pt idx="1">
                  <c:v>0.85899999999999999</c:v>
                </c:pt>
                <c:pt idx="2">
                  <c:v>0.85899999999999999</c:v>
                </c:pt>
                <c:pt idx="3">
                  <c:v>0.85899999999999999</c:v>
                </c:pt>
              </c:numCache>
            </c:numRef>
          </c:val>
          <c:smooth val="0"/>
          <c:extLst>
            <c:ext xmlns:c16="http://schemas.microsoft.com/office/drawing/2014/chart" uri="{C3380CC4-5D6E-409C-BE32-E72D297353CC}">
              <c16:uniqueId val="{00000001-C24C-4D69-96DF-7C178E68A33B}"/>
            </c:ext>
          </c:extLst>
        </c:ser>
        <c:dLbls>
          <c:showLegendKey val="0"/>
          <c:showVal val="0"/>
          <c:showCatName val="0"/>
          <c:showSerName val="0"/>
          <c:showPercent val="0"/>
          <c:showBubbleSize val="0"/>
        </c:dLbls>
        <c:marker val="1"/>
        <c:smooth val="0"/>
        <c:axId val="420172656"/>
        <c:axId val="420174616"/>
      </c:lineChart>
      <c:catAx>
        <c:axId val="42017265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420174616"/>
        <c:crossesAt val="0"/>
        <c:auto val="1"/>
        <c:lblAlgn val="ctr"/>
        <c:lblOffset val="100"/>
        <c:tickLblSkip val="1"/>
        <c:tickMarkSkip val="1"/>
        <c:noMultiLvlLbl val="0"/>
      </c:catAx>
      <c:valAx>
        <c:axId val="4201746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42017265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81551" y="11087916"/>
    <xdr:ext cx="7322819" cy="2965541"/>
    <xdr:graphicFrame macro="">
      <xdr:nvGraphicFramePr>
        <xdr:cNvPr id="2" name="Gráfico 3">
          <a:extLst>
            <a:ext uri="{FF2B5EF4-FFF2-40B4-BE49-F238E27FC236}">
              <a16:creationId xmlns:a16="http://schemas.microsoft.com/office/drawing/2014/main" id="{53D178BB-BDBB-48A6-8292-B243357B6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3BA1BB44-74EB-4733-B020-4E2360B805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6096000" y="11043285"/>
    <xdr:ext cx="6705600" cy="2947035"/>
    <xdr:graphicFrame macro="">
      <xdr:nvGraphicFramePr>
        <xdr:cNvPr id="2" name="Gráfico 3">
          <a:extLst>
            <a:ext uri="{FF2B5EF4-FFF2-40B4-BE49-F238E27FC236}">
              <a16:creationId xmlns:a16="http://schemas.microsoft.com/office/drawing/2014/main" id="{3B85754C-E08F-43E3-8210-CE353891D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7AB59F4A-1A5D-4915-A016-1A326EC2A4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0"/>
  <sheetViews>
    <sheetView tabSelected="1" topLeftCell="A10" zoomScale="55" zoomScaleNormal="55" workbookViewId="0">
      <selection activeCell="D12" sqref="D12"/>
    </sheetView>
  </sheetViews>
  <sheetFormatPr baseColWidth="10" defaultColWidth="11.44140625" defaultRowHeight="14.4"/>
  <cols>
    <col min="1" max="1" width="34" style="1" customWidth="1"/>
    <col min="2" max="2" width="27.109375" style="1" customWidth="1"/>
    <col min="3" max="3" width="38.44140625" style="1" customWidth="1"/>
    <col min="4" max="4" width="46.44140625" style="1" customWidth="1"/>
    <col min="5" max="5" width="53.44140625" style="1" customWidth="1"/>
    <col min="6" max="6" width="64.44140625" style="1" customWidth="1"/>
    <col min="7" max="9" width="53.44140625" style="1" customWidth="1"/>
    <col min="10" max="10" width="43.44140625" style="1" customWidth="1"/>
    <col min="11" max="11" width="39.44140625" style="1" customWidth="1"/>
    <col min="12" max="12" width="35.44140625" style="1" customWidth="1"/>
    <col min="13" max="13" width="25" style="1" customWidth="1"/>
    <col min="14" max="14" width="11.44140625" style="1"/>
    <col min="15" max="15" width="11.44140625" style="1" bestFit="1" customWidth="1"/>
    <col min="16" max="38" width="11.44140625" style="1"/>
    <col min="39" max="39" width="22.6640625" style="1" customWidth="1"/>
    <col min="40" max="40" width="38.88671875" style="1" customWidth="1"/>
    <col min="41" max="41" width="95.5546875" style="66" customWidth="1"/>
    <col min="42" max="42" width="139.44140625" style="66" customWidth="1"/>
    <col min="43" max="43" width="44.88671875" style="1" customWidth="1"/>
    <col min="44" max="44" width="22.44140625" style="1" customWidth="1"/>
    <col min="45" max="45" width="27.44140625" style="1" customWidth="1"/>
    <col min="46" max="16384" width="11.44140625" style="1"/>
  </cols>
  <sheetData>
    <row r="1" spans="1:49" ht="24" customHeight="1">
      <c r="A1" s="283"/>
      <c r="B1" s="275" t="s">
        <v>0</v>
      </c>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5" t="s">
        <v>1</v>
      </c>
      <c r="AS1" s="27" t="s">
        <v>2</v>
      </c>
      <c r="AT1" s="6"/>
      <c r="AU1" s="6"/>
      <c r="AV1" s="6"/>
      <c r="AW1" s="6"/>
    </row>
    <row r="2" spans="1:49" ht="24" customHeight="1">
      <c r="A2" s="284"/>
      <c r="B2" s="277"/>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5" t="s">
        <v>3</v>
      </c>
      <c r="AS2" s="27">
        <v>14</v>
      </c>
      <c r="AT2" s="6"/>
      <c r="AU2" s="6"/>
      <c r="AV2" s="6"/>
      <c r="AW2" s="6"/>
    </row>
    <row r="3" spans="1:49" ht="24" customHeight="1">
      <c r="A3" s="284"/>
      <c r="B3" s="279" t="s">
        <v>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5" t="s">
        <v>5</v>
      </c>
      <c r="AS3" s="27" t="s">
        <v>6</v>
      </c>
      <c r="AT3" s="6"/>
      <c r="AU3" s="6"/>
      <c r="AV3" s="6"/>
      <c r="AW3" s="6"/>
    </row>
    <row r="4" spans="1:49" ht="24" customHeight="1">
      <c r="A4" s="285"/>
      <c r="B4" s="281"/>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7" t="s">
        <v>7</v>
      </c>
      <c r="AS4" s="28">
        <v>44728</v>
      </c>
      <c r="AT4" s="6"/>
      <c r="AU4" s="6"/>
      <c r="AV4" s="6"/>
      <c r="AW4" s="6"/>
    </row>
    <row r="5" spans="1:49">
      <c r="A5" s="8"/>
      <c r="B5" s="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59"/>
      <c r="AP5" s="59"/>
      <c r="AQ5" s="9"/>
      <c r="AR5" s="10"/>
      <c r="AS5" s="10"/>
      <c r="AT5" s="6"/>
      <c r="AU5" s="6"/>
      <c r="AV5" s="6"/>
      <c r="AW5" s="6"/>
    </row>
    <row r="6" spans="1:49">
      <c r="A6" s="11"/>
      <c r="B6" s="11"/>
      <c r="C6" s="11"/>
      <c r="D6" s="11"/>
      <c r="E6" s="11"/>
      <c r="F6" s="11"/>
      <c r="G6" s="11"/>
      <c r="H6" s="11"/>
      <c r="I6" s="11"/>
      <c r="J6" s="11"/>
      <c r="K6" s="11"/>
      <c r="L6" s="11"/>
      <c r="M6" s="11"/>
      <c r="N6" s="11"/>
      <c r="O6" s="11"/>
      <c r="P6" s="11"/>
      <c r="Q6" s="11"/>
      <c r="R6" s="11"/>
      <c r="S6" s="6"/>
      <c r="T6" s="6"/>
      <c r="U6" s="6"/>
      <c r="V6" s="6"/>
      <c r="W6" s="6"/>
      <c r="X6" s="6"/>
      <c r="Y6" s="6"/>
      <c r="Z6" s="6"/>
      <c r="AA6" s="6"/>
      <c r="AB6" s="6"/>
      <c r="AC6" s="6"/>
      <c r="AD6" s="6"/>
      <c r="AE6" s="6"/>
      <c r="AF6" s="6"/>
      <c r="AG6" s="6"/>
      <c r="AH6" s="6"/>
      <c r="AI6" s="6"/>
      <c r="AJ6" s="6"/>
      <c r="AK6" s="6"/>
      <c r="AL6" s="12"/>
      <c r="AM6" s="12"/>
      <c r="AN6" s="12"/>
      <c r="AO6" s="60"/>
      <c r="AP6" s="60"/>
      <c r="AQ6" s="12"/>
      <c r="AR6" s="12"/>
      <c r="AS6" s="6"/>
      <c r="AT6" s="6"/>
      <c r="AU6" s="6"/>
      <c r="AV6" s="6"/>
      <c r="AW6" s="6"/>
    </row>
    <row r="7" spans="1:49" ht="15">
      <c r="A7" s="13" t="s">
        <v>8</v>
      </c>
      <c r="B7" s="14"/>
      <c r="C7" s="41">
        <v>44861</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1"/>
      <c r="AP7" s="61"/>
      <c r="AQ7" s="6"/>
      <c r="AR7" s="6"/>
      <c r="AS7" s="6"/>
      <c r="AT7" s="6"/>
      <c r="AU7" s="6"/>
      <c r="AV7" s="6"/>
      <c r="AW7" s="6"/>
    </row>
    <row r="8" spans="1:49">
      <c r="A8" s="15"/>
      <c r="B8" s="11"/>
      <c r="C8" s="12"/>
      <c r="D8" s="16"/>
      <c r="E8" s="16"/>
      <c r="F8" s="16"/>
      <c r="G8" s="16"/>
      <c r="H8" s="16"/>
      <c r="I8" s="1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1"/>
      <c r="AP8" s="61"/>
      <c r="AQ8" s="6"/>
      <c r="AR8" s="6"/>
      <c r="AS8" s="6"/>
      <c r="AT8" s="6"/>
      <c r="AU8" s="6"/>
      <c r="AV8" s="6"/>
      <c r="AW8" s="6"/>
    </row>
    <row r="9" spans="1:49">
      <c r="A9" s="17" t="s">
        <v>9</v>
      </c>
      <c r="B9" s="11"/>
      <c r="C9" s="42">
        <v>2022</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1"/>
      <c r="AP9" s="61"/>
      <c r="AQ9" s="6"/>
      <c r="AR9" s="6"/>
      <c r="AS9" s="6"/>
      <c r="AT9" s="6"/>
      <c r="AU9" s="6"/>
      <c r="AV9" s="6"/>
      <c r="AW9" s="6"/>
    </row>
    <row r="10" spans="1:49">
      <c r="A10" s="15"/>
      <c r="B10" s="11"/>
      <c r="C10" s="12"/>
      <c r="D10" s="16"/>
      <c r="E10" s="16"/>
      <c r="F10" s="16"/>
      <c r="G10" s="16"/>
      <c r="H10" s="16"/>
      <c r="I10" s="1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1"/>
      <c r="AP10" s="61"/>
      <c r="AQ10" s="6"/>
      <c r="AR10" s="6"/>
      <c r="AS10" s="6"/>
      <c r="AT10" s="6"/>
      <c r="AU10" s="6"/>
      <c r="AV10" s="6"/>
      <c r="AW10" s="6"/>
    </row>
    <row r="11" spans="1:49">
      <c r="A11" s="17" t="s">
        <v>10</v>
      </c>
      <c r="B11" s="14"/>
      <c r="C11" s="42" t="s">
        <v>11</v>
      </c>
      <c r="D11" s="16"/>
      <c r="E11" s="16"/>
      <c r="F11" s="16"/>
      <c r="G11" s="16"/>
      <c r="H11" s="16"/>
      <c r="I11" s="1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1"/>
      <c r="AP11" s="61"/>
      <c r="AQ11" s="6"/>
      <c r="AR11" s="6"/>
      <c r="AS11" s="6"/>
      <c r="AT11" s="6"/>
      <c r="AU11" s="6"/>
      <c r="AV11" s="6"/>
      <c r="AW11" s="6"/>
    </row>
    <row r="12" spans="1:49">
      <c r="A12" s="15"/>
      <c r="B12" s="11"/>
      <c r="C12" s="12"/>
      <c r="D12" s="16"/>
      <c r="E12" s="16"/>
      <c r="F12" s="16"/>
      <c r="G12" s="16"/>
      <c r="H12" s="16"/>
      <c r="I12" s="1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1"/>
      <c r="AP12" s="61"/>
      <c r="AQ12" s="6"/>
      <c r="AR12" s="6"/>
      <c r="AS12" s="6"/>
      <c r="AT12" s="6"/>
      <c r="AU12" s="6"/>
      <c r="AV12" s="6"/>
      <c r="AW12" s="6"/>
    </row>
    <row r="13" spans="1:49">
      <c r="A13" s="13" t="s">
        <v>12</v>
      </c>
      <c r="B13" s="11"/>
      <c r="C13" s="42" t="s">
        <v>13</v>
      </c>
      <c r="D13" s="16"/>
      <c r="E13" s="16"/>
      <c r="F13" s="16"/>
      <c r="G13" s="16"/>
      <c r="H13" s="16"/>
      <c r="I13" s="1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1"/>
      <c r="AP13" s="61"/>
      <c r="AQ13" s="6"/>
      <c r="AR13" s="6"/>
      <c r="AS13" s="6"/>
      <c r="AT13" s="6"/>
      <c r="AU13" s="6"/>
      <c r="AV13" s="6"/>
      <c r="AW13" s="6"/>
    </row>
    <row r="14" spans="1:49">
      <c r="A14" s="15"/>
      <c r="B14" s="11"/>
      <c r="C14" s="12"/>
      <c r="D14" s="16"/>
      <c r="E14" s="16"/>
      <c r="F14" s="16"/>
      <c r="G14" s="16"/>
      <c r="H14" s="16"/>
      <c r="I14" s="1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1"/>
      <c r="AP14" s="61"/>
      <c r="AQ14" s="6"/>
      <c r="AR14" s="6"/>
      <c r="AS14" s="6"/>
      <c r="AT14" s="6"/>
      <c r="AU14" s="6"/>
      <c r="AV14" s="6"/>
      <c r="AW14" s="6"/>
    </row>
    <row r="15" spans="1:49">
      <c r="A15" s="13" t="s">
        <v>14</v>
      </c>
      <c r="B15" s="14"/>
      <c r="C15" s="42" t="s">
        <v>15</v>
      </c>
      <c r="D15" s="16"/>
      <c r="E15" s="16"/>
      <c r="F15" s="16"/>
      <c r="G15" s="16"/>
      <c r="H15" s="16"/>
      <c r="I15" s="1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1"/>
      <c r="AP15" s="61"/>
      <c r="AQ15" s="6"/>
      <c r="AR15" s="6"/>
      <c r="AS15" s="6"/>
      <c r="AT15" s="6"/>
      <c r="AU15" s="6"/>
      <c r="AV15" s="6"/>
      <c r="AW15" s="6"/>
    </row>
    <row r="16" spans="1:49">
      <c r="A16" s="6"/>
      <c r="B16" s="6"/>
      <c r="C16" s="43"/>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1"/>
      <c r="AP16" s="61"/>
      <c r="AQ16" s="6"/>
      <c r="AR16" s="6"/>
      <c r="AS16" s="6"/>
      <c r="AT16" s="6"/>
      <c r="AU16" s="6"/>
      <c r="AV16" s="6"/>
      <c r="AW16" s="6"/>
    </row>
    <row r="17" spans="1:49" ht="27.6">
      <c r="A17" s="26" t="s">
        <v>16</v>
      </c>
      <c r="B17"/>
      <c r="C17" s="42" t="s">
        <v>17</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1"/>
      <c r="AP17" s="61"/>
      <c r="AQ17" s="6"/>
      <c r="AR17" s="6"/>
      <c r="AS17" s="6"/>
      <c r="AT17" s="6"/>
      <c r="AU17" s="6"/>
      <c r="AV17" s="6"/>
      <c r="AW17" s="6"/>
    </row>
    <row r="18" spans="1:49" ht="16.8">
      <c r="A18" s="16"/>
      <c r="B18" s="16"/>
      <c r="C18" s="16"/>
      <c r="D18" s="16"/>
      <c r="E18" s="16"/>
      <c r="F18" s="16"/>
      <c r="G18" s="16"/>
      <c r="H18" s="16"/>
      <c r="I18" s="16"/>
      <c r="J18" s="16"/>
      <c r="K18" s="16"/>
      <c r="L18" s="18"/>
      <c r="M18" s="16"/>
      <c r="N18" s="16"/>
      <c r="O18" s="16"/>
      <c r="P18" s="16"/>
      <c r="Q18" s="16"/>
      <c r="R18" s="16"/>
      <c r="S18" s="16"/>
      <c r="T18" s="16"/>
      <c r="U18" s="18"/>
      <c r="V18" s="19"/>
      <c r="W18" s="20"/>
      <c r="X18" s="19"/>
      <c r="Y18" s="19"/>
      <c r="Z18" s="19"/>
      <c r="AA18" s="19"/>
      <c r="AB18" s="19"/>
      <c r="AC18" s="21"/>
      <c r="AD18" s="19"/>
      <c r="AE18" s="19"/>
      <c r="AF18" s="19"/>
      <c r="AG18" s="3"/>
      <c r="AH18" s="3"/>
      <c r="AI18" s="3"/>
      <c r="AJ18" s="3"/>
      <c r="AK18" s="3"/>
      <c r="AL18" s="19"/>
      <c r="AM18" s="19"/>
      <c r="AN18" s="19"/>
      <c r="AO18" s="62"/>
      <c r="AP18" s="62"/>
      <c r="AQ18" s="19"/>
      <c r="AR18" s="19"/>
      <c r="AS18" s="19"/>
      <c r="AT18" s="6"/>
      <c r="AU18" s="6"/>
      <c r="AV18" s="6"/>
      <c r="AW18" s="6"/>
    </row>
    <row r="19" spans="1:49" ht="64.5" customHeight="1">
      <c r="A19" s="254" t="s">
        <v>18</v>
      </c>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6"/>
      <c r="AU19" s="6"/>
      <c r="AV19" s="6"/>
      <c r="AW19" s="6"/>
    </row>
    <row r="20" spans="1:49">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1"/>
      <c r="AP20" s="61"/>
      <c r="AQ20" s="6"/>
      <c r="AR20" s="6"/>
      <c r="AS20" s="6"/>
      <c r="AT20" s="6"/>
      <c r="AU20" s="6"/>
      <c r="AV20" s="6"/>
      <c r="AW20" s="6"/>
    </row>
    <row r="21" spans="1:49">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1"/>
      <c r="AP21" s="61"/>
      <c r="AQ21" s="6"/>
      <c r="AR21" s="6"/>
      <c r="AS21" s="6"/>
      <c r="AT21" s="6"/>
      <c r="AU21" s="6"/>
      <c r="AV21" s="6"/>
      <c r="AW21" s="6"/>
    </row>
    <row r="22" spans="1:49" ht="18" thickBot="1">
      <c r="A22" s="132" t="s">
        <v>19</v>
      </c>
      <c r="B22" s="133"/>
      <c r="C22" s="133"/>
      <c r="D22" s="133"/>
      <c r="E22" s="133"/>
      <c r="F22" s="133"/>
      <c r="G22" s="133"/>
      <c r="H22" s="133"/>
      <c r="I22" s="133"/>
      <c r="J22" s="133"/>
      <c r="K22" s="133"/>
      <c r="L22" s="133"/>
      <c r="M22" s="133"/>
      <c r="N22" s="134" t="s">
        <v>20</v>
      </c>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6"/>
      <c r="AO22" s="137" t="s">
        <v>21</v>
      </c>
      <c r="AP22" s="137"/>
      <c r="AQ22" s="137"/>
      <c r="AR22" s="137"/>
      <c r="AS22" s="138"/>
      <c r="AT22" s="6"/>
      <c r="AU22" s="6"/>
      <c r="AV22" s="6"/>
      <c r="AW22" s="6"/>
    </row>
    <row r="23" spans="1:49" ht="27.75" customHeight="1" thickBot="1">
      <c r="A23" s="160" t="s">
        <v>22</v>
      </c>
      <c r="B23" s="161"/>
      <c r="C23" s="161"/>
      <c r="D23" s="161"/>
      <c r="E23" s="162"/>
      <c r="F23" s="160" t="s">
        <v>23</v>
      </c>
      <c r="G23" s="161"/>
      <c r="H23" s="161"/>
      <c r="I23" s="161"/>
      <c r="J23" s="161"/>
      <c r="K23" s="161"/>
      <c r="L23" s="161"/>
      <c r="M23" s="162"/>
      <c r="N23" s="172" t="s">
        <v>24</v>
      </c>
      <c r="O23" s="152"/>
      <c r="P23" s="151" t="s">
        <v>25</v>
      </c>
      <c r="Q23" s="152"/>
      <c r="R23" s="151" t="s">
        <v>26</v>
      </c>
      <c r="S23" s="152"/>
      <c r="T23" s="151" t="s">
        <v>27</v>
      </c>
      <c r="U23" s="152"/>
      <c r="V23" s="151" t="s">
        <v>28</v>
      </c>
      <c r="W23" s="152"/>
      <c r="X23" s="151" t="s">
        <v>29</v>
      </c>
      <c r="Y23" s="152"/>
      <c r="Z23" s="151" t="s">
        <v>30</v>
      </c>
      <c r="AA23" s="152"/>
      <c r="AB23" s="151" t="s">
        <v>31</v>
      </c>
      <c r="AC23" s="152"/>
      <c r="AD23" s="151" t="s">
        <v>32</v>
      </c>
      <c r="AE23" s="152"/>
      <c r="AF23" s="151" t="s">
        <v>33</v>
      </c>
      <c r="AG23" s="152"/>
      <c r="AH23" s="151" t="s">
        <v>34</v>
      </c>
      <c r="AI23" s="152"/>
      <c r="AJ23" s="151" t="s">
        <v>35</v>
      </c>
      <c r="AK23" s="152"/>
      <c r="AL23" s="151" t="s">
        <v>36</v>
      </c>
      <c r="AM23" s="152"/>
      <c r="AN23" s="155" t="s">
        <v>37</v>
      </c>
      <c r="AO23" s="139"/>
      <c r="AP23" s="139"/>
      <c r="AQ23" s="140"/>
      <c r="AR23" s="139"/>
      <c r="AS23" s="141"/>
      <c r="AT23" s="6"/>
      <c r="AU23" s="6"/>
      <c r="AV23" s="6"/>
      <c r="AW23" s="6"/>
    </row>
    <row r="24" spans="1:49" ht="48.75" customHeight="1" thickBot="1">
      <c r="A24" s="151" t="s">
        <v>38</v>
      </c>
      <c r="B24" s="151" t="s">
        <v>39</v>
      </c>
      <c r="C24" s="151" t="s">
        <v>40</v>
      </c>
      <c r="D24" s="151" t="s">
        <v>41</v>
      </c>
      <c r="E24" s="151" t="s">
        <v>42</v>
      </c>
      <c r="F24" s="151" t="s">
        <v>43</v>
      </c>
      <c r="G24" s="151" t="s">
        <v>44</v>
      </c>
      <c r="H24" s="173" t="s">
        <v>45</v>
      </c>
      <c r="I24" s="173" t="s">
        <v>46</v>
      </c>
      <c r="J24" s="255" t="s">
        <v>47</v>
      </c>
      <c r="K24" s="255" t="s">
        <v>48</v>
      </c>
      <c r="L24" s="255" t="s">
        <v>49</v>
      </c>
      <c r="M24" s="255" t="s">
        <v>50</v>
      </c>
      <c r="N24" s="153"/>
      <c r="O24" s="154"/>
      <c r="P24" s="153"/>
      <c r="Q24" s="154"/>
      <c r="R24" s="153"/>
      <c r="S24" s="154"/>
      <c r="T24" s="153"/>
      <c r="U24" s="154"/>
      <c r="V24" s="153"/>
      <c r="W24" s="154"/>
      <c r="X24" s="153"/>
      <c r="Y24" s="154"/>
      <c r="Z24" s="153"/>
      <c r="AA24" s="154"/>
      <c r="AB24" s="153"/>
      <c r="AC24" s="154"/>
      <c r="AD24" s="153"/>
      <c r="AE24" s="154"/>
      <c r="AF24" s="153"/>
      <c r="AG24" s="154"/>
      <c r="AH24" s="153" t="s">
        <v>26</v>
      </c>
      <c r="AI24" s="154"/>
      <c r="AJ24" s="153"/>
      <c r="AK24" s="154"/>
      <c r="AL24" s="153" t="s">
        <v>26</v>
      </c>
      <c r="AM24" s="154"/>
      <c r="AN24" s="155"/>
      <c r="AO24" s="142" t="s">
        <v>51</v>
      </c>
      <c r="AP24" s="144" t="s">
        <v>52</v>
      </c>
      <c r="AQ24" s="259" t="s">
        <v>53</v>
      </c>
      <c r="AR24" s="146" t="s">
        <v>54</v>
      </c>
      <c r="AS24" s="148" t="s">
        <v>55</v>
      </c>
      <c r="AT24" s="6"/>
      <c r="AU24" s="6"/>
      <c r="AV24" s="6"/>
      <c r="AW24" s="6"/>
    </row>
    <row r="25" spans="1:49" ht="36.75" customHeight="1" thickBot="1">
      <c r="A25" s="153"/>
      <c r="B25" s="153"/>
      <c r="C25" s="153"/>
      <c r="D25" s="159"/>
      <c r="E25" s="159"/>
      <c r="F25" s="151"/>
      <c r="G25" s="151"/>
      <c r="H25" s="174"/>
      <c r="I25" s="174"/>
      <c r="J25" s="174"/>
      <c r="K25" s="174"/>
      <c r="L25" s="174"/>
      <c r="M25" s="174"/>
      <c r="N25" s="22" t="s">
        <v>56</v>
      </c>
      <c r="O25" s="22" t="s">
        <v>57</v>
      </c>
      <c r="P25" s="22" t="s">
        <v>58</v>
      </c>
      <c r="Q25" s="22" t="s">
        <v>59</v>
      </c>
      <c r="R25" s="22" t="s">
        <v>58</v>
      </c>
      <c r="S25" s="22" t="s">
        <v>59</v>
      </c>
      <c r="T25" s="22" t="s">
        <v>58</v>
      </c>
      <c r="U25" s="22" t="s">
        <v>59</v>
      </c>
      <c r="V25" s="22" t="s">
        <v>58</v>
      </c>
      <c r="W25" s="22" t="s">
        <v>59</v>
      </c>
      <c r="X25" s="22" t="s">
        <v>58</v>
      </c>
      <c r="Y25" s="22" t="s">
        <v>59</v>
      </c>
      <c r="Z25" s="22" t="s">
        <v>58</v>
      </c>
      <c r="AA25" s="22" t="s">
        <v>59</v>
      </c>
      <c r="AB25" s="22" t="s">
        <v>58</v>
      </c>
      <c r="AC25" s="22" t="s">
        <v>59</v>
      </c>
      <c r="AD25" s="22" t="s">
        <v>58</v>
      </c>
      <c r="AE25" s="22" t="s">
        <v>59</v>
      </c>
      <c r="AF25" s="22" t="s">
        <v>58</v>
      </c>
      <c r="AG25" s="22" t="s">
        <v>59</v>
      </c>
      <c r="AH25" s="22" t="s">
        <v>58</v>
      </c>
      <c r="AI25" s="22" t="s">
        <v>59</v>
      </c>
      <c r="AJ25" s="22" t="s">
        <v>58</v>
      </c>
      <c r="AK25" s="22" t="s">
        <v>59</v>
      </c>
      <c r="AL25" s="22" t="s">
        <v>58</v>
      </c>
      <c r="AM25" s="22" t="s">
        <v>59</v>
      </c>
      <c r="AN25" s="156"/>
      <c r="AO25" s="143"/>
      <c r="AP25" s="145"/>
      <c r="AQ25" s="260"/>
      <c r="AR25" s="147"/>
      <c r="AS25" s="149"/>
      <c r="AT25" s="6"/>
      <c r="AU25" s="6"/>
      <c r="AV25" s="6"/>
      <c r="AW25" s="6"/>
    </row>
    <row r="26" spans="1:49" ht="311.25" customHeight="1" thickBot="1">
      <c r="A26" s="150" t="s">
        <v>60</v>
      </c>
      <c r="B26" s="150" t="s">
        <v>61</v>
      </c>
      <c r="C26" s="150" t="s">
        <v>62</v>
      </c>
      <c r="D26" s="123" t="s">
        <v>63</v>
      </c>
      <c r="E26" s="120" t="s">
        <v>64</v>
      </c>
      <c r="F26" s="81" t="s">
        <v>65</v>
      </c>
      <c r="G26" s="261" t="s">
        <v>66</v>
      </c>
      <c r="H26" s="286" t="s">
        <v>67</v>
      </c>
      <c r="I26" s="289" t="s">
        <v>68</v>
      </c>
      <c r="J26" s="166" t="s">
        <v>69</v>
      </c>
      <c r="K26" s="114">
        <v>44562</v>
      </c>
      <c r="L26" s="114">
        <v>44926</v>
      </c>
      <c r="M26" s="169" t="s">
        <v>70</v>
      </c>
      <c r="N26" s="90">
        <v>1</v>
      </c>
      <c r="O26" s="163">
        <f>N26*(P26+R26+T26+V26+X26+Z26+AB26+AD26+AF26+AH26+AJ26+AL26)</f>
        <v>1</v>
      </c>
      <c r="P26" s="157">
        <v>8.3299999999999999E-2</v>
      </c>
      <c r="Q26" s="157">
        <v>8.3299999999999999E-2</v>
      </c>
      <c r="R26" s="157">
        <v>8.3299999999999999E-2</v>
      </c>
      <c r="S26" s="157">
        <v>8.3299999999999999E-2</v>
      </c>
      <c r="T26" s="157">
        <v>8.3299999999999999E-2</v>
      </c>
      <c r="U26" s="157">
        <v>8.3299999999999999E-2</v>
      </c>
      <c r="V26" s="157">
        <v>8.3299999999999999E-2</v>
      </c>
      <c r="W26" s="157">
        <v>8.3299999999999999E-2</v>
      </c>
      <c r="X26" s="157">
        <v>8.3299999999999999E-2</v>
      </c>
      <c r="Y26" s="157">
        <v>8.3299999999999999E-2</v>
      </c>
      <c r="Z26" s="157">
        <v>8.3299999999999999E-2</v>
      </c>
      <c r="AA26" s="157">
        <v>8.3299999999999999E-2</v>
      </c>
      <c r="AB26" s="157">
        <v>8.3299999999999999E-2</v>
      </c>
      <c r="AC26" s="90">
        <v>0.08</v>
      </c>
      <c r="AD26" s="157">
        <v>8.3299999999999999E-2</v>
      </c>
      <c r="AE26" s="90">
        <v>0.08</v>
      </c>
      <c r="AF26" s="157">
        <v>8.3400000000000002E-2</v>
      </c>
      <c r="AG26" s="90">
        <v>0.08</v>
      </c>
      <c r="AH26" s="157">
        <v>8.3400000000000002E-2</v>
      </c>
      <c r="AI26" s="90">
        <v>0.08</v>
      </c>
      <c r="AJ26" s="157">
        <v>8.3400000000000002E-2</v>
      </c>
      <c r="AK26" s="90">
        <v>0.08</v>
      </c>
      <c r="AL26" s="157">
        <v>8.3400000000000002E-2</v>
      </c>
      <c r="AM26" s="90">
        <v>0.08</v>
      </c>
      <c r="AN26" s="191">
        <f>N26*(Q26+S26+U26+W26+Y26+AA26+AC26+AE26+AG26+AI26+AK26+AM26)</f>
        <v>0.97979999999999978</v>
      </c>
      <c r="AO26" s="293" t="s">
        <v>699</v>
      </c>
      <c r="AP26" s="294" t="s">
        <v>700</v>
      </c>
      <c r="AQ26" s="295" t="s">
        <v>71</v>
      </c>
      <c r="AR26" s="54">
        <f>Q26+S26+U26</f>
        <v>0.24990000000000001</v>
      </c>
      <c r="AS26" s="100">
        <f>SUM(AR26:AR29)</f>
        <v>0.99980000000000002</v>
      </c>
      <c r="AT26" s="6"/>
      <c r="AU26" s="6"/>
      <c r="AV26" s="6"/>
      <c r="AW26" s="6"/>
    </row>
    <row r="27" spans="1:49" ht="330.75" customHeight="1" thickBot="1">
      <c r="A27" s="150"/>
      <c r="B27" s="150"/>
      <c r="C27" s="150"/>
      <c r="D27" s="124"/>
      <c r="E27" s="121"/>
      <c r="F27" s="81"/>
      <c r="G27" s="261"/>
      <c r="H27" s="287"/>
      <c r="I27" s="290"/>
      <c r="J27" s="167"/>
      <c r="K27" s="115"/>
      <c r="L27" s="115"/>
      <c r="M27" s="170"/>
      <c r="N27" s="91"/>
      <c r="O27" s="164"/>
      <c r="P27" s="158"/>
      <c r="Q27" s="158"/>
      <c r="R27" s="158"/>
      <c r="S27" s="158"/>
      <c r="T27" s="158"/>
      <c r="U27" s="158"/>
      <c r="V27" s="158"/>
      <c r="W27" s="158"/>
      <c r="X27" s="158"/>
      <c r="Y27" s="158"/>
      <c r="Z27" s="158"/>
      <c r="AA27" s="158"/>
      <c r="AB27" s="158"/>
      <c r="AC27" s="91"/>
      <c r="AD27" s="158"/>
      <c r="AE27" s="91"/>
      <c r="AF27" s="158"/>
      <c r="AG27" s="91"/>
      <c r="AH27" s="158"/>
      <c r="AI27" s="91"/>
      <c r="AJ27" s="158"/>
      <c r="AK27" s="91"/>
      <c r="AL27" s="158"/>
      <c r="AM27" s="91"/>
      <c r="AN27" s="192"/>
      <c r="AO27" s="296" t="s">
        <v>701</v>
      </c>
      <c r="AP27" s="297" t="s">
        <v>702</v>
      </c>
      <c r="AQ27" s="295" t="s">
        <v>71</v>
      </c>
      <c r="AR27" s="55">
        <f>W26+Y26+AA26</f>
        <v>0.24990000000000001</v>
      </c>
      <c r="AS27" s="101"/>
      <c r="AT27" s="6"/>
      <c r="AU27" s="6"/>
      <c r="AV27" s="6"/>
      <c r="AW27" s="6"/>
    </row>
    <row r="28" spans="1:49" ht="408.9" customHeight="1" thickBot="1">
      <c r="A28" s="150"/>
      <c r="B28" s="150"/>
      <c r="C28" s="150"/>
      <c r="D28" s="124"/>
      <c r="E28" s="121"/>
      <c r="F28" s="81"/>
      <c r="G28" s="261"/>
      <c r="H28" s="287"/>
      <c r="I28" s="290"/>
      <c r="J28" s="167"/>
      <c r="K28" s="115"/>
      <c r="L28" s="115"/>
      <c r="M28" s="170"/>
      <c r="N28" s="91"/>
      <c r="O28" s="164"/>
      <c r="P28" s="158"/>
      <c r="Q28" s="158"/>
      <c r="R28" s="158"/>
      <c r="S28" s="158"/>
      <c r="T28" s="158"/>
      <c r="U28" s="158"/>
      <c r="V28" s="158"/>
      <c r="W28" s="158"/>
      <c r="X28" s="158"/>
      <c r="Y28" s="158"/>
      <c r="Z28" s="158"/>
      <c r="AA28" s="158"/>
      <c r="AB28" s="158"/>
      <c r="AC28" s="91"/>
      <c r="AD28" s="158"/>
      <c r="AE28" s="91"/>
      <c r="AF28" s="158"/>
      <c r="AG28" s="91"/>
      <c r="AH28" s="158"/>
      <c r="AI28" s="91"/>
      <c r="AJ28" s="158"/>
      <c r="AK28" s="91"/>
      <c r="AL28" s="158"/>
      <c r="AM28" s="91"/>
      <c r="AN28" s="192"/>
      <c r="AO28" s="298" t="s">
        <v>703</v>
      </c>
      <c r="AP28" s="299" t="s">
        <v>704</v>
      </c>
      <c r="AQ28" s="295" t="s">
        <v>71</v>
      </c>
      <c r="AR28" s="55">
        <v>0.25</v>
      </c>
      <c r="AS28" s="101"/>
      <c r="AT28" s="6"/>
      <c r="AU28" s="6"/>
      <c r="AV28" s="6"/>
      <c r="AW28" s="6"/>
    </row>
    <row r="29" spans="1:49" ht="279" customHeight="1" thickBot="1">
      <c r="A29" s="150"/>
      <c r="B29" s="150"/>
      <c r="C29" s="150"/>
      <c r="D29" s="124"/>
      <c r="E29" s="121"/>
      <c r="F29" s="81"/>
      <c r="G29" s="261"/>
      <c r="H29" s="288"/>
      <c r="I29" s="291"/>
      <c r="J29" s="168"/>
      <c r="K29" s="116"/>
      <c r="L29" s="116"/>
      <c r="M29" s="171"/>
      <c r="N29" s="92"/>
      <c r="O29" s="165"/>
      <c r="P29" s="158"/>
      <c r="Q29" s="158"/>
      <c r="R29" s="158"/>
      <c r="S29" s="158"/>
      <c r="T29" s="158"/>
      <c r="U29" s="158"/>
      <c r="V29" s="158"/>
      <c r="W29" s="158"/>
      <c r="X29" s="158"/>
      <c r="Y29" s="158"/>
      <c r="Z29" s="158"/>
      <c r="AA29" s="158"/>
      <c r="AB29" s="158"/>
      <c r="AC29" s="91"/>
      <c r="AD29" s="158"/>
      <c r="AE29" s="91"/>
      <c r="AF29" s="158"/>
      <c r="AG29" s="91"/>
      <c r="AH29" s="158"/>
      <c r="AI29" s="91"/>
      <c r="AJ29" s="158"/>
      <c r="AK29" s="91"/>
      <c r="AL29" s="158"/>
      <c r="AM29" s="91"/>
      <c r="AN29" s="193"/>
      <c r="AO29" s="300" t="s">
        <v>705</v>
      </c>
      <c r="AP29" s="301" t="s">
        <v>706</v>
      </c>
      <c r="AQ29" s="302" t="s">
        <v>72</v>
      </c>
      <c r="AR29" s="56">
        <v>0.25</v>
      </c>
      <c r="AS29" s="102"/>
      <c r="AT29" s="6"/>
      <c r="AU29" s="6"/>
      <c r="AV29" s="6"/>
      <c r="AW29" s="6"/>
    </row>
    <row r="30" spans="1:49" ht="52.5" customHeight="1" thickBot="1">
      <c r="A30" s="150" t="s">
        <v>60</v>
      </c>
      <c r="B30" s="150" t="s">
        <v>61</v>
      </c>
      <c r="C30" s="150" t="s">
        <v>73</v>
      </c>
      <c r="D30" s="150" t="s">
        <v>74</v>
      </c>
      <c r="E30" s="150" t="s">
        <v>75</v>
      </c>
      <c r="F30" s="81" t="s">
        <v>76</v>
      </c>
      <c r="G30" s="220" t="s">
        <v>77</v>
      </c>
      <c r="H30" s="182" t="s">
        <v>78</v>
      </c>
      <c r="I30" s="220" t="s">
        <v>79</v>
      </c>
      <c r="J30" s="205" t="s">
        <v>69</v>
      </c>
      <c r="K30" s="208">
        <v>44652</v>
      </c>
      <c r="L30" s="202">
        <v>44926</v>
      </c>
      <c r="M30" s="117" t="s">
        <v>70</v>
      </c>
      <c r="N30" s="182">
        <v>1</v>
      </c>
      <c r="O30" s="163">
        <f>N30*(P30+R30+T30+V30+X30+Z30+AB30+AD30+AF30+AH30+AJ30+AL30)</f>
        <v>1</v>
      </c>
      <c r="P30" s="182"/>
      <c r="Q30" s="182"/>
      <c r="R30" s="182"/>
      <c r="S30" s="182"/>
      <c r="T30" s="182"/>
      <c r="U30" s="182"/>
      <c r="V30" s="185">
        <v>0.25</v>
      </c>
      <c r="W30" s="185">
        <v>0.25</v>
      </c>
      <c r="X30" s="182"/>
      <c r="Y30" s="182"/>
      <c r="Z30" s="182"/>
      <c r="AA30" s="182"/>
      <c r="AB30" s="182"/>
      <c r="AC30" s="182"/>
      <c r="AD30" s="182"/>
      <c r="AE30" s="182"/>
      <c r="AF30" s="182"/>
      <c r="AG30" s="182"/>
      <c r="AH30" s="182"/>
      <c r="AI30" s="182"/>
      <c r="AJ30" s="185">
        <v>0.75</v>
      </c>
      <c r="AK30" s="185">
        <v>0.75</v>
      </c>
      <c r="AL30" s="182"/>
      <c r="AM30" s="182"/>
      <c r="AN30" s="179">
        <f>N30*(Q30+S30+U30+W30+Y30+AA30+AC30+AE30+AG30+AI30+AK30+AM30)</f>
        <v>1</v>
      </c>
      <c r="AO30" s="303" t="s">
        <v>707</v>
      </c>
      <c r="AP30" s="294" t="s">
        <v>80</v>
      </c>
      <c r="AQ30" s="304" t="s">
        <v>81</v>
      </c>
      <c r="AR30" s="54">
        <f>Q30+S30+U30</f>
        <v>0</v>
      </c>
      <c r="AS30" s="100">
        <f>SUM(AR30:AR33)</f>
        <v>1</v>
      </c>
      <c r="AT30" s="6"/>
      <c r="AU30" s="6"/>
      <c r="AV30" s="6"/>
      <c r="AW30" s="6"/>
    </row>
    <row r="31" spans="1:49" ht="156.75" customHeight="1" thickBot="1">
      <c r="A31" s="150"/>
      <c r="B31" s="150"/>
      <c r="C31" s="150"/>
      <c r="D31" s="150"/>
      <c r="E31" s="150"/>
      <c r="F31" s="81"/>
      <c r="G31" s="221"/>
      <c r="H31" s="183"/>
      <c r="I31" s="221"/>
      <c r="J31" s="206"/>
      <c r="K31" s="209"/>
      <c r="L31" s="203"/>
      <c r="M31" s="118"/>
      <c r="N31" s="183"/>
      <c r="O31" s="164"/>
      <c r="P31" s="183"/>
      <c r="Q31" s="183"/>
      <c r="R31" s="183"/>
      <c r="S31" s="183"/>
      <c r="T31" s="183"/>
      <c r="U31" s="183"/>
      <c r="V31" s="186"/>
      <c r="W31" s="186"/>
      <c r="X31" s="183"/>
      <c r="Y31" s="183"/>
      <c r="Z31" s="183"/>
      <c r="AA31" s="183"/>
      <c r="AB31" s="183"/>
      <c r="AC31" s="183"/>
      <c r="AD31" s="183"/>
      <c r="AE31" s="183"/>
      <c r="AF31" s="183"/>
      <c r="AG31" s="183"/>
      <c r="AH31" s="183"/>
      <c r="AI31" s="183"/>
      <c r="AJ31" s="186"/>
      <c r="AK31" s="186"/>
      <c r="AL31" s="183"/>
      <c r="AM31" s="183"/>
      <c r="AN31" s="180"/>
      <c r="AO31" s="296" t="s">
        <v>708</v>
      </c>
      <c r="AP31" s="297" t="s">
        <v>709</v>
      </c>
      <c r="AQ31" s="305" t="s">
        <v>82</v>
      </c>
      <c r="AR31" s="55">
        <f>W30+Y30+AA30</f>
        <v>0.25</v>
      </c>
      <c r="AS31" s="101"/>
      <c r="AT31" s="6"/>
      <c r="AU31" s="6"/>
      <c r="AV31" s="6"/>
      <c r="AW31" s="6"/>
    </row>
    <row r="32" spans="1:49" ht="116.1" customHeight="1" thickBot="1">
      <c r="A32" s="150"/>
      <c r="B32" s="150"/>
      <c r="C32" s="150"/>
      <c r="D32" s="150"/>
      <c r="E32" s="150"/>
      <c r="F32" s="81"/>
      <c r="G32" s="221"/>
      <c r="H32" s="183"/>
      <c r="I32" s="221"/>
      <c r="J32" s="206"/>
      <c r="K32" s="209"/>
      <c r="L32" s="203"/>
      <c r="M32" s="118"/>
      <c r="N32" s="183"/>
      <c r="O32" s="164"/>
      <c r="P32" s="183"/>
      <c r="Q32" s="183"/>
      <c r="R32" s="183"/>
      <c r="S32" s="183"/>
      <c r="T32" s="183"/>
      <c r="U32" s="183"/>
      <c r="V32" s="186"/>
      <c r="W32" s="186"/>
      <c r="X32" s="183"/>
      <c r="Y32" s="183"/>
      <c r="Z32" s="183"/>
      <c r="AA32" s="183"/>
      <c r="AB32" s="183"/>
      <c r="AC32" s="183"/>
      <c r="AD32" s="183"/>
      <c r="AE32" s="183"/>
      <c r="AF32" s="183"/>
      <c r="AG32" s="183"/>
      <c r="AH32" s="183"/>
      <c r="AI32" s="183"/>
      <c r="AJ32" s="186"/>
      <c r="AK32" s="186"/>
      <c r="AL32" s="183"/>
      <c r="AM32" s="183"/>
      <c r="AN32" s="180"/>
      <c r="AO32" s="298" t="s">
        <v>710</v>
      </c>
      <c r="AP32" s="297" t="s">
        <v>711</v>
      </c>
      <c r="AQ32" s="305" t="s">
        <v>83</v>
      </c>
      <c r="AR32" s="55">
        <f>AC30+AE30+AG30</f>
        <v>0</v>
      </c>
      <c r="AS32" s="101"/>
      <c r="AT32" s="6"/>
      <c r="AU32" s="6"/>
      <c r="AV32" s="6"/>
      <c r="AW32" s="6"/>
    </row>
    <row r="33" spans="1:49" ht="156.75" customHeight="1" thickBot="1">
      <c r="A33" s="150"/>
      <c r="B33" s="150"/>
      <c r="C33" s="150"/>
      <c r="D33" s="150"/>
      <c r="E33" s="150"/>
      <c r="F33" s="81"/>
      <c r="G33" s="222"/>
      <c r="H33" s="184"/>
      <c r="I33" s="222"/>
      <c r="J33" s="207"/>
      <c r="K33" s="210"/>
      <c r="L33" s="204"/>
      <c r="M33" s="119"/>
      <c r="N33" s="184"/>
      <c r="O33" s="165"/>
      <c r="P33" s="184"/>
      <c r="Q33" s="184"/>
      <c r="R33" s="184"/>
      <c r="S33" s="184"/>
      <c r="T33" s="184"/>
      <c r="U33" s="184"/>
      <c r="V33" s="187"/>
      <c r="W33" s="187"/>
      <c r="X33" s="184"/>
      <c r="Y33" s="184"/>
      <c r="Z33" s="184"/>
      <c r="AA33" s="184"/>
      <c r="AB33" s="184"/>
      <c r="AC33" s="184"/>
      <c r="AD33" s="184"/>
      <c r="AE33" s="184"/>
      <c r="AF33" s="184"/>
      <c r="AG33" s="184"/>
      <c r="AH33" s="184"/>
      <c r="AI33" s="184"/>
      <c r="AJ33" s="187"/>
      <c r="AK33" s="187"/>
      <c r="AL33" s="184"/>
      <c r="AM33" s="184"/>
      <c r="AN33" s="181"/>
      <c r="AO33" s="306" t="s">
        <v>712</v>
      </c>
      <c r="AP33" s="307" t="s">
        <v>713</v>
      </c>
      <c r="AQ33" s="308" t="s">
        <v>72</v>
      </c>
      <c r="AR33" s="56">
        <f>AI30+AK30+AM30</f>
        <v>0.75</v>
      </c>
      <c r="AS33" s="102"/>
      <c r="AT33" s="6"/>
      <c r="AU33" s="6"/>
      <c r="AV33" s="6"/>
      <c r="AW33" s="6"/>
    </row>
    <row r="34" spans="1:49" ht="87.6" customHeight="1" thickBot="1">
      <c r="A34" s="196" t="s">
        <v>60</v>
      </c>
      <c r="B34" s="196" t="s">
        <v>84</v>
      </c>
      <c r="C34" s="196" t="s">
        <v>85</v>
      </c>
      <c r="D34" s="196" t="s">
        <v>86</v>
      </c>
      <c r="E34" s="196" t="s">
        <v>87</v>
      </c>
      <c r="F34" s="81" t="s">
        <v>88</v>
      </c>
      <c r="G34" s="262" t="s">
        <v>89</v>
      </c>
      <c r="H34" s="120" t="s">
        <v>90</v>
      </c>
      <c r="I34" s="123" t="s">
        <v>91</v>
      </c>
      <c r="J34" s="123" t="s">
        <v>92</v>
      </c>
      <c r="K34" s="114">
        <v>44836</v>
      </c>
      <c r="L34" s="202">
        <v>44926</v>
      </c>
      <c r="M34" s="117" t="s">
        <v>70</v>
      </c>
      <c r="N34" s="90">
        <v>1</v>
      </c>
      <c r="O34" s="90">
        <f t="shared" ref="O34" si="0">N34*(P34+R34+T34+V34+X34+Z34+AB34+AD34+AF34+AH34+AJ34+AL34)</f>
        <v>1</v>
      </c>
      <c r="P34" s="90"/>
      <c r="Q34" s="90"/>
      <c r="R34" s="90"/>
      <c r="S34" s="90"/>
      <c r="T34" s="90"/>
      <c r="U34" s="90"/>
      <c r="V34" s="90"/>
      <c r="W34" s="90"/>
      <c r="X34" s="90"/>
      <c r="Y34" s="90"/>
      <c r="Z34" s="90"/>
      <c r="AA34" s="90"/>
      <c r="AB34" s="90"/>
      <c r="AC34" s="90"/>
      <c r="AD34" s="90"/>
      <c r="AE34" s="90"/>
      <c r="AF34" s="90"/>
      <c r="AG34" s="90"/>
      <c r="AH34" s="90">
        <v>1</v>
      </c>
      <c r="AI34" s="90">
        <v>1</v>
      </c>
      <c r="AJ34" s="90"/>
      <c r="AK34" s="90"/>
      <c r="AL34" s="90"/>
      <c r="AM34" s="90"/>
      <c r="AN34" s="179">
        <f>N34*(Q34+S34+U34+W34+Y34+AA34+AC34+AE34+AG34+AI34+AK34+AM34)</f>
        <v>1</v>
      </c>
      <c r="AO34" s="293" t="s">
        <v>714</v>
      </c>
      <c r="AP34" s="294" t="s">
        <v>93</v>
      </c>
      <c r="AQ34" s="304" t="s">
        <v>81</v>
      </c>
      <c r="AR34" s="54">
        <f>Q34+S34+U34</f>
        <v>0</v>
      </c>
      <c r="AS34" s="100">
        <f>SUM(AR34:AR37)</f>
        <v>1</v>
      </c>
      <c r="AT34" s="6"/>
      <c r="AU34" s="6"/>
      <c r="AV34" s="6"/>
      <c r="AW34" s="6"/>
    </row>
    <row r="35" spans="1:49" ht="93.15" customHeight="1" thickBot="1">
      <c r="A35" s="197"/>
      <c r="B35" s="197"/>
      <c r="C35" s="197"/>
      <c r="D35" s="197"/>
      <c r="E35" s="197"/>
      <c r="F35" s="81"/>
      <c r="G35" s="263"/>
      <c r="H35" s="121"/>
      <c r="I35" s="124"/>
      <c r="J35" s="124"/>
      <c r="K35" s="115"/>
      <c r="L35" s="203"/>
      <c r="M35" s="118"/>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180"/>
      <c r="AO35" s="298" t="s">
        <v>715</v>
      </c>
      <c r="AP35" s="297" t="s">
        <v>94</v>
      </c>
      <c r="AQ35" s="305" t="s">
        <v>82</v>
      </c>
      <c r="AR35" s="55">
        <f>W34+Y34+AA34</f>
        <v>0</v>
      </c>
      <c r="AS35" s="101"/>
      <c r="AT35" s="6"/>
      <c r="AU35" s="6"/>
      <c r="AV35" s="6"/>
      <c r="AW35" s="6"/>
    </row>
    <row r="36" spans="1:49" ht="82.95" customHeight="1" thickBot="1">
      <c r="A36" s="197"/>
      <c r="B36" s="197"/>
      <c r="C36" s="197"/>
      <c r="D36" s="197"/>
      <c r="E36" s="197"/>
      <c r="F36" s="81"/>
      <c r="G36" s="263"/>
      <c r="H36" s="121"/>
      <c r="I36" s="124"/>
      <c r="J36" s="124"/>
      <c r="K36" s="115"/>
      <c r="L36" s="203"/>
      <c r="M36" s="118"/>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180"/>
      <c r="AO36" s="296" t="s">
        <v>716</v>
      </c>
      <c r="AP36" s="297" t="s">
        <v>717</v>
      </c>
      <c r="AQ36" s="305" t="s">
        <v>83</v>
      </c>
      <c r="AR36" s="55">
        <f>AC34+AE34+AG34</f>
        <v>0</v>
      </c>
      <c r="AS36" s="101"/>
      <c r="AT36" s="6"/>
      <c r="AU36" s="6"/>
      <c r="AV36" s="6"/>
      <c r="AW36" s="6"/>
    </row>
    <row r="37" spans="1:49" ht="177.9" customHeight="1" thickBot="1">
      <c r="A37" s="197"/>
      <c r="B37" s="197"/>
      <c r="C37" s="197"/>
      <c r="D37" s="197"/>
      <c r="E37" s="197"/>
      <c r="F37" s="81"/>
      <c r="G37" s="264"/>
      <c r="H37" s="122"/>
      <c r="I37" s="125"/>
      <c r="J37" s="125"/>
      <c r="K37" s="116"/>
      <c r="L37" s="204"/>
      <c r="M37" s="119"/>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181"/>
      <c r="AO37" s="300" t="s">
        <v>718</v>
      </c>
      <c r="AP37" s="301" t="s">
        <v>719</v>
      </c>
      <c r="AQ37" s="308" t="s">
        <v>72</v>
      </c>
      <c r="AR37" s="56">
        <f>AI34+AK34+AM34</f>
        <v>1</v>
      </c>
      <c r="AS37" s="102"/>
      <c r="AT37" s="6"/>
      <c r="AU37" s="6"/>
      <c r="AV37" s="6"/>
      <c r="AW37" s="6"/>
    </row>
    <row r="38" spans="1:49" ht="97.2" customHeight="1" thickBot="1">
      <c r="A38" s="197"/>
      <c r="B38" s="197"/>
      <c r="C38" s="197"/>
      <c r="D38" s="197"/>
      <c r="E38" s="197"/>
      <c r="F38" s="81" t="s">
        <v>95</v>
      </c>
      <c r="G38" s="211" t="s">
        <v>96</v>
      </c>
      <c r="H38" s="220" t="s">
        <v>97</v>
      </c>
      <c r="I38" s="120" t="s">
        <v>98</v>
      </c>
      <c r="J38" s="123" t="s">
        <v>99</v>
      </c>
      <c r="K38" s="114">
        <v>44713</v>
      </c>
      <c r="L38" s="114">
        <v>44926</v>
      </c>
      <c r="M38" s="117" t="s">
        <v>70</v>
      </c>
      <c r="N38" s="194">
        <v>1</v>
      </c>
      <c r="O38" s="90">
        <f t="shared" ref="O38:O46" si="1">N38*(P38+R38+T38+V38+X38+Z38+AB38+AD38+AF38+AH38+AJ38+AL38)</f>
        <v>1</v>
      </c>
      <c r="P38" s="194"/>
      <c r="Q38" s="194"/>
      <c r="R38" s="194"/>
      <c r="S38" s="194"/>
      <c r="T38" s="194"/>
      <c r="U38" s="194"/>
      <c r="V38" s="194"/>
      <c r="W38" s="194"/>
      <c r="X38" s="194"/>
      <c r="Y38" s="194"/>
      <c r="Z38" s="104">
        <v>0.5</v>
      </c>
      <c r="AA38" s="104">
        <v>0.5</v>
      </c>
      <c r="AB38" s="178"/>
      <c r="AC38" s="178"/>
      <c r="AD38" s="178"/>
      <c r="AE38" s="178"/>
      <c r="AF38" s="178"/>
      <c r="AG38" s="224">
        <v>0.5</v>
      </c>
      <c r="AH38" s="104">
        <v>0.5</v>
      </c>
      <c r="AI38" s="178"/>
      <c r="AJ38" s="178"/>
      <c r="AK38" s="178"/>
      <c r="AL38" s="178"/>
      <c r="AM38" s="178"/>
      <c r="AN38" s="179">
        <f>N38*(Q38+S38+U38+W38+Y38+AA38+AC38+AE38+AG38+AI38+AK38+AM38)</f>
        <v>1</v>
      </c>
      <c r="AO38" s="303" t="s">
        <v>720</v>
      </c>
      <c r="AP38" s="294" t="s">
        <v>720</v>
      </c>
      <c r="AQ38" s="304" t="s">
        <v>81</v>
      </c>
      <c r="AR38" s="54">
        <f>Q38+S38+U38</f>
        <v>0</v>
      </c>
      <c r="AS38" s="100">
        <f>SUM(AR38:AR41)</f>
        <v>1</v>
      </c>
      <c r="AT38" s="6"/>
      <c r="AU38" s="6"/>
      <c r="AV38" s="6"/>
      <c r="AW38" s="6"/>
    </row>
    <row r="39" spans="1:49" ht="156.9" customHeight="1" thickBot="1">
      <c r="A39" s="197"/>
      <c r="B39" s="197"/>
      <c r="C39" s="197"/>
      <c r="D39" s="197"/>
      <c r="E39" s="197"/>
      <c r="F39" s="81"/>
      <c r="G39" s="212"/>
      <c r="H39" s="221"/>
      <c r="I39" s="121"/>
      <c r="J39" s="124"/>
      <c r="K39" s="115"/>
      <c r="L39" s="115"/>
      <c r="M39" s="118"/>
      <c r="N39" s="176"/>
      <c r="O39" s="91"/>
      <c r="P39" s="176"/>
      <c r="Q39" s="176"/>
      <c r="R39" s="176"/>
      <c r="S39" s="176"/>
      <c r="T39" s="176"/>
      <c r="U39" s="176"/>
      <c r="V39" s="176"/>
      <c r="W39" s="176"/>
      <c r="X39" s="176"/>
      <c r="Y39" s="176"/>
      <c r="Z39" s="105"/>
      <c r="AA39" s="105"/>
      <c r="AB39" s="176"/>
      <c r="AC39" s="176"/>
      <c r="AD39" s="176"/>
      <c r="AE39" s="176"/>
      <c r="AF39" s="176"/>
      <c r="AG39" s="225"/>
      <c r="AH39" s="105"/>
      <c r="AI39" s="176"/>
      <c r="AJ39" s="176"/>
      <c r="AK39" s="176"/>
      <c r="AL39" s="176"/>
      <c r="AM39" s="176"/>
      <c r="AN39" s="180"/>
      <c r="AO39" s="296" t="s">
        <v>721</v>
      </c>
      <c r="AP39" s="297" t="s">
        <v>722</v>
      </c>
      <c r="AQ39" s="305" t="s">
        <v>82</v>
      </c>
      <c r="AR39" s="55">
        <f>W38+Y38+AA38</f>
        <v>0.5</v>
      </c>
      <c r="AS39" s="101"/>
      <c r="AT39" s="6"/>
      <c r="AU39" s="6"/>
      <c r="AV39" s="6"/>
      <c r="AW39" s="6"/>
    </row>
    <row r="40" spans="1:49" ht="296.10000000000002" customHeight="1" thickBot="1">
      <c r="A40" s="197"/>
      <c r="B40" s="197"/>
      <c r="C40" s="197"/>
      <c r="D40" s="197"/>
      <c r="E40" s="197"/>
      <c r="F40" s="81"/>
      <c r="G40" s="212"/>
      <c r="H40" s="221"/>
      <c r="I40" s="121"/>
      <c r="J40" s="124"/>
      <c r="K40" s="115"/>
      <c r="L40" s="115"/>
      <c r="M40" s="118"/>
      <c r="N40" s="176"/>
      <c r="O40" s="91"/>
      <c r="P40" s="176"/>
      <c r="Q40" s="176"/>
      <c r="R40" s="176"/>
      <c r="S40" s="176"/>
      <c r="T40" s="176"/>
      <c r="U40" s="176"/>
      <c r="V40" s="176"/>
      <c r="W40" s="176"/>
      <c r="X40" s="176"/>
      <c r="Y40" s="176"/>
      <c r="Z40" s="105"/>
      <c r="AA40" s="105"/>
      <c r="AB40" s="176"/>
      <c r="AC40" s="176"/>
      <c r="AD40" s="176"/>
      <c r="AE40" s="176"/>
      <c r="AF40" s="176"/>
      <c r="AG40" s="225"/>
      <c r="AH40" s="105"/>
      <c r="AI40" s="176"/>
      <c r="AJ40" s="176"/>
      <c r="AK40" s="176"/>
      <c r="AL40" s="176"/>
      <c r="AM40" s="176"/>
      <c r="AN40" s="180"/>
      <c r="AO40" s="298" t="s">
        <v>723</v>
      </c>
      <c r="AP40" s="299" t="s">
        <v>724</v>
      </c>
      <c r="AQ40" s="305" t="s">
        <v>83</v>
      </c>
      <c r="AR40" s="55">
        <v>0.33</v>
      </c>
      <c r="AS40" s="101"/>
      <c r="AT40" s="6"/>
      <c r="AU40" s="6"/>
      <c r="AV40" s="6"/>
      <c r="AW40" s="6"/>
    </row>
    <row r="41" spans="1:49" ht="198.9" customHeight="1" thickBot="1">
      <c r="A41" s="197"/>
      <c r="B41" s="197"/>
      <c r="C41" s="197"/>
      <c r="D41" s="197"/>
      <c r="E41" s="197"/>
      <c r="F41" s="81"/>
      <c r="G41" s="213"/>
      <c r="H41" s="222"/>
      <c r="I41" s="122"/>
      <c r="J41" s="125"/>
      <c r="K41" s="116"/>
      <c r="L41" s="116"/>
      <c r="M41" s="119"/>
      <c r="N41" s="177"/>
      <c r="O41" s="92"/>
      <c r="P41" s="177"/>
      <c r="Q41" s="177"/>
      <c r="R41" s="177"/>
      <c r="S41" s="177"/>
      <c r="T41" s="177"/>
      <c r="U41" s="177"/>
      <c r="V41" s="177"/>
      <c r="W41" s="177"/>
      <c r="X41" s="177"/>
      <c r="Y41" s="177"/>
      <c r="Z41" s="106"/>
      <c r="AA41" s="106"/>
      <c r="AB41" s="177"/>
      <c r="AC41" s="177"/>
      <c r="AD41" s="177"/>
      <c r="AE41" s="177"/>
      <c r="AF41" s="177"/>
      <c r="AG41" s="226"/>
      <c r="AH41" s="106"/>
      <c r="AI41" s="177"/>
      <c r="AJ41" s="177"/>
      <c r="AK41" s="177"/>
      <c r="AL41" s="177"/>
      <c r="AM41" s="177"/>
      <c r="AN41" s="181"/>
      <c r="AO41" s="300" t="s">
        <v>725</v>
      </c>
      <c r="AP41" s="301" t="s">
        <v>726</v>
      </c>
      <c r="AQ41" s="308" t="s">
        <v>72</v>
      </c>
      <c r="AR41" s="56">
        <v>0.17</v>
      </c>
      <c r="AS41" s="102"/>
      <c r="AT41" s="6"/>
      <c r="AU41" s="6"/>
      <c r="AV41" s="6"/>
      <c r="AW41" s="6"/>
    </row>
    <row r="42" spans="1:49" ht="138.15" customHeight="1" thickBot="1">
      <c r="A42" s="197"/>
      <c r="B42" s="197"/>
      <c r="C42" s="197"/>
      <c r="D42" s="197"/>
      <c r="E42" s="197"/>
      <c r="F42" s="81" t="s">
        <v>100</v>
      </c>
      <c r="G42" s="214" t="s">
        <v>101</v>
      </c>
      <c r="H42" s="220" t="s">
        <v>102</v>
      </c>
      <c r="I42" s="120" t="s">
        <v>103</v>
      </c>
      <c r="J42" s="123" t="s">
        <v>92</v>
      </c>
      <c r="K42" s="114">
        <v>44714</v>
      </c>
      <c r="L42" s="114">
        <v>44926</v>
      </c>
      <c r="M42" s="117" t="s">
        <v>70</v>
      </c>
      <c r="N42" s="223">
        <v>1</v>
      </c>
      <c r="O42" s="90">
        <f t="shared" si="1"/>
        <v>1</v>
      </c>
      <c r="P42" s="194"/>
      <c r="Q42" s="175"/>
      <c r="R42" s="175"/>
      <c r="S42" s="175"/>
      <c r="T42" s="175"/>
      <c r="U42" s="175"/>
      <c r="V42" s="175"/>
      <c r="W42" s="175"/>
      <c r="X42" s="175"/>
      <c r="Y42" s="175"/>
      <c r="Z42" s="175"/>
      <c r="AA42" s="175"/>
      <c r="AB42" s="104">
        <v>0.5</v>
      </c>
      <c r="AC42" s="104">
        <v>0.5</v>
      </c>
      <c r="AD42" s="175"/>
      <c r="AE42" s="175"/>
      <c r="AF42" s="175"/>
      <c r="AG42" s="175"/>
      <c r="AH42" s="175"/>
      <c r="AI42" s="175"/>
      <c r="AJ42" s="175"/>
      <c r="AK42" s="175"/>
      <c r="AL42" s="104">
        <v>0.5</v>
      </c>
      <c r="AM42" s="104">
        <v>0.5</v>
      </c>
      <c r="AN42" s="179">
        <f>N42*(Q42+S42+U42+W42+Y42+AA42+AC42+AE42+AG42+AI42+AK42+AM42)</f>
        <v>1</v>
      </c>
      <c r="AO42" s="303" t="s">
        <v>727</v>
      </c>
      <c r="AP42" s="294" t="s">
        <v>728</v>
      </c>
      <c r="AQ42" s="304" t="s">
        <v>81</v>
      </c>
      <c r="AR42" s="54">
        <f>Q42+S42+U42</f>
        <v>0</v>
      </c>
      <c r="AS42" s="100">
        <f t="shared" ref="AS42" si="2">SUM(AR42:AR45)</f>
        <v>1</v>
      </c>
      <c r="AT42" s="6"/>
      <c r="AU42" s="6"/>
      <c r="AV42" s="6"/>
      <c r="AW42" s="6"/>
    </row>
    <row r="43" spans="1:49" ht="208.5" customHeight="1" thickBot="1">
      <c r="A43" s="197"/>
      <c r="B43" s="197"/>
      <c r="C43" s="197"/>
      <c r="D43" s="197"/>
      <c r="E43" s="197"/>
      <c r="F43" s="81"/>
      <c r="G43" s="215"/>
      <c r="H43" s="221"/>
      <c r="I43" s="121"/>
      <c r="J43" s="124"/>
      <c r="K43" s="115"/>
      <c r="L43" s="115"/>
      <c r="M43" s="118"/>
      <c r="N43" s="176"/>
      <c r="O43" s="91"/>
      <c r="P43" s="176"/>
      <c r="Q43" s="176"/>
      <c r="R43" s="176"/>
      <c r="S43" s="176"/>
      <c r="T43" s="176"/>
      <c r="U43" s="176"/>
      <c r="V43" s="176"/>
      <c r="W43" s="176"/>
      <c r="X43" s="176"/>
      <c r="Y43" s="176"/>
      <c r="Z43" s="176"/>
      <c r="AA43" s="176"/>
      <c r="AB43" s="105"/>
      <c r="AC43" s="105"/>
      <c r="AD43" s="176"/>
      <c r="AE43" s="176"/>
      <c r="AF43" s="176"/>
      <c r="AG43" s="176"/>
      <c r="AH43" s="176"/>
      <c r="AI43" s="176"/>
      <c r="AJ43" s="176"/>
      <c r="AK43" s="176"/>
      <c r="AL43" s="105"/>
      <c r="AM43" s="105"/>
      <c r="AN43" s="180"/>
      <c r="AO43" s="296" t="s">
        <v>729</v>
      </c>
      <c r="AP43" s="297" t="s">
        <v>730</v>
      </c>
      <c r="AQ43" s="305" t="s">
        <v>82</v>
      </c>
      <c r="AR43" s="55">
        <f>W42+Y42+AA42</f>
        <v>0</v>
      </c>
      <c r="AS43" s="101"/>
      <c r="AT43" s="6"/>
      <c r="AU43" s="6"/>
      <c r="AV43" s="6"/>
      <c r="AW43" s="6"/>
    </row>
    <row r="44" spans="1:49" ht="241.95" customHeight="1" thickBot="1">
      <c r="A44" s="197"/>
      <c r="B44" s="197"/>
      <c r="C44" s="197"/>
      <c r="D44" s="197"/>
      <c r="E44" s="197"/>
      <c r="F44" s="81"/>
      <c r="G44" s="215"/>
      <c r="H44" s="221"/>
      <c r="I44" s="121"/>
      <c r="J44" s="124"/>
      <c r="K44" s="115"/>
      <c r="L44" s="115"/>
      <c r="M44" s="118"/>
      <c r="N44" s="176"/>
      <c r="O44" s="91"/>
      <c r="P44" s="176"/>
      <c r="Q44" s="176"/>
      <c r="R44" s="176"/>
      <c r="S44" s="176"/>
      <c r="T44" s="176"/>
      <c r="U44" s="176"/>
      <c r="V44" s="176"/>
      <c r="W44" s="176"/>
      <c r="X44" s="176"/>
      <c r="Y44" s="176"/>
      <c r="Z44" s="176"/>
      <c r="AA44" s="176"/>
      <c r="AB44" s="105"/>
      <c r="AC44" s="105"/>
      <c r="AD44" s="176"/>
      <c r="AE44" s="176"/>
      <c r="AF44" s="176"/>
      <c r="AG44" s="176"/>
      <c r="AH44" s="176"/>
      <c r="AI44" s="176"/>
      <c r="AJ44" s="176"/>
      <c r="AK44" s="176"/>
      <c r="AL44" s="105"/>
      <c r="AM44" s="105"/>
      <c r="AN44" s="180"/>
      <c r="AO44" s="296" t="s">
        <v>731</v>
      </c>
      <c r="AP44" s="297" t="s">
        <v>732</v>
      </c>
      <c r="AQ44" s="305" t="s">
        <v>83</v>
      </c>
      <c r="AR44" s="55">
        <f>AC42+AE42+AG42</f>
        <v>0.5</v>
      </c>
      <c r="AS44" s="101"/>
      <c r="AT44" s="6"/>
      <c r="AU44" s="6"/>
      <c r="AV44" s="6"/>
      <c r="AW44" s="6"/>
    </row>
    <row r="45" spans="1:49" ht="204.6" customHeight="1" thickBot="1">
      <c r="A45" s="197"/>
      <c r="B45" s="197"/>
      <c r="C45" s="197"/>
      <c r="D45" s="197"/>
      <c r="E45" s="197"/>
      <c r="F45" s="81"/>
      <c r="G45" s="216"/>
      <c r="H45" s="222"/>
      <c r="I45" s="122"/>
      <c r="J45" s="125"/>
      <c r="K45" s="116"/>
      <c r="L45" s="116"/>
      <c r="M45" s="119"/>
      <c r="N45" s="177"/>
      <c r="O45" s="92"/>
      <c r="P45" s="177"/>
      <c r="Q45" s="177"/>
      <c r="R45" s="177"/>
      <c r="S45" s="177"/>
      <c r="T45" s="177"/>
      <c r="U45" s="177"/>
      <c r="V45" s="177"/>
      <c r="W45" s="177"/>
      <c r="X45" s="177"/>
      <c r="Y45" s="177"/>
      <c r="Z45" s="177"/>
      <c r="AA45" s="177"/>
      <c r="AB45" s="106"/>
      <c r="AC45" s="106"/>
      <c r="AD45" s="177"/>
      <c r="AE45" s="177"/>
      <c r="AF45" s="177"/>
      <c r="AG45" s="177"/>
      <c r="AH45" s="177"/>
      <c r="AI45" s="177"/>
      <c r="AJ45" s="177"/>
      <c r="AK45" s="177"/>
      <c r="AL45" s="106"/>
      <c r="AM45" s="106"/>
      <c r="AN45" s="181"/>
      <c r="AO45" s="300" t="s">
        <v>733</v>
      </c>
      <c r="AP45" s="307" t="s">
        <v>734</v>
      </c>
      <c r="AQ45" s="305" t="s">
        <v>72</v>
      </c>
      <c r="AR45" s="56">
        <f>AI42+AK42+AM42</f>
        <v>0.5</v>
      </c>
      <c r="AS45" s="102"/>
      <c r="AT45" s="6"/>
      <c r="AU45" s="6"/>
      <c r="AV45" s="6"/>
      <c r="AW45" s="6"/>
    </row>
    <row r="46" spans="1:49" ht="61.2" customHeight="1" thickBot="1">
      <c r="A46" s="197"/>
      <c r="B46" s="197"/>
      <c r="C46" s="197"/>
      <c r="D46" s="197"/>
      <c r="E46" s="197"/>
      <c r="F46" s="81" t="s">
        <v>104</v>
      </c>
      <c r="G46" s="217" t="s">
        <v>105</v>
      </c>
      <c r="H46" s="220" t="s">
        <v>106</v>
      </c>
      <c r="I46" s="120" t="s">
        <v>107</v>
      </c>
      <c r="J46" s="123" t="s">
        <v>92</v>
      </c>
      <c r="K46" s="114">
        <v>44774</v>
      </c>
      <c r="L46" s="114">
        <v>44865</v>
      </c>
      <c r="M46" s="117" t="s">
        <v>70</v>
      </c>
      <c r="N46" s="194">
        <v>1</v>
      </c>
      <c r="O46" s="90">
        <f t="shared" si="1"/>
        <v>1</v>
      </c>
      <c r="P46" s="194"/>
      <c r="Q46" s="178"/>
      <c r="R46" s="178"/>
      <c r="S46" s="178"/>
      <c r="T46" s="178"/>
      <c r="U46" s="178"/>
      <c r="V46" s="178"/>
      <c r="W46" s="178"/>
      <c r="X46" s="178"/>
      <c r="Y46" s="178"/>
      <c r="Z46" s="178"/>
      <c r="AA46" s="178"/>
      <c r="AB46" s="178"/>
      <c r="AC46" s="178"/>
      <c r="AD46" s="178"/>
      <c r="AE46" s="178"/>
      <c r="AF46" s="178"/>
      <c r="AG46" s="178"/>
      <c r="AH46" s="178"/>
      <c r="AI46" s="178"/>
      <c r="AJ46" s="104">
        <v>1</v>
      </c>
      <c r="AK46" s="104">
        <v>1</v>
      </c>
      <c r="AL46" s="178"/>
      <c r="AM46" s="178"/>
      <c r="AN46" s="179">
        <f>N46*(Q46+S46+U46+W46+Y46+AA46+AC46+AE46+AG46+AI46+AK46+AM46)</f>
        <v>1</v>
      </c>
      <c r="AO46" s="303" t="s">
        <v>735</v>
      </c>
      <c r="AP46" s="294" t="s">
        <v>108</v>
      </c>
      <c r="AQ46" s="304" t="s">
        <v>81</v>
      </c>
      <c r="AR46" s="54">
        <f>Q46+S46+U46</f>
        <v>0</v>
      </c>
      <c r="AS46" s="100">
        <f t="shared" ref="AS46" si="3">SUM(AR46:AR49)</f>
        <v>1</v>
      </c>
      <c r="AT46" s="6"/>
      <c r="AU46" s="6"/>
      <c r="AV46" s="6"/>
      <c r="AW46" s="6"/>
    </row>
    <row r="47" spans="1:49" ht="66.599999999999994" customHeight="1" thickBot="1">
      <c r="A47" s="197"/>
      <c r="B47" s="197"/>
      <c r="C47" s="197"/>
      <c r="D47" s="197"/>
      <c r="E47" s="197"/>
      <c r="F47" s="81"/>
      <c r="G47" s="218"/>
      <c r="H47" s="221"/>
      <c r="I47" s="121"/>
      <c r="J47" s="124"/>
      <c r="K47" s="115"/>
      <c r="L47" s="115"/>
      <c r="M47" s="118"/>
      <c r="N47" s="176"/>
      <c r="O47" s="91"/>
      <c r="P47" s="176"/>
      <c r="Q47" s="176"/>
      <c r="R47" s="176"/>
      <c r="S47" s="176"/>
      <c r="T47" s="176"/>
      <c r="U47" s="176"/>
      <c r="V47" s="176"/>
      <c r="W47" s="176"/>
      <c r="X47" s="176"/>
      <c r="Y47" s="176"/>
      <c r="Z47" s="176"/>
      <c r="AA47" s="176"/>
      <c r="AB47" s="176"/>
      <c r="AC47" s="176"/>
      <c r="AD47" s="176"/>
      <c r="AE47" s="176"/>
      <c r="AF47" s="176"/>
      <c r="AG47" s="176"/>
      <c r="AH47" s="176"/>
      <c r="AI47" s="176"/>
      <c r="AJ47" s="105"/>
      <c r="AK47" s="105"/>
      <c r="AL47" s="176"/>
      <c r="AM47" s="176"/>
      <c r="AN47" s="180"/>
      <c r="AO47" s="296" t="s">
        <v>736</v>
      </c>
      <c r="AP47" s="297" t="s">
        <v>109</v>
      </c>
      <c r="AQ47" s="305" t="s">
        <v>82</v>
      </c>
      <c r="AR47" s="55">
        <f>W46+Y46+AA46</f>
        <v>0</v>
      </c>
      <c r="AS47" s="101"/>
      <c r="AT47" s="6"/>
      <c r="AU47" s="6"/>
      <c r="AV47" s="6"/>
      <c r="AW47" s="6"/>
    </row>
    <row r="48" spans="1:49" ht="58.5" customHeight="1" thickBot="1">
      <c r="A48" s="197"/>
      <c r="B48" s="197"/>
      <c r="C48" s="197"/>
      <c r="D48" s="197"/>
      <c r="E48" s="197"/>
      <c r="F48" s="81"/>
      <c r="G48" s="218"/>
      <c r="H48" s="221"/>
      <c r="I48" s="121"/>
      <c r="J48" s="124"/>
      <c r="K48" s="115"/>
      <c r="L48" s="115"/>
      <c r="M48" s="118"/>
      <c r="N48" s="176"/>
      <c r="O48" s="91"/>
      <c r="P48" s="176"/>
      <c r="Q48" s="176"/>
      <c r="R48" s="176"/>
      <c r="S48" s="176"/>
      <c r="T48" s="176"/>
      <c r="U48" s="176"/>
      <c r="V48" s="176"/>
      <c r="W48" s="176"/>
      <c r="X48" s="176"/>
      <c r="Y48" s="176"/>
      <c r="Z48" s="176"/>
      <c r="AA48" s="176"/>
      <c r="AB48" s="176"/>
      <c r="AC48" s="176"/>
      <c r="AD48" s="176"/>
      <c r="AE48" s="176"/>
      <c r="AF48" s="176"/>
      <c r="AG48" s="176"/>
      <c r="AH48" s="176"/>
      <c r="AI48" s="176"/>
      <c r="AJ48" s="105"/>
      <c r="AK48" s="105"/>
      <c r="AL48" s="176"/>
      <c r="AM48" s="176"/>
      <c r="AN48" s="180"/>
      <c r="AO48" s="296" t="s">
        <v>737</v>
      </c>
      <c r="AP48" s="297" t="s">
        <v>717</v>
      </c>
      <c r="AQ48" s="305" t="s">
        <v>83</v>
      </c>
      <c r="AR48" s="55">
        <f>AC46+AE46+AG46</f>
        <v>0</v>
      </c>
      <c r="AS48" s="101"/>
      <c r="AT48" s="6"/>
      <c r="AU48" s="6"/>
      <c r="AV48" s="6"/>
      <c r="AW48" s="6"/>
    </row>
    <row r="49" spans="1:49" ht="112.5" customHeight="1" thickBot="1">
      <c r="A49" s="198"/>
      <c r="B49" s="198"/>
      <c r="C49" s="198"/>
      <c r="D49" s="198"/>
      <c r="E49" s="198"/>
      <c r="F49" s="81"/>
      <c r="G49" s="219"/>
      <c r="H49" s="222"/>
      <c r="I49" s="122"/>
      <c r="J49" s="125"/>
      <c r="K49" s="116"/>
      <c r="L49" s="116"/>
      <c r="M49" s="119"/>
      <c r="N49" s="177"/>
      <c r="O49" s="92"/>
      <c r="P49" s="177"/>
      <c r="Q49" s="195"/>
      <c r="R49" s="195"/>
      <c r="S49" s="195"/>
      <c r="T49" s="195"/>
      <c r="U49" s="195"/>
      <c r="V49" s="195"/>
      <c r="W49" s="195"/>
      <c r="X49" s="195"/>
      <c r="Y49" s="195"/>
      <c r="Z49" s="195"/>
      <c r="AA49" s="195"/>
      <c r="AB49" s="195"/>
      <c r="AC49" s="195"/>
      <c r="AD49" s="195"/>
      <c r="AE49" s="195"/>
      <c r="AF49" s="195"/>
      <c r="AG49" s="195"/>
      <c r="AH49" s="195"/>
      <c r="AI49" s="195"/>
      <c r="AJ49" s="106"/>
      <c r="AK49" s="106"/>
      <c r="AL49" s="195"/>
      <c r="AM49" s="195"/>
      <c r="AN49" s="181"/>
      <c r="AO49" s="306" t="s">
        <v>738</v>
      </c>
      <c r="AP49" s="307" t="s">
        <v>739</v>
      </c>
      <c r="AQ49" s="308" t="s">
        <v>72</v>
      </c>
      <c r="AR49" s="56">
        <v>1</v>
      </c>
      <c r="AS49" s="102"/>
      <c r="AT49" s="6"/>
      <c r="AU49" s="6"/>
      <c r="AV49" s="6"/>
      <c r="AW49" s="6"/>
    </row>
    <row r="50" spans="1:49" ht="41.4" customHeight="1" thickBot="1">
      <c r="A50" s="199" t="s">
        <v>110</v>
      </c>
      <c r="B50" s="199" t="s">
        <v>111</v>
      </c>
      <c r="C50" s="199" t="s">
        <v>112</v>
      </c>
      <c r="D50" s="199" t="s">
        <v>113</v>
      </c>
      <c r="E50" s="196" t="s">
        <v>114</v>
      </c>
      <c r="F50" s="81" t="s">
        <v>115</v>
      </c>
      <c r="G50" s="265" t="s">
        <v>116</v>
      </c>
      <c r="H50" s="120" t="s">
        <v>117</v>
      </c>
      <c r="I50" s="123" t="s">
        <v>118</v>
      </c>
      <c r="J50" s="126" t="s">
        <v>119</v>
      </c>
      <c r="K50" s="114">
        <v>44682</v>
      </c>
      <c r="L50" s="114">
        <v>44865</v>
      </c>
      <c r="M50" s="117" t="s">
        <v>70</v>
      </c>
      <c r="N50" s="90">
        <v>1</v>
      </c>
      <c r="O50" s="90">
        <v>1</v>
      </c>
      <c r="P50" s="90"/>
      <c r="Q50" s="90"/>
      <c r="R50" s="90"/>
      <c r="S50" s="90"/>
      <c r="T50" s="90"/>
      <c r="U50" s="90"/>
      <c r="V50" s="90"/>
      <c r="W50" s="90"/>
      <c r="X50" s="90">
        <v>0.5</v>
      </c>
      <c r="Y50" s="90">
        <v>0.5</v>
      </c>
      <c r="Z50" s="90"/>
      <c r="AA50" s="90"/>
      <c r="AB50" s="90"/>
      <c r="AC50" s="90"/>
      <c r="AD50" s="90"/>
      <c r="AE50" s="90"/>
      <c r="AF50" s="90">
        <v>0.5</v>
      </c>
      <c r="AG50" s="90">
        <v>0.5</v>
      </c>
      <c r="AH50" s="90"/>
      <c r="AI50" s="90"/>
      <c r="AJ50" s="90"/>
      <c r="AK50" s="90"/>
      <c r="AL50" s="90"/>
      <c r="AM50" s="90"/>
      <c r="AN50" s="179">
        <f>N50*(Q50+S50+U50+W50+Y50+AA50+AC50+AE50+AG50+AI50+AK50+AM50)</f>
        <v>1</v>
      </c>
      <c r="AO50" s="303" t="s">
        <v>740</v>
      </c>
      <c r="AP50" s="294" t="s">
        <v>741</v>
      </c>
      <c r="AQ50" s="304" t="s">
        <v>81</v>
      </c>
      <c r="AR50" s="54">
        <f>Q50+S50+U50</f>
        <v>0</v>
      </c>
      <c r="AS50" s="100">
        <f t="shared" ref="AS50" si="4">SUM(AR50:AR53)</f>
        <v>1</v>
      </c>
      <c r="AT50" s="6"/>
      <c r="AU50" s="6"/>
      <c r="AV50" s="6"/>
      <c r="AW50" s="6"/>
    </row>
    <row r="51" spans="1:49" ht="192.75" customHeight="1" thickBot="1">
      <c r="A51" s="200"/>
      <c r="B51" s="200"/>
      <c r="C51" s="200"/>
      <c r="D51" s="200"/>
      <c r="E51" s="197"/>
      <c r="F51" s="81"/>
      <c r="G51" s="266"/>
      <c r="H51" s="121"/>
      <c r="I51" s="124"/>
      <c r="J51" s="127"/>
      <c r="K51" s="115"/>
      <c r="L51" s="115"/>
      <c r="M51" s="118"/>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180"/>
      <c r="AO51" s="296" t="s">
        <v>742</v>
      </c>
      <c r="AP51" s="297" t="s">
        <v>743</v>
      </c>
      <c r="AQ51" s="305" t="s">
        <v>82</v>
      </c>
      <c r="AR51" s="54">
        <v>0.5</v>
      </c>
      <c r="AS51" s="101"/>
      <c r="AT51" s="6"/>
      <c r="AU51" s="6"/>
      <c r="AV51" s="6"/>
      <c r="AW51" s="6"/>
    </row>
    <row r="52" spans="1:49" ht="207.9" customHeight="1" thickBot="1">
      <c r="A52" s="200"/>
      <c r="B52" s="200"/>
      <c r="C52" s="200"/>
      <c r="D52" s="200"/>
      <c r="E52" s="197"/>
      <c r="F52" s="81"/>
      <c r="G52" s="266"/>
      <c r="H52" s="121"/>
      <c r="I52" s="124"/>
      <c r="J52" s="127"/>
      <c r="K52" s="115"/>
      <c r="L52" s="115"/>
      <c r="M52" s="118"/>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180"/>
      <c r="AO52" s="296" t="s">
        <v>744</v>
      </c>
      <c r="AP52" s="299" t="s">
        <v>745</v>
      </c>
      <c r="AQ52" s="305" t="s">
        <v>83</v>
      </c>
      <c r="AR52" s="55">
        <f>AC50+AE50+AG50</f>
        <v>0.5</v>
      </c>
      <c r="AS52" s="101"/>
      <c r="AT52" s="6"/>
      <c r="AU52" s="6"/>
      <c r="AV52" s="6"/>
      <c r="AW52" s="6"/>
    </row>
    <row r="53" spans="1:49" ht="132.6" customHeight="1" thickBot="1">
      <c r="A53" s="200"/>
      <c r="B53" s="200"/>
      <c r="C53" s="200"/>
      <c r="D53" s="200"/>
      <c r="E53" s="197"/>
      <c r="F53" s="81"/>
      <c r="G53" s="267"/>
      <c r="H53" s="122"/>
      <c r="I53" s="125"/>
      <c r="J53" s="128"/>
      <c r="K53" s="116"/>
      <c r="L53" s="116"/>
      <c r="M53" s="119"/>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181"/>
      <c r="AO53" s="300" t="s">
        <v>746</v>
      </c>
      <c r="AP53" s="301" t="s">
        <v>747</v>
      </c>
      <c r="AQ53" s="308" t="s">
        <v>72</v>
      </c>
      <c r="AR53" s="56">
        <f>AI50+AK50+AM50</f>
        <v>0</v>
      </c>
      <c r="AS53" s="102"/>
      <c r="AT53" s="6"/>
      <c r="AU53" s="6"/>
      <c r="AV53" s="6"/>
      <c r="AW53" s="6"/>
    </row>
    <row r="54" spans="1:49" ht="45.75" customHeight="1" thickBot="1">
      <c r="A54" s="200"/>
      <c r="B54" s="200"/>
      <c r="C54" s="200"/>
      <c r="D54" s="200"/>
      <c r="E54" s="197"/>
      <c r="F54" s="81" t="s">
        <v>120</v>
      </c>
      <c r="G54" s="265" t="s">
        <v>121</v>
      </c>
      <c r="H54" s="120" t="s">
        <v>122</v>
      </c>
      <c r="I54" s="123" t="s">
        <v>123</v>
      </c>
      <c r="J54" s="126" t="s">
        <v>119</v>
      </c>
      <c r="K54" s="114">
        <v>44652</v>
      </c>
      <c r="L54" s="202">
        <v>44926</v>
      </c>
      <c r="M54" s="117" t="s">
        <v>70</v>
      </c>
      <c r="N54" s="90">
        <v>1</v>
      </c>
      <c r="O54" s="90">
        <v>1</v>
      </c>
      <c r="P54" s="90"/>
      <c r="Q54" s="90"/>
      <c r="R54" s="90"/>
      <c r="S54" s="90"/>
      <c r="T54" s="90"/>
      <c r="U54" s="90"/>
      <c r="V54" s="90"/>
      <c r="W54" s="90"/>
      <c r="X54" s="90">
        <v>0.5</v>
      </c>
      <c r="Y54" s="90">
        <v>0.5</v>
      </c>
      <c r="Z54" s="90"/>
      <c r="AA54" s="90"/>
      <c r="AB54" s="90"/>
      <c r="AC54" s="90"/>
      <c r="AD54" s="90"/>
      <c r="AE54" s="90"/>
      <c r="AF54" s="90">
        <v>0.5</v>
      </c>
      <c r="AG54" s="90">
        <v>0.5</v>
      </c>
      <c r="AH54" s="90"/>
      <c r="AI54" s="90"/>
      <c r="AJ54" s="90"/>
      <c r="AK54" s="90"/>
      <c r="AL54" s="90"/>
      <c r="AM54" s="90"/>
      <c r="AN54" s="179">
        <f>N54*(Q54+S54+U54+W54+Y54+AA54+AC54+AE54+AG54+AI54+AK54+AM54)</f>
        <v>1</v>
      </c>
      <c r="AO54" s="303" t="s">
        <v>108</v>
      </c>
      <c r="AP54" s="294" t="s">
        <v>108</v>
      </c>
      <c r="AQ54" s="304" t="s">
        <v>81</v>
      </c>
      <c r="AR54" s="54">
        <f>Q54+S54+U54</f>
        <v>0</v>
      </c>
      <c r="AS54" s="100">
        <f t="shared" ref="AS54" si="5">SUM(AR54:AR57)</f>
        <v>1</v>
      </c>
      <c r="AT54" s="6"/>
      <c r="AU54" s="6"/>
      <c r="AV54" s="6"/>
      <c r="AW54" s="6"/>
    </row>
    <row r="55" spans="1:49" ht="146.25" customHeight="1" thickBot="1">
      <c r="A55" s="200"/>
      <c r="B55" s="200"/>
      <c r="C55" s="200"/>
      <c r="D55" s="200"/>
      <c r="E55" s="197"/>
      <c r="F55" s="81"/>
      <c r="G55" s="266"/>
      <c r="H55" s="121"/>
      <c r="I55" s="124"/>
      <c r="J55" s="127"/>
      <c r="K55" s="115"/>
      <c r="L55" s="203"/>
      <c r="M55" s="118"/>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180"/>
      <c r="AO55" s="296" t="s">
        <v>748</v>
      </c>
      <c r="AP55" s="297" t="s">
        <v>749</v>
      </c>
      <c r="AQ55" s="305" t="s">
        <v>82</v>
      </c>
      <c r="AR55" s="55">
        <f>W54+Y54+AA54</f>
        <v>0.5</v>
      </c>
      <c r="AS55" s="101"/>
      <c r="AT55" s="6"/>
      <c r="AU55" s="6"/>
      <c r="AV55" s="6"/>
      <c r="AW55" s="6"/>
    </row>
    <row r="56" spans="1:49" ht="128.4" customHeight="1" thickBot="1">
      <c r="A56" s="200"/>
      <c r="B56" s="200"/>
      <c r="C56" s="200"/>
      <c r="D56" s="200"/>
      <c r="E56" s="197"/>
      <c r="F56" s="81"/>
      <c r="G56" s="266"/>
      <c r="H56" s="121"/>
      <c r="I56" s="124"/>
      <c r="J56" s="127"/>
      <c r="K56" s="115"/>
      <c r="L56" s="203"/>
      <c r="M56" s="118"/>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180"/>
      <c r="AO56" s="298" t="s">
        <v>750</v>
      </c>
      <c r="AP56" s="299" t="s">
        <v>751</v>
      </c>
      <c r="AQ56" s="305" t="s">
        <v>83</v>
      </c>
      <c r="AR56" s="55">
        <v>0</v>
      </c>
      <c r="AS56" s="101"/>
      <c r="AT56" s="6"/>
      <c r="AU56" s="6"/>
      <c r="AV56" s="6"/>
      <c r="AW56" s="6"/>
    </row>
    <row r="57" spans="1:49" ht="160.35" customHeight="1" thickBot="1">
      <c r="A57" s="201"/>
      <c r="B57" s="201"/>
      <c r="C57" s="201"/>
      <c r="D57" s="201"/>
      <c r="E57" s="198"/>
      <c r="F57" s="81"/>
      <c r="G57" s="267"/>
      <c r="H57" s="122"/>
      <c r="I57" s="125"/>
      <c r="J57" s="128"/>
      <c r="K57" s="116"/>
      <c r="L57" s="204"/>
      <c r="M57" s="119"/>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181"/>
      <c r="AO57" s="300" t="s">
        <v>752</v>
      </c>
      <c r="AP57" s="301" t="s">
        <v>753</v>
      </c>
      <c r="AQ57" s="308" t="s">
        <v>72</v>
      </c>
      <c r="AR57" s="68">
        <v>0.5</v>
      </c>
      <c r="AS57" s="102"/>
      <c r="AT57" s="6"/>
      <c r="AU57" s="6"/>
      <c r="AV57" s="6"/>
      <c r="AW57" s="6"/>
    </row>
    <row r="58" spans="1:49" ht="244.5" customHeight="1">
      <c r="A58" s="150" t="s">
        <v>124</v>
      </c>
      <c r="B58" s="150" t="s">
        <v>125</v>
      </c>
      <c r="C58" s="150" t="s">
        <v>126</v>
      </c>
      <c r="D58" s="150" t="s">
        <v>127</v>
      </c>
      <c r="E58" s="150" t="s">
        <v>128</v>
      </c>
      <c r="F58" s="81" t="s">
        <v>129</v>
      </c>
      <c r="G58" s="120" t="s">
        <v>130</v>
      </c>
      <c r="H58" s="120" t="s">
        <v>131</v>
      </c>
      <c r="I58" s="123" t="s">
        <v>132</v>
      </c>
      <c r="J58" s="126" t="s">
        <v>69</v>
      </c>
      <c r="K58" s="114">
        <v>44682</v>
      </c>
      <c r="L58" s="114">
        <v>44926</v>
      </c>
      <c r="M58" s="117" t="s">
        <v>70</v>
      </c>
      <c r="N58" s="90">
        <v>1</v>
      </c>
      <c r="O58" s="90">
        <f>N58*(P58+R58+T58+V58+X58+Z58+AB58+AD58+AF58+AH58+AJ58+AL58)</f>
        <v>1</v>
      </c>
      <c r="P58" s="90"/>
      <c r="Q58" s="90"/>
      <c r="R58" s="90"/>
      <c r="S58" s="90"/>
      <c r="T58" s="90">
        <v>0.33</v>
      </c>
      <c r="U58" s="90">
        <v>0.33</v>
      </c>
      <c r="V58" s="90"/>
      <c r="W58" s="90"/>
      <c r="X58" s="90"/>
      <c r="Y58" s="90"/>
      <c r="Z58" s="90">
        <v>0.33</v>
      </c>
      <c r="AA58" s="90">
        <v>0.33</v>
      </c>
      <c r="AB58" s="90"/>
      <c r="AC58" s="90"/>
      <c r="AD58" s="90"/>
      <c r="AE58" s="90"/>
      <c r="AF58" s="90"/>
      <c r="AG58" s="90"/>
      <c r="AH58" s="90">
        <v>0.34</v>
      </c>
      <c r="AI58" s="90">
        <v>0.34</v>
      </c>
      <c r="AJ58" s="90"/>
      <c r="AK58" s="90"/>
      <c r="AL58" s="90"/>
      <c r="AM58" s="90"/>
      <c r="AN58" s="179">
        <f>N58*(Q58+S58+U58+W58+Y58+AA58+AC58+AE58+AG58+AI58+AK58+AM58)</f>
        <v>1</v>
      </c>
      <c r="AO58" s="303" t="s">
        <v>754</v>
      </c>
      <c r="AP58" s="294" t="s">
        <v>755</v>
      </c>
      <c r="AQ58" s="304" t="s">
        <v>81</v>
      </c>
      <c r="AR58" s="54">
        <f>Q58+S58+U58</f>
        <v>0.33</v>
      </c>
      <c r="AS58" s="100">
        <f t="shared" ref="AS58" si="6">SUM(AR58:AR61)</f>
        <v>1</v>
      </c>
      <c r="AT58" s="6"/>
      <c r="AU58" s="6"/>
      <c r="AV58" s="6"/>
      <c r="AW58" s="6"/>
    </row>
    <row r="59" spans="1:49" ht="189" customHeight="1">
      <c r="A59" s="150"/>
      <c r="B59" s="150"/>
      <c r="C59" s="150"/>
      <c r="D59" s="150"/>
      <c r="E59" s="150"/>
      <c r="F59" s="81"/>
      <c r="G59" s="121"/>
      <c r="H59" s="121"/>
      <c r="I59" s="124"/>
      <c r="J59" s="127"/>
      <c r="K59" s="115"/>
      <c r="L59" s="115"/>
      <c r="M59" s="118"/>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180"/>
      <c r="AO59" s="303" t="s">
        <v>756</v>
      </c>
      <c r="AP59" s="297" t="s">
        <v>757</v>
      </c>
      <c r="AQ59" s="305" t="s">
        <v>82</v>
      </c>
      <c r="AR59" s="55">
        <f>W58+Y58+AA58</f>
        <v>0.33</v>
      </c>
      <c r="AS59" s="101"/>
      <c r="AT59" s="6"/>
      <c r="AU59" s="6"/>
      <c r="AV59" s="6"/>
      <c r="AW59" s="6"/>
    </row>
    <row r="60" spans="1:49" ht="132.6" customHeight="1">
      <c r="A60" s="150"/>
      <c r="B60" s="150"/>
      <c r="C60" s="150"/>
      <c r="D60" s="150"/>
      <c r="E60" s="150"/>
      <c r="F60" s="81"/>
      <c r="G60" s="121"/>
      <c r="H60" s="121"/>
      <c r="I60" s="124"/>
      <c r="J60" s="127"/>
      <c r="K60" s="115"/>
      <c r="L60" s="115"/>
      <c r="M60" s="118"/>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180"/>
      <c r="AO60" s="296" t="s">
        <v>758</v>
      </c>
      <c r="AP60" s="297" t="s">
        <v>717</v>
      </c>
      <c r="AQ60" s="305" t="s">
        <v>83</v>
      </c>
      <c r="AR60" s="55">
        <f>AC58+AE58+AG58</f>
        <v>0</v>
      </c>
      <c r="AS60" s="101"/>
      <c r="AT60" s="6"/>
      <c r="AU60" s="6"/>
      <c r="AV60" s="6"/>
      <c r="AW60" s="6"/>
    </row>
    <row r="61" spans="1:49" ht="144.75" customHeight="1" thickBot="1">
      <c r="A61" s="150"/>
      <c r="B61" s="150"/>
      <c r="C61" s="150"/>
      <c r="D61" s="150"/>
      <c r="E61" s="150"/>
      <c r="F61" s="81"/>
      <c r="G61" s="122"/>
      <c r="H61" s="122"/>
      <c r="I61" s="125"/>
      <c r="J61" s="128"/>
      <c r="K61" s="116"/>
      <c r="L61" s="116"/>
      <c r="M61" s="119"/>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181"/>
      <c r="AO61" s="309" t="s">
        <v>759</v>
      </c>
      <c r="AP61" s="307" t="s">
        <v>760</v>
      </c>
      <c r="AQ61" s="308" t="s">
        <v>72</v>
      </c>
      <c r="AR61" s="56">
        <f>AI58+AK58+AM58</f>
        <v>0.34</v>
      </c>
      <c r="AS61" s="102"/>
      <c r="AT61" s="6"/>
      <c r="AU61" s="6"/>
      <c r="AV61" s="6"/>
      <c r="AW61" s="6"/>
    </row>
    <row r="62" spans="1:49" ht="15.75" customHeight="1" thickBo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3"/>
      <c r="AP62" s="256" t="s">
        <v>133</v>
      </c>
      <c r="AQ62" s="257"/>
      <c r="AR62" s="258"/>
      <c r="AS62" s="57">
        <f>AVERAGE(AS26:AS61)</f>
        <v>0.99997777777777785</v>
      </c>
      <c r="AT62" s="6"/>
      <c r="AU62" s="6"/>
      <c r="AV62" s="6"/>
      <c r="AW62" s="6"/>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1"/>
      <c r="AP63" s="61"/>
      <c r="AQ63" s="6"/>
      <c r="AR63" s="6"/>
      <c r="AS63" s="6"/>
      <c r="AT63" s="6"/>
      <c r="AU63" s="6"/>
      <c r="AV63" s="6"/>
      <c r="AW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1"/>
      <c r="AP64" s="61"/>
      <c r="AQ64" s="6"/>
      <c r="AR64" s="6"/>
      <c r="AS64" s="6"/>
      <c r="AT64" s="6"/>
      <c r="AU64" s="6"/>
      <c r="AV64" s="6"/>
      <c r="AW64" s="6"/>
    </row>
    <row r="65" spans="1:49" s="2" customFormat="1" ht="43.5" customHeight="1">
      <c r="A65" s="292" t="s">
        <v>134</v>
      </c>
      <c r="B65" s="292"/>
      <c r="C65" s="292"/>
      <c r="D65" s="292"/>
      <c r="E65" s="29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16"/>
      <c r="AU65" s="16"/>
      <c r="AV65" s="16"/>
      <c r="AW65" s="16"/>
    </row>
    <row r="66" spans="1:4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1"/>
      <c r="AP66" s="61"/>
      <c r="AQ66" s="6"/>
      <c r="AR66" s="6"/>
      <c r="AS66" s="6"/>
      <c r="AT66" s="6"/>
      <c r="AU66" s="6"/>
      <c r="AV66" s="6"/>
      <c r="AW66" s="6"/>
    </row>
    <row r="67" spans="1:4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1"/>
      <c r="AP67" s="61"/>
      <c r="AQ67" s="6"/>
      <c r="AR67" s="6"/>
      <c r="AS67" s="6"/>
      <c r="AT67" s="6"/>
      <c r="AU67" s="6"/>
      <c r="AV67" s="6"/>
      <c r="AW67" s="6"/>
    </row>
    <row r="68" spans="1:4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1"/>
      <c r="AP68" s="61"/>
      <c r="AQ68" s="6"/>
      <c r="AR68" s="6"/>
      <c r="AS68" s="6"/>
      <c r="AT68" s="6"/>
      <c r="AU68" s="6"/>
      <c r="AV68" s="6"/>
      <c r="AW68" s="6"/>
    </row>
    <row r="69" spans="1:49" ht="18.75" customHeight="1">
      <c r="A69" s="113" t="s">
        <v>135</v>
      </c>
      <c r="B69" s="113" t="s">
        <v>43</v>
      </c>
      <c r="C69" s="110" t="s">
        <v>136</v>
      </c>
      <c r="D69" s="270"/>
      <c r="E69" s="113" t="s">
        <v>45</v>
      </c>
      <c r="F69" s="113" t="s">
        <v>46</v>
      </c>
      <c r="G69" s="113" t="s">
        <v>48</v>
      </c>
      <c r="H69" s="113" t="s">
        <v>49</v>
      </c>
      <c r="I69" s="110" t="s">
        <v>50</v>
      </c>
      <c r="J69" s="246" t="s">
        <v>20</v>
      </c>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30" t="s">
        <v>137</v>
      </c>
      <c r="AL69" s="231"/>
      <c r="AM69" s="231"/>
      <c r="AN69" s="231"/>
      <c r="AO69" s="231"/>
      <c r="AP69" s="231"/>
      <c r="AQ69" s="232"/>
      <c r="AT69" s="6"/>
      <c r="AU69" s="6"/>
      <c r="AV69" s="6"/>
      <c r="AW69" s="6"/>
    </row>
    <row r="70" spans="1:49" ht="48.15" customHeight="1" thickBot="1">
      <c r="A70" s="111"/>
      <c r="B70" s="111"/>
      <c r="C70" s="247"/>
      <c r="D70" s="271"/>
      <c r="E70" s="111"/>
      <c r="F70" s="111"/>
      <c r="G70" s="111"/>
      <c r="H70" s="111"/>
      <c r="I70" s="111"/>
      <c r="J70" s="247" t="s">
        <v>24</v>
      </c>
      <c r="K70" s="152"/>
      <c r="L70" s="151" t="s">
        <v>25</v>
      </c>
      <c r="M70" s="152"/>
      <c r="N70" s="151" t="s">
        <v>26</v>
      </c>
      <c r="O70" s="152"/>
      <c r="P70" s="151" t="s">
        <v>27</v>
      </c>
      <c r="Q70" s="152"/>
      <c r="R70" s="151" t="s">
        <v>28</v>
      </c>
      <c r="S70" s="152"/>
      <c r="T70" s="151" t="s">
        <v>29</v>
      </c>
      <c r="U70" s="152"/>
      <c r="V70" s="151" t="s">
        <v>30</v>
      </c>
      <c r="W70" s="152"/>
      <c r="X70" s="151" t="s">
        <v>31</v>
      </c>
      <c r="Y70" s="152"/>
      <c r="Z70" s="151" t="s">
        <v>32</v>
      </c>
      <c r="AA70" s="152"/>
      <c r="AB70" s="151" t="s">
        <v>33</v>
      </c>
      <c r="AC70" s="152"/>
      <c r="AD70" s="151" t="s">
        <v>34</v>
      </c>
      <c r="AE70" s="152"/>
      <c r="AF70" s="151" t="s">
        <v>35</v>
      </c>
      <c r="AG70" s="152"/>
      <c r="AH70" s="151" t="s">
        <v>36</v>
      </c>
      <c r="AI70" s="152"/>
      <c r="AJ70" s="188" t="s">
        <v>37</v>
      </c>
      <c r="AK70" s="233"/>
      <c r="AL70" s="234"/>
      <c r="AM70" s="234"/>
      <c r="AN70" s="234"/>
      <c r="AO70" s="234"/>
      <c r="AP70" s="234"/>
      <c r="AQ70" s="235"/>
      <c r="AT70" s="6"/>
      <c r="AU70" s="6"/>
      <c r="AV70" s="6"/>
      <c r="AW70" s="6"/>
    </row>
    <row r="71" spans="1:49" ht="44.4" customHeight="1" thickBot="1">
      <c r="A71" s="111"/>
      <c r="B71" s="111"/>
      <c r="C71" s="247"/>
      <c r="D71" s="271"/>
      <c r="E71" s="111"/>
      <c r="F71" s="111"/>
      <c r="G71" s="111"/>
      <c r="H71" s="111"/>
      <c r="I71" s="111"/>
      <c r="J71" s="248"/>
      <c r="K71" s="154"/>
      <c r="L71" s="153"/>
      <c r="M71" s="154"/>
      <c r="N71" s="153"/>
      <c r="O71" s="154"/>
      <c r="P71" s="153"/>
      <c r="Q71" s="154"/>
      <c r="R71" s="153"/>
      <c r="S71" s="154"/>
      <c r="T71" s="153"/>
      <c r="U71" s="154"/>
      <c r="V71" s="153"/>
      <c r="W71" s="154"/>
      <c r="X71" s="153"/>
      <c r="Y71" s="154"/>
      <c r="Z71" s="153"/>
      <c r="AA71" s="154"/>
      <c r="AB71" s="153"/>
      <c r="AC71" s="154"/>
      <c r="AD71" s="153"/>
      <c r="AE71" s="154"/>
      <c r="AF71" s="153"/>
      <c r="AG71" s="154"/>
      <c r="AH71" s="153"/>
      <c r="AI71" s="154"/>
      <c r="AJ71" s="189"/>
      <c r="AK71" s="236" t="s">
        <v>51</v>
      </c>
      <c r="AL71" s="237"/>
      <c r="AM71" s="238"/>
      <c r="AN71" s="242" t="s">
        <v>138</v>
      </c>
      <c r="AO71" s="244" t="s">
        <v>53</v>
      </c>
      <c r="AP71" s="228" t="s">
        <v>54</v>
      </c>
      <c r="AQ71" s="242" t="s">
        <v>55</v>
      </c>
      <c r="AT71" s="6"/>
      <c r="AU71" s="6"/>
      <c r="AV71" s="6"/>
      <c r="AW71" s="6"/>
    </row>
    <row r="72" spans="1:49" ht="48.15" customHeight="1" thickBot="1">
      <c r="A72" s="112"/>
      <c r="B72" s="112"/>
      <c r="C72" s="272"/>
      <c r="D72" s="273"/>
      <c r="E72" s="112"/>
      <c r="F72" s="112"/>
      <c r="G72" s="112"/>
      <c r="H72" s="112"/>
      <c r="I72" s="112"/>
      <c r="J72" s="23" t="s">
        <v>56</v>
      </c>
      <c r="K72" s="22" t="s">
        <v>57</v>
      </c>
      <c r="L72" s="22" t="s">
        <v>58</v>
      </c>
      <c r="M72" s="22" t="s">
        <v>59</v>
      </c>
      <c r="N72" s="22" t="s">
        <v>58</v>
      </c>
      <c r="O72" s="22" t="s">
        <v>59</v>
      </c>
      <c r="P72" s="22" t="s">
        <v>58</v>
      </c>
      <c r="Q72" s="22" t="s">
        <v>59</v>
      </c>
      <c r="R72" s="22" t="s">
        <v>58</v>
      </c>
      <c r="S72" s="22" t="s">
        <v>59</v>
      </c>
      <c r="T72" s="22" t="s">
        <v>58</v>
      </c>
      <c r="U72" s="22" t="s">
        <v>59</v>
      </c>
      <c r="V72" s="22" t="s">
        <v>58</v>
      </c>
      <c r="W72" s="22" t="s">
        <v>59</v>
      </c>
      <c r="X72" s="22" t="s">
        <v>58</v>
      </c>
      <c r="Y72" s="22" t="s">
        <v>59</v>
      </c>
      <c r="Z72" s="22" t="s">
        <v>58</v>
      </c>
      <c r="AA72" s="22" t="s">
        <v>59</v>
      </c>
      <c r="AB72" s="22" t="s">
        <v>58</v>
      </c>
      <c r="AC72" s="22" t="s">
        <v>59</v>
      </c>
      <c r="AD72" s="22" t="s">
        <v>58</v>
      </c>
      <c r="AE72" s="22" t="s">
        <v>59</v>
      </c>
      <c r="AF72" s="22" t="s">
        <v>58</v>
      </c>
      <c r="AG72" s="22" t="s">
        <v>59</v>
      </c>
      <c r="AH72" s="22" t="s">
        <v>58</v>
      </c>
      <c r="AI72" s="22" t="s">
        <v>59</v>
      </c>
      <c r="AJ72" s="190"/>
      <c r="AK72" s="239"/>
      <c r="AL72" s="240"/>
      <c r="AM72" s="241"/>
      <c r="AN72" s="243"/>
      <c r="AO72" s="245"/>
      <c r="AP72" s="229"/>
      <c r="AQ72" s="243"/>
      <c r="AT72" s="6"/>
      <c r="AU72" s="6"/>
      <c r="AV72" s="6"/>
      <c r="AW72" s="6"/>
    </row>
    <row r="73" spans="1:49" ht="305.10000000000002" customHeight="1" thickBot="1">
      <c r="A73" s="107" t="s">
        <v>139</v>
      </c>
      <c r="B73" s="81" t="s">
        <v>140</v>
      </c>
      <c r="C73" s="81" t="s">
        <v>141</v>
      </c>
      <c r="D73" s="81"/>
      <c r="E73" s="274" t="s">
        <v>142</v>
      </c>
      <c r="F73" s="81" t="s">
        <v>143</v>
      </c>
      <c r="G73" s="109">
        <v>44621</v>
      </c>
      <c r="H73" s="76">
        <v>44926</v>
      </c>
      <c r="I73" s="75" t="s">
        <v>70</v>
      </c>
      <c r="J73" s="103">
        <v>1</v>
      </c>
      <c r="K73" s="103">
        <f>J73*(L73+N73+P73+R73+T73+V73+X73+Z73+AB73+AD73+AF73+AH73)</f>
        <v>1</v>
      </c>
      <c r="L73" s="103"/>
      <c r="M73" s="103"/>
      <c r="N73" s="103"/>
      <c r="O73" s="103"/>
      <c r="P73" s="103"/>
      <c r="Q73" s="103"/>
      <c r="R73" s="103">
        <v>0.33</v>
      </c>
      <c r="S73" s="103">
        <v>0.33</v>
      </c>
      <c r="T73" s="103"/>
      <c r="U73" s="103"/>
      <c r="V73" s="103"/>
      <c r="W73" s="129"/>
      <c r="X73" s="103">
        <v>0.33</v>
      </c>
      <c r="Y73" s="129">
        <v>0.33</v>
      </c>
      <c r="Z73" s="103"/>
      <c r="AA73" s="103"/>
      <c r="AB73" s="103"/>
      <c r="AC73" s="103"/>
      <c r="AD73" s="103">
        <v>0.34</v>
      </c>
      <c r="AE73" s="103">
        <v>0.34</v>
      </c>
      <c r="AF73" s="103"/>
      <c r="AG73" s="103"/>
      <c r="AH73" s="227"/>
      <c r="AI73" s="103"/>
      <c r="AJ73" s="99">
        <f>J73*(M73+O73+Q73+S73+U73+W73+Y73+AA73+AC73+AE73+AG73+AI73)</f>
        <v>1</v>
      </c>
      <c r="AK73" s="310" t="s">
        <v>761</v>
      </c>
      <c r="AL73" s="311"/>
      <c r="AM73" s="311"/>
      <c r="AN73" s="312" t="s">
        <v>144</v>
      </c>
      <c r="AO73" s="303" t="s">
        <v>145</v>
      </c>
      <c r="AP73" s="313">
        <v>0.34</v>
      </c>
      <c r="AQ73" s="100">
        <f>SUM(AP73:AP75)</f>
        <v>1</v>
      </c>
      <c r="AT73" s="6"/>
      <c r="AU73" s="6"/>
      <c r="AV73" s="6"/>
      <c r="AW73" s="6"/>
    </row>
    <row r="74" spans="1:49" ht="335.4" customHeight="1" thickBot="1">
      <c r="A74" s="107"/>
      <c r="B74" s="81"/>
      <c r="C74" s="81"/>
      <c r="D74" s="81"/>
      <c r="E74" s="81"/>
      <c r="F74" s="81"/>
      <c r="G74" s="81"/>
      <c r="H74" s="77"/>
      <c r="I74" s="75"/>
      <c r="J74" s="103"/>
      <c r="K74" s="103"/>
      <c r="L74" s="103"/>
      <c r="M74" s="103"/>
      <c r="N74" s="103"/>
      <c r="O74" s="103"/>
      <c r="P74" s="103"/>
      <c r="Q74" s="103"/>
      <c r="R74" s="103"/>
      <c r="S74" s="103"/>
      <c r="T74" s="103"/>
      <c r="U74" s="103"/>
      <c r="V74" s="103"/>
      <c r="W74" s="130"/>
      <c r="X74" s="103"/>
      <c r="Y74" s="130"/>
      <c r="Z74" s="103"/>
      <c r="AA74" s="103"/>
      <c r="AB74" s="103"/>
      <c r="AC74" s="103"/>
      <c r="AD74" s="103"/>
      <c r="AE74" s="103"/>
      <c r="AF74" s="103"/>
      <c r="AG74" s="103"/>
      <c r="AH74" s="227"/>
      <c r="AI74" s="103"/>
      <c r="AJ74" s="99"/>
      <c r="AK74" s="310" t="s">
        <v>762</v>
      </c>
      <c r="AL74" s="311"/>
      <c r="AM74" s="311"/>
      <c r="AN74" s="312" t="s">
        <v>146</v>
      </c>
      <c r="AO74" s="314" t="s">
        <v>147</v>
      </c>
      <c r="AP74" s="315">
        <f>S73+U73+W73</f>
        <v>0.33</v>
      </c>
      <c r="AQ74" s="101"/>
      <c r="AT74" s="6"/>
      <c r="AU74" s="6"/>
      <c r="AV74" s="6"/>
      <c r="AW74" s="6"/>
    </row>
    <row r="75" spans="1:49" ht="359.4" customHeight="1" thickBot="1">
      <c r="A75" s="107"/>
      <c r="B75" s="81"/>
      <c r="C75" s="81"/>
      <c r="D75" s="81"/>
      <c r="E75" s="81"/>
      <c r="F75" s="81"/>
      <c r="G75" s="81"/>
      <c r="H75" s="77"/>
      <c r="I75" s="75"/>
      <c r="J75" s="103"/>
      <c r="K75" s="103"/>
      <c r="L75" s="103"/>
      <c r="M75" s="103"/>
      <c r="N75" s="103"/>
      <c r="O75" s="103"/>
      <c r="P75" s="103"/>
      <c r="Q75" s="103"/>
      <c r="R75" s="103"/>
      <c r="S75" s="103"/>
      <c r="T75" s="103"/>
      <c r="U75" s="103"/>
      <c r="V75" s="103"/>
      <c r="W75" s="130"/>
      <c r="X75" s="103"/>
      <c r="Y75" s="130"/>
      <c r="Z75" s="103"/>
      <c r="AA75" s="103"/>
      <c r="AB75" s="103"/>
      <c r="AC75" s="103"/>
      <c r="AD75" s="103"/>
      <c r="AE75" s="103"/>
      <c r="AF75" s="103"/>
      <c r="AG75" s="103"/>
      <c r="AH75" s="227"/>
      <c r="AI75" s="103"/>
      <c r="AJ75" s="99"/>
      <c r="AK75" s="316" t="s">
        <v>763</v>
      </c>
      <c r="AL75" s="317"/>
      <c r="AM75" s="317"/>
      <c r="AN75" s="67" t="s">
        <v>148</v>
      </c>
      <c r="AO75" s="314" t="s">
        <v>149</v>
      </c>
      <c r="AP75" s="315">
        <f>Y73+AA73+AC73</f>
        <v>0.33</v>
      </c>
      <c r="AQ75" s="101"/>
      <c r="AT75" s="6"/>
      <c r="AU75" s="6"/>
      <c r="AV75" s="6"/>
      <c r="AW75" s="6"/>
    </row>
    <row r="76" spans="1:49" ht="317.25" customHeight="1" thickBot="1">
      <c r="A76" s="107"/>
      <c r="B76" s="81"/>
      <c r="C76" s="81"/>
      <c r="D76" s="81"/>
      <c r="E76" s="81"/>
      <c r="F76" s="81"/>
      <c r="G76" s="81"/>
      <c r="H76" s="78"/>
      <c r="I76" s="75"/>
      <c r="J76" s="103"/>
      <c r="K76" s="103"/>
      <c r="L76" s="103"/>
      <c r="M76" s="103"/>
      <c r="N76" s="103"/>
      <c r="O76" s="103"/>
      <c r="P76" s="103"/>
      <c r="Q76" s="103"/>
      <c r="R76" s="103"/>
      <c r="S76" s="103"/>
      <c r="T76" s="103"/>
      <c r="U76" s="103"/>
      <c r="V76" s="103"/>
      <c r="W76" s="131"/>
      <c r="X76" s="103"/>
      <c r="Y76" s="131"/>
      <c r="Z76" s="103"/>
      <c r="AA76" s="103"/>
      <c r="AB76" s="103"/>
      <c r="AC76" s="103"/>
      <c r="AD76" s="103"/>
      <c r="AE76" s="103"/>
      <c r="AF76" s="103"/>
      <c r="AG76" s="103"/>
      <c r="AH76" s="227"/>
      <c r="AI76" s="103"/>
      <c r="AJ76" s="99"/>
      <c r="AK76" s="318" t="s">
        <v>764</v>
      </c>
      <c r="AL76" s="319"/>
      <c r="AM76" s="319"/>
      <c r="AN76" s="320" t="s">
        <v>150</v>
      </c>
      <c r="AO76" s="321" t="s">
        <v>151</v>
      </c>
      <c r="AP76" s="322">
        <v>0.34</v>
      </c>
      <c r="AQ76" s="102"/>
      <c r="AT76" s="6"/>
      <c r="AU76" s="6"/>
      <c r="AV76" s="6"/>
      <c r="AW76" s="6"/>
    </row>
    <row r="77" spans="1:49" ht="335.4" customHeight="1" thickBot="1">
      <c r="A77" s="107"/>
      <c r="B77" s="81" t="s">
        <v>152</v>
      </c>
      <c r="C77" s="81" t="s">
        <v>153</v>
      </c>
      <c r="D77" s="81"/>
      <c r="E77" s="274" t="s">
        <v>142</v>
      </c>
      <c r="F77" s="81" t="s">
        <v>143</v>
      </c>
      <c r="G77" s="109">
        <v>44621</v>
      </c>
      <c r="H77" s="76">
        <v>44926</v>
      </c>
      <c r="I77" s="75" t="s">
        <v>70</v>
      </c>
      <c r="J77" s="103">
        <v>1</v>
      </c>
      <c r="K77" s="103">
        <f>J77*(L77+N77+P77+R77+T77+V77+X77+Z77+AB77+AD77+AF77+AH77)</f>
        <v>1</v>
      </c>
      <c r="L77" s="103"/>
      <c r="M77" s="103"/>
      <c r="N77" s="103"/>
      <c r="O77" s="103"/>
      <c r="P77" s="103"/>
      <c r="Q77" s="103"/>
      <c r="R77" s="103">
        <v>0.33</v>
      </c>
      <c r="S77" s="103">
        <v>0.33</v>
      </c>
      <c r="T77" s="103"/>
      <c r="U77" s="103"/>
      <c r="V77" s="103"/>
      <c r="W77" s="129"/>
      <c r="X77" s="103">
        <v>0.33</v>
      </c>
      <c r="Y77" s="129">
        <v>0.33</v>
      </c>
      <c r="Z77" s="103"/>
      <c r="AA77" s="103"/>
      <c r="AB77" s="103"/>
      <c r="AC77" s="103"/>
      <c r="AD77" s="129">
        <v>0.34</v>
      </c>
      <c r="AE77" s="103">
        <v>0.34</v>
      </c>
      <c r="AF77" s="103"/>
      <c r="AG77" s="103"/>
      <c r="AH77" s="103"/>
      <c r="AI77" s="103"/>
      <c r="AJ77" s="99">
        <f>J77*(M77+O77+Q77+S77+U77+W77+Y77+AA77+AC77+AE77+AG77+AI77)</f>
        <v>1</v>
      </c>
      <c r="AK77" s="310" t="s">
        <v>761</v>
      </c>
      <c r="AL77" s="311"/>
      <c r="AM77" s="311"/>
      <c r="AN77" s="312" t="s">
        <v>154</v>
      </c>
      <c r="AO77" s="303" t="s">
        <v>155</v>
      </c>
      <c r="AP77" s="313">
        <v>0.34</v>
      </c>
      <c r="AQ77" s="100">
        <v>1</v>
      </c>
      <c r="AT77" s="6"/>
      <c r="AU77" s="6"/>
      <c r="AV77" s="6"/>
      <c r="AW77" s="6"/>
    </row>
    <row r="78" spans="1:49" ht="323.39999999999998" customHeight="1" thickBot="1">
      <c r="A78" s="107"/>
      <c r="B78" s="81"/>
      <c r="C78" s="81"/>
      <c r="D78" s="81"/>
      <c r="E78" s="81"/>
      <c r="F78" s="81"/>
      <c r="G78" s="81"/>
      <c r="H78" s="77"/>
      <c r="I78" s="75"/>
      <c r="J78" s="103"/>
      <c r="K78" s="103"/>
      <c r="L78" s="103"/>
      <c r="M78" s="103"/>
      <c r="N78" s="103"/>
      <c r="O78" s="103"/>
      <c r="P78" s="103"/>
      <c r="Q78" s="103"/>
      <c r="R78" s="103"/>
      <c r="S78" s="103"/>
      <c r="T78" s="103"/>
      <c r="U78" s="103"/>
      <c r="V78" s="103"/>
      <c r="W78" s="130"/>
      <c r="X78" s="103"/>
      <c r="Y78" s="130"/>
      <c r="Z78" s="103"/>
      <c r="AA78" s="103"/>
      <c r="AB78" s="103"/>
      <c r="AC78" s="103"/>
      <c r="AD78" s="130"/>
      <c r="AE78" s="103"/>
      <c r="AF78" s="103"/>
      <c r="AG78" s="103"/>
      <c r="AH78" s="103"/>
      <c r="AI78" s="103"/>
      <c r="AJ78" s="99"/>
      <c r="AK78" s="310" t="s">
        <v>762</v>
      </c>
      <c r="AL78" s="311"/>
      <c r="AM78" s="311"/>
      <c r="AN78" s="67" t="s">
        <v>156</v>
      </c>
      <c r="AO78" s="314" t="s">
        <v>157</v>
      </c>
      <c r="AP78" s="315">
        <f>S77+U77+W77</f>
        <v>0.33</v>
      </c>
      <c r="AQ78" s="101"/>
      <c r="AT78" s="6"/>
      <c r="AU78" s="6"/>
      <c r="AV78" s="6"/>
      <c r="AW78" s="6"/>
    </row>
    <row r="79" spans="1:49" ht="404.1" customHeight="1" thickBot="1">
      <c r="A79" s="107"/>
      <c r="B79" s="81"/>
      <c r="C79" s="81"/>
      <c r="D79" s="81"/>
      <c r="E79" s="81"/>
      <c r="F79" s="81"/>
      <c r="G79" s="81"/>
      <c r="H79" s="77"/>
      <c r="I79" s="75"/>
      <c r="J79" s="103"/>
      <c r="K79" s="103"/>
      <c r="L79" s="103"/>
      <c r="M79" s="103"/>
      <c r="N79" s="103"/>
      <c r="O79" s="103"/>
      <c r="P79" s="103"/>
      <c r="Q79" s="103"/>
      <c r="R79" s="103"/>
      <c r="S79" s="103"/>
      <c r="T79" s="103"/>
      <c r="U79" s="103"/>
      <c r="V79" s="103"/>
      <c r="W79" s="130"/>
      <c r="X79" s="103"/>
      <c r="Y79" s="130"/>
      <c r="Z79" s="103"/>
      <c r="AA79" s="103"/>
      <c r="AB79" s="103"/>
      <c r="AC79" s="103"/>
      <c r="AD79" s="130"/>
      <c r="AE79" s="103"/>
      <c r="AF79" s="103"/>
      <c r="AG79" s="103"/>
      <c r="AH79" s="103"/>
      <c r="AI79" s="103"/>
      <c r="AJ79" s="99"/>
      <c r="AK79" s="316" t="s">
        <v>765</v>
      </c>
      <c r="AL79" s="317"/>
      <c r="AM79" s="317"/>
      <c r="AN79" s="67" t="s">
        <v>158</v>
      </c>
      <c r="AO79" s="314" t="s">
        <v>159</v>
      </c>
      <c r="AP79" s="315">
        <f>Y77+AA77+AC77</f>
        <v>0.33</v>
      </c>
      <c r="AQ79" s="101"/>
      <c r="AT79" s="6"/>
      <c r="AU79" s="6"/>
      <c r="AV79" s="6"/>
      <c r="AW79" s="6"/>
    </row>
    <row r="80" spans="1:49" ht="326.85000000000002" customHeight="1" thickBot="1">
      <c r="A80" s="107"/>
      <c r="B80" s="81"/>
      <c r="C80" s="81"/>
      <c r="D80" s="81"/>
      <c r="E80" s="81"/>
      <c r="F80" s="81"/>
      <c r="G80" s="81"/>
      <c r="H80" s="78"/>
      <c r="I80" s="75"/>
      <c r="J80" s="103"/>
      <c r="K80" s="103"/>
      <c r="L80" s="103"/>
      <c r="M80" s="103"/>
      <c r="N80" s="103"/>
      <c r="O80" s="103"/>
      <c r="P80" s="103"/>
      <c r="Q80" s="103"/>
      <c r="R80" s="103"/>
      <c r="S80" s="103"/>
      <c r="T80" s="103"/>
      <c r="U80" s="103"/>
      <c r="V80" s="103"/>
      <c r="W80" s="131"/>
      <c r="X80" s="103"/>
      <c r="Y80" s="131"/>
      <c r="Z80" s="103"/>
      <c r="AA80" s="103"/>
      <c r="AB80" s="103"/>
      <c r="AC80" s="103"/>
      <c r="AD80" s="131"/>
      <c r="AE80" s="103"/>
      <c r="AF80" s="103"/>
      <c r="AG80" s="103"/>
      <c r="AH80" s="103"/>
      <c r="AI80" s="103"/>
      <c r="AJ80" s="99"/>
      <c r="AK80" s="318" t="s">
        <v>766</v>
      </c>
      <c r="AL80" s="319"/>
      <c r="AM80" s="319"/>
      <c r="AN80" s="320" t="s">
        <v>160</v>
      </c>
      <c r="AO80" s="321" t="s">
        <v>161</v>
      </c>
      <c r="AP80" s="322">
        <v>0.34</v>
      </c>
      <c r="AQ80" s="102"/>
      <c r="AT80" s="6"/>
      <c r="AU80" s="6"/>
      <c r="AV80" s="6"/>
      <c r="AW80" s="6"/>
    </row>
    <row r="81" spans="1:49" ht="57.75" customHeight="1" thickBot="1">
      <c r="A81" s="107"/>
      <c r="B81" s="81" t="s">
        <v>162</v>
      </c>
      <c r="C81" s="81" t="s">
        <v>163</v>
      </c>
      <c r="D81" s="81"/>
      <c r="E81" s="81" t="s">
        <v>164</v>
      </c>
      <c r="F81" s="81" t="s">
        <v>143</v>
      </c>
      <c r="G81" s="109">
        <v>44682</v>
      </c>
      <c r="H81" s="76">
        <v>44926</v>
      </c>
      <c r="I81" s="75" t="s">
        <v>70</v>
      </c>
      <c r="J81" s="103">
        <v>1</v>
      </c>
      <c r="K81" s="103">
        <f t="shared" ref="K81" si="7">J81*(L81+N81+P81+R81+T81+V81+X81+Z81+AB81+AD81+AF81+AH81)</f>
        <v>1</v>
      </c>
      <c r="L81" s="103"/>
      <c r="M81" s="103"/>
      <c r="N81" s="103"/>
      <c r="O81" s="103"/>
      <c r="P81" s="103"/>
      <c r="Q81" s="103"/>
      <c r="R81" s="103"/>
      <c r="S81" s="103"/>
      <c r="T81" s="103">
        <v>0.5</v>
      </c>
      <c r="U81" s="103">
        <v>0.5</v>
      </c>
      <c r="V81" s="103"/>
      <c r="W81" s="103"/>
      <c r="X81" s="103"/>
      <c r="Y81" s="103"/>
      <c r="Z81" s="103"/>
      <c r="AA81" s="103"/>
      <c r="AB81" s="103">
        <v>0.5</v>
      </c>
      <c r="AC81" s="103">
        <v>0.5</v>
      </c>
      <c r="AD81" s="103"/>
      <c r="AE81" s="103"/>
      <c r="AF81" s="103"/>
      <c r="AG81" s="103"/>
      <c r="AH81" s="103"/>
      <c r="AI81" s="103"/>
      <c r="AJ81" s="99">
        <f>J81*(M81+O81+Q81+S81+U81+W81+Y81+AA81+AC81+AE81+AG81+AI81)</f>
        <v>1</v>
      </c>
      <c r="AK81" s="310"/>
      <c r="AL81" s="311"/>
      <c r="AM81" s="311"/>
      <c r="AN81" s="312" t="s">
        <v>81</v>
      </c>
      <c r="AO81" s="303" t="s">
        <v>81</v>
      </c>
      <c r="AP81" s="313">
        <f>M81+O81+Q81</f>
        <v>0</v>
      </c>
      <c r="AQ81" s="100">
        <f t="shared" ref="AQ81" si="8">SUM(AP81:AP84)</f>
        <v>1</v>
      </c>
      <c r="AT81" s="6"/>
      <c r="AU81" s="6"/>
      <c r="AV81" s="6"/>
      <c r="AW81" s="6"/>
    </row>
    <row r="82" spans="1:49" ht="305.10000000000002" customHeight="1" thickBot="1">
      <c r="A82" s="107"/>
      <c r="B82" s="81"/>
      <c r="C82" s="81"/>
      <c r="D82" s="81"/>
      <c r="E82" s="81"/>
      <c r="F82" s="81"/>
      <c r="G82" s="81"/>
      <c r="H82" s="77"/>
      <c r="I82" s="75"/>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99"/>
      <c r="AK82" s="316" t="s">
        <v>767</v>
      </c>
      <c r="AL82" s="317"/>
      <c r="AM82" s="317"/>
      <c r="AN82" s="67" t="s">
        <v>165</v>
      </c>
      <c r="AO82" s="314" t="s">
        <v>157</v>
      </c>
      <c r="AP82" s="315">
        <f>S81+U81+W81</f>
        <v>0.5</v>
      </c>
      <c r="AQ82" s="101"/>
      <c r="AT82" s="6"/>
      <c r="AU82" s="6"/>
      <c r="AV82" s="6"/>
      <c r="AW82" s="6"/>
    </row>
    <row r="83" spans="1:49" ht="329.4" customHeight="1" thickBot="1">
      <c r="A83" s="107"/>
      <c r="B83" s="81"/>
      <c r="C83" s="81"/>
      <c r="D83" s="81"/>
      <c r="E83" s="81"/>
      <c r="F83" s="81"/>
      <c r="G83" s="81"/>
      <c r="H83" s="77"/>
      <c r="I83" s="75"/>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99"/>
      <c r="AK83" s="316" t="s">
        <v>768</v>
      </c>
      <c r="AL83" s="317"/>
      <c r="AM83" s="317"/>
      <c r="AN83" s="67" t="s">
        <v>166</v>
      </c>
      <c r="AO83" s="314" t="s">
        <v>167</v>
      </c>
      <c r="AP83" s="315">
        <f>Y81+AA81+AC81</f>
        <v>0.5</v>
      </c>
      <c r="AQ83" s="101"/>
      <c r="AT83" s="6"/>
      <c r="AU83" s="6"/>
      <c r="AV83" s="6"/>
      <c r="AW83" s="6"/>
    </row>
    <row r="84" spans="1:49" ht="252.75" customHeight="1" thickBot="1">
      <c r="A84" s="107"/>
      <c r="B84" s="81"/>
      <c r="C84" s="81"/>
      <c r="D84" s="81"/>
      <c r="E84" s="81"/>
      <c r="F84" s="81"/>
      <c r="G84" s="81"/>
      <c r="H84" s="78"/>
      <c r="I84" s="75"/>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99"/>
      <c r="AK84" s="318" t="s">
        <v>769</v>
      </c>
      <c r="AL84" s="319"/>
      <c r="AM84" s="319"/>
      <c r="AN84" s="320" t="s">
        <v>168</v>
      </c>
      <c r="AO84" s="321" t="s">
        <v>151</v>
      </c>
      <c r="AP84" s="322">
        <f>AE81+AG81+AI81</f>
        <v>0</v>
      </c>
      <c r="AQ84" s="102"/>
      <c r="AT84" s="6"/>
      <c r="AU84" s="6"/>
      <c r="AV84" s="6"/>
      <c r="AW84" s="6"/>
    </row>
    <row r="85" spans="1:49" ht="56.4" customHeight="1" thickBot="1">
      <c r="A85" s="107" t="s">
        <v>169</v>
      </c>
      <c r="B85" s="81" t="s">
        <v>170</v>
      </c>
      <c r="C85" s="108" t="s">
        <v>171</v>
      </c>
      <c r="D85" s="108"/>
      <c r="E85" s="81" t="s">
        <v>172</v>
      </c>
      <c r="F85" s="81" t="s">
        <v>118</v>
      </c>
      <c r="G85" s="109">
        <v>44682</v>
      </c>
      <c r="H85" s="76">
        <v>44926</v>
      </c>
      <c r="I85" s="75" t="s">
        <v>70</v>
      </c>
      <c r="J85" s="103">
        <v>1</v>
      </c>
      <c r="K85" s="103">
        <f>J85*(L85+N85+P85+R85+T85+V85+X85+Z85+AB85+AD85+AF85+AH85)</f>
        <v>1</v>
      </c>
      <c r="L85" s="103"/>
      <c r="M85" s="103"/>
      <c r="N85" s="103"/>
      <c r="O85" s="103"/>
      <c r="P85" s="103"/>
      <c r="Q85" s="103"/>
      <c r="R85" s="103"/>
      <c r="S85" s="103"/>
      <c r="T85" s="103"/>
      <c r="U85" s="103"/>
      <c r="V85" s="104">
        <v>0.5</v>
      </c>
      <c r="W85" s="104">
        <v>0.5</v>
      </c>
      <c r="X85" s="103"/>
      <c r="Y85" s="103"/>
      <c r="Z85" s="103"/>
      <c r="AA85" s="103"/>
      <c r="AB85" s="103"/>
      <c r="AC85" s="103"/>
      <c r="AD85" s="104">
        <v>0.5</v>
      </c>
      <c r="AE85" s="103">
        <v>0.5</v>
      </c>
      <c r="AF85" s="103"/>
      <c r="AG85" s="103"/>
      <c r="AH85" s="103"/>
      <c r="AI85" s="103"/>
      <c r="AJ85" s="99">
        <f>J85*(M85+O85+Q85+S85+U85+W85+Y85+AA85+AC85+AE85+AG85+AI85)</f>
        <v>1</v>
      </c>
      <c r="AK85" s="310" t="s">
        <v>81</v>
      </c>
      <c r="AL85" s="311"/>
      <c r="AM85" s="311"/>
      <c r="AN85" s="312" t="s">
        <v>81</v>
      </c>
      <c r="AO85" s="303" t="s">
        <v>81</v>
      </c>
      <c r="AP85" s="313">
        <f>M85+O85+Q85</f>
        <v>0</v>
      </c>
      <c r="AQ85" s="100">
        <f>SUM(AP85:AP88)</f>
        <v>1</v>
      </c>
      <c r="AT85" s="6"/>
      <c r="AU85" s="6"/>
      <c r="AV85" s="6"/>
      <c r="AW85" s="6"/>
    </row>
    <row r="86" spans="1:49" ht="309.14999999999998" customHeight="1">
      <c r="A86" s="107"/>
      <c r="B86" s="81"/>
      <c r="C86" s="108"/>
      <c r="D86" s="108"/>
      <c r="E86" s="81"/>
      <c r="F86" s="81"/>
      <c r="G86" s="81"/>
      <c r="H86" s="77"/>
      <c r="I86" s="75"/>
      <c r="J86" s="103"/>
      <c r="K86" s="103"/>
      <c r="L86" s="103"/>
      <c r="M86" s="103"/>
      <c r="N86" s="103"/>
      <c r="O86" s="103"/>
      <c r="P86" s="103"/>
      <c r="Q86" s="103"/>
      <c r="R86" s="103"/>
      <c r="S86" s="103"/>
      <c r="T86" s="103"/>
      <c r="U86" s="103"/>
      <c r="V86" s="105"/>
      <c r="W86" s="105"/>
      <c r="X86" s="103"/>
      <c r="Y86" s="103"/>
      <c r="Z86" s="103"/>
      <c r="AA86" s="103"/>
      <c r="AB86" s="103"/>
      <c r="AC86" s="103"/>
      <c r="AD86" s="105"/>
      <c r="AE86" s="103"/>
      <c r="AF86" s="103"/>
      <c r="AG86" s="103"/>
      <c r="AH86" s="103"/>
      <c r="AI86" s="103"/>
      <c r="AJ86" s="99"/>
      <c r="AK86" s="316" t="s">
        <v>770</v>
      </c>
      <c r="AL86" s="317"/>
      <c r="AM86" s="317"/>
      <c r="AN86" s="67" t="s">
        <v>173</v>
      </c>
      <c r="AO86" s="314" t="s">
        <v>174</v>
      </c>
      <c r="AP86" s="315">
        <f>S85+U85+W85</f>
        <v>0.5</v>
      </c>
      <c r="AQ86" s="101"/>
      <c r="AT86" s="6"/>
      <c r="AU86" s="6"/>
      <c r="AV86" s="6"/>
      <c r="AW86" s="6"/>
    </row>
    <row r="87" spans="1:49" ht="313.95" customHeight="1">
      <c r="A87" s="107"/>
      <c r="B87" s="81"/>
      <c r="C87" s="108"/>
      <c r="D87" s="108"/>
      <c r="E87" s="81"/>
      <c r="F87" s="81"/>
      <c r="G87" s="81"/>
      <c r="H87" s="77"/>
      <c r="I87" s="75"/>
      <c r="J87" s="103"/>
      <c r="K87" s="103"/>
      <c r="L87" s="103"/>
      <c r="M87" s="103"/>
      <c r="N87" s="103"/>
      <c r="O87" s="103"/>
      <c r="P87" s="103"/>
      <c r="Q87" s="103"/>
      <c r="R87" s="103"/>
      <c r="S87" s="103"/>
      <c r="T87" s="103"/>
      <c r="U87" s="103"/>
      <c r="V87" s="105"/>
      <c r="W87" s="105"/>
      <c r="X87" s="103"/>
      <c r="Y87" s="103"/>
      <c r="Z87" s="103"/>
      <c r="AA87" s="103"/>
      <c r="AB87" s="103"/>
      <c r="AC87" s="103"/>
      <c r="AD87" s="105"/>
      <c r="AE87" s="103"/>
      <c r="AF87" s="103"/>
      <c r="AG87" s="103"/>
      <c r="AH87" s="103"/>
      <c r="AI87" s="103"/>
      <c r="AJ87" s="99"/>
      <c r="AK87" s="316" t="s">
        <v>771</v>
      </c>
      <c r="AL87" s="317"/>
      <c r="AM87" s="317"/>
      <c r="AN87" s="67" t="s">
        <v>175</v>
      </c>
      <c r="AO87" s="314" t="s">
        <v>176</v>
      </c>
      <c r="AP87" s="315">
        <f>Y85+AA85+AC85</f>
        <v>0</v>
      </c>
      <c r="AQ87" s="101"/>
      <c r="AT87" s="6"/>
      <c r="AU87" s="6"/>
      <c r="AV87" s="6"/>
      <c r="AW87" s="6"/>
    </row>
    <row r="88" spans="1:49" ht="270.45" customHeight="1" thickBot="1">
      <c r="A88" s="107"/>
      <c r="B88" s="81"/>
      <c r="C88" s="108"/>
      <c r="D88" s="108"/>
      <c r="E88" s="81"/>
      <c r="F88" s="81"/>
      <c r="G88" s="81"/>
      <c r="H88" s="78"/>
      <c r="I88" s="75"/>
      <c r="J88" s="103"/>
      <c r="K88" s="103"/>
      <c r="L88" s="103"/>
      <c r="M88" s="103"/>
      <c r="N88" s="103"/>
      <c r="O88" s="103"/>
      <c r="P88" s="103"/>
      <c r="Q88" s="103"/>
      <c r="R88" s="103"/>
      <c r="S88" s="103"/>
      <c r="T88" s="103"/>
      <c r="U88" s="103"/>
      <c r="V88" s="106"/>
      <c r="W88" s="106"/>
      <c r="X88" s="103"/>
      <c r="Y88" s="103"/>
      <c r="Z88" s="103"/>
      <c r="AA88" s="103"/>
      <c r="AB88" s="103"/>
      <c r="AC88" s="103"/>
      <c r="AD88" s="106"/>
      <c r="AE88" s="103"/>
      <c r="AF88" s="103"/>
      <c r="AG88" s="103"/>
      <c r="AH88" s="103"/>
      <c r="AI88" s="103"/>
      <c r="AJ88" s="99"/>
      <c r="AK88" s="318" t="s">
        <v>772</v>
      </c>
      <c r="AL88" s="319"/>
      <c r="AM88" s="319"/>
      <c r="AN88" s="320" t="s">
        <v>177</v>
      </c>
      <c r="AO88" s="321" t="s">
        <v>161</v>
      </c>
      <c r="AP88" s="322">
        <f>AE85+AG85+AI85</f>
        <v>0.5</v>
      </c>
      <c r="AQ88" s="102"/>
      <c r="AT88" s="6"/>
      <c r="AU88" s="6"/>
      <c r="AV88" s="6"/>
      <c r="AW88" s="6"/>
    </row>
    <row r="89" spans="1:49" ht="24" customHeight="1" thickBot="1">
      <c r="A89" s="107"/>
      <c r="B89" s="81" t="s">
        <v>178</v>
      </c>
      <c r="C89" s="108" t="s">
        <v>179</v>
      </c>
      <c r="D89" s="108"/>
      <c r="E89" s="81" t="s">
        <v>117</v>
      </c>
      <c r="F89" s="81" t="s">
        <v>118</v>
      </c>
      <c r="G89" s="109">
        <v>44713</v>
      </c>
      <c r="H89" s="76">
        <v>44926</v>
      </c>
      <c r="I89" s="75" t="s">
        <v>70</v>
      </c>
      <c r="J89" s="103">
        <v>1</v>
      </c>
      <c r="K89" s="103">
        <f t="shared" ref="K89" si="9">J89*(L89+N89+P89+R89+T89+V89+X89+Z89+AB89+AD89+AF89+AH89)</f>
        <v>1</v>
      </c>
      <c r="L89" s="103"/>
      <c r="M89" s="103"/>
      <c r="N89" s="103"/>
      <c r="O89" s="103"/>
      <c r="P89" s="103"/>
      <c r="Q89" s="103"/>
      <c r="R89" s="103"/>
      <c r="S89" s="103"/>
      <c r="T89" s="103"/>
      <c r="U89" s="103"/>
      <c r="V89" s="104">
        <v>0.5</v>
      </c>
      <c r="W89" s="104">
        <v>0.5</v>
      </c>
      <c r="X89" s="103"/>
      <c r="Y89" s="103"/>
      <c r="Z89" s="103"/>
      <c r="AA89" s="103"/>
      <c r="AB89" s="103"/>
      <c r="AC89" s="103"/>
      <c r="AD89" s="104">
        <v>0.5</v>
      </c>
      <c r="AE89" s="103">
        <v>0.5</v>
      </c>
      <c r="AF89" s="103"/>
      <c r="AG89" s="103"/>
      <c r="AH89" s="103"/>
      <c r="AI89" s="103"/>
      <c r="AJ89" s="99">
        <f>J89*(M89+O89+Q89+S89+U89+W89+Y89+AA89+AC89+AE89+AG89+AI89)</f>
        <v>1</v>
      </c>
      <c r="AK89" s="310" t="s">
        <v>81</v>
      </c>
      <c r="AL89" s="311"/>
      <c r="AM89" s="311"/>
      <c r="AN89" s="312" t="s">
        <v>81</v>
      </c>
      <c r="AO89" s="303" t="s">
        <v>81</v>
      </c>
      <c r="AP89" s="313">
        <f>M89+O89+Q89</f>
        <v>0</v>
      </c>
      <c r="AQ89" s="100">
        <f t="shared" ref="AQ89" si="10">SUM(AP89:AP92)</f>
        <v>1</v>
      </c>
      <c r="AT89" s="6"/>
      <c r="AU89" s="6"/>
      <c r="AV89" s="6"/>
      <c r="AW89" s="6"/>
    </row>
    <row r="90" spans="1:49" ht="409.6" customHeight="1" thickBot="1">
      <c r="A90" s="107"/>
      <c r="B90" s="81"/>
      <c r="C90" s="108"/>
      <c r="D90" s="108"/>
      <c r="E90" s="81"/>
      <c r="F90" s="81"/>
      <c r="G90" s="81"/>
      <c r="H90" s="77"/>
      <c r="I90" s="75"/>
      <c r="J90" s="103"/>
      <c r="K90" s="103"/>
      <c r="L90" s="103"/>
      <c r="M90" s="103"/>
      <c r="N90" s="103"/>
      <c r="O90" s="103"/>
      <c r="P90" s="103"/>
      <c r="Q90" s="103"/>
      <c r="R90" s="103"/>
      <c r="S90" s="103"/>
      <c r="T90" s="103"/>
      <c r="U90" s="103"/>
      <c r="V90" s="105"/>
      <c r="W90" s="105"/>
      <c r="X90" s="103"/>
      <c r="Y90" s="103"/>
      <c r="Z90" s="103"/>
      <c r="AA90" s="103"/>
      <c r="AB90" s="103"/>
      <c r="AC90" s="103"/>
      <c r="AD90" s="105"/>
      <c r="AE90" s="103"/>
      <c r="AF90" s="103"/>
      <c r="AG90" s="103"/>
      <c r="AH90" s="103"/>
      <c r="AI90" s="103"/>
      <c r="AJ90" s="99"/>
      <c r="AK90" s="316" t="s">
        <v>773</v>
      </c>
      <c r="AL90" s="317"/>
      <c r="AM90" s="317"/>
      <c r="AN90" s="67" t="s">
        <v>180</v>
      </c>
      <c r="AO90" s="314" t="s">
        <v>174</v>
      </c>
      <c r="AP90" s="315">
        <f>S89+U89+W89</f>
        <v>0.5</v>
      </c>
      <c r="AQ90" s="101"/>
      <c r="AT90" s="6"/>
      <c r="AU90" s="6"/>
      <c r="AV90" s="6"/>
      <c r="AW90" s="6"/>
    </row>
    <row r="91" spans="1:49" ht="409.6" customHeight="1" thickBot="1">
      <c r="A91" s="107"/>
      <c r="B91" s="81"/>
      <c r="C91" s="108"/>
      <c r="D91" s="108"/>
      <c r="E91" s="81"/>
      <c r="F91" s="81"/>
      <c r="G91" s="81"/>
      <c r="H91" s="77"/>
      <c r="I91" s="75"/>
      <c r="J91" s="103"/>
      <c r="K91" s="103"/>
      <c r="L91" s="103"/>
      <c r="M91" s="103"/>
      <c r="N91" s="103"/>
      <c r="O91" s="103"/>
      <c r="P91" s="103"/>
      <c r="Q91" s="103"/>
      <c r="R91" s="103"/>
      <c r="S91" s="103"/>
      <c r="T91" s="103"/>
      <c r="U91" s="103"/>
      <c r="V91" s="105"/>
      <c r="W91" s="105"/>
      <c r="X91" s="103"/>
      <c r="Y91" s="103"/>
      <c r="Z91" s="103"/>
      <c r="AA91" s="103"/>
      <c r="AB91" s="103"/>
      <c r="AC91" s="103"/>
      <c r="AD91" s="105"/>
      <c r="AE91" s="103"/>
      <c r="AF91" s="103"/>
      <c r="AG91" s="103"/>
      <c r="AH91" s="103"/>
      <c r="AI91" s="103"/>
      <c r="AJ91" s="99"/>
      <c r="AK91" s="316" t="s">
        <v>774</v>
      </c>
      <c r="AL91" s="317"/>
      <c r="AM91" s="317"/>
      <c r="AN91" s="67" t="s">
        <v>775</v>
      </c>
      <c r="AO91" s="314" t="s">
        <v>83</v>
      </c>
      <c r="AP91" s="315">
        <f>Y89+AA89+AC89</f>
        <v>0</v>
      </c>
      <c r="AQ91" s="101"/>
      <c r="AT91" s="6"/>
      <c r="AU91" s="6"/>
      <c r="AV91" s="6"/>
      <c r="AW91" s="6"/>
    </row>
    <row r="92" spans="1:49" ht="301.64999999999998" customHeight="1" thickBot="1">
      <c r="A92" s="107"/>
      <c r="B92" s="81"/>
      <c r="C92" s="108"/>
      <c r="D92" s="108"/>
      <c r="E92" s="81"/>
      <c r="F92" s="81"/>
      <c r="G92" s="81"/>
      <c r="H92" s="78"/>
      <c r="I92" s="75"/>
      <c r="J92" s="103"/>
      <c r="K92" s="103"/>
      <c r="L92" s="103"/>
      <c r="M92" s="103"/>
      <c r="N92" s="103"/>
      <c r="O92" s="103"/>
      <c r="P92" s="103"/>
      <c r="Q92" s="103"/>
      <c r="R92" s="103"/>
      <c r="S92" s="103"/>
      <c r="T92" s="103"/>
      <c r="U92" s="103"/>
      <c r="V92" s="106"/>
      <c r="W92" s="106"/>
      <c r="X92" s="103"/>
      <c r="Y92" s="103"/>
      <c r="Z92" s="103"/>
      <c r="AA92" s="103"/>
      <c r="AB92" s="103"/>
      <c r="AC92" s="103"/>
      <c r="AD92" s="106"/>
      <c r="AE92" s="103"/>
      <c r="AF92" s="103"/>
      <c r="AG92" s="103"/>
      <c r="AH92" s="103"/>
      <c r="AI92" s="103"/>
      <c r="AJ92" s="99"/>
      <c r="AK92" s="318" t="s">
        <v>776</v>
      </c>
      <c r="AL92" s="319"/>
      <c r="AM92" s="319"/>
      <c r="AN92" s="320" t="s">
        <v>181</v>
      </c>
      <c r="AO92" s="321" t="s">
        <v>72</v>
      </c>
      <c r="AP92" s="322">
        <f>AE89+AG89+AI89</f>
        <v>0.5</v>
      </c>
      <c r="AQ92" s="102"/>
      <c r="AT92" s="6"/>
      <c r="AU92" s="6"/>
      <c r="AV92" s="6"/>
      <c r="AW92" s="6"/>
    </row>
    <row r="93" spans="1:49" ht="80.849999999999994" customHeight="1" thickBot="1">
      <c r="A93" s="84" t="s">
        <v>182</v>
      </c>
      <c r="B93" s="81" t="s">
        <v>183</v>
      </c>
      <c r="C93" s="85" t="s">
        <v>184</v>
      </c>
      <c r="D93" s="85"/>
      <c r="E93" s="86" t="s">
        <v>185</v>
      </c>
      <c r="F93" s="88" t="s">
        <v>186</v>
      </c>
      <c r="G93" s="79">
        <v>44562</v>
      </c>
      <c r="H93" s="76">
        <v>44926</v>
      </c>
      <c r="I93" s="75" t="s">
        <v>70</v>
      </c>
      <c r="J93" s="103">
        <v>1</v>
      </c>
      <c r="K93" s="103">
        <f t="shared" ref="K93" si="11">J93*(L93+N93+P93+R93+T93+V93+X93+Z93+AB93+AD93+AF93+AH93)</f>
        <v>1</v>
      </c>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v>1</v>
      </c>
      <c r="AI93" s="103"/>
      <c r="AJ93" s="99">
        <f>J93*(M93+O93+Q93+S93+U93+W93+Y93+AA93+AC93+AE93+AG93+AI93)</f>
        <v>0</v>
      </c>
      <c r="AK93" s="310" t="s">
        <v>187</v>
      </c>
      <c r="AL93" s="311"/>
      <c r="AM93" s="311"/>
      <c r="AN93" s="312" t="s">
        <v>188</v>
      </c>
      <c r="AO93" s="303" t="s">
        <v>81</v>
      </c>
      <c r="AP93" s="313">
        <f>M93+O93+Q93</f>
        <v>0</v>
      </c>
      <c r="AQ93" s="100">
        <f t="shared" ref="AQ93" si="12">SUM(AP93:AP96)</f>
        <v>1</v>
      </c>
      <c r="AT93" s="6"/>
      <c r="AU93" s="6"/>
      <c r="AV93" s="6"/>
      <c r="AW93" s="6"/>
    </row>
    <row r="94" spans="1:49" ht="104.7" customHeight="1" thickBot="1">
      <c r="A94" s="84"/>
      <c r="B94" s="81"/>
      <c r="C94" s="85"/>
      <c r="D94" s="85"/>
      <c r="E94" s="87"/>
      <c r="F94" s="88"/>
      <c r="G94" s="80"/>
      <c r="H94" s="77"/>
      <c r="I94" s="75"/>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99"/>
      <c r="AK94" s="310" t="s">
        <v>189</v>
      </c>
      <c r="AL94" s="311"/>
      <c r="AM94" s="311"/>
      <c r="AN94" s="312" t="s">
        <v>174</v>
      </c>
      <c r="AO94" s="314" t="s">
        <v>82</v>
      </c>
      <c r="AP94" s="315">
        <f>S93+U93+W93</f>
        <v>0</v>
      </c>
      <c r="AQ94" s="101"/>
      <c r="AT94" s="6"/>
      <c r="AU94" s="6"/>
      <c r="AV94" s="6"/>
      <c r="AW94" s="6"/>
    </row>
    <row r="95" spans="1:49" ht="101.25" customHeight="1" thickBot="1">
      <c r="A95" s="84"/>
      <c r="B95" s="81"/>
      <c r="C95" s="85"/>
      <c r="D95" s="85"/>
      <c r="E95" s="87"/>
      <c r="F95" s="88"/>
      <c r="G95" s="80"/>
      <c r="H95" s="77"/>
      <c r="I95" s="75"/>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99"/>
      <c r="AK95" s="310" t="s">
        <v>190</v>
      </c>
      <c r="AL95" s="311"/>
      <c r="AM95" s="311"/>
      <c r="AN95" s="312" t="s">
        <v>191</v>
      </c>
      <c r="AO95" s="314" t="s">
        <v>83</v>
      </c>
      <c r="AP95" s="315">
        <f>Y93+AA93+AC93</f>
        <v>0</v>
      </c>
      <c r="AQ95" s="101"/>
      <c r="AT95" s="6"/>
      <c r="AU95" s="6"/>
      <c r="AV95" s="6"/>
      <c r="AW95" s="6"/>
    </row>
    <row r="96" spans="1:49" ht="167.25" customHeight="1" thickBot="1">
      <c r="A96" s="84"/>
      <c r="B96" s="81"/>
      <c r="C96" s="85"/>
      <c r="D96" s="85"/>
      <c r="E96" s="87"/>
      <c r="F96" s="88"/>
      <c r="G96" s="80"/>
      <c r="H96" s="78"/>
      <c r="I96" s="75"/>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99"/>
      <c r="AK96" s="318" t="s">
        <v>777</v>
      </c>
      <c r="AL96" s="319"/>
      <c r="AM96" s="319"/>
      <c r="AN96" s="320" t="s">
        <v>192</v>
      </c>
      <c r="AO96" s="321" t="s">
        <v>193</v>
      </c>
      <c r="AP96" s="322">
        <v>1</v>
      </c>
      <c r="AQ96" s="102"/>
      <c r="AT96" s="6"/>
      <c r="AU96" s="6"/>
      <c r="AV96" s="6"/>
      <c r="AW96" s="6"/>
    </row>
    <row r="97" spans="1:49" ht="297.60000000000002" customHeight="1" thickBot="1">
      <c r="A97" s="268" t="s">
        <v>194</v>
      </c>
      <c r="B97" s="81" t="s">
        <v>195</v>
      </c>
      <c r="C97" s="85" t="s">
        <v>196</v>
      </c>
      <c r="D97" s="85"/>
      <c r="E97" s="86" t="s">
        <v>197</v>
      </c>
      <c r="F97" s="88" t="s">
        <v>198</v>
      </c>
      <c r="G97" s="79">
        <v>44562</v>
      </c>
      <c r="H97" s="76">
        <v>44926</v>
      </c>
      <c r="I97" s="96" t="s">
        <v>70</v>
      </c>
      <c r="J97" s="90">
        <v>1</v>
      </c>
      <c r="K97" s="90">
        <f>J97*(L97+N97+P97+R97+T97+V97+X97+Z97+AB97+AD97+AF97+AH97)</f>
        <v>1</v>
      </c>
      <c r="L97" s="90"/>
      <c r="M97" s="90"/>
      <c r="N97" s="90">
        <v>0.33</v>
      </c>
      <c r="O97" s="90">
        <v>0.33</v>
      </c>
      <c r="P97" s="90"/>
      <c r="Q97" s="90"/>
      <c r="R97" s="90"/>
      <c r="S97" s="90"/>
      <c r="T97" s="90"/>
      <c r="U97" s="90"/>
      <c r="V97" s="90"/>
      <c r="W97" s="90"/>
      <c r="X97" s="90">
        <v>0.33</v>
      </c>
      <c r="Y97" s="90">
        <v>0.33</v>
      </c>
      <c r="Z97" s="90"/>
      <c r="AA97" s="90"/>
      <c r="AB97" s="90"/>
      <c r="AC97" s="90"/>
      <c r="AD97" s="90"/>
      <c r="AE97" s="90"/>
      <c r="AF97" s="90"/>
      <c r="AG97" s="90"/>
      <c r="AH97" s="90">
        <v>0.34</v>
      </c>
      <c r="AI97" s="90">
        <v>0.34</v>
      </c>
      <c r="AJ97" s="99">
        <f>J97*(M97+O97+Q97+S97+U97+W97+Y97+AA97+AC97+AE97+AG97+AI97)</f>
        <v>1</v>
      </c>
      <c r="AK97" s="310" t="s">
        <v>778</v>
      </c>
      <c r="AL97" s="311"/>
      <c r="AM97" s="311"/>
      <c r="AN97" s="312" t="s">
        <v>199</v>
      </c>
      <c r="AO97" s="303" t="s">
        <v>81</v>
      </c>
      <c r="AP97" s="313">
        <f>M97+O97+Q97</f>
        <v>0.33</v>
      </c>
      <c r="AQ97" s="100">
        <f>SUM(AP97:AP100)</f>
        <v>1</v>
      </c>
      <c r="AT97" s="6"/>
      <c r="AU97" s="6"/>
      <c r="AV97" s="6"/>
      <c r="AW97" s="6"/>
    </row>
    <row r="98" spans="1:49" ht="56.4" customHeight="1" thickBot="1">
      <c r="A98" s="269"/>
      <c r="B98" s="81"/>
      <c r="C98" s="85"/>
      <c r="D98" s="85"/>
      <c r="E98" s="87"/>
      <c r="F98" s="88"/>
      <c r="G98" s="80"/>
      <c r="H98" s="77"/>
      <c r="I98" s="97"/>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9"/>
      <c r="AK98" s="316" t="s">
        <v>200</v>
      </c>
      <c r="AL98" s="317"/>
      <c r="AM98" s="317"/>
      <c r="AN98" s="67" t="s">
        <v>82</v>
      </c>
      <c r="AO98" s="314" t="s">
        <v>82</v>
      </c>
      <c r="AP98" s="315">
        <f>S97+U97+W97</f>
        <v>0</v>
      </c>
      <c r="AQ98" s="101"/>
      <c r="AT98" s="6"/>
      <c r="AU98" s="6"/>
      <c r="AV98" s="6"/>
      <c r="AW98" s="6"/>
    </row>
    <row r="99" spans="1:49" ht="258.75" customHeight="1" thickBot="1">
      <c r="A99" s="269"/>
      <c r="B99" s="81"/>
      <c r="C99" s="85"/>
      <c r="D99" s="85"/>
      <c r="E99" s="87"/>
      <c r="F99" s="88"/>
      <c r="G99" s="80"/>
      <c r="H99" s="77"/>
      <c r="I99" s="97"/>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9"/>
      <c r="AK99" s="316" t="s">
        <v>779</v>
      </c>
      <c r="AL99" s="317"/>
      <c r="AM99" s="317"/>
      <c r="AN99" s="67" t="s">
        <v>201</v>
      </c>
      <c r="AO99" s="314" t="s">
        <v>83</v>
      </c>
      <c r="AP99" s="315">
        <f>Y97+AA97+AC97</f>
        <v>0.33</v>
      </c>
      <c r="AQ99" s="101"/>
      <c r="AT99" s="6"/>
      <c r="AU99" s="6"/>
      <c r="AV99" s="6"/>
      <c r="AW99" s="6"/>
    </row>
    <row r="100" spans="1:49" ht="268.35000000000002" customHeight="1" thickBot="1">
      <c r="A100" s="269"/>
      <c r="B100" s="81"/>
      <c r="C100" s="85"/>
      <c r="D100" s="85"/>
      <c r="E100" s="87"/>
      <c r="F100" s="88"/>
      <c r="G100" s="80"/>
      <c r="H100" s="78"/>
      <c r="I100" s="98"/>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9"/>
      <c r="AK100" s="318" t="s">
        <v>780</v>
      </c>
      <c r="AL100" s="319"/>
      <c r="AM100" s="319"/>
      <c r="AN100" s="320" t="s">
        <v>202</v>
      </c>
      <c r="AO100" s="321" t="s">
        <v>72</v>
      </c>
      <c r="AP100" s="322">
        <f>AE97+AG97+AI97</f>
        <v>0.34</v>
      </c>
      <c r="AQ100" s="102"/>
      <c r="AT100" s="6"/>
      <c r="AU100" s="6"/>
      <c r="AV100" s="6"/>
      <c r="AW100" s="6"/>
    </row>
    <row r="101" spans="1:49" ht="304.35000000000002" customHeight="1" thickBot="1">
      <c r="A101" s="269"/>
      <c r="B101" s="81" t="s">
        <v>203</v>
      </c>
      <c r="C101" s="85" t="s">
        <v>204</v>
      </c>
      <c r="D101" s="85"/>
      <c r="E101" s="86" t="s">
        <v>205</v>
      </c>
      <c r="F101" s="88" t="s">
        <v>206</v>
      </c>
      <c r="G101" s="79">
        <v>44562</v>
      </c>
      <c r="H101" s="76">
        <v>44926</v>
      </c>
      <c r="I101" s="96" t="s">
        <v>70</v>
      </c>
      <c r="J101" s="90">
        <v>1</v>
      </c>
      <c r="K101" s="90">
        <f>J101*(L101+N101+P101+R101+T101+V101+X101+Z101+AB101+AD101+AF101+AH101)</f>
        <v>0.99960000000000016</v>
      </c>
      <c r="L101" s="90">
        <v>8.3299999999999999E-2</v>
      </c>
      <c r="M101" s="90">
        <v>8.3299999999999999E-2</v>
      </c>
      <c r="N101" s="90">
        <v>8.3299999999999999E-2</v>
      </c>
      <c r="O101" s="90">
        <v>8.3299999999999999E-2</v>
      </c>
      <c r="P101" s="90">
        <v>8.3299999999999999E-2</v>
      </c>
      <c r="Q101" s="90">
        <v>8.3299999999999999E-2</v>
      </c>
      <c r="R101" s="90">
        <v>8.3299999999999999E-2</v>
      </c>
      <c r="S101" s="90">
        <v>8.3299999999999999E-2</v>
      </c>
      <c r="T101" s="90">
        <v>8.3299999999999999E-2</v>
      </c>
      <c r="U101" s="90">
        <v>8.3299999999999999E-2</v>
      </c>
      <c r="V101" s="90">
        <v>8.3299999999999999E-2</v>
      </c>
      <c r="W101" s="90">
        <v>8.3299999999999999E-2</v>
      </c>
      <c r="X101" s="90">
        <v>8.3299999999999999E-2</v>
      </c>
      <c r="Y101" s="90">
        <v>0.08</v>
      </c>
      <c r="Z101" s="90">
        <v>8.3299999999999999E-2</v>
      </c>
      <c r="AA101" s="90">
        <v>0.08</v>
      </c>
      <c r="AB101" s="90">
        <v>8.3299999999999999E-2</v>
      </c>
      <c r="AC101" s="90">
        <v>0.08</v>
      </c>
      <c r="AD101" s="90">
        <v>8.3299999999999999E-2</v>
      </c>
      <c r="AE101" s="90">
        <v>0.08</v>
      </c>
      <c r="AF101" s="90">
        <v>8.3299999999999999E-2</v>
      </c>
      <c r="AG101" s="90">
        <v>0.08</v>
      </c>
      <c r="AH101" s="90">
        <v>8.3299999999999999E-2</v>
      </c>
      <c r="AI101" s="90">
        <v>0.08</v>
      </c>
      <c r="AJ101" s="99">
        <f>J101*(M101+O101+Q101+S101+U101+W101+Y101+AA101+AC101+AE101+AG101+AI101)</f>
        <v>0.97979999999999978</v>
      </c>
      <c r="AK101" s="310" t="s">
        <v>781</v>
      </c>
      <c r="AL101" s="311"/>
      <c r="AM101" s="311"/>
      <c r="AN101" s="312" t="s">
        <v>207</v>
      </c>
      <c r="AO101" s="303" t="s">
        <v>81</v>
      </c>
      <c r="AP101" s="313">
        <f>M101+O101+Q101</f>
        <v>0.24990000000000001</v>
      </c>
      <c r="AQ101" s="100">
        <f t="shared" ref="AQ101" si="13">SUM(AP101:AP104)</f>
        <v>0.99980000000000002</v>
      </c>
      <c r="AT101" s="6"/>
      <c r="AU101" s="6"/>
      <c r="AV101" s="6"/>
      <c r="AW101" s="6"/>
    </row>
    <row r="102" spans="1:49" ht="351.15" customHeight="1" thickBot="1">
      <c r="A102" s="269"/>
      <c r="B102" s="81"/>
      <c r="C102" s="85"/>
      <c r="D102" s="85"/>
      <c r="E102" s="87"/>
      <c r="F102" s="88"/>
      <c r="G102" s="80"/>
      <c r="H102" s="77"/>
      <c r="I102" s="97"/>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9"/>
      <c r="AK102" s="323" t="s">
        <v>782</v>
      </c>
      <c r="AL102" s="324"/>
      <c r="AM102" s="324"/>
      <c r="AN102" s="312" t="s">
        <v>208</v>
      </c>
      <c r="AO102" s="314" t="s">
        <v>82</v>
      </c>
      <c r="AP102" s="315">
        <f>S101+U101+W101</f>
        <v>0.24990000000000001</v>
      </c>
      <c r="AQ102" s="101"/>
      <c r="AT102" s="6"/>
      <c r="AU102" s="6"/>
      <c r="AV102" s="6"/>
      <c r="AW102" s="6"/>
    </row>
    <row r="103" spans="1:49" ht="270.45" customHeight="1" thickBot="1">
      <c r="A103" s="269"/>
      <c r="B103" s="81"/>
      <c r="C103" s="85"/>
      <c r="D103" s="85"/>
      <c r="E103" s="87"/>
      <c r="F103" s="88"/>
      <c r="G103" s="80"/>
      <c r="H103" s="77"/>
      <c r="I103" s="97"/>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9"/>
      <c r="AK103" s="325" t="s">
        <v>783</v>
      </c>
      <c r="AL103" s="326"/>
      <c r="AM103" s="326"/>
      <c r="AN103" s="312" t="s">
        <v>209</v>
      </c>
      <c r="AO103" s="314" t="s">
        <v>83</v>
      </c>
      <c r="AP103" s="315">
        <v>0.25</v>
      </c>
      <c r="AQ103" s="101"/>
      <c r="AT103" s="6"/>
      <c r="AU103" s="6"/>
      <c r="AV103" s="6"/>
      <c r="AW103" s="6"/>
    </row>
    <row r="104" spans="1:49" ht="296.10000000000002" customHeight="1" thickBot="1">
      <c r="A104" s="269"/>
      <c r="B104" s="81"/>
      <c r="C104" s="85"/>
      <c r="D104" s="85"/>
      <c r="E104" s="87"/>
      <c r="F104" s="88"/>
      <c r="G104" s="80"/>
      <c r="H104" s="78"/>
      <c r="I104" s="98"/>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9"/>
      <c r="AK104" s="318" t="s">
        <v>784</v>
      </c>
      <c r="AL104" s="319"/>
      <c r="AM104" s="319"/>
      <c r="AN104" s="320" t="s">
        <v>210</v>
      </c>
      <c r="AO104" s="321" t="s">
        <v>72</v>
      </c>
      <c r="AP104" s="322">
        <v>0.25</v>
      </c>
      <c r="AQ104" s="102"/>
      <c r="AT104" s="6"/>
      <c r="AU104" s="6"/>
      <c r="AV104" s="6"/>
      <c r="AW104" s="6"/>
    </row>
    <row r="105" spans="1:49" ht="206.4" customHeight="1">
      <c r="A105" s="107" t="s">
        <v>211</v>
      </c>
      <c r="B105" s="81" t="s">
        <v>212</v>
      </c>
      <c r="C105" s="85" t="s">
        <v>213</v>
      </c>
      <c r="D105" s="85"/>
      <c r="E105" s="86" t="s">
        <v>214</v>
      </c>
      <c r="F105" s="88" t="s">
        <v>215</v>
      </c>
      <c r="G105" s="79">
        <v>44562</v>
      </c>
      <c r="H105" s="76">
        <v>44926</v>
      </c>
      <c r="I105" s="96" t="s">
        <v>70</v>
      </c>
      <c r="J105" s="90">
        <v>1</v>
      </c>
      <c r="K105" s="90">
        <f>J105*(L105+N105+P105+R105+T105+V105+X105+Z105+AB105+AD105+AF105+AH105)</f>
        <v>0.99960000000000016</v>
      </c>
      <c r="L105" s="90">
        <v>8.3299999999999999E-2</v>
      </c>
      <c r="M105" s="90">
        <v>8.3299999999999999E-2</v>
      </c>
      <c r="N105" s="90">
        <v>8.3299999999999999E-2</v>
      </c>
      <c r="O105" s="90">
        <v>8.3299999999999999E-2</v>
      </c>
      <c r="P105" s="90">
        <v>8.3299999999999999E-2</v>
      </c>
      <c r="Q105" s="90">
        <v>8.3299999999999999E-2</v>
      </c>
      <c r="R105" s="90">
        <v>8.3299999999999999E-2</v>
      </c>
      <c r="S105" s="90">
        <v>8.3299999999999999E-2</v>
      </c>
      <c r="T105" s="90">
        <v>8.3299999999999999E-2</v>
      </c>
      <c r="U105" s="90">
        <v>8.3299999999999999E-2</v>
      </c>
      <c r="V105" s="90">
        <v>8.3299999999999999E-2</v>
      </c>
      <c r="W105" s="90">
        <v>8.3299999999999999E-2</v>
      </c>
      <c r="X105" s="90">
        <v>8.3299999999999999E-2</v>
      </c>
      <c r="Y105" s="90">
        <v>0.08</v>
      </c>
      <c r="Z105" s="90">
        <v>8.3299999999999999E-2</v>
      </c>
      <c r="AA105" s="90">
        <v>0.08</v>
      </c>
      <c r="AB105" s="90">
        <v>8.3299999999999999E-2</v>
      </c>
      <c r="AC105" s="90">
        <v>0.08</v>
      </c>
      <c r="AD105" s="90">
        <v>8.3299999999999999E-2</v>
      </c>
      <c r="AE105" s="90">
        <v>0.08</v>
      </c>
      <c r="AF105" s="90">
        <v>8.3299999999999999E-2</v>
      </c>
      <c r="AG105" s="90">
        <v>0.08</v>
      </c>
      <c r="AH105" s="90">
        <v>8.3299999999999999E-2</v>
      </c>
      <c r="AI105" s="90">
        <v>0.08</v>
      </c>
      <c r="AJ105" s="99">
        <f>J105*(M105+O105+Q105+S105+U105+W105+Y105+AA105+AC105+AE105+AG105+AI105)</f>
        <v>0.97979999999999978</v>
      </c>
      <c r="AK105" s="323" t="s">
        <v>785</v>
      </c>
      <c r="AL105" s="324"/>
      <c r="AM105" s="324"/>
      <c r="AN105" s="312" t="s">
        <v>216</v>
      </c>
      <c r="AO105" s="303" t="s">
        <v>81</v>
      </c>
      <c r="AP105" s="313">
        <f>M105+O105+Q105</f>
        <v>0.24990000000000001</v>
      </c>
      <c r="AQ105" s="100">
        <f>SUM(AP105:AP108)</f>
        <v>0.99980000000000002</v>
      </c>
      <c r="AT105" s="6"/>
      <c r="AU105" s="6"/>
      <c r="AV105" s="6"/>
      <c r="AW105" s="6"/>
    </row>
    <row r="106" spans="1:49" ht="270.89999999999998" customHeight="1">
      <c r="A106" s="107"/>
      <c r="B106" s="81"/>
      <c r="C106" s="85"/>
      <c r="D106" s="85"/>
      <c r="E106" s="87"/>
      <c r="F106" s="88"/>
      <c r="G106" s="80"/>
      <c r="H106" s="77"/>
      <c r="I106" s="97"/>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9"/>
      <c r="AK106" s="323" t="s">
        <v>786</v>
      </c>
      <c r="AL106" s="324"/>
      <c r="AM106" s="324"/>
      <c r="AN106" s="67" t="s">
        <v>217</v>
      </c>
      <c r="AO106" s="314" t="s">
        <v>82</v>
      </c>
      <c r="AP106" s="315">
        <f>S105+U105+W105</f>
        <v>0.24990000000000001</v>
      </c>
      <c r="AQ106" s="101"/>
      <c r="AT106" s="6"/>
      <c r="AU106" s="6"/>
      <c r="AV106" s="6"/>
      <c r="AW106" s="6"/>
    </row>
    <row r="107" spans="1:49" ht="267" customHeight="1">
      <c r="A107" s="107"/>
      <c r="B107" s="81"/>
      <c r="C107" s="85"/>
      <c r="D107" s="85"/>
      <c r="E107" s="87"/>
      <c r="F107" s="88"/>
      <c r="G107" s="80"/>
      <c r="H107" s="77"/>
      <c r="I107" s="97"/>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9"/>
      <c r="AK107" s="325" t="s">
        <v>787</v>
      </c>
      <c r="AL107" s="326"/>
      <c r="AM107" s="326"/>
      <c r="AN107" s="67" t="s">
        <v>218</v>
      </c>
      <c r="AO107" s="314" t="s">
        <v>83</v>
      </c>
      <c r="AP107" s="315">
        <v>0.25</v>
      </c>
      <c r="AQ107" s="101"/>
      <c r="AT107" s="6"/>
      <c r="AU107" s="6"/>
      <c r="AV107" s="6"/>
      <c r="AW107" s="6"/>
    </row>
    <row r="108" spans="1:49" ht="287.39999999999998" customHeight="1" thickBot="1">
      <c r="A108" s="107"/>
      <c r="B108" s="81"/>
      <c r="C108" s="85"/>
      <c r="D108" s="85"/>
      <c r="E108" s="87"/>
      <c r="F108" s="88"/>
      <c r="G108" s="80"/>
      <c r="H108" s="78"/>
      <c r="I108" s="98"/>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9"/>
      <c r="AK108" s="318" t="s">
        <v>788</v>
      </c>
      <c r="AL108" s="319"/>
      <c r="AM108" s="319"/>
      <c r="AN108" s="320" t="s">
        <v>219</v>
      </c>
      <c r="AO108" s="321" t="s">
        <v>72</v>
      </c>
      <c r="AP108" s="322">
        <v>0.25</v>
      </c>
      <c r="AQ108" s="102"/>
      <c r="AT108" s="6"/>
      <c r="AU108" s="6"/>
      <c r="AV108" s="6"/>
      <c r="AW108" s="6"/>
    </row>
    <row r="109" spans="1:49" ht="317.25" customHeight="1">
      <c r="A109" s="107" t="s">
        <v>220</v>
      </c>
      <c r="B109" s="81" t="s">
        <v>221</v>
      </c>
      <c r="C109" s="85" t="s">
        <v>222</v>
      </c>
      <c r="D109" s="85"/>
      <c r="E109" s="86" t="s">
        <v>223</v>
      </c>
      <c r="F109" s="88" t="s">
        <v>224</v>
      </c>
      <c r="G109" s="79">
        <v>44562</v>
      </c>
      <c r="H109" s="76">
        <v>44926</v>
      </c>
      <c r="I109" s="96" t="s">
        <v>70</v>
      </c>
      <c r="J109" s="90">
        <v>1</v>
      </c>
      <c r="K109" s="90">
        <f>J109*(L109+N109+P109+R109+T109+V109+X109+Z109+AB109+AD109+AF109+AH109)</f>
        <v>0.99960000000000016</v>
      </c>
      <c r="L109" s="90">
        <v>8.3299999999999999E-2</v>
      </c>
      <c r="M109" s="90">
        <v>8.3299999999999999E-2</v>
      </c>
      <c r="N109" s="90">
        <v>8.3299999999999999E-2</v>
      </c>
      <c r="O109" s="90">
        <v>8.3299999999999999E-2</v>
      </c>
      <c r="P109" s="90">
        <v>8.3299999999999999E-2</v>
      </c>
      <c r="Q109" s="90">
        <v>8.3299999999999999E-2</v>
      </c>
      <c r="R109" s="90">
        <v>8.3299999999999999E-2</v>
      </c>
      <c r="S109" s="90">
        <v>8.3299999999999999E-2</v>
      </c>
      <c r="T109" s="90">
        <v>8.3299999999999999E-2</v>
      </c>
      <c r="U109" s="90">
        <v>8.3299999999999999E-2</v>
      </c>
      <c r="V109" s="90">
        <v>8.3299999999999999E-2</v>
      </c>
      <c r="W109" s="90">
        <v>8.3299999999999999E-2</v>
      </c>
      <c r="X109" s="90">
        <v>8.3299999999999999E-2</v>
      </c>
      <c r="Y109" s="90">
        <v>0.08</v>
      </c>
      <c r="Z109" s="90">
        <v>8.3299999999999999E-2</v>
      </c>
      <c r="AA109" s="90">
        <v>0.08</v>
      </c>
      <c r="AB109" s="90">
        <v>8.3299999999999999E-2</v>
      </c>
      <c r="AC109" s="90">
        <v>0.08</v>
      </c>
      <c r="AD109" s="90">
        <v>8.3299999999999999E-2</v>
      </c>
      <c r="AE109" s="90">
        <v>0.08</v>
      </c>
      <c r="AF109" s="90">
        <v>8.3299999999999999E-2</v>
      </c>
      <c r="AG109" s="90">
        <v>0.08</v>
      </c>
      <c r="AH109" s="90">
        <v>8.3299999999999999E-2</v>
      </c>
      <c r="AI109" s="90">
        <v>0.08</v>
      </c>
      <c r="AJ109" s="99">
        <f>J109*(M109+O109+Q109+S109+U109+W109+Y109+AA109+AC109+AE109+AG109+AI109)</f>
        <v>0.97979999999999978</v>
      </c>
      <c r="AK109" s="310" t="s">
        <v>789</v>
      </c>
      <c r="AL109" s="311"/>
      <c r="AM109" s="311"/>
      <c r="AN109" s="312" t="s">
        <v>225</v>
      </c>
      <c r="AO109" s="303" t="s">
        <v>81</v>
      </c>
      <c r="AP109" s="313">
        <f>M109+O109+Q109</f>
        <v>0.24990000000000001</v>
      </c>
      <c r="AQ109" s="100">
        <f>SUM(AP109:AP112)</f>
        <v>0.99980000000000002</v>
      </c>
      <c r="AT109" s="6"/>
      <c r="AU109" s="6"/>
      <c r="AV109" s="6"/>
      <c r="AW109" s="6"/>
    </row>
    <row r="110" spans="1:49" ht="349.95" customHeight="1" thickBot="1">
      <c r="A110" s="107"/>
      <c r="B110" s="81"/>
      <c r="C110" s="85"/>
      <c r="D110" s="85"/>
      <c r="E110" s="87"/>
      <c r="F110" s="88"/>
      <c r="G110" s="80"/>
      <c r="H110" s="77"/>
      <c r="I110" s="97"/>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9"/>
      <c r="AK110" s="323" t="s">
        <v>790</v>
      </c>
      <c r="AL110" s="324"/>
      <c r="AM110" s="324"/>
      <c r="AN110" s="312" t="s">
        <v>226</v>
      </c>
      <c r="AO110" s="314" t="s">
        <v>82</v>
      </c>
      <c r="AP110" s="315">
        <f>S109+U109+W109</f>
        <v>0.24990000000000001</v>
      </c>
      <c r="AQ110" s="101"/>
      <c r="AT110" s="6"/>
      <c r="AU110" s="6"/>
      <c r="AV110" s="6"/>
      <c r="AW110" s="6"/>
    </row>
    <row r="111" spans="1:49" ht="360" customHeight="1" thickBot="1">
      <c r="A111" s="107"/>
      <c r="B111" s="81"/>
      <c r="C111" s="85"/>
      <c r="D111" s="85"/>
      <c r="E111" s="87"/>
      <c r="F111" s="88"/>
      <c r="G111" s="80"/>
      <c r="H111" s="77"/>
      <c r="I111" s="97"/>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9"/>
      <c r="AK111" s="325" t="s">
        <v>791</v>
      </c>
      <c r="AL111" s="326"/>
      <c r="AM111" s="326"/>
      <c r="AN111" s="312" t="s">
        <v>227</v>
      </c>
      <c r="AO111" s="314" t="s">
        <v>83</v>
      </c>
      <c r="AP111" s="315">
        <v>0.25</v>
      </c>
      <c r="AQ111" s="101"/>
      <c r="AT111" s="6"/>
      <c r="AU111" s="6"/>
      <c r="AV111" s="6"/>
      <c r="AW111" s="6"/>
    </row>
    <row r="112" spans="1:49" ht="290.10000000000002" customHeight="1" thickBot="1">
      <c r="A112" s="107"/>
      <c r="B112" s="81"/>
      <c r="C112" s="85"/>
      <c r="D112" s="85"/>
      <c r="E112" s="87"/>
      <c r="F112" s="88"/>
      <c r="G112" s="80"/>
      <c r="H112" s="78"/>
      <c r="I112" s="98"/>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9"/>
      <c r="AK112" s="318" t="s">
        <v>792</v>
      </c>
      <c r="AL112" s="319"/>
      <c r="AM112" s="319"/>
      <c r="AN112" s="320" t="s">
        <v>228</v>
      </c>
      <c r="AO112" s="321" t="s">
        <v>72</v>
      </c>
      <c r="AP112" s="322">
        <v>0.25</v>
      </c>
      <c r="AQ112" s="102"/>
      <c r="AT112" s="6"/>
      <c r="AU112" s="6"/>
      <c r="AV112" s="6"/>
      <c r="AW112" s="6"/>
    </row>
    <row r="113" spans="1:49" ht="41.4" customHeight="1" thickBo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14"/>
      <c r="AL113" s="14"/>
      <c r="AM113" s="14"/>
      <c r="AN113" s="58" t="s">
        <v>133</v>
      </c>
      <c r="AO113" s="64"/>
      <c r="AP113" s="65"/>
      <c r="AQ113" s="57">
        <f>AVERAGE(AQ73:AQ112)</f>
        <v>0.99994000000000016</v>
      </c>
      <c r="AT113" s="6"/>
      <c r="AU113" s="6"/>
      <c r="AV113" s="6"/>
      <c r="AW113" s="6"/>
    </row>
    <row r="114" spans="1:49">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1"/>
      <c r="AP114" s="61"/>
      <c r="AQ114" s="6"/>
      <c r="AR114" s="6"/>
      <c r="AS114" s="6"/>
      <c r="AT114" s="6"/>
      <c r="AU114" s="6"/>
      <c r="AV114" s="6"/>
      <c r="AW114" s="6"/>
    </row>
    <row r="115" spans="1:49">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1"/>
      <c r="AP115" s="61"/>
      <c r="AQ115" s="6"/>
      <c r="AR115" s="6"/>
      <c r="AS115" s="6"/>
      <c r="AT115" s="6"/>
      <c r="AU115" s="6"/>
      <c r="AV115" s="6"/>
      <c r="AW115" s="6"/>
    </row>
    <row r="116" spans="1:49">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1"/>
      <c r="AP116" s="61"/>
      <c r="AQ116" s="6"/>
      <c r="AR116" s="6"/>
      <c r="AS116" s="6"/>
      <c r="AT116" s="6"/>
      <c r="AU116" s="6"/>
      <c r="AV116" s="6"/>
      <c r="AW116" s="6"/>
    </row>
    <row r="117" spans="1:49" ht="17.399999999999999">
      <c r="A117" s="249" t="s">
        <v>229</v>
      </c>
      <c r="B117" s="250"/>
      <c r="C117" s="250"/>
      <c r="D117" s="250"/>
      <c r="E117" s="250"/>
      <c r="F117" s="250"/>
      <c r="G117" s="250"/>
      <c r="H117" s="250"/>
      <c r="I117" s="250"/>
      <c r="J117" s="250"/>
      <c r="K117" s="250"/>
      <c r="L117" s="250"/>
      <c r="M117" s="250"/>
      <c r="N117" s="250"/>
      <c r="O117" s="250"/>
      <c r="P117" s="250"/>
      <c r="Q117" s="24"/>
      <c r="R117" s="93">
        <f>AVERAGE(AQ113,AS62)</f>
        <v>0.99995888888888906</v>
      </c>
      <c r="S117" s="93"/>
      <c r="T117" s="93"/>
      <c r="U117" s="93"/>
      <c r="V117" s="93"/>
      <c r="W117" s="93"/>
      <c r="X117" s="93"/>
      <c r="Y117" s="93"/>
      <c r="Z117" s="93"/>
      <c r="AA117" s="93"/>
      <c r="AB117" s="93"/>
      <c r="AC117" s="93"/>
      <c r="AD117" s="93"/>
      <c r="AE117" s="93"/>
      <c r="AF117" s="93"/>
      <c r="AG117" s="93"/>
      <c r="AH117" s="93"/>
      <c r="AI117" s="94"/>
      <c r="AJ117" s="14"/>
      <c r="AK117" s="11"/>
      <c r="AL117" s="12"/>
      <c r="AM117" s="12"/>
      <c r="AN117" s="12"/>
      <c r="AO117" s="60"/>
      <c r="AP117" s="60"/>
      <c r="AQ117" s="12"/>
      <c r="AR117" s="12"/>
      <c r="AS117" s="19"/>
      <c r="AT117" s="6"/>
      <c r="AU117" s="6"/>
      <c r="AV117" s="6"/>
      <c r="AW117" s="6"/>
    </row>
    <row r="118" spans="1:49">
      <c r="A118" s="11"/>
      <c r="B118" s="251"/>
      <c r="C118" s="251"/>
      <c r="D118" s="251"/>
      <c r="E118" s="12"/>
      <c r="F118" s="12"/>
      <c r="G118" s="12"/>
      <c r="H118" s="12"/>
      <c r="I118" s="12"/>
      <c r="J118" s="251"/>
      <c r="K118" s="251"/>
      <c r="L118" s="251"/>
      <c r="M118" s="251"/>
      <c r="N118" s="251"/>
      <c r="O118" s="251"/>
      <c r="P118" s="251"/>
      <c r="Q118" s="251"/>
      <c r="R118" s="251"/>
      <c r="S118" s="251"/>
      <c r="T118" s="251"/>
      <c r="U118" s="251"/>
      <c r="V118" s="251"/>
      <c r="W118" s="95"/>
      <c r="X118" s="95"/>
      <c r="Y118" s="95"/>
      <c r="Z118" s="95"/>
      <c r="AA118" s="95"/>
      <c r="AB118" s="95"/>
      <c r="AC118" s="95"/>
      <c r="AD118" s="95"/>
      <c r="AE118" s="95"/>
      <c r="AF118" s="95"/>
      <c r="AG118" s="6"/>
      <c r="AH118" s="6"/>
      <c r="AI118" s="6"/>
      <c r="AJ118" s="6"/>
      <c r="AK118" s="18"/>
      <c r="AL118" s="12"/>
      <c r="AM118" s="12"/>
      <c r="AN118" s="12"/>
      <c r="AO118" s="60"/>
      <c r="AP118" s="60"/>
      <c r="AQ118" s="12"/>
      <c r="AR118" s="12"/>
      <c r="AS118" s="19"/>
      <c r="AT118" s="6"/>
      <c r="AU118" s="6"/>
      <c r="AV118" s="6"/>
      <c r="AW118" s="6"/>
    </row>
    <row r="119" spans="1:4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2"/>
      <c r="AM119" s="12"/>
      <c r="AN119" s="12"/>
      <c r="AO119" s="60"/>
      <c r="AP119" s="60"/>
      <c r="AQ119" s="12"/>
      <c r="AR119" s="12"/>
      <c r="AS119" s="11"/>
      <c r="AT119" s="6"/>
      <c r="AU119" s="6"/>
      <c r="AV119" s="6"/>
      <c r="AW119" s="6"/>
    </row>
    <row r="120" spans="1:49" ht="17.399999999999999">
      <c r="A120" s="252" t="s">
        <v>230</v>
      </c>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11"/>
      <c r="AM120" s="11"/>
      <c r="AN120" s="11"/>
      <c r="AO120" s="60"/>
      <c r="AP120" s="60"/>
      <c r="AQ120" s="11"/>
      <c r="AR120" s="11"/>
      <c r="AS120" s="11"/>
      <c r="AT120" s="6"/>
      <c r="AU120" s="6"/>
      <c r="AV120" s="6"/>
      <c r="AW120" s="6"/>
    </row>
    <row r="121" spans="1:49">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11"/>
      <c r="AM121" s="11"/>
      <c r="AN121" s="11"/>
      <c r="AO121" s="60"/>
      <c r="AP121" s="60"/>
      <c r="AQ121" s="11"/>
      <c r="AR121" s="11"/>
      <c r="AS121" s="12"/>
      <c r="AT121" s="6"/>
      <c r="AU121" s="6"/>
      <c r="AV121" s="6"/>
      <c r="AW121" s="6"/>
    </row>
    <row r="122" spans="1:49" ht="34.799999999999997">
      <c r="A122" s="38" t="s">
        <v>231</v>
      </c>
      <c r="B122" s="38" t="s">
        <v>232</v>
      </c>
      <c r="C122" s="44" t="s">
        <v>233</v>
      </c>
      <c r="D122" s="82" t="s">
        <v>234</v>
      </c>
      <c r="E122" s="82"/>
      <c r="F122" s="39" t="s">
        <v>235</v>
      </c>
      <c r="G122" s="45" t="s">
        <v>236</v>
      </c>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1"/>
      <c r="AP122" s="61"/>
      <c r="AQ122" s="6"/>
      <c r="AR122" s="6"/>
      <c r="AS122" s="6"/>
      <c r="AT122" s="6"/>
      <c r="AU122" s="6"/>
      <c r="AV122" s="6"/>
      <c r="AW122" s="6"/>
    </row>
    <row r="123" spans="1:49">
      <c r="A123" s="37">
        <v>1</v>
      </c>
      <c r="B123" s="46">
        <v>44592</v>
      </c>
      <c r="C123" s="47" t="s">
        <v>237</v>
      </c>
      <c r="D123" s="83" t="s">
        <v>69</v>
      </c>
      <c r="E123" s="83"/>
      <c r="F123" s="40" t="s">
        <v>69</v>
      </c>
      <c r="G123" s="48" t="s">
        <v>69</v>
      </c>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1"/>
      <c r="AP123" s="61"/>
      <c r="AQ123" s="6"/>
      <c r="AR123" s="6"/>
      <c r="AS123" s="6"/>
      <c r="AT123" s="6"/>
      <c r="AU123" s="6"/>
      <c r="AV123" s="6"/>
      <c r="AW123" s="6"/>
    </row>
    <row r="124" spans="1:49" ht="345">
      <c r="A124" s="37">
        <v>2</v>
      </c>
      <c r="B124" s="46">
        <v>44764</v>
      </c>
      <c r="C124" s="47" t="s">
        <v>238</v>
      </c>
      <c r="D124" s="83" t="s">
        <v>239</v>
      </c>
      <c r="E124" s="83"/>
      <c r="F124" s="40" t="s">
        <v>240</v>
      </c>
      <c r="G124" s="49">
        <v>44592</v>
      </c>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1"/>
      <c r="AP124" s="61"/>
      <c r="AQ124" s="6"/>
      <c r="AR124" s="6"/>
      <c r="AS124" s="6"/>
      <c r="AT124" s="6"/>
      <c r="AU124" s="6"/>
      <c r="AV124" s="6"/>
      <c r="AW124" s="6"/>
    </row>
    <row r="125" spans="1:49">
      <c r="A125" s="25"/>
      <c r="B125" s="37"/>
      <c r="C125" s="47"/>
      <c r="D125" s="83" t="s">
        <v>241</v>
      </c>
      <c r="E125" s="83"/>
      <c r="F125" s="40"/>
      <c r="G125" s="48"/>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1"/>
      <c r="AP125" s="61"/>
      <c r="AQ125" s="6"/>
      <c r="AR125" s="6"/>
      <c r="AS125" s="6"/>
      <c r="AT125" s="6"/>
      <c r="AU125" s="6"/>
      <c r="AV125" s="6"/>
      <c r="AW125" s="6"/>
    </row>
    <row r="126" spans="1:49">
      <c r="A126" s="25"/>
      <c r="B126" s="37"/>
      <c r="C126" s="47"/>
      <c r="D126" s="83"/>
      <c r="E126" s="83"/>
      <c r="F126" s="40"/>
      <c r="G126" s="48"/>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1"/>
      <c r="AP126" s="61"/>
      <c r="AQ126" s="6"/>
      <c r="AR126" s="6"/>
      <c r="AS126" s="6"/>
      <c r="AT126" s="6"/>
      <c r="AU126" s="6"/>
      <c r="AV126" s="6"/>
      <c r="AW126" s="6"/>
    </row>
    <row r="127" spans="1:49">
      <c r="A127" s="25"/>
      <c r="B127" s="37"/>
      <c r="C127" s="47"/>
      <c r="D127" s="83"/>
      <c r="E127" s="83"/>
      <c r="F127" s="40"/>
      <c r="G127" s="48"/>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1"/>
      <c r="AP127" s="61"/>
      <c r="AQ127" s="6"/>
      <c r="AR127" s="6"/>
      <c r="AS127" s="6"/>
      <c r="AT127" s="6"/>
      <c r="AU127" s="6"/>
      <c r="AV127" s="6"/>
      <c r="AW127" s="6"/>
    </row>
    <row r="128" spans="1:49">
      <c r="A128" s="25"/>
      <c r="B128" s="37"/>
      <c r="C128" s="47"/>
      <c r="D128" s="83"/>
      <c r="E128" s="83"/>
      <c r="F128" s="40"/>
      <c r="G128" s="48"/>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1"/>
      <c r="AP128" s="61"/>
      <c r="AQ128" s="6"/>
      <c r="AR128" s="6"/>
      <c r="AS128" s="6"/>
      <c r="AT128" s="6"/>
      <c r="AU128" s="6"/>
      <c r="AV128" s="6"/>
      <c r="AW128" s="6"/>
    </row>
    <row r="129" spans="1:49">
      <c r="A129" s="25"/>
      <c r="B129" s="37"/>
      <c r="C129" s="47"/>
      <c r="D129" s="83"/>
      <c r="E129" s="83"/>
      <c r="F129" s="40"/>
      <c r="G129" s="48"/>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1"/>
      <c r="AP129" s="61"/>
      <c r="AQ129" s="6"/>
      <c r="AR129" s="6"/>
      <c r="AS129" s="6"/>
      <c r="AT129" s="6"/>
      <c r="AU129" s="6"/>
      <c r="AV129" s="6"/>
      <c r="AW129" s="6"/>
    </row>
    <row r="130" spans="1:49">
      <c r="A130" s="25"/>
      <c r="B130" s="37"/>
      <c r="C130" s="47"/>
      <c r="D130" s="83"/>
      <c r="E130" s="83"/>
      <c r="F130" s="40"/>
      <c r="G130" s="48"/>
    </row>
    <row r="131" spans="1:49">
      <c r="A131" s="25"/>
      <c r="B131" s="25"/>
      <c r="C131" s="47"/>
      <c r="D131" s="83"/>
      <c r="E131" s="83"/>
      <c r="F131" s="40"/>
      <c r="G131" s="48"/>
    </row>
    <row r="132" spans="1:49">
      <c r="A132" s="11"/>
      <c r="B132" s="251"/>
      <c r="C132" s="251"/>
      <c r="D132" s="251"/>
      <c r="E132" s="12"/>
      <c r="F132" s="12"/>
      <c r="G132"/>
    </row>
    <row r="133" spans="1:49">
      <c r="A133" s="11"/>
      <c r="B133" s="11"/>
      <c r="C133" s="11"/>
      <c r="D133" s="11"/>
      <c r="F133" s="11"/>
      <c r="G133" s="11"/>
      <c r="I133"/>
    </row>
    <row r="134" spans="1:49">
      <c r="A134" s="89" t="s">
        <v>242</v>
      </c>
      <c r="B134" s="89"/>
      <c r="C134" s="89"/>
      <c r="D134" s="89"/>
      <c r="E134" s="89" t="s">
        <v>243</v>
      </c>
      <c r="F134" s="89"/>
      <c r="G134" s="89"/>
      <c r="H134" s="89"/>
      <c r="I134" s="89" t="s">
        <v>244</v>
      </c>
      <c r="J134" s="89"/>
      <c r="K134" s="89"/>
      <c r="L134" s="89"/>
    </row>
    <row r="135" spans="1:49">
      <c r="A135" s="89"/>
      <c r="B135" s="89"/>
      <c r="C135" s="89"/>
      <c r="D135" s="89"/>
      <c r="E135" s="89"/>
      <c r="F135" s="89"/>
      <c r="G135" s="89"/>
      <c r="H135" s="89"/>
      <c r="I135" s="89"/>
      <c r="J135" s="89"/>
      <c r="K135" s="89"/>
      <c r="L135" s="89"/>
    </row>
    <row r="136" spans="1:49">
      <c r="A136" s="89"/>
      <c r="B136" s="89"/>
      <c r="C136" s="89"/>
      <c r="D136" s="89"/>
      <c r="E136" s="89"/>
      <c r="F136" s="89"/>
      <c r="G136" s="89"/>
      <c r="H136" s="89"/>
      <c r="I136" s="89"/>
      <c r="J136" s="89"/>
      <c r="K136" s="89"/>
      <c r="L136" s="89"/>
    </row>
    <row r="137" spans="1:49">
      <c r="A137" s="74" t="s">
        <v>245</v>
      </c>
      <c r="B137" s="74"/>
      <c r="C137" s="74"/>
      <c r="D137" s="74"/>
      <c r="E137" s="74" t="s">
        <v>246</v>
      </c>
      <c r="F137" s="74"/>
      <c r="G137" s="74"/>
      <c r="H137" s="74"/>
      <c r="I137" s="50" t="s">
        <v>247</v>
      </c>
      <c r="J137" s="69"/>
      <c r="K137" s="69"/>
      <c r="L137" s="69"/>
      <c r="M137" s="51"/>
    </row>
    <row r="138" spans="1:49">
      <c r="A138" s="50" t="s">
        <v>247</v>
      </c>
      <c r="B138" s="69"/>
      <c r="C138" s="69"/>
      <c r="D138" s="69"/>
      <c r="E138" s="50" t="s">
        <v>247</v>
      </c>
      <c r="F138" s="69" t="s">
        <v>248</v>
      </c>
      <c r="G138" s="69"/>
      <c r="H138" s="69"/>
      <c r="I138" s="50" t="s">
        <v>247</v>
      </c>
      <c r="J138" s="69"/>
      <c r="K138" s="69"/>
      <c r="L138" s="69"/>
      <c r="M138" s="51"/>
    </row>
    <row r="139" spans="1:49">
      <c r="A139" s="50" t="s">
        <v>249</v>
      </c>
      <c r="B139" s="73"/>
      <c r="C139" s="73"/>
      <c r="D139" s="73"/>
      <c r="E139" s="50" t="s">
        <v>250</v>
      </c>
      <c r="F139" s="73">
        <v>44771</v>
      </c>
      <c r="G139" s="73"/>
      <c r="H139" s="73"/>
      <c r="I139" s="50" t="s">
        <v>247</v>
      </c>
      <c r="J139" s="70"/>
      <c r="K139" s="71"/>
      <c r="L139" s="72"/>
    </row>
    <row r="140" spans="1:49">
      <c r="A140" s="74" t="s">
        <v>251</v>
      </c>
      <c r="B140" s="74"/>
      <c r="C140" s="74"/>
      <c r="D140" s="74"/>
      <c r="E140" s="74" t="s">
        <v>246</v>
      </c>
      <c r="F140" s="74"/>
      <c r="G140" s="74"/>
      <c r="H140" s="74"/>
      <c r="I140" s="50" t="s">
        <v>247</v>
      </c>
      <c r="J140" s="70"/>
      <c r="K140" s="71"/>
      <c r="L140" s="72"/>
    </row>
    <row r="141" spans="1:49">
      <c r="A141" s="50" t="s">
        <v>247</v>
      </c>
      <c r="B141" s="69"/>
      <c r="C141" s="69"/>
      <c r="D141" s="69"/>
      <c r="E141" s="50" t="s">
        <v>247</v>
      </c>
      <c r="F141" s="69" t="s">
        <v>252</v>
      </c>
      <c r="G141" s="69"/>
      <c r="H141" s="69"/>
      <c r="I141" s="50" t="s">
        <v>247</v>
      </c>
      <c r="J141" s="70"/>
      <c r="K141" s="71"/>
      <c r="L141" s="72"/>
    </row>
    <row r="142" spans="1:49">
      <c r="A142" s="50" t="s">
        <v>249</v>
      </c>
      <c r="B142" s="73"/>
      <c r="C142" s="73"/>
      <c r="D142" s="73"/>
      <c r="E142" s="50" t="s">
        <v>250</v>
      </c>
      <c r="F142" s="73">
        <v>44771</v>
      </c>
      <c r="G142" s="73"/>
      <c r="H142" s="73"/>
      <c r="I142" s="50" t="s">
        <v>247</v>
      </c>
      <c r="J142" s="70"/>
      <c r="K142" s="71"/>
      <c r="L142" s="72"/>
    </row>
    <row r="143" spans="1:49">
      <c r="A143" s="74"/>
      <c r="B143" s="74"/>
      <c r="C143" s="74"/>
      <c r="D143" s="74"/>
      <c r="E143" s="74"/>
      <c r="F143" s="74"/>
      <c r="G143" s="74"/>
      <c r="H143" s="74"/>
      <c r="I143" s="50" t="s">
        <v>247</v>
      </c>
      <c r="J143" s="70"/>
      <c r="K143" s="71"/>
      <c r="L143" s="72"/>
    </row>
    <row r="144" spans="1:49">
      <c r="A144" s="50" t="s">
        <v>247</v>
      </c>
      <c r="B144" s="69"/>
      <c r="C144" s="69"/>
      <c r="D144" s="69"/>
      <c r="E144" s="50" t="s">
        <v>247</v>
      </c>
      <c r="F144" s="69"/>
      <c r="G144" s="69"/>
      <c r="H144" s="69"/>
      <c r="I144" s="50" t="s">
        <v>247</v>
      </c>
      <c r="J144" s="70"/>
      <c r="K144" s="71"/>
      <c r="L144" s="72"/>
    </row>
    <row r="145" spans="1:13">
      <c r="A145" s="50" t="s">
        <v>249</v>
      </c>
      <c r="B145" s="73"/>
      <c r="C145" s="73"/>
      <c r="D145" s="73"/>
      <c r="E145" s="50" t="s">
        <v>250</v>
      </c>
      <c r="F145" s="73"/>
      <c r="G145" s="73"/>
      <c r="H145" s="73"/>
      <c r="I145" s="50" t="s">
        <v>247</v>
      </c>
      <c r="J145" s="70"/>
      <c r="K145" s="71"/>
      <c r="L145" s="72"/>
    </row>
    <row r="146" spans="1:13">
      <c r="A146" s="11"/>
      <c r="B146" s="11"/>
      <c r="C146" s="11"/>
      <c r="D146" s="11"/>
      <c r="E146" s="11"/>
      <c r="F146" s="11"/>
      <c r="G146" s="11"/>
      <c r="H146" s="11"/>
      <c r="I146" s="11"/>
      <c r="J146" s="11"/>
      <c r="K146" s="11"/>
      <c r="L146" s="11"/>
      <c r="M146" s="16"/>
    </row>
    <row r="147" spans="1:13">
      <c r="A147" s="11"/>
      <c r="B147" s="11"/>
      <c r="C147" s="11"/>
      <c r="D147" s="11"/>
      <c r="E147" s="11"/>
      <c r="F147" s="11"/>
      <c r="G147" s="11"/>
      <c r="H147" s="11"/>
      <c r="I147" s="11"/>
      <c r="J147" s="11"/>
      <c r="K147" s="11"/>
      <c r="L147" s="11"/>
      <c r="M147" s="16"/>
    </row>
    <row r="148" spans="1:13">
      <c r="A148" s="11"/>
      <c r="B148" s="11"/>
      <c r="C148" s="11"/>
      <c r="D148" s="11"/>
      <c r="E148" s="11"/>
      <c r="F148" s="11"/>
      <c r="G148" s="11"/>
      <c r="H148" s="11"/>
      <c r="I148" s="11"/>
      <c r="J148" s="11"/>
      <c r="K148" s="11"/>
      <c r="L148" s="11"/>
      <c r="M148" s="16"/>
    </row>
    <row r="149" spans="1:13">
      <c r="A149" s="11"/>
      <c r="B149" s="11"/>
      <c r="C149" s="11"/>
      <c r="D149" s="11"/>
      <c r="E149" s="11"/>
      <c r="F149" s="11"/>
      <c r="G149" s="11"/>
      <c r="H149" s="11"/>
      <c r="I149" s="11"/>
      <c r="J149" s="11"/>
      <c r="K149" s="11"/>
      <c r="L149" s="11"/>
      <c r="M149" s="16"/>
    </row>
    <row r="150" spans="1:13">
      <c r="A150" s="11"/>
      <c r="B150" s="11"/>
      <c r="C150" s="11"/>
      <c r="D150" s="11"/>
      <c r="E150" s="11"/>
      <c r="F150" s="11"/>
      <c r="G150" s="11"/>
      <c r="H150" s="11"/>
      <c r="I150" s="11"/>
      <c r="J150" s="11"/>
      <c r="K150" s="11"/>
      <c r="L150" s="11"/>
      <c r="M150" s="16"/>
    </row>
  </sheetData>
  <sheetProtection formatCells="0" formatColumns="0" formatRows="0" insertColumns="0" insertHyperlinks="0" deleteColumns="0" deleteRows="0" sort="0" autoFilter="0" pivotTables="0"/>
  <mergeCells count="866">
    <mergeCell ref="F69:F72"/>
    <mergeCell ref="F73:F76"/>
    <mergeCell ref="F77:F80"/>
    <mergeCell ref="F81:F84"/>
    <mergeCell ref="G73:G76"/>
    <mergeCell ref="G77:G80"/>
    <mergeCell ref="G81:G84"/>
    <mergeCell ref="F58:F61"/>
    <mergeCell ref="G58:G61"/>
    <mergeCell ref="E69:E72"/>
    <mergeCell ref="E73:E76"/>
    <mergeCell ref="E77:E80"/>
    <mergeCell ref="E81:E84"/>
    <mergeCell ref="B138:D138"/>
    <mergeCell ref="B139:D139"/>
    <mergeCell ref="B1:AQ2"/>
    <mergeCell ref="B3:AQ4"/>
    <mergeCell ref="A1:A4"/>
    <mergeCell ref="AQ71:AQ72"/>
    <mergeCell ref="I24:I25"/>
    <mergeCell ref="H26:H29"/>
    <mergeCell ref="I26:I29"/>
    <mergeCell ref="H30:H33"/>
    <mergeCell ref="I30:I33"/>
    <mergeCell ref="H34:H37"/>
    <mergeCell ref="I34:I37"/>
    <mergeCell ref="A65:AS65"/>
    <mergeCell ref="A69:A72"/>
    <mergeCell ref="H50:H53"/>
    <mergeCell ref="I50:I53"/>
    <mergeCell ref="H54:H57"/>
    <mergeCell ref="I54:I57"/>
    <mergeCell ref="H73:H76"/>
    <mergeCell ref="B73:B76"/>
    <mergeCell ref="B77:B80"/>
    <mergeCell ref="B81:B84"/>
    <mergeCell ref="B85:B88"/>
    <mergeCell ref="B109:B112"/>
    <mergeCell ref="C69:D72"/>
    <mergeCell ref="C73:D76"/>
    <mergeCell ref="C77:D80"/>
    <mergeCell ref="C81:D84"/>
    <mergeCell ref="C85:D88"/>
    <mergeCell ref="B105:B108"/>
    <mergeCell ref="C105:D108"/>
    <mergeCell ref="B97:B100"/>
    <mergeCell ref="C97:D100"/>
    <mergeCell ref="B101:B104"/>
    <mergeCell ref="C101:D104"/>
    <mergeCell ref="P109:P112"/>
    <mergeCell ref="Q109:Q112"/>
    <mergeCell ref="H109:H112"/>
    <mergeCell ref="F85:F88"/>
    <mergeCell ref="G85:G88"/>
    <mergeCell ref="G109:G112"/>
    <mergeCell ref="N85:N88"/>
    <mergeCell ref="O85:O88"/>
    <mergeCell ref="N73:N76"/>
    <mergeCell ref="O73:O76"/>
    <mergeCell ref="N77:N80"/>
    <mergeCell ref="O77:O80"/>
    <mergeCell ref="N81:N84"/>
    <mergeCell ref="O81:O84"/>
    <mergeCell ref="K81:K84"/>
    <mergeCell ref="J85:J88"/>
    <mergeCell ref="K85:K88"/>
    <mergeCell ref="J109:J112"/>
    <mergeCell ref="K109:K112"/>
    <mergeCell ref="L73:L76"/>
    <mergeCell ref="M73:M76"/>
    <mergeCell ref="P81:P84"/>
    <mergeCell ref="Q81:Q84"/>
    <mergeCell ref="K73:K76"/>
    <mergeCell ref="A109:A112"/>
    <mergeCell ref="I109:I112"/>
    <mergeCell ref="I85:I88"/>
    <mergeCell ref="I73:I76"/>
    <mergeCell ref="AJ109:AJ112"/>
    <mergeCell ref="AC85:AC88"/>
    <mergeCell ref="AD85:AD88"/>
    <mergeCell ref="AE85:AE88"/>
    <mergeCell ref="AF85:AF88"/>
    <mergeCell ref="AB85:AB88"/>
    <mergeCell ref="R85:R88"/>
    <mergeCell ref="S85:S88"/>
    <mergeCell ref="T85:T88"/>
    <mergeCell ref="U85:U88"/>
    <mergeCell ref="L109:L112"/>
    <mergeCell ref="M109:M112"/>
    <mergeCell ref="N109:N112"/>
    <mergeCell ref="O109:O112"/>
    <mergeCell ref="AC81:AC84"/>
    <mergeCell ref="A105:A108"/>
    <mergeCell ref="A97:A104"/>
    <mergeCell ref="T77:T80"/>
    <mergeCell ref="H81:H84"/>
    <mergeCell ref="H85:H88"/>
    <mergeCell ref="A19:AS19"/>
    <mergeCell ref="J24:J25"/>
    <mergeCell ref="K24:K25"/>
    <mergeCell ref="L24:L25"/>
    <mergeCell ref="M24:M25"/>
    <mergeCell ref="AP62:AR62"/>
    <mergeCell ref="A24:A25"/>
    <mergeCell ref="B24:B25"/>
    <mergeCell ref="C24:C25"/>
    <mergeCell ref="E24:E25"/>
    <mergeCell ref="AQ24:AQ25"/>
    <mergeCell ref="F26:F29"/>
    <mergeCell ref="G26:G29"/>
    <mergeCell ref="F30:F33"/>
    <mergeCell ref="G30:G33"/>
    <mergeCell ref="F34:F37"/>
    <mergeCell ref="G34:G37"/>
    <mergeCell ref="G50:G53"/>
    <mergeCell ref="F54:F57"/>
    <mergeCell ref="G54:G57"/>
    <mergeCell ref="F50:F53"/>
    <mergeCell ref="AS58:AS61"/>
    <mergeCell ref="AS54:AS57"/>
    <mergeCell ref="AG54:AG57"/>
    <mergeCell ref="F138:H138"/>
    <mergeCell ref="J138:L138"/>
    <mergeCell ref="F139:H139"/>
    <mergeCell ref="J139:L139"/>
    <mergeCell ref="I77:I80"/>
    <mergeCell ref="H77:H80"/>
    <mergeCell ref="I81:I84"/>
    <mergeCell ref="A117:P117"/>
    <mergeCell ref="B118:D118"/>
    <mergeCell ref="J118:O118"/>
    <mergeCell ref="P118:V118"/>
    <mergeCell ref="D128:E128"/>
    <mergeCell ref="D129:E129"/>
    <mergeCell ref="D130:E130"/>
    <mergeCell ref="A120:AK120"/>
    <mergeCell ref="A121:AK121"/>
    <mergeCell ref="B132:D132"/>
    <mergeCell ref="D131:E131"/>
    <mergeCell ref="A134:D136"/>
    <mergeCell ref="A137:D137"/>
    <mergeCell ref="Y81:Y84"/>
    <mergeCell ref="W81:W84"/>
    <mergeCell ref="J81:J84"/>
    <mergeCell ref="J77:J80"/>
    <mergeCell ref="AK101:AM101"/>
    <mergeCell ref="AQ101:AQ104"/>
    <mergeCell ref="AK102:AM102"/>
    <mergeCell ref="AK103:AM103"/>
    <mergeCell ref="J69:AJ69"/>
    <mergeCell ref="J70:K71"/>
    <mergeCell ref="L70:M71"/>
    <mergeCell ref="N70:O71"/>
    <mergeCell ref="P70:Q71"/>
    <mergeCell ref="R70:S71"/>
    <mergeCell ref="T70:U71"/>
    <mergeCell ref="V70:W71"/>
    <mergeCell ref="X70:Y71"/>
    <mergeCell ref="Z70:AA71"/>
    <mergeCell ref="AB70:AC71"/>
    <mergeCell ref="AD70:AE71"/>
    <mergeCell ref="V85:V88"/>
    <mergeCell ref="L85:L88"/>
    <mergeCell ref="M85:M88"/>
    <mergeCell ref="AQ81:AQ84"/>
    <mergeCell ref="AI73:AI76"/>
    <mergeCell ref="X85:X88"/>
    <mergeCell ref="Y85:Y88"/>
    <mergeCell ref="Z85:Z88"/>
    <mergeCell ref="AJ101:AJ104"/>
    <mergeCell ref="AA85:AA88"/>
    <mergeCell ref="AH85:AH88"/>
    <mergeCell ref="AI85:AI88"/>
    <mergeCell ref="AJ85:AJ88"/>
    <mergeCell ref="AG85:AG88"/>
    <mergeCell ref="AD81:AD84"/>
    <mergeCell ref="AE81:AE84"/>
    <mergeCell ref="AJ93:AJ96"/>
    <mergeCell ref="AH89:AH92"/>
    <mergeCell ref="AI89:AI92"/>
    <mergeCell ref="AJ89:AJ92"/>
    <mergeCell ref="AD93:AD96"/>
    <mergeCell ref="AE93:AE96"/>
    <mergeCell ref="AF93:AF96"/>
    <mergeCell ref="AG93:AG96"/>
    <mergeCell ref="AH81:AH84"/>
    <mergeCell ref="AI81:AI84"/>
    <mergeCell ref="AF81:AF84"/>
    <mergeCell ref="AA81:AA84"/>
    <mergeCell ref="X42:X45"/>
    <mergeCell ref="V42:V45"/>
    <mergeCell ref="W42:W45"/>
    <mergeCell ref="AH46:AH49"/>
    <mergeCell ref="V50:V53"/>
    <mergeCell ref="W50:W53"/>
    <mergeCell ref="AG42:AG45"/>
    <mergeCell ref="AH42:AH45"/>
    <mergeCell ref="AB50:AB53"/>
    <mergeCell ref="AC50:AC53"/>
    <mergeCell ref="AD50:AD53"/>
    <mergeCell ref="AE50:AE53"/>
    <mergeCell ref="AF50:AF53"/>
    <mergeCell ref="AC42:AC45"/>
    <mergeCell ref="Y42:Y45"/>
    <mergeCell ref="Z42:Z45"/>
    <mergeCell ref="AA50:AA53"/>
    <mergeCell ref="X50:X53"/>
    <mergeCell ref="Y50:Y53"/>
    <mergeCell ref="Z50:Z53"/>
    <mergeCell ref="AD46:AD49"/>
    <mergeCell ref="AE46:AE49"/>
    <mergeCell ref="AF46:AF49"/>
    <mergeCell ref="AM46:AM49"/>
    <mergeCell ref="AG46:AG49"/>
    <mergeCell ref="AS46:AS49"/>
    <mergeCell ref="AM50:AM53"/>
    <mergeCell ref="AN50:AN53"/>
    <mergeCell ref="AS50:AS53"/>
    <mergeCell ref="AG50:AG53"/>
    <mergeCell ref="AH50:AH53"/>
    <mergeCell ref="AI50:AI53"/>
    <mergeCell ref="AJ50:AJ53"/>
    <mergeCell ref="AK50:AK53"/>
    <mergeCell ref="AL50:AL53"/>
    <mergeCell ref="U54:U57"/>
    <mergeCell ref="V54:V57"/>
    <mergeCell ref="W54:W57"/>
    <mergeCell ref="O54:O57"/>
    <mergeCell ref="K54:K57"/>
    <mergeCell ref="L54:L57"/>
    <mergeCell ref="N54:N57"/>
    <mergeCell ref="P46:P49"/>
    <mergeCell ref="U50:U53"/>
    <mergeCell ref="Q46:Q49"/>
    <mergeCell ref="R46:R49"/>
    <mergeCell ref="M46:M49"/>
    <mergeCell ref="N46:N49"/>
    <mergeCell ref="T50:T53"/>
    <mergeCell ref="S46:S49"/>
    <mergeCell ref="M50:M53"/>
    <mergeCell ref="K50:K53"/>
    <mergeCell ref="L50:L53"/>
    <mergeCell ref="N50:N53"/>
    <mergeCell ref="O50:O53"/>
    <mergeCell ref="P50:P53"/>
    <mergeCell ref="Q50:Q53"/>
    <mergeCell ref="R50:R53"/>
    <mergeCell ref="S50:S53"/>
    <mergeCell ref="AJ105:AJ108"/>
    <mergeCell ref="AH93:AH96"/>
    <mergeCell ref="AI93:AI96"/>
    <mergeCell ref="AG105:AG108"/>
    <mergeCell ref="AA30:AA33"/>
    <mergeCell ref="AB30:AB33"/>
    <mergeCell ref="AK42:AK45"/>
    <mergeCell ref="AL42:AL45"/>
    <mergeCell ref="AD42:AD45"/>
    <mergeCell ref="AE42:AE45"/>
    <mergeCell ref="AF42:AF45"/>
    <mergeCell ref="AK107:AM107"/>
    <mergeCell ref="AK108:AM108"/>
    <mergeCell ref="AA38:AA41"/>
    <mergeCell ref="AB38:AB41"/>
    <mergeCell ref="AC38:AC41"/>
    <mergeCell ref="AK69:AQ70"/>
    <mergeCell ref="AK71:AM72"/>
    <mergeCell ref="AN71:AN72"/>
    <mergeCell ref="AO71:AO72"/>
    <mergeCell ref="AK73:AM73"/>
    <mergeCell ref="AK74:AM74"/>
    <mergeCell ref="AK75:AM75"/>
    <mergeCell ref="AK76:AM76"/>
    <mergeCell ref="AQ85:AQ88"/>
    <mergeCell ref="AP71:AP72"/>
    <mergeCell ref="AK105:AM105"/>
    <mergeCell ref="P54:P57"/>
    <mergeCell ref="Q54:Q57"/>
    <mergeCell ref="R54:R57"/>
    <mergeCell ref="S54:S57"/>
    <mergeCell ref="T54:T57"/>
    <mergeCell ref="V73:V76"/>
    <mergeCell ref="W73:W76"/>
    <mergeCell ref="P73:P76"/>
    <mergeCell ref="Q73:Q76"/>
    <mergeCell ref="P77:P80"/>
    <mergeCell ref="Q77:Q80"/>
    <mergeCell ref="R77:R80"/>
    <mergeCell ref="S77:S80"/>
    <mergeCell ref="U77:U80"/>
    <mergeCell ref="V77:V80"/>
    <mergeCell ref="AD58:AD61"/>
    <mergeCell ref="AE58:AE61"/>
    <mergeCell ref="AF58:AF61"/>
    <mergeCell ref="AG58:AG61"/>
    <mergeCell ref="Y58:Y61"/>
    <mergeCell ref="AK58:AK61"/>
    <mergeCell ref="AJ77:AJ80"/>
    <mergeCell ref="AJ81:AJ84"/>
    <mergeCell ref="AK77:AM77"/>
    <mergeCell ref="AL58:AL61"/>
    <mergeCell ref="AM58:AM61"/>
    <mergeCell ref="AH73:AH76"/>
    <mergeCell ref="AH58:AH61"/>
    <mergeCell ref="AI58:AI61"/>
    <mergeCell ref="AM54:AM57"/>
    <mergeCell ref="AJ54:AJ57"/>
    <mergeCell ref="AK54:AK57"/>
    <mergeCell ref="AL54:AL57"/>
    <mergeCell ref="AJ73:AJ76"/>
    <mergeCell ref="AH54:AH57"/>
    <mergeCell ref="AI54:AI57"/>
    <mergeCell ref="AJ58:AJ61"/>
    <mergeCell ref="AI77:AI80"/>
    <mergeCell ref="AG34:AG37"/>
    <mergeCell ref="AH34:AH37"/>
    <mergeCell ref="AI34:AI37"/>
    <mergeCell ref="AB58:AB61"/>
    <mergeCell ref="AC58:AC61"/>
    <mergeCell ref="AC46:AC49"/>
    <mergeCell ref="AH70:AI71"/>
    <mergeCell ref="AA46:AA49"/>
    <mergeCell ref="AB46:AB49"/>
    <mergeCell ref="AF70:AG71"/>
    <mergeCell ref="AI46:AI49"/>
    <mergeCell ref="AF54:AF57"/>
    <mergeCell ref="AB42:AB45"/>
    <mergeCell ref="AG38:AG41"/>
    <mergeCell ref="AH38:AH41"/>
    <mergeCell ref="AI38:AI41"/>
    <mergeCell ref="AD73:AD76"/>
    <mergeCell ref="AE73:AE76"/>
    <mergeCell ref="AB73:AB76"/>
    <mergeCell ref="AC73:AC76"/>
    <mergeCell ref="AA54:AA57"/>
    <mergeCell ref="AB54:AB57"/>
    <mergeCell ref="AC54:AC57"/>
    <mergeCell ref="AD54:AD57"/>
    <mergeCell ref="AE54:AE57"/>
    <mergeCell ref="AF73:AF76"/>
    <mergeCell ref="AC30:AC33"/>
    <mergeCell ref="AD30:AD33"/>
    <mergeCell ref="AE30:AE33"/>
    <mergeCell ref="AF30:AF33"/>
    <mergeCell ref="AG30:AG33"/>
    <mergeCell ref="AH30:AH33"/>
    <mergeCell ref="AN58:AN61"/>
    <mergeCell ref="AM34:AM37"/>
    <mergeCell ref="AN34:AN37"/>
    <mergeCell ref="AD34:AD37"/>
    <mergeCell ref="AE34:AE37"/>
    <mergeCell ref="AF34:AF37"/>
    <mergeCell ref="AN54:AN57"/>
    <mergeCell ref="AK46:AK49"/>
    <mergeCell ref="AL46:AL49"/>
    <mergeCell ref="AN42:AN45"/>
    <mergeCell ref="AM42:AM45"/>
    <mergeCell ref="AJ42:AJ45"/>
    <mergeCell ref="AJ46:AJ49"/>
    <mergeCell ref="AN46:AN49"/>
    <mergeCell ref="AD38:AD41"/>
    <mergeCell ref="AE38:AE41"/>
    <mergeCell ref="AF38:AF41"/>
    <mergeCell ref="G38:G41"/>
    <mergeCell ref="F42:F45"/>
    <mergeCell ref="G42:G45"/>
    <mergeCell ref="F46:F49"/>
    <mergeCell ref="G46:G49"/>
    <mergeCell ref="J46:J49"/>
    <mergeCell ref="O30:O33"/>
    <mergeCell ref="P30:P33"/>
    <mergeCell ref="H38:H41"/>
    <mergeCell ref="I38:I41"/>
    <mergeCell ref="H42:H45"/>
    <mergeCell ref="I42:I45"/>
    <mergeCell ref="H46:H49"/>
    <mergeCell ref="I46:I49"/>
    <mergeCell ref="K46:K49"/>
    <mergeCell ref="L46:L49"/>
    <mergeCell ref="M38:M41"/>
    <mergeCell ref="N38:N41"/>
    <mergeCell ref="O38:O41"/>
    <mergeCell ref="P38:P41"/>
    <mergeCell ref="O42:O45"/>
    <mergeCell ref="N42:N45"/>
    <mergeCell ref="P34:P37"/>
    <mergeCell ref="M42:M45"/>
    <mergeCell ref="AJ38:AJ41"/>
    <mergeCell ref="AK38:AK41"/>
    <mergeCell ref="AC34:AC37"/>
    <mergeCell ref="AA42:AA45"/>
    <mergeCell ref="A30:A33"/>
    <mergeCell ref="B30:B33"/>
    <mergeCell ref="C30:C33"/>
    <mergeCell ref="J34:J37"/>
    <mergeCell ref="K34:K37"/>
    <mergeCell ref="Q30:Q33"/>
    <mergeCell ref="D30:D33"/>
    <mergeCell ref="R30:R33"/>
    <mergeCell ref="R34:R37"/>
    <mergeCell ref="S30:S33"/>
    <mergeCell ref="R42:R45"/>
    <mergeCell ref="P42:P45"/>
    <mergeCell ref="Q42:Q45"/>
    <mergeCell ref="U30:U33"/>
    <mergeCell ref="J30:J33"/>
    <mergeCell ref="K30:K33"/>
    <mergeCell ref="L30:L33"/>
    <mergeCell ref="M30:M33"/>
    <mergeCell ref="N30:N33"/>
    <mergeCell ref="E30:E33"/>
    <mergeCell ref="J50:J53"/>
    <mergeCell ref="J38:J41"/>
    <mergeCell ref="K38:K41"/>
    <mergeCell ref="L34:L37"/>
    <mergeCell ref="U42:U45"/>
    <mergeCell ref="R38:R41"/>
    <mergeCell ref="S38:S41"/>
    <mergeCell ref="T38:T41"/>
    <mergeCell ref="L38:L41"/>
    <mergeCell ref="N34:N37"/>
    <mergeCell ref="J42:J45"/>
    <mergeCell ref="K42:K45"/>
    <mergeCell ref="L42:L45"/>
    <mergeCell ref="Q34:Q37"/>
    <mergeCell ref="Q38:Q41"/>
    <mergeCell ref="S34:S37"/>
    <mergeCell ref="S42:S45"/>
    <mergeCell ref="P58:P61"/>
    <mergeCell ref="Q58:Q61"/>
    <mergeCell ref="E34:E49"/>
    <mergeCell ref="A34:A49"/>
    <mergeCell ref="B34:B49"/>
    <mergeCell ref="C34:C49"/>
    <mergeCell ref="D34:D49"/>
    <mergeCell ref="A50:A57"/>
    <mergeCell ref="B50:B57"/>
    <mergeCell ref="C50:C57"/>
    <mergeCell ref="D50:D57"/>
    <mergeCell ref="E50:E57"/>
    <mergeCell ref="F38:F41"/>
    <mergeCell ref="O58:O61"/>
    <mergeCell ref="O46:O49"/>
    <mergeCell ref="O34:O37"/>
    <mergeCell ref="J54:J57"/>
    <mergeCell ref="A58:A61"/>
    <mergeCell ref="B58:B61"/>
    <mergeCell ref="C58:C61"/>
    <mergeCell ref="D58:D61"/>
    <mergeCell ref="E58:E61"/>
    <mergeCell ref="M54:M57"/>
    <mergeCell ref="M34:M37"/>
    <mergeCell ref="Z58:Z61"/>
    <mergeCell ref="AA58:AA61"/>
    <mergeCell ref="T46:T49"/>
    <mergeCell ref="Z26:Z29"/>
    <mergeCell ref="AA26:AA29"/>
    <mergeCell ref="X46:X49"/>
    <mergeCell ref="Y46:Y49"/>
    <mergeCell ref="Z46:Z49"/>
    <mergeCell ref="U46:U49"/>
    <mergeCell ref="V46:V49"/>
    <mergeCell ref="W46:W49"/>
    <mergeCell ref="X54:X57"/>
    <mergeCell ref="Y54:Y57"/>
    <mergeCell ref="Z54:Z57"/>
    <mergeCell ref="Y30:Y33"/>
    <mergeCell ref="Z30:Z33"/>
    <mergeCell ref="X38:X41"/>
    <mergeCell ref="Y38:Y41"/>
    <mergeCell ref="Z38:Z41"/>
    <mergeCell ref="X34:X37"/>
    <mergeCell ref="Y34:Y37"/>
    <mergeCell ref="Z34:Z37"/>
    <mergeCell ref="AA34:AA37"/>
    <mergeCell ref="T30:T33"/>
    <mergeCell ref="W26:W29"/>
    <mergeCell ref="AN26:AN29"/>
    <mergeCell ref="W38:W41"/>
    <mergeCell ref="T42:T45"/>
    <mergeCell ref="U38:U41"/>
    <mergeCell ref="V38:V41"/>
    <mergeCell ref="V30:V33"/>
    <mergeCell ref="W30:W33"/>
    <mergeCell ref="X30:X33"/>
    <mergeCell ref="U34:U37"/>
    <mergeCell ref="V34:V37"/>
    <mergeCell ref="W34:W37"/>
    <mergeCell ref="AJ34:AJ37"/>
    <mergeCell ref="AK34:AK37"/>
    <mergeCell ref="AL34:AL37"/>
    <mergeCell ref="AE26:AE29"/>
    <mergeCell ref="X26:X29"/>
    <mergeCell ref="Y26:Y29"/>
    <mergeCell ref="AL26:AL29"/>
    <mergeCell ref="AM26:AM29"/>
    <mergeCell ref="AB26:AB29"/>
    <mergeCell ref="AC26:AC29"/>
    <mergeCell ref="AB34:AB37"/>
    <mergeCell ref="T34:T37"/>
    <mergeCell ref="AS26:AS29"/>
    <mergeCell ref="AF26:AF29"/>
    <mergeCell ref="AG26:AG29"/>
    <mergeCell ref="AH26:AH29"/>
    <mergeCell ref="AI26:AI29"/>
    <mergeCell ref="AJ26:AJ29"/>
    <mergeCell ref="AK26:AK29"/>
    <mergeCell ref="AS34:AS37"/>
    <mergeCell ref="AQ73:AQ76"/>
    <mergeCell ref="AI42:AI45"/>
    <mergeCell ref="AS38:AS41"/>
    <mergeCell ref="AL38:AL41"/>
    <mergeCell ref="AM38:AM41"/>
    <mergeCell ref="AN38:AN41"/>
    <mergeCell ref="AS30:AS33"/>
    <mergeCell ref="AI30:AI33"/>
    <mergeCell ref="AJ30:AJ33"/>
    <mergeCell ref="AK30:AK33"/>
    <mergeCell ref="AL30:AL33"/>
    <mergeCell ref="AM30:AM33"/>
    <mergeCell ref="AN30:AN33"/>
    <mergeCell ref="AJ70:AJ72"/>
    <mergeCell ref="AS42:AS45"/>
    <mergeCell ref="AG73:AG76"/>
    <mergeCell ref="AQ77:AQ80"/>
    <mergeCell ref="V23:W24"/>
    <mergeCell ref="X23:Y24"/>
    <mergeCell ref="Z23:AA24"/>
    <mergeCell ref="AB23:AC24"/>
    <mergeCell ref="D24:D25"/>
    <mergeCell ref="A23:E23"/>
    <mergeCell ref="F23:M23"/>
    <mergeCell ref="N26:N29"/>
    <mergeCell ref="O26:O29"/>
    <mergeCell ref="P26:P29"/>
    <mergeCell ref="Q26:Q29"/>
    <mergeCell ref="J26:J29"/>
    <mergeCell ref="K26:K29"/>
    <mergeCell ref="L26:L29"/>
    <mergeCell ref="M26:M29"/>
    <mergeCell ref="N23:O24"/>
    <mergeCell ref="P23:Q24"/>
    <mergeCell ref="F24:F25"/>
    <mergeCell ref="G24:G25"/>
    <mergeCell ref="H24:H25"/>
    <mergeCell ref="D26:D29"/>
    <mergeCell ref="E26:E29"/>
    <mergeCell ref="Y73:Y76"/>
    <mergeCell ref="A22:M22"/>
    <mergeCell ref="N22:AN22"/>
    <mergeCell ref="AO22:AS23"/>
    <mergeCell ref="AO24:AO25"/>
    <mergeCell ref="AP24:AP25"/>
    <mergeCell ref="AR24:AR25"/>
    <mergeCell ref="AS24:AS25"/>
    <mergeCell ref="A26:A29"/>
    <mergeCell ref="B26:B29"/>
    <mergeCell ref="C26:C29"/>
    <mergeCell ref="AD23:AE24"/>
    <mergeCell ref="AF23:AG24"/>
    <mergeCell ref="AH23:AI24"/>
    <mergeCell ref="AJ23:AK24"/>
    <mergeCell ref="AL23:AM24"/>
    <mergeCell ref="AN23:AN25"/>
    <mergeCell ref="R23:S24"/>
    <mergeCell ref="T23:U24"/>
    <mergeCell ref="R26:R29"/>
    <mergeCell ref="S26:S29"/>
    <mergeCell ref="T26:T29"/>
    <mergeCell ref="U26:U29"/>
    <mergeCell ref="V26:V29"/>
    <mergeCell ref="AD26:AD29"/>
    <mergeCell ref="Z73:Z76"/>
    <mergeCell ref="AA73:AA76"/>
    <mergeCell ref="R73:R76"/>
    <mergeCell ref="S73:S76"/>
    <mergeCell ref="T73:T76"/>
    <mergeCell ref="U73:U76"/>
    <mergeCell ref="AC77:AC80"/>
    <mergeCell ref="Z81:Z84"/>
    <mergeCell ref="AB81:AB84"/>
    <mergeCell ref="AA77:AA80"/>
    <mergeCell ref="AB77:AB80"/>
    <mergeCell ref="V81:V84"/>
    <mergeCell ref="R81:R84"/>
    <mergeCell ref="S81:S84"/>
    <mergeCell ref="T81:T84"/>
    <mergeCell ref="X81:X84"/>
    <mergeCell ref="AD77:AD80"/>
    <mergeCell ref="AE77:AE80"/>
    <mergeCell ref="AF77:AF80"/>
    <mergeCell ref="AG77:AG80"/>
    <mergeCell ref="AH77:AH80"/>
    <mergeCell ref="W77:W80"/>
    <mergeCell ref="X77:X80"/>
    <mergeCell ref="Y77:Y80"/>
    <mergeCell ref="Z77:Z80"/>
    <mergeCell ref="L93:L96"/>
    <mergeCell ref="K93:K96"/>
    <mergeCell ref="J93:J96"/>
    <mergeCell ref="J73:J76"/>
    <mergeCell ref="L105:L108"/>
    <mergeCell ref="M105:M108"/>
    <mergeCell ref="K97:K100"/>
    <mergeCell ref="L97:L100"/>
    <mergeCell ref="M97:M100"/>
    <mergeCell ref="L89:L92"/>
    <mergeCell ref="M89:M92"/>
    <mergeCell ref="M93:M96"/>
    <mergeCell ref="K77:K80"/>
    <mergeCell ref="W85:W88"/>
    <mergeCell ref="AD89:AD92"/>
    <mergeCell ref="AE89:AE92"/>
    <mergeCell ref="AF89:AF92"/>
    <mergeCell ref="AG89:AG92"/>
    <mergeCell ref="U81:U84"/>
    <mergeCell ref="AG81:AG84"/>
    <mergeCell ref="N89:N92"/>
    <mergeCell ref="O89:O92"/>
    <mergeCell ref="P89:P92"/>
    <mergeCell ref="AQ109:AQ112"/>
    <mergeCell ref="AK78:AM78"/>
    <mergeCell ref="AK79:AM79"/>
    <mergeCell ref="AK80:AM80"/>
    <mergeCell ref="AK81:AM81"/>
    <mergeCell ref="AK82:AM82"/>
    <mergeCell ref="AK83:AM83"/>
    <mergeCell ref="AK84:AM84"/>
    <mergeCell ref="AK85:AM85"/>
    <mergeCell ref="AK86:AM86"/>
    <mergeCell ref="AK87:AM87"/>
    <mergeCell ref="AK88:AM88"/>
    <mergeCell ref="AK109:AM109"/>
    <mergeCell ref="AK110:AM110"/>
    <mergeCell ref="AK111:AM111"/>
    <mergeCell ref="AK112:AM112"/>
    <mergeCell ref="AK93:AM93"/>
    <mergeCell ref="AQ93:AQ96"/>
    <mergeCell ref="AK94:AM94"/>
    <mergeCell ref="AK95:AM95"/>
    <mergeCell ref="AK96:AM96"/>
    <mergeCell ref="AK104:AM104"/>
    <mergeCell ref="AQ105:AQ108"/>
    <mergeCell ref="AK106:AM106"/>
    <mergeCell ref="A73:A84"/>
    <mergeCell ref="L77:L80"/>
    <mergeCell ref="M77:M80"/>
    <mergeCell ref="L81:L84"/>
    <mergeCell ref="X73:X76"/>
    <mergeCell ref="N58:N61"/>
    <mergeCell ref="I69:I72"/>
    <mergeCell ref="H69:H72"/>
    <mergeCell ref="G69:G72"/>
    <mergeCell ref="B69:B72"/>
    <mergeCell ref="V58:V61"/>
    <mergeCell ref="W58:W61"/>
    <mergeCell ref="X58:X61"/>
    <mergeCell ref="T58:T61"/>
    <mergeCell ref="U58:U61"/>
    <mergeCell ref="K58:K61"/>
    <mergeCell ref="L58:L61"/>
    <mergeCell ref="M58:M61"/>
    <mergeCell ref="H58:H61"/>
    <mergeCell ref="I58:I61"/>
    <mergeCell ref="R58:R61"/>
    <mergeCell ref="S58:S61"/>
    <mergeCell ref="J58:J61"/>
    <mergeCell ref="M81:M84"/>
    <mergeCell ref="H89:H92"/>
    <mergeCell ref="I89:I92"/>
    <mergeCell ref="P85:P88"/>
    <mergeCell ref="Q85:Q88"/>
    <mergeCell ref="A85:A92"/>
    <mergeCell ref="E85:E88"/>
    <mergeCell ref="B89:B92"/>
    <mergeCell ref="C89:D92"/>
    <mergeCell ref="E89:E92"/>
    <mergeCell ref="F89:F92"/>
    <mergeCell ref="G89:G92"/>
    <mergeCell ref="J89:J92"/>
    <mergeCell ref="K89:K92"/>
    <mergeCell ref="X93:X96"/>
    <mergeCell ref="T93:T96"/>
    <mergeCell ref="S93:S96"/>
    <mergeCell ref="R93:R96"/>
    <mergeCell ref="Q93:Q96"/>
    <mergeCell ref="AK89:AM89"/>
    <mergeCell ref="AQ89:AQ92"/>
    <mergeCell ref="AK90:AM90"/>
    <mergeCell ref="AK91:AM91"/>
    <mergeCell ref="AK92:AM92"/>
    <mergeCell ref="P93:P96"/>
    <mergeCell ref="O93:O96"/>
    <mergeCell ref="N93:N96"/>
    <mergeCell ref="AA89:AA92"/>
    <mergeCell ref="AB89:AB92"/>
    <mergeCell ref="AC89:AC92"/>
    <mergeCell ref="S89:S92"/>
    <mergeCell ref="T89:T92"/>
    <mergeCell ref="U89:U92"/>
    <mergeCell ref="V89:V92"/>
    <mergeCell ref="W89:W92"/>
    <mergeCell ref="X89:X92"/>
    <mergeCell ref="Y89:Y92"/>
    <mergeCell ref="Z89:Z92"/>
    <mergeCell ref="Y93:Y96"/>
    <mergeCell ref="Z93:Z96"/>
    <mergeCell ref="AA93:AA96"/>
    <mergeCell ref="AB93:AB96"/>
    <mergeCell ref="AC93:AC96"/>
    <mergeCell ref="Q89:Q92"/>
    <mergeCell ref="R89:R92"/>
    <mergeCell ref="U93:U96"/>
    <mergeCell ref="V93:V96"/>
    <mergeCell ref="W93:W96"/>
    <mergeCell ref="AH105:AH108"/>
    <mergeCell ref="AI105:AI108"/>
    <mergeCell ref="AE101:AE104"/>
    <mergeCell ref="AF101:AF104"/>
    <mergeCell ref="AG101:AG104"/>
    <mergeCell ref="AH101:AH104"/>
    <mergeCell ref="AI101:AI104"/>
    <mergeCell ref="AH97:AH100"/>
    <mergeCell ref="AI97:AI100"/>
    <mergeCell ref="E105:E108"/>
    <mergeCell ref="F105:F108"/>
    <mergeCell ref="G105:G108"/>
    <mergeCell ref="H105:H108"/>
    <mergeCell ref="I105:I108"/>
    <mergeCell ref="J105:J108"/>
    <mergeCell ref="K105:K108"/>
    <mergeCell ref="N105:N108"/>
    <mergeCell ref="O105:O108"/>
    <mergeCell ref="P105:P108"/>
    <mergeCell ref="Q105:Q108"/>
    <mergeCell ref="R105:R108"/>
    <mergeCell ref="X105:X108"/>
    <mergeCell ref="Y105:Y108"/>
    <mergeCell ref="Z105:Z108"/>
    <mergeCell ref="AA105:AA108"/>
    <mergeCell ref="AB105:AB108"/>
    <mergeCell ref="AC105:AC108"/>
    <mergeCell ref="S105:S108"/>
    <mergeCell ref="T105:T108"/>
    <mergeCell ref="U105:U108"/>
    <mergeCell ref="V105:V108"/>
    <mergeCell ref="W105:W108"/>
    <mergeCell ref="AD105:AD108"/>
    <mergeCell ref="AE105:AE108"/>
    <mergeCell ref="AF105:AF108"/>
    <mergeCell ref="AE97:AE100"/>
    <mergeCell ref="AF97:AF100"/>
    <mergeCell ref="Z97:Z100"/>
    <mergeCell ref="AA97:AA100"/>
    <mergeCell ref="AB97:AB100"/>
    <mergeCell ref="AC97:AC100"/>
    <mergeCell ref="AD97:AD100"/>
    <mergeCell ref="AC101:AC104"/>
    <mergeCell ref="AD101:AD104"/>
    <mergeCell ref="E97:E100"/>
    <mergeCell ref="F97:F100"/>
    <mergeCell ref="G97:G100"/>
    <mergeCell ref="H97:H100"/>
    <mergeCell ref="I97:I100"/>
    <mergeCell ref="J97:J100"/>
    <mergeCell ref="AJ97:AJ100"/>
    <mergeCell ref="AK97:AM97"/>
    <mergeCell ref="AQ97:AQ100"/>
    <mergeCell ref="AK98:AM98"/>
    <mergeCell ref="AK99:AM99"/>
    <mergeCell ref="AK100:AM100"/>
    <mergeCell ref="AG97:AG100"/>
    <mergeCell ref="E101:E104"/>
    <mergeCell ref="F101:F104"/>
    <mergeCell ref="G101:G104"/>
    <mergeCell ref="H101:H104"/>
    <mergeCell ref="I101:I104"/>
    <mergeCell ref="J101:J104"/>
    <mergeCell ref="K101:K104"/>
    <mergeCell ref="L101:L104"/>
    <mergeCell ref="M101:M104"/>
    <mergeCell ref="U101:U104"/>
    <mergeCell ref="V101:V104"/>
    <mergeCell ref="W101:W104"/>
    <mergeCell ref="X101:X104"/>
    <mergeCell ref="Y101:Y104"/>
    <mergeCell ref="Z101:Z104"/>
    <mergeCell ref="AA101:AA104"/>
    <mergeCell ref="AB101:AB104"/>
    <mergeCell ref="U97:U100"/>
    <mergeCell ref="V97:V100"/>
    <mergeCell ref="W97:W100"/>
    <mergeCell ref="X97:X100"/>
    <mergeCell ref="Y97:Y100"/>
    <mergeCell ref="T101:T104"/>
    <mergeCell ref="N97:N100"/>
    <mergeCell ref="O97:O100"/>
    <mergeCell ref="P97:P100"/>
    <mergeCell ref="Q97:Q100"/>
    <mergeCell ref="R97:R100"/>
    <mergeCell ref="N101:N104"/>
    <mergeCell ref="O101:O104"/>
    <mergeCell ref="P101:P104"/>
    <mergeCell ref="Q101:Q104"/>
    <mergeCell ref="R101:R104"/>
    <mergeCell ref="S101:S104"/>
    <mergeCell ref="S97:S100"/>
    <mergeCell ref="T97:T100"/>
    <mergeCell ref="AB109:AB112"/>
    <mergeCell ref="AC109:AC112"/>
    <mergeCell ref="AD109:AD112"/>
    <mergeCell ref="AE109:AE112"/>
    <mergeCell ref="AF109:AF112"/>
    <mergeCell ref="R117:AI117"/>
    <mergeCell ref="W118:AF118"/>
    <mergeCell ref="AG109:AG112"/>
    <mergeCell ref="AH109:AH112"/>
    <mergeCell ref="AI109:AI112"/>
    <mergeCell ref="V109:V112"/>
    <mergeCell ref="W109:W112"/>
    <mergeCell ref="X109:X112"/>
    <mergeCell ref="Y109:Y112"/>
    <mergeCell ref="Z109:Z112"/>
    <mergeCell ref="AA109:AA112"/>
    <mergeCell ref="U109:U112"/>
    <mergeCell ref="R109:R112"/>
    <mergeCell ref="S109:S112"/>
    <mergeCell ref="T109:T112"/>
    <mergeCell ref="I93:I96"/>
    <mergeCell ref="H93:H96"/>
    <mergeCell ref="G93:G96"/>
    <mergeCell ref="B93:B96"/>
    <mergeCell ref="D122:E122"/>
    <mergeCell ref="D123:E123"/>
    <mergeCell ref="A143:D143"/>
    <mergeCell ref="E143:H143"/>
    <mergeCell ref="J143:L143"/>
    <mergeCell ref="D124:E124"/>
    <mergeCell ref="D125:E125"/>
    <mergeCell ref="D126:E126"/>
    <mergeCell ref="D127:E127"/>
    <mergeCell ref="A93:A96"/>
    <mergeCell ref="C93:D96"/>
    <mergeCell ref="E93:E96"/>
    <mergeCell ref="F93:F96"/>
    <mergeCell ref="E109:E112"/>
    <mergeCell ref="F109:F112"/>
    <mergeCell ref="C109:D112"/>
    <mergeCell ref="E134:H136"/>
    <mergeCell ref="I134:L136"/>
    <mergeCell ref="E137:H137"/>
    <mergeCell ref="J137:L137"/>
    <mergeCell ref="B144:D144"/>
    <mergeCell ref="F144:H144"/>
    <mergeCell ref="J144:L144"/>
    <mergeCell ref="B145:D145"/>
    <mergeCell ref="F145:H145"/>
    <mergeCell ref="J145:L145"/>
    <mergeCell ref="A140:D140"/>
    <mergeCell ref="E140:H140"/>
    <mergeCell ref="J140:L140"/>
    <mergeCell ref="B141:D141"/>
    <mergeCell ref="F141:H141"/>
    <mergeCell ref="J141:L141"/>
    <mergeCell ref="B142:D142"/>
    <mergeCell ref="F142:H142"/>
    <mergeCell ref="J142:L142"/>
  </mergeCells>
  <phoneticPr fontId="25" type="noConversion"/>
  <conditionalFormatting sqref="P50:Q50 P54:Q54">
    <cfRule type="colorScale" priority="192">
      <colorScale>
        <cfvo type="min"/>
        <cfvo type="max"/>
        <color rgb="FFFFDB75"/>
        <color theme="9" tint="0.39997558519241921"/>
      </colorScale>
    </cfRule>
  </conditionalFormatting>
  <conditionalFormatting sqref="R54:AM54 AG50:AM50 R50:AE50">
    <cfRule type="colorScale" priority="191">
      <colorScale>
        <cfvo type="min"/>
        <cfvo type="max"/>
        <color rgb="FFFFDB75"/>
        <color theme="9" tint="0.39997558519241921"/>
      </colorScale>
    </cfRule>
  </conditionalFormatting>
  <conditionalFormatting sqref="P26:Q26">
    <cfRule type="colorScale" priority="147">
      <colorScale>
        <cfvo type="min"/>
        <cfvo type="max"/>
        <color rgb="FFFFDB75"/>
        <color theme="9" tint="0.39997558519241921"/>
      </colorScale>
    </cfRule>
  </conditionalFormatting>
  <conditionalFormatting sqref="AC26 AE26 AG26 AI26 AK26 AM26">
    <cfRule type="colorScale" priority="146">
      <colorScale>
        <cfvo type="min"/>
        <cfvo type="max"/>
        <color rgb="FFFFDB75"/>
        <color theme="9" tint="0.39997558519241921"/>
      </colorScale>
    </cfRule>
  </conditionalFormatting>
  <conditionalFormatting sqref="R26 AB26 Z26 X26 V26 T26">
    <cfRule type="colorScale" priority="134">
      <colorScale>
        <cfvo type="min"/>
        <cfvo type="max"/>
        <color rgb="FFFFDB75"/>
        <color theme="9" tint="0.39997558519241921"/>
      </colorScale>
    </cfRule>
  </conditionalFormatting>
  <conditionalFormatting sqref="AJ26 AL26 AH26 AF26">
    <cfRule type="colorScale" priority="133">
      <colorScale>
        <cfvo type="min"/>
        <cfvo type="max"/>
        <color rgb="FFFFDB75"/>
        <color theme="9" tint="0.39997558519241921"/>
      </colorScale>
    </cfRule>
  </conditionalFormatting>
  <conditionalFormatting sqref="P34:AM34">
    <cfRule type="colorScale" priority="132">
      <colorScale>
        <cfvo type="min"/>
        <cfvo type="max"/>
        <color rgb="FFFFDB75"/>
        <color theme="9" tint="0.39997558519241921"/>
      </colorScale>
    </cfRule>
  </conditionalFormatting>
  <conditionalFormatting sqref="L73:M73 L77:M77 L81:M81">
    <cfRule type="colorScale" priority="130">
      <colorScale>
        <cfvo type="min"/>
        <cfvo type="max"/>
        <color rgb="FFFFDB75"/>
        <color theme="9" tint="0.39997558519241921"/>
      </colorScale>
    </cfRule>
  </conditionalFormatting>
  <conditionalFormatting sqref="N73:Q73 AA81 N77:Q77 N81:Y81 T73:W73 Z73:AC73 AF73:AI73 AF77:AI77 AC81:AI81">
    <cfRule type="colorScale" priority="131">
      <colorScale>
        <cfvo type="min"/>
        <cfvo type="max"/>
        <color rgb="FFFFDB75"/>
        <color theme="9" tint="0.39997558519241921"/>
      </colorScale>
    </cfRule>
  </conditionalFormatting>
  <conditionalFormatting sqref="Z81">
    <cfRule type="colorScale" priority="129">
      <colorScale>
        <cfvo type="min"/>
        <cfvo type="max"/>
        <color rgb="FFFFDB75"/>
        <color theme="9" tint="0.39997558519241921"/>
      </colorScale>
    </cfRule>
  </conditionalFormatting>
  <conditionalFormatting sqref="AB81">
    <cfRule type="colorScale" priority="128">
      <colorScale>
        <cfvo type="min"/>
        <cfvo type="max"/>
        <color rgb="FFFFDB75"/>
        <color theme="9" tint="0.39997558519241921"/>
      </colorScale>
    </cfRule>
  </conditionalFormatting>
  <conditionalFormatting sqref="L85:M85 L89:M89">
    <cfRule type="colorScale" priority="242">
      <colorScale>
        <cfvo type="min"/>
        <cfvo type="max"/>
        <color rgb="FFFFDB75"/>
        <color theme="9" tint="0.39997558519241921"/>
      </colorScale>
    </cfRule>
  </conditionalFormatting>
  <conditionalFormatting sqref="N85:U85 N89:U89 X85:AC85 AF85:AI85 AF89:AI89">
    <cfRule type="colorScale" priority="244">
      <colorScale>
        <cfvo type="min"/>
        <cfvo type="max"/>
        <color rgb="FFFFDB75"/>
        <color theme="9" tint="0.39997558519241921"/>
      </colorScale>
    </cfRule>
  </conditionalFormatting>
  <conditionalFormatting sqref="P58:Q58">
    <cfRule type="colorScale" priority="124">
      <colorScale>
        <cfvo type="min"/>
        <cfvo type="max"/>
        <color rgb="FFFFDB75"/>
        <color theme="9" tint="0.39997558519241921"/>
      </colorScale>
    </cfRule>
  </conditionalFormatting>
  <conditionalFormatting sqref="R58:S58 AB58:AG58 AJ58:AM58 V58:Y58">
    <cfRule type="colorScale" priority="123">
      <colorScale>
        <cfvo type="min"/>
        <cfvo type="max"/>
        <color rgb="FFFFDB75"/>
        <color theme="9" tint="0.39997558519241921"/>
      </colorScale>
    </cfRule>
  </conditionalFormatting>
  <conditionalFormatting sqref="L93:M93">
    <cfRule type="colorScale" priority="115">
      <colorScale>
        <cfvo type="min"/>
        <cfvo type="max"/>
        <color rgb="FFFFDB75"/>
        <color theme="9" tint="0.39997558519241921"/>
      </colorScale>
    </cfRule>
  </conditionalFormatting>
  <conditionalFormatting sqref="N93:W93 Y93:AI93">
    <cfRule type="colorScale" priority="116">
      <colorScale>
        <cfvo type="min"/>
        <cfvo type="max"/>
        <color rgb="FFFFDB75"/>
        <color theme="9" tint="0.39997558519241921"/>
      </colorScale>
    </cfRule>
  </conditionalFormatting>
  <conditionalFormatting sqref="X93">
    <cfRule type="colorScale" priority="114">
      <colorScale>
        <cfvo type="min"/>
        <cfvo type="max"/>
        <color rgb="FFFFDB75"/>
        <color theme="9" tint="0.39997558519241921"/>
      </colorScale>
    </cfRule>
  </conditionalFormatting>
  <conditionalFormatting sqref="L97:M97">
    <cfRule type="colorScale" priority="111">
      <colorScale>
        <cfvo type="min"/>
        <cfvo type="max"/>
        <color rgb="FFFFDB75"/>
        <color theme="9" tint="0.39997558519241921"/>
      </colorScale>
    </cfRule>
  </conditionalFormatting>
  <conditionalFormatting sqref="P97:Q97 T97:W97 Z97:AI97">
    <cfRule type="colorScale" priority="110">
      <colorScale>
        <cfvo type="min"/>
        <cfvo type="max"/>
        <color rgb="FFFFDB75"/>
        <color theme="9" tint="0.39997558519241921"/>
      </colorScale>
    </cfRule>
  </conditionalFormatting>
  <conditionalFormatting sqref="AA101 AI101 AC101 AE101 AG101">
    <cfRule type="colorScale" priority="113">
      <colorScale>
        <cfvo type="min"/>
        <cfvo type="max"/>
        <color rgb="FFFFDB75"/>
        <color theme="9" tint="0.39997558519241921"/>
      </colorScale>
    </cfRule>
  </conditionalFormatting>
  <conditionalFormatting sqref="AF50">
    <cfRule type="colorScale" priority="95">
      <colorScale>
        <cfvo type="min"/>
        <cfvo type="max"/>
        <color rgb="FFFFDB75"/>
        <color theme="9" tint="0.39997558519241921"/>
      </colorScale>
    </cfRule>
  </conditionalFormatting>
  <conditionalFormatting sqref="S26">
    <cfRule type="colorScale" priority="93">
      <colorScale>
        <cfvo type="min"/>
        <cfvo type="max"/>
        <color rgb="FFFFDB75"/>
        <color theme="9" tint="0.39997558519241921"/>
      </colorScale>
    </cfRule>
  </conditionalFormatting>
  <conditionalFormatting sqref="U26">
    <cfRule type="colorScale" priority="92">
      <colorScale>
        <cfvo type="min"/>
        <cfvo type="max"/>
        <color rgb="FFFFDB75"/>
        <color theme="9" tint="0.39997558519241921"/>
      </colorScale>
    </cfRule>
  </conditionalFormatting>
  <conditionalFormatting sqref="W26">
    <cfRule type="colorScale" priority="91">
      <colorScale>
        <cfvo type="min"/>
        <cfvo type="max"/>
        <color rgb="FFFFDB75"/>
        <color theme="9" tint="0.39997558519241921"/>
      </colorScale>
    </cfRule>
  </conditionalFormatting>
  <conditionalFormatting sqref="Y26">
    <cfRule type="colorScale" priority="90">
      <colorScale>
        <cfvo type="min"/>
        <cfvo type="max"/>
        <color rgb="FFFFDB75"/>
        <color theme="9" tint="0.39997558519241921"/>
      </colorScale>
    </cfRule>
  </conditionalFormatting>
  <conditionalFormatting sqref="AA26">
    <cfRule type="colorScale" priority="89">
      <colorScale>
        <cfvo type="min"/>
        <cfvo type="max"/>
        <color rgb="FFFFDB75"/>
        <color theme="9" tint="0.39997558519241921"/>
      </colorScale>
    </cfRule>
  </conditionalFormatting>
  <conditionalFormatting sqref="Z58:AA58">
    <cfRule type="colorScale" priority="88">
      <colorScale>
        <cfvo type="min"/>
        <cfvo type="max"/>
        <color rgb="FFFFDB75"/>
        <color theme="9" tint="0.39997558519241921"/>
      </colorScale>
    </cfRule>
  </conditionalFormatting>
  <conditionalFormatting sqref="AH58">
    <cfRule type="colorScale" priority="87">
      <colorScale>
        <cfvo type="min"/>
        <cfvo type="max"/>
        <color rgb="FFFFDB75"/>
        <color theme="9" tint="0.39997558519241921"/>
      </colorScale>
    </cfRule>
  </conditionalFormatting>
  <conditionalFormatting sqref="AI58">
    <cfRule type="colorScale" priority="86">
      <colorScale>
        <cfvo type="min"/>
        <cfvo type="max"/>
        <color rgb="FFFFDB75"/>
        <color theme="9" tint="0.39997558519241921"/>
      </colorScale>
    </cfRule>
  </conditionalFormatting>
  <conditionalFormatting sqref="T58:U58">
    <cfRule type="colorScale" priority="85">
      <colorScale>
        <cfvo type="min"/>
        <cfvo type="max"/>
        <color rgb="FFFFDB75"/>
        <color theme="9" tint="0.39997558519241921"/>
      </colorScale>
    </cfRule>
  </conditionalFormatting>
  <conditionalFormatting sqref="R73:S73">
    <cfRule type="colorScale" priority="84">
      <colorScale>
        <cfvo type="min"/>
        <cfvo type="max"/>
        <color rgb="FFFFDB75"/>
        <color theme="9" tint="0.39997558519241921"/>
      </colorScale>
    </cfRule>
  </conditionalFormatting>
  <conditionalFormatting sqref="X73:Y73">
    <cfRule type="colorScale" priority="83">
      <colorScale>
        <cfvo type="min"/>
        <cfvo type="max"/>
        <color rgb="FFFFDB75"/>
        <color theme="9" tint="0.39997558519241921"/>
      </colorScale>
    </cfRule>
  </conditionalFormatting>
  <conditionalFormatting sqref="AD73:AE73">
    <cfRule type="colorScale" priority="82">
      <colorScale>
        <cfvo type="min"/>
        <cfvo type="max"/>
        <color rgb="FFFFDB75"/>
        <color theme="9" tint="0.39997558519241921"/>
      </colorScale>
    </cfRule>
  </conditionalFormatting>
  <conditionalFormatting sqref="T77:W77 Z77:AD77">
    <cfRule type="colorScale" priority="81">
      <colorScale>
        <cfvo type="min"/>
        <cfvo type="max"/>
        <color rgb="FFFFDB75"/>
        <color theme="9" tint="0.39997558519241921"/>
      </colorScale>
    </cfRule>
  </conditionalFormatting>
  <conditionalFormatting sqref="R77:S77">
    <cfRule type="colorScale" priority="80">
      <colorScale>
        <cfvo type="min"/>
        <cfvo type="max"/>
        <color rgb="FFFFDB75"/>
        <color theme="9" tint="0.39997558519241921"/>
      </colorScale>
    </cfRule>
  </conditionalFormatting>
  <conditionalFormatting sqref="X77:Y77">
    <cfRule type="colorScale" priority="79">
      <colorScale>
        <cfvo type="min"/>
        <cfvo type="max"/>
        <color rgb="FFFFDB75"/>
        <color theme="9" tint="0.39997558519241921"/>
      </colorScale>
    </cfRule>
  </conditionalFormatting>
  <conditionalFormatting sqref="AE77">
    <cfRule type="colorScale" priority="78">
      <colorScale>
        <cfvo type="min"/>
        <cfvo type="max"/>
        <color rgb="FFFFDB75"/>
        <color theme="9" tint="0.39997558519241921"/>
      </colorScale>
    </cfRule>
  </conditionalFormatting>
  <conditionalFormatting sqref="X89:AC89">
    <cfRule type="colorScale" priority="77">
      <colorScale>
        <cfvo type="min"/>
        <cfvo type="max"/>
        <color rgb="FFFFDB75"/>
        <color theme="9" tint="0.39997558519241921"/>
      </colorScale>
    </cfRule>
  </conditionalFormatting>
  <conditionalFormatting sqref="AE85">
    <cfRule type="colorScale" priority="76">
      <colorScale>
        <cfvo type="min"/>
        <cfvo type="max"/>
        <color rgb="FFFFDB75"/>
        <color theme="9" tint="0.39997558519241921"/>
      </colorScale>
    </cfRule>
  </conditionalFormatting>
  <conditionalFormatting sqref="AE89">
    <cfRule type="colorScale" priority="75">
      <colorScale>
        <cfvo type="min"/>
        <cfvo type="max"/>
        <color rgb="FFFFDB75"/>
        <color theme="9" tint="0.39997558519241921"/>
      </colorScale>
    </cfRule>
  </conditionalFormatting>
  <conditionalFormatting sqref="R97:S97">
    <cfRule type="colorScale" priority="74">
      <colorScale>
        <cfvo type="min"/>
        <cfvo type="max"/>
        <color rgb="FFFFDB75"/>
        <color theme="9" tint="0.39997558519241921"/>
      </colorScale>
    </cfRule>
  </conditionalFormatting>
  <conditionalFormatting sqref="N97:O97">
    <cfRule type="colorScale" priority="73">
      <colorScale>
        <cfvo type="min"/>
        <cfvo type="max"/>
        <color rgb="FFFFDB75"/>
        <color theme="9" tint="0.39997558519241921"/>
      </colorScale>
    </cfRule>
  </conditionalFormatting>
  <conditionalFormatting sqref="Y101">
    <cfRule type="colorScale" priority="69">
      <colorScale>
        <cfvo type="min"/>
        <cfvo type="max"/>
        <color rgb="FFFFDB75"/>
        <color theme="9" tint="0.39997558519241921"/>
      </colorScale>
    </cfRule>
  </conditionalFormatting>
  <conditionalFormatting sqref="L101">
    <cfRule type="colorScale" priority="63">
      <colorScale>
        <cfvo type="min"/>
        <cfvo type="max"/>
        <color rgb="FFFFDB75"/>
        <color theme="9" tint="0.39997558519241921"/>
      </colorScale>
    </cfRule>
  </conditionalFormatting>
  <conditionalFormatting sqref="M101">
    <cfRule type="colorScale" priority="62">
      <colorScale>
        <cfvo type="min"/>
        <cfvo type="max"/>
        <color rgb="FFFFDB75"/>
        <color theme="9" tint="0.39997558519241921"/>
      </colorScale>
    </cfRule>
  </conditionalFormatting>
  <conditionalFormatting sqref="Y97">
    <cfRule type="colorScale" priority="49">
      <colorScale>
        <cfvo type="min"/>
        <cfvo type="max"/>
        <color rgb="FFFFDB75"/>
        <color theme="9" tint="0.39997558519241921"/>
      </colorScale>
    </cfRule>
  </conditionalFormatting>
  <conditionalFormatting sqref="N101:X101">
    <cfRule type="colorScale" priority="28">
      <colorScale>
        <cfvo type="min"/>
        <cfvo type="max"/>
        <color rgb="FFFFDB75"/>
        <color theme="9" tint="0.39997558519241921"/>
      </colorScale>
    </cfRule>
  </conditionalFormatting>
  <conditionalFormatting sqref="Z101">
    <cfRule type="colorScale" priority="27">
      <colorScale>
        <cfvo type="min"/>
        <cfvo type="max"/>
        <color rgb="FFFFDB75"/>
        <color theme="9" tint="0.39997558519241921"/>
      </colorScale>
    </cfRule>
  </conditionalFormatting>
  <conditionalFormatting sqref="AB101">
    <cfRule type="colorScale" priority="26">
      <colorScale>
        <cfvo type="min"/>
        <cfvo type="max"/>
        <color rgb="FFFFDB75"/>
        <color theme="9" tint="0.39997558519241921"/>
      </colorScale>
    </cfRule>
  </conditionalFormatting>
  <conditionalFormatting sqref="AD101">
    <cfRule type="colorScale" priority="25">
      <colorScale>
        <cfvo type="min"/>
        <cfvo type="max"/>
        <color rgb="FFFFDB75"/>
        <color theme="9" tint="0.39997558519241921"/>
      </colorScale>
    </cfRule>
  </conditionalFormatting>
  <conditionalFormatting sqref="AF101">
    <cfRule type="colorScale" priority="24">
      <colorScale>
        <cfvo type="min"/>
        <cfvo type="max"/>
        <color rgb="FFFFDB75"/>
        <color theme="9" tint="0.39997558519241921"/>
      </colorScale>
    </cfRule>
  </conditionalFormatting>
  <conditionalFormatting sqref="AH101">
    <cfRule type="colorScale" priority="23">
      <colorScale>
        <cfvo type="min"/>
        <cfvo type="max"/>
        <color rgb="FFFFDB75"/>
        <color theme="9" tint="0.39997558519241921"/>
      </colorScale>
    </cfRule>
  </conditionalFormatting>
  <conditionalFormatting sqref="AA105 AI105 AC105 AE105 AG105">
    <cfRule type="colorScale" priority="22">
      <colorScale>
        <cfvo type="min"/>
        <cfvo type="max"/>
        <color rgb="FFFFDB75"/>
        <color theme="9" tint="0.39997558519241921"/>
      </colorScale>
    </cfRule>
  </conditionalFormatting>
  <conditionalFormatting sqref="Y105">
    <cfRule type="colorScale" priority="21">
      <colorScale>
        <cfvo type="min"/>
        <cfvo type="max"/>
        <color rgb="FFFFDB75"/>
        <color theme="9" tint="0.39997558519241921"/>
      </colorScale>
    </cfRule>
  </conditionalFormatting>
  <conditionalFormatting sqref="L105">
    <cfRule type="colorScale" priority="20">
      <colorScale>
        <cfvo type="min"/>
        <cfvo type="max"/>
        <color rgb="FFFFDB75"/>
        <color theme="9" tint="0.39997558519241921"/>
      </colorScale>
    </cfRule>
  </conditionalFormatting>
  <conditionalFormatting sqref="M105">
    <cfRule type="colorScale" priority="19">
      <colorScale>
        <cfvo type="min"/>
        <cfvo type="max"/>
        <color rgb="FFFFDB75"/>
        <color theme="9" tint="0.39997558519241921"/>
      </colorScale>
    </cfRule>
  </conditionalFormatting>
  <conditionalFormatting sqref="N105:X105">
    <cfRule type="colorScale" priority="18">
      <colorScale>
        <cfvo type="min"/>
        <cfvo type="max"/>
        <color rgb="FFFFDB75"/>
        <color theme="9" tint="0.39997558519241921"/>
      </colorScale>
    </cfRule>
  </conditionalFormatting>
  <conditionalFormatting sqref="Z105">
    <cfRule type="colorScale" priority="17">
      <colorScale>
        <cfvo type="min"/>
        <cfvo type="max"/>
        <color rgb="FFFFDB75"/>
        <color theme="9" tint="0.39997558519241921"/>
      </colorScale>
    </cfRule>
  </conditionalFormatting>
  <conditionalFormatting sqref="AB105">
    <cfRule type="colorScale" priority="16">
      <colorScale>
        <cfvo type="min"/>
        <cfvo type="max"/>
        <color rgb="FFFFDB75"/>
        <color theme="9" tint="0.39997558519241921"/>
      </colorScale>
    </cfRule>
  </conditionalFormatting>
  <conditionalFormatting sqref="AD105">
    <cfRule type="colorScale" priority="15">
      <colorScale>
        <cfvo type="min"/>
        <cfvo type="max"/>
        <color rgb="FFFFDB75"/>
        <color theme="9" tint="0.39997558519241921"/>
      </colorScale>
    </cfRule>
  </conditionalFormatting>
  <conditionalFormatting sqref="AF105">
    <cfRule type="colorScale" priority="14">
      <colorScale>
        <cfvo type="min"/>
        <cfvo type="max"/>
        <color rgb="FFFFDB75"/>
        <color theme="9" tint="0.39997558519241921"/>
      </colorScale>
    </cfRule>
  </conditionalFormatting>
  <conditionalFormatting sqref="AH105">
    <cfRule type="colorScale" priority="13">
      <colorScale>
        <cfvo type="min"/>
        <cfvo type="max"/>
        <color rgb="FFFFDB75"/>
        <color theme="9" tint="0.39997558519241921"/>
      </colorScale>
    </cfRule>
  </conditionalFormatting>
  <conditionalFormatting sqref="AA109 AI109 AC109 AE109 AG109">
    <cfRule type="colorScale" priority="12">
      <colorScale>
        <cfvo type="min"/>
        <cfvo type="max"/>
        <color rgb="FFFFDB75"/>
        <color theme="9" tint="0.39997558519241921"/>
      </colorScale>
    </cfRule>
  </conditionalFormatting>
  <conditionalFormatting sqref="Y109">
    <cfRule type="colorScale" priority="11">
      <colorScale>
        <cfvo type="min"/>
        <cfvo type="max"/>
        <color rgb="FFFFDB75"/>
        <color theme="9" tint="0.39997558519241921"/>
      </colorScale>
    </cfRule>
  </conditionalFormatting>
  <conditionalFormatting sqref="L109">
    <cfRule type="colorScale" priority="10">
      <colorScale>
        <cfvo type="min"/>
        <cfvo type="max"/>
        <color rgb="FFFFDB75"/>
        <color theme="9" tint="0.39997558519241921"/>
      </colorScale>
    </cfRule>
  </conditionalFormatting>
  <conditionalFormatting sqref="M109">
    <cfRule type="colorScale" priority="9">
      <colorScale>
        <cfvo type="min"/>
        <cfvo type="max"/>
        <color rgb="FFFFDB75"/>
        <color theme="9" tint="0.39997558519241921"/>
      </colorScale>
    </cfRule>
  </conditionalFormatting>
  <conditionalFormatting sqref="N109:X109">
    <cfRule type="colorScale" priority="8">
      <colorScale>
        <cfvo type="min"/>
        <cfvo type="max"/>
        <color rgb="FFFFDB75"/>
        <color theme="9" tint="0.39997558519241921"/>
      </colorScale>
    </cfRule>
  </conditionalFormatting>
  <conditionalFormatting sqref="Z109">
    <cfRule type="colorScale" priority="7">
      <colorScale>
        <cfvo type="min"/>
        <cfvo type="max"/>
        <color rgb="FFFFDB75"/>
        <color theme="9" tint="0.39997558519241921"/>
      </colorScale>
    </cfRule>
  </conditionalFormatting>
  <conditionalFormatting sqref="AB109">
    <cfRule type="colorScale" priority="6">
      <colorScale>
        <cfvo type="min"/>
        <cfvo type="max"/>
        <color rgb="FFFFDB75"/>
        <color theme="9" tint="0.39997558519241921"/>
      </colorScale>
    </cfRule>
  </conditionalFormatting>
  <conditionalFormatting sqref="AD109">
    <cfRule type="colorScale" priority="5">
      <colorScale>
        <cfvo type="min"/>
        <cfvo type="max"/>
        <color rgb="FFFFDB75"/>
        <color theme="9" tint="0.39997558519241921"/>
      </colorScale>
    </cfRule>
  </conditionalFormatting>
  <conditionalFormatting sqref="AF109">
    <cfRule type="colorScale" priority="4">
      <colorScale>
        <cfvo type="min"/>
        <cfvo type="max"/>
        <color rgb="FFFFDB75"/>
        <color theme="9" tint="0.39997558519241921"/>
      </colorScale>
    </cfRule>
  </conditionalFormatting>
  <conditionalFormatting sqref="AH109">
    <cfRule type="colorScale" priority="3">
      <colorScale>
        <cfvo type="min"/>
        <cfvo type="max"/>
        <color rgb="FFFFDB75"/>
        <color theme="9" tint="0.39997558519241921"/>
      </colorScale>
    </cfRule>
  </conditionalFormatting>
  <conditionalFormatting sqref="AD26">
    <cfRule type="colorScale" priority="2">
      <colorScale>
        <cfvo type="min"/>
        <cfvo type="max"/>
        <color rgb="FFFFDB75"/>
        <color theme="9" tint="0.39997558519241921"/>
      </colorScale>
    </cfRule>
  </conditionalFormatting>
  <conditionalFormatting sqref="X9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Hoja1!$C$58:$C$95</xm:f>
          </x14:formula1>
          <xm:sqref>C30:C49</xm:sqref>
        </x14:dataValidation>
        <x14:dataValidation type="list" allowBlank="1" showInputMessage="1" showErrorMessage="1" xr:uid="{00000000-0002-0000-0000-000004000000}">
          <x14:formula1>
            <xm:f>Hoja1!$C$27:$C$35</xm:f>
          </x14:formula1>
          <xm:sqref>A26:A49</xm:sqref>
        </x14:dataValidation>
        <x14:dataValidation type="list" allowBlank="1" showInputMessage="1" showErrorMessage="1" xr:uid="{00000000-0002-0000-0000-000005000000}">
          <x14:formula1>
            <xm:f>Hoja1!$C$39:$C$56</xm:f>
          </x14:formula1>
          <xm:sqref>B26:B49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3A1CB-C6F7-49AD-B910-2AA69A3ADB8C}">
  <sheetPr>
    <pageSetUpPr fitToPage="1"/>
  </sheetPr>
  <dimension ref="B1:AC62"/>
  <sheetViews>
    <sheetView showGridLines="0" view="pageBreakPreview" topLeftCell="G6" zoomScale="90" zoomScaleNormal="100" zoomScaleSheetLayoutView="90" workbookViewId="0">
      <selection activeCell="B45" sqref="B45:X46"/>
    </sheetView>
  </sheetViews>
  <sheetFormatPr baseColWidth="10" defaultColWidth="5.109375" defaultRowHeight="13.65" customHeight="1"/>
  <cols>
    <col min="1" max="1" width="5.109375" style="327"/>
    <col min="2" max="2" width="17.6640625" style="327" customWidth="1"/>
    <col min="3" max="3" width="11.5546875" style="327" customWidth="1"/>
    <col min="4" max="4" width="12.5546875" style="329" customWidth="1"/>
    <col min="5" max="5" width="9.109375" style="329" customWidth="1"/>
    <col min="6" max="12" width="7.44140625" style="327" customWidth="1"/>
    <col min="13" max="13" width="11.88671875" style="327" customWidth="1"/>
    <col min="14" max="23" width="7.44140625" style="327" customWidth="1"/>
    <col min="24" max="24" width="24.44140625" style="327" customWidth="1"/>
    <col min="25" max="25" width="41.109375" style="327" customWidth="1"/>
    <col min="26" max="26" width="11.5546875" style="327" customWidth="1"/>
    <col min="27" max="27" width="29.44140625" style="327" customWidth="1"/>
    <col min="28" max="28" width="16.44140625" style="328" customWidth="1"/>
    <col min="29" max="29" width="5.109375" style="328"/>
    <col min="30" max="16384" width="5.109375" style="327"/>
  </cols>
  <sheetData>
    <row r="1" spans="2:27" ht="15.6" customHeight="1">
      <c r="B1" s="411"/>
      <c r="C1" s="411"/>
      <c r="D1" s="411" t="s">
        <v>0</v>
      </c>
      <c r="E1" s="411"/>
      <c r="F1" s="411"/>
      <c r="G1" s="411"/>
      <c r="H1" s="411"/>
      <c r="I1" s="411"/>
      <c r="J1" s="411"/>
      <c r="K1" s="411"/>
      <c r="L1" s="411"/>
      <c r="M1" s="411"/>
      <c r="N1" s="411"/>
      <c r="O1" s="411"/>
      <c r="P1" s="411"/>
      <c r="Q1" s="411"/>
      <c r="R1" s="411"/>
      <c r="S1" s="450" t="s">
        <v>1</v>
      </c>
      <c r="T1" s="450"/>
      <c r="U1" s="450"/>
      <c r="V1" s="450" t="s">
        <v>883</v>
      </c>
      <c r="W1" s="450"/>
      <c r="X1" s="450"/>
    </row>
    <row r="2" spans="2:27" ht="13.2">
      <c r="B2" s="411"/>
      <c r="C2" s="411"/>
      <c r="D2" s="411"/>
      <c r="E2" s="411"/>
      <c r="F2" s="411"/>
      <c r="G2" s="411"/>
      <c r="H2" s="411"/>
      <c r="I2" s="411"/>
      <c r="J2" s="411"/>
      <c r="K2" s="411"/>
      <c r="L2" s="411"/>
      <c r="M2" s="411"/>
      <c r="N2" s="411"/>
      <c r="O2" s="411"/>
      <c r="P2" s="411"/>
      <c r="Q2" s="411"/>
      <c r="R2" s="411"/>
      <c r="S2" s="450" t="s">
        <v>3</v>
      </c>
      <c r="T2" s="450"/>
      <c r="U2" s="450"/>
      <c r="V2" s="451" t="s">
        <v>882</v>
      </c>
      <c r="W2" s="451"/>
      <c r="X2" s="451"/>
    </row>
    <row r="3" spans="2:27" ht="13.2">
      <c r="B3" s="411"/>
      <c r="C3" s="411"/>
      <c r="D3" s="411" t="s">
        <v>881</v>
      </c>
      <c r="E3" s="411"/>
      <c r="F3" s="411"/>
      <c r="G3" s="411"/>
      <c r="H3" s="411"/>
      <c r="I3" s="411"/>
      <c r="J3" s="411"/>
      <c r="K3" s="411"/>
      <c r="L3" s="411"/>
      <c r="M3" s="411"/>
      <c r="N3" s="411"/>
      <c r="O3" s="411"/>
      <c r="P3" s="411"/>
      <c r="Q3" s="411"/>
      <c r="R3" s="411"/>
      <c r="S3" s="450" t="s">
        <v>5</v>
      </c>
      <c r="T3" s="450"/>
      <c r="U3" s="450"/>
      <c r="V3" s="450" t="s">
        <v>6</v>
      </c>
      <c r="W3" s="450"/>
      <c r="X3" s="450"/>
    </row>
    <row r="4" spans="2:27" ht="15.6" customHeight="1">
      <c r="B4" s="411"/>
      <c r="C4" s="411"/>
      <c r="D4" s="411"/>
      <c r="E4" s="411"/>
      <c r="F4" s="411"/>
      <c r="G4" s="411"/>
      <c r="H4" s="411"/>
      <c r="I4" s="411"/>
      <c r="J4" s="411"/>
      <c r="K4" s="411"/>
      <c r="L4" s="411"/>
      <c r="M4" s="411"/>
      <c r="N4" s="411"/>
      <c r="O4" s="411"/>
      <c r="P4" s="411"/>
      <c r="Q4" s="411"/>
      <c r="R4" s="411"/>
      <c r="S4" s="450" t="s">
        <v>880</v>
      </c>
      <c r="T4" s="450"/>
      <c r="U4" s="450"/>
      <c r="V4" s="449">
        <v>44725</v>
      </c>
      <c r="W4" s="411"/>
      <c r="X4" s="411"/>
    </row>
    <row r="5" spans="2:27" ht="9" customHeight="1">
      <c r="B5" s="405"/>
      <c r="C5" s="404"/>
      <c r="D5" s="404"/>
      <c r="E5" s="404"/>
      <c r="F5" s="404"/>
      <c r="G5" s="404"/>
      <c r="H5" s="404"/>
      <c r="I5" s="404"/>
      <c r="J5" s="404"/>
      <c r="K5" s="404"/>
      <c r="L5" s="404"/>
      <c r="M5" s="404"/>
      <c r="N5" s="404"/>
      <c r="O5" s="404"/>
      <c r="P5" s="404"/>
      <c r="Q5" s="404"/>
      <c r="R5" s="404"/>
      <c r="S5" s="404"/>
      <c r="T5" s="404"/>
      <c r="U5" s="404"/>
      <c r="V5" s="404"/>
      <c r="W5" s="404"/>
      <c r="X5" s="403"/>
    </row>
    <row r="6" spans="2:27" ht="18.75" customHeight="1">
      <c r="B6" s="410" t="s">
        <v>879</v>
      </c>
      <c r="C6" s="409"/>
      <c r="D6" s="409"/>
      <c r="E6" s="409"/>
      <c r="F6" s="409"/>
      <c r="G6" s="409"/>
      <c r="H6" s="409"/>
      <c r="I6" s="409"/>
      <c r="J6" s="409"/>
      <c r="K6" s="409"/>
      <c r="L6" s="409"/>
      <c r="M6" s="409"/>
      <c r="N6" s="409"/>
      <c r="O6" s="409"/>
      <c r="P6" s="409"/>
      <c r="Q6" s="409"/>
      <c r="R6" s="409"/>
      <c r="S6" s="409"/>
      <c r="T6" s="409"/>
      <c r="U6" s="409"/>
      <c r="V6" s="409"/>
      <c r="W6" s="409"/>
      <c r="X6" s="408"/>
    </row>
    <row r="7" spans="2:27" ht="17.100000000000001" customHeight="1">
      <c r="B7" s="405" t="s">
        <v>878</v>
      </c>
      <c r="C7" s="404"/>
      <c r="D7" s="404"/>
      <c r="E7" s="404"/>
      <c r="F7" s="404"/>
      <c r="G7" s="404"/>
      <c r="H7" s="403"/>
      <c r="I7" s="405" t="s">
        <v>877</v>
      </c>
      <c r="J7" s="404"/>
      <c r="K7" s="404"/>
      <c r="L7" s="404"/>
      <c r="M7" s="404"/>
      <c r="N7" s="404"/>
      <c r="O7" s="404"/>
      <c r="P7" s="404"/>
      <c r="Q7" s="404"/>
      <c r="R7" s="404"/>
      <c r="S7" s="404"/>
      <c r="T7" s="403"/>
      <c r="U7" s="405" t="s">
        <v>876</v>
      </c>
      <c r="V7" s="404"/>
      <c r="W7" s="404"/>
      <c r="X7" s="403"/>
    </row>
    <row r="8" spans="2:27" ht="26.85" customHeight="1">
      <c r="B8" s="397" t="s">
        <v>15</v>
      </c>
      <c r="C8" s="396"/>
      <c r="D8" s="396"/>
      <c r="E8" s="396"/>
      <c r="F8" s="396"/>
      <c r="G8" s="396"/>
      <c r="H8" s="395"/>
      <c r="I8" s="397" t="s">
        <v>15</v>
      </c>
      <c r="J8" s="396"/>
      <c r="K8" s="396"/>
      <c r="L8" s="396"/>
      <c r="M8" s="396"/>
      <c r="N8" s="396"/>
      <c r="O8" s="396"/>
      <c r="P8" s="396"/>
      <c r="Q8" s="396"/>
      <c r="R8" s="396"/>
      <c r="S8" s="396"/>
      <c r="T8" s="395"/>
      <c r="U8" s="397" t="s">
        <v>695</v>
      </c>
      <c r="V8" s="396"/>
      <c r="W8" s="396"/>
      <c r="X8" s="395"/>
    </row>
    <row r="9" spans="2:27" ht="19.350000000000001" customHeight="1">
      <c r="B9" s="410" t="s">
        <v>875</v>
      </c>
      <c r="C9" s="409"/>
      <c r="D9" s="409"/>
      <c r="E9" s="409"/>
      <c r="F9" s="409"/>
      <c r="G9" s="409"/>
      <c r="H9" s="409"/>
      <c r="I9" s="409"/>
      <c r="J9" s="409"/>
      <c r="K9" s="409"/>
      <c r="L9" s="409"/>
      <c r="M9" s="409"/>
      <c r="N9" s="409"/>
      <c r="O9" s="409"/>
      <c r="P9" s="409"/>
      <c r="Q9" s="409"/>
      <c r="R9" s="409"/>
      <c r="S9" s="409"/>
      <c r="T9" s="409"/>
      <c r="U9" s="409"/>
      <c r="V9" s="409"/>
      <c r="W9" s="409"/>
      <c r="X9" s="408"/>
    </row>
    <row r="10" spans="2:27" ht="15" customHeight="1">
      <c r="B10" s="411" t="s">
        <v>874</v>
      </c>
      <c r="C10" s="411"/>
      <c r="D10" s="411"/>
      <c r="E10" s="411"/>
      <c r="F10" s="411"/>
      <c r="G10" s="405" t="s">
        <v>873</v>
      </c>
      <c r="H10" s="404"/>
      <c r="I10" s="404"/>
      <c r="J10" s="404"/>
      <c r="K10" s="404"/>
      <c r="L10" s="404"/>
      <c r="M10" s="404"/>
      <c r="N10" s="404"/>
      <c r="O10" s="403"/>
      <c r="P10" s="405" t="s">
        <v>872</v>
      </c>
      <c r="Q10" s="404"/>
      <c r="R10" s="404"/>
      <c r="S10" s="404"/>
      <c r="T10" s="404"/>
      <c r="U10" s="403"/>
      <c r="V10" s="405" t="s">
        <v>3</v>
      </c>
      <c r="W10" s="404"/>
      <c r="X10" s="403"/>
    </row>
    <row r="11" spans="2:27" ht="35.1" customHeight="1">
      <c r="B11" s="342" t="s">
        <v>871</v>
      </c>
      <c r="C11" s="342"/>
      <c r="D11" s="342"/>
      <c r="E11" s="342"/>
      <c r="F11" s="342"/>
      <c r="G11" s="332" t="s">
        <v>636</v>
      </c>
      <c r="H11" s="331"/>
      <c r="I11" s="331"/>
      <c r="J11" s="331"/>
      <c r="K11" s="331"/>
      <c r="L11" s="331"/>
      <c r="M11" s="331"/>
      <c r="N11" s="331"/>
      <c r="O11" s="330"/>
      <c r="P11" s="397" t="s">
        <v>870</v>
      </c>
      <c r="Q11" s="396"/>
      <c r="R11" s="396"/>
      <c r="S11" s="396"/>
      <c r="T11" s="396"/>
      <c r="U11" s="395"/>
      <c r="V11" s="448" t="s">
        <v>869</v>
      </c>
      <c r="W11" s="447"/>
      <c r="X11" s="446"/>
    </row>
    <row r="12" spans="2:27" ht="50.1" customHeight="1">
      <c r="B12" s="411" t="s">
        <v>868</v>
      </c>
      <c r="C12" s="411"/>
      <c r="D12" s="411"/>
      <c r="E12" s="411"/>
      <c r="F12" s="411" t="s">
        <v>867</v>
      </c>
      <c r="G12" s="411"/>
      <c r="H12" s="411"/>
      <c r="I12" s="411"/>
      <c r="J12" s="411"/>
      <c r="K12" s="411"/>
      <c r="L12" s="411"/>
      <c r="M12" s="411"/>
      <c r="N12" s="445" t="s">
        <v>866</v>
      </c>
      <c r="O12" s="445"/>
      <c r="P12" s="445"/>
      <c r="Q12" s="445"/>
      <c r="R12" s="445"/>
      <c r="S12" s="411" t="s">
        <v>865</v>
      </c>
      <c r="T12" s="411"/>
      <c r="U12" s="411"/>
      <c r="V12" s="411"/>
      <c r="W12" s="411"/>
      <c r="X12" s="411"/>
    </row>
    <row r="13" spans="2:27" ht="81.75" customHeight="1">
      <c r="B13" s="342" t="s">
        <v>640</v>
      </c>
      <c r="C13" s="342"/>
      <c r="D13" s="342"/>
      <c r="E13" s="342"/>
      <c r="F13" s="342" t="s">
        <v>412</v>
      </c>
      <c r="G13" s="342"/>
      <c r="H13" s="342"/>
      <c r="I13" s="342"/>
      <c r="J13" s="342"/>
      <c r="K13" s="342"/>
      <c r="L13" s="342"/>
      <c r="M13" s="342"/>
      <c r="N13" s="342" t="s">
        <v>681</v>
      </c>
      <c r="O13" s="342"/>
      <c r="P13" s="342"/>
      <c r="Q13" s="342"/>
      <c r="R13" s="342"/>
      <c r="S13" s="342" t="s">
        <v>681</v>
      </c>
      <c r="T13" s="342"/>
      <c r="U13" s="342"/>
      <c r="V13" s="342"/>
      <c r="W13" s="342"/>
      <c r="X13" s="342"/>
    </row>
    <row r="14" spans="2:27" ht="16.2" customHeight="1">
      <c r="B14" s="444" t="s">
        <v>864</v>
      </c>
      <c r="C14" s="443"/>
      <c r="D14" s="443"/>
      <c r="E14" s="443"/>
      <c r="F14" s="442"/>
      <c r="G14" s="422" t="s">
        <v>863</v>
      </c>
      <c r="H14" s="421"/>
      <c r="I14" s="421"/>
      <c r="J14" s="420"/>
      <c r="K14" s="444" t="s">
        <v>862</v>
      </c>
      <c r="L14" s="443"/>
      <c r="M14" s="443"/>
      <c r="N14" s="442"/>
      <c r="O14" s="405" t="s">
        <v>861</v>
      </c>
      <c r="P14" s="404"/>
      <c r="Q14" s="404"/>
      <c r="R14" s="404"/>
      <c r="S14" s="404"/>
      <c r="T14" s="404"/>
      <c r="U14" s="404"/>
      <c r="V14" s="404"/>
      <c r="W14" s="404"/>
      <c r="X14" s="403"/>
      <c r="Y14" s="438"/>
      <c r="Z14" s="438"/>
      <c r="AA14" s="438"/>
    </row>
    <row r="15" spans="2:27" ht="64.95" customHeight="1">
      <c r="B15" s="441"/>
      <c r="C15" s="440"/>
      <c r="D15" s="440"/>
      <c r="E15" s="440"/>
      <c r="F15" s="439"/>
      <c r="G15" s="418"/>
      <c r="H15" s="417"/>
      <c r="I15" s="417"/>
      <c r="J15" s="416"/>
      <c r="K15" s="441"/>
      <c r="L15" s="440"/>
      <c r="M15" s="440"/>
      <c r="N15" s="439"/>
      <c r="O15" s="405" t="s">
        <v>860</v>
      </c>
      <c r="P15" s="404"/>
      <c r="Q15" s="404"/>
      <c r="R15" s="403"/>
      <c r="S15" s="402" t="s">
        <v>859</v>
      </c>
      <c r="T15" s="401"/>
      <c r="U15" s="400"/>
      <c r="V15" s="402" t="s">
        <v>858</v>
      </c>
      <c r="W15" s="401"/>
      <c r="X15" s="400"/>
      <c r="Y15" s="438"/>
      <c r="Z15" s="438"/>
      <c r="AA15" s="438"/>
    </row>
    <row r="16" spans="2:27" ht="26.1" customHeight="1">
      <c r="B16" s="342" t="s">
        <v>857</v>
      </c>
      <c r="C16" s="342"/>
      <c r="D16" s="342"/>
      <c r="E16" s="342"/>
      <c r="F16" s="342"/>
      <c r="G16" s="433" t="s">
        <v>628</v>
      </c>
      <c r="H16" s="433"/>
      <c r="I16" s="433"/>
      <c r="J16" s="433"/>
      <c r="K16" s="437">
        <v>1</v>
      </c>
      <c r="L16" s="436"/>
      <c r="M16" s="436"/>
      <c r="N16" s="435"/>
      <c r="O16" s="434" t="s">
        <v>856</v>
      </c>
      <c r="P16" s="434" t="s">
        <v>855</v>
      </c>
      <c r="Q16" s="434" t="s">
        <v>854</v>
      </c>
      <c r="R16" s="434" t="s">
        <v>852</v>
      </c>
      <c r="S16" s="428" t="s">
        <v>853</v>
      </c>
      <c r="T16" s="428"/>
      <c r="U16" s="428"/>
      <c r="V16" s="427" t="s">
        <v>852</v>
      </c>
      <c r="W16" s="427"/>
      <c r="X16" s="427"/>
    </row>
    <row r="17" spans="2:27" ht="89.1" customHeight="1">
      <c r="B17" s="342"/>
      <c r="C17" s="342"/>
      <c r="D17" s="342"/>
      <c r="E17" s="342"/>
      <c r="F17" s="342"/>
      <c r="G17" s="433"/>
      <c r="H17" s="433"/>
      <c r="I17" s="433"/>
      <c r="J17" s="433"/>
      <c r="K17" s="432"/>
      <c r="L17" s="431"/>
      <c r="M17" s="431"/>
      <c r="N17" s="430"/>
      <c r="O17" s="429" t="s">
        <v>681</v>
      </c>
      <c r="P17" s="429">
        <v>1</v>
      </c>
      <c r="Q17" s="429">
        <v>1</v>
      </c>
      <c r="R17" s="429">
        <v>1</v>
      </c>
      <c r="S17" s="428"/>
      <c r="T17" s="428"/>
      <c r="U17" s="428"/>
      <c r="V17" s="427"/>
      <c r="W17" s="427"/>
      <c r="X17" s="427"/>
    </row>
    <row r="18" spans="2:27" ht="18" customHeight="1">
      <c r="B18" s="410" t="s">
        <v>851</v>
      </c>
      <c r="C18" s="409"/>
      <c r="D18" s="409"/>
      <c r="E18" s="409"/>
      <c r="F18" s="409"/>
      <c r="G18" s="409"/>
      <c r="H18" s="409"/>
      <c r="I18" s="409"/>
      <c r="J18" s="409"/>
      <c r="K18" s="409"/>
      <c r="L18" s="409"/>
      <c r="M18" s="409"/>
      <c r="N18" s="409"/>
      <c r="O18" s="409"/>
      <c r="P18" s="409"/>
      <c r="Q18" s="409"/>
      <c r="R18" s="409"/>
      <c r="S18" s="409"/>
      <c r="T18" s="409"/>
      <c r="U18" s="409"/>
      <c r="V18" s="409"/>
      <c r="W18" s="409"/>
      <c r="X18" s="408"/>
      <c r="Z18" s="327" t="s">
        <v>241</v>
      </c>
    </row>
    <row r="19" spans="2:27" ht="35.1" customHeight="1">
      <c r="B19" s="426" t="s">
        <v>850</v>
      </c>
      <c r="C19" s="422" t="s">
        <v>849</v>
      </c>
      <c r="D19" s="420"/>
      <c r="E19" s="422" t="s">
        <v>848</v>
      </c>
      <c r="F19" s="420"/>
      <c r="G19" s="425" t="s">
        <v>847</v>
      </c>
      <c r="H19" s="424"/>
      <c r="I19" s="424"/>
      <c r="J19" s="424"/>
      <c r="K19" s="424"/>
      <c r="L19" s="424"/>
      <c r="M19" s="424"/>
      <c r="N19" s="424"/>
      <c r="O19" s="424"/>
      <c r="P19" s="424"/>
      <c r="Q19" s="424"/>
      <c r="R19" s="423"/>
      <c r="S19" s="422" t="s">
        <v>846</v>
      </c>
      <c r="T19" s="421"/>
      <c r="U19" s="421"/>
      <c r="V19" s="421"/>
      <c r="W19" s="421"/>
      <c r="X19" s="420"/>
    </row>
    <row r="20" spans="2:27" ht="28.5" customHeight="1">
      <c r="B20" s="419"/>
      <c r="C20" s="418"/>
      <c r="D20" s="416"/>
      <c r="E20" s="418"/>
      <c r="F20" s="416"/>
      <c r="G20" s="405" t="s">
        <v>845</v>
      </c>
      <c r="H20" s="404"/>
      <c r="I20" s="403"/>
      <c r="J20" s="405" t="s">
        <v>844</v>
      </c>
      <c r="K20" s="404"/>
      <c r="L20" s="403"/>
      <c r="M20" s="402" t="s">
        <v>843</v>
      </c>
      <c r="N20" s="401"/>
      <c r="O20" s="400"/>
      <c r="P20" s="402" t="s">
        <v>842</v>
      </c>
      <c r="Q20" s="401"/>
      <c r="R20" s="400"/>
      <c r="S20" s="418"/>
      <c r="T20" s="417"/>
      <c r="U20" s="417"/>
      <c r="V20" s="417"/>
      <c r="W20" s="417"/>
      <c r="X20" s="416"/>
    </row>
    <row r="21" spans="2:27" ht="73.349999999999994" customHeight="1">
      <c r="B21" s="415" t="s">
        <v>644</v>
      </c>
      <c r="C21" s="332" t="s">
        <v>647</v>
      </c>
      <c r="D21" s="330"/>
      <c r="E21" s="413">
        <v>1</v>
      </c>
      <c r="F21" s="414"/>
      <c r="G21" s="413">
        <v>1</v>
      </c>
      <c r="H21" s="331"/>
      <c r="I21" s="330"/>
      <c r="J21" s="412" t="s">
        <v>841</v>
      </c>
      <c r="K21" s="346"/>
      <c r="L21" s="345"/>
      <c r="M21" s="412" t="s">
        <v>840</v>
      </c>
      <c r="N21" s="346"/>
      <c r="O21" s="345"/>
      <c r="P21" s="332" t="s">
        <v>629</v>
      </c>
      <c r="Q21" s="331"/>
      <c r="R21" s="330"/>
      <c r="S21" s="332" t="s">
        <v>839</v>
      </c>
      <c r="T21" s="331"/>
      <c r="U21" s="331"/>
      <c r="V21" s="331"/>
      <c r="W21" s="331"/>
      <c r="X21" s="330"/>
    </row>
    <row r="22" spans="2:27" ht="25.2" customHeight="1">
      <c r="B22" s="411" t="s">
        <v>838</v>
      </c>
      <c r="C22" s="411"/>
      <c r="D22" s="411"/>
      <c r="E22" s="411"/>
      <c r="F22" s="411"/>
      <c r="G22" s="411"/>
      <c r="H22" s="411"/>
      <c r="I22" s="411"/>
      <c r="J22" s="411"/>
      <c r="K22" s="411"/>
      <c r="L22" s="411"/>
      <c r="M22" s="411"/>
      <c r="N22" s="411" t="s">
        <v>837</v>
      </c>
      <c r="O22" s="411"/>
      <c r="P22" s="411"/>
      <c r="Q22" s="411"/>
      <c r="R22" s="411"/>
      <c r="S22" s="411"/>
      <c r="T22" s="411"/>
      <c r="U22" s="411"/>
      <c r="V22" s="411"/>
      <c r="W22" s="411"/>
      <c r="X22" s="411"/>
    </row>
    <row r="23" spans="2:27" ht="45.75" customHeight="1">
      <c r="B23" s="342" t="s">
        <v>836</v>
      </c>
      <c r="C23" s="342"/>
      <c r="D23" s="342"/>
      <c r="E23" s="342"/>
      <c r="F23" s="342"/>
      <c r="G23" s="342"/>
      <c r="H23" s="342"/>
      <c r="I23" s="342"/>
      <c r="J23" s="342"/>
      <c r="K23" s="342"/>
      <c r="L23" s="342"/>
      <c r="M23" s="342"/>
      <c r="N23" s="342" t="s">
        <v>835</v>
      </c>
      <c r="O23" s="342"/>
      <c r="P23" s="342"/>
      <c r="Q23" s="342"/>
      <c r="R23" s="342"/>
      <c r="S23" s="342"/>
      <c r="T23" s="342"/>
      <c r="U23" s="342"/>
      <c r="V23" s="342"/>
      <c r="W23" s="342"/>
      <c r="X23" s="342"/>
      <c r="AA23" s="394"/>
    </row>
    <row r="24" spans="2:27" ht="19.350000000000001" customHeight="1">
      <c r="B24" s="410" t="s">
        <v>834</v>
      </c>
      <c r="C24" s="409"/>
      <c r="D24" s="409"/>
      <c r="E24" s="409"/>
      <c r="F24" s="409"/>
      <c r="G24" s="409"/>
      <c r="H24" s="409"/>
      <c r="I24" s="409"/>
      <c r="J24" s="409"/>
      <c r="K24" s="409"/>
      <c r="L24" s="409"/>
      <c r="M24" s="409"/>
      <c r="N24" s="409"/>
      <c r="O24" s="409"/>
      <c r="P24" s="409"/>
      <c r="Q24" s="409"/>
      <c r="R24" s="409"/>
      <c r="S24" s="409"/>
      <c r="T24" s="409"/>
      <c r="U24" s="409"/>
      <c r="V24" s="409"/>
      <c r="W24" s="409"/>
      <c r="X24" s="408"/>
    </row>
    <row r="25" spans="2:27" ht="19.350000000000001" customHeight="1">
      <c r="B25" s="407" t="s">
        <v>833</v>
      </c>
      <c r="C25" s="406"/>
      <c r="D25" s="405" t="s">
        <v>832</v>
      </c>
      <c r="E25" s="404"/>
      <c r="F25" s="404"/>
      <c r="G25" s="404"/>
      <c r="H25" s="403"/>
      <c r="I25" s="405" t="s">
        <v>831</v>
      </c>
      <c r="J25" s="404"/>
      <c r="K25" s="404"/>
      <c r="L25" s="404"/>
      <c r="M25" s="403"/>
      <c r="N25" s="405" t="s">
        <v>830</v>
      </c>
      <c r="O25" s="404"/>
      <c r="P25" s="404"/>
      <c r="Q25" s="404"/>
      <c r="R25" s="404"/>
      <c r="S25" s="403"/>
      <c r="T25" s="402" t="s">
        <v>829</v>
      </c>
      <c r="U25" s="401"/>
      <c r="V25" s="401"/>
      <c r="W25" s="401"/>
      <c r="X25" s="400"/>
    </row>
    <row r="26" spans="2:27" ht="19.350000000000001" customHeight="1">
      <c r="B26" s="398" t="s">
        <v>828</v>
      </c>
      <c r="C26" s="398"/>
      <c r="D26" s="380">
        <v>10</v>
      </c>
      <c r="E26" s="379"/>
      <c r="F26" s="379"/>
      <c r="G26" s="379"/>
      <c r="H26" s="378"/>
      <c r="I26" s="397">
        <v>13</v>
      </c>
      <c r="J26" s="396"/>
      <c r="K26" s="396"/>
      <c r="L26" s="396"/>
      <c r="M26" s="395"/>
      <c r="N26" s="397">
        <v>15</v>
      </c>
      <c r="O26" s="396"/>
      <c r="P26" s="396"/>
      <c r="Q26" s="396"/>
      <c r="R26" s="396"/>
      <c r="S26" s="395"/>
      <c r="T26" s="397">
        <v>14</v>
      </c>
      <c r="U26" s="396"/>
      <c r="V26" s="396"/>
      <c r="W26" s="396"/>
      <c r="X26" s="395"/>
      <c r="Z26" s="399"/>
      <c r="AA26" s="399"/>
    </row>
    <row r="27" spans="2:27" ht="19.350000000000001" customHeight="1">
      <c r="B27" s="398" t="s">
        <v>827</v>
      </c>
      <c r="C27" s="398"/>
      <c r="D27" s="380">
        <v>10</v>
      </c>
      <c r="E27" s="379"/>
      <c r="F27" s="379"/>
      <c r="G27" s="379"/>
      <c r="H27" s="378"/>
      <c r="I27" s="397">
        <v>13</v>
      </c>
      <c r="J27" s="396"/>
      <c r="K27" s="396"/>
      <c r="L27" s="396"/>
      <c r="M27" s="395"/>
      <c r="N27" s="397">
        <v>15</v>
      </c>
      <c r="O27" s="396"/>
      <c r="P27" s="396"/>
      <c r="Q27" s="396"/>
      <c r="R27" s="396"/>
      <c r="S27" s="395"/>
      <c r="T27" s="397">
        <v>14</v>
      </c>
      <c r="U27" s="396"/>
      <c r="V27" s="396"/>
      <c r="W27" s="396"/>
      <c r="X27" s="395"/>
      <c r="Y27" s="394"/>
    </row>
    <row r="28" spans="2:27" ht="19.95" customHeight="1">
      <c r="B28" s="393" t="s">
        <v>826</v>
      </c>
      <c r="C28" s="393"/>
      <c r="D28" s="393"/>
      <c r="E28" s="393"/>
      <c r="F28" s="393"/>
      <c r="G28" s="393"/>
      <c r="H28" s="393"/>
      <c r="I28" s="393"/>
      <c r="J28" s="393"/>
      <c r="K28" s="393"/>
      <c r="L28" s="393"/>
      <c r="M28" s="393"/>
      <c r="N28" s="393"/>
      <c r="O28" s="393"/>
      <c r="P28" s="393"/>
      <c r="Q28" s="393"/>
      <c r="R28" s="393"/>
      <c r="S28" s="393"/>
      <c r="T28" s="393"/>
      <c r="U28" s="393"/>
      <c r="V28" s="393"/>
      <c r="W28" s="393"/>
      <c r="X28" s="393"/>
    </row>
    <row r="29" spans="2:27" ht="19.95" customHeight="1">
      <c r="B29" s="392"/>
      <c r="C29" s="391"/>
      <c r="D29" s="391"/>
      <c r="E29" s="391"/>
      <c r="F29" s="391"/>
      <c r="G29" s="391"/>
      <c r="H29" s="391"/>
      <c r="I29" s="391"/>
      <c r="J29" s="391"/>
      <c r="K29" s="391"/>
      <c r="L29" s="391"/>
      <c r="M29" s="391"/>
      <c r="N29" s="391"/>
      <c r="O29" s="391"/>
      <c r="P29" s="391"/>
      <c r="Q29" s="391"/>
      <c r="R29" s="391"/>
      <c r="S29" s="391"/>
      <c r="T29" s="391"/>
      <c r="U29" s="391"/>
      <c r="V29" s="391"/>
      <c r="W29" s="391"/>
      <c r="X29" s="390"/>
    </row>
    <row r="30" spans="2:27" ht="26.4">
      <c r="B30" s="389" t="s">
        <v>825</v>
      </c>
      <c r="C30" s="388" t="s">
        <v>824</v>
      </c>
      <c r="D30" s="388" t="s">
        <v>823</v>
      </c>
      <c r="E30" s="388" t="s">
        <v>822</v>
      </c>
      <c r="H30" s="373"/>
      <c r="I30" s="373"/>
      <c r="J30" s="373"/>
      <c r="K30" s="373"/>
      <c r="L30" s="373"/>
      <c r="M30" s="373"/>
      <c r="N30" s="373"/>
      <c r="O30" s="373"/>
      <c r="P30" s="373"/>
      <c r="Q30" s="373"/>
      <c r="R30" s="373"/>
      <c r="S30" s="372"/>
      <c r="T30" s="372"/>
      <c r="U30" s="372"/>
      <c r="V30" s="372"/>
      <c r="W30" s="372"/>
      <c r="X30" s="371"/>
    </row>
    <row r="31" spans="2:27" ht="17.850000000000001" customHeight="1">
      <c r="B31" s="383" t="s">
        <v>27</v>
      </c>
      <c r="C31" s="382">
        <v>1</v>
      </c>
      <c r="D31" s="387">
        <f>$E$21</f>
        <v>1</v>
      </c>
      <c r="E31" s="387">
        <f>AVERAGE(C31:C34)</f>
        <v>1</v>
      </c>
      <c r="H31" s="385"/>
      <c r="I31" s="385"/>
      <c r="J31" s="373"/>
      <c r="K31" s="373"/>
      <c r="L31" s="355"/>
      <c r="M31" s="386"/>
      <c r="N31" s="385"/>
      <c r="O31" s="385"/>
      <c r="P31" s="385"/>
      <c r="Q31" s="385"/>
      <c r="R31" s="385"/>
      <c r="S31" s="377"/>
      <c r="T31" s="377"/>
      <c r="U31" s="377"/>
      <c r="V31" s="377"/>
      <c r="W31" s="377"/>
      <c r="X31" s="376"/>
    </row>
    <row r="32" spans="2:27" ht="17.850000000000001" customHeight="1">
      <c r="B32" s="383" t="s">
        <v>30</v>
      </c>
      <c r="C32" s="382">
        <v>1</v>
      </c>
      <c r="D32" s="384"/>
      <c r="E32" s="384"/>
      <c r="H32" s="373"/>
      <c r="I32" s="373"/>
      <c r="J32" s="373"/>
      <c r="K32" s="373"/>
      <c r="L32" s="339"/>
      <c r="M32" s="355"/>
      <c r="N32" s="373"/>
      <c r="O32" s="373"/>
      <c r="P32" s="373"/>
      <c r="Q32" s="373"/>
      <c r="R32" s="373"/>
      <c r="S32" s="377"/>
      <c r="T32" s="377"/>
      <c r="U32" s="377"/>
      <c r="V32" s="377"/>
      <c r="W32" s="377"/>
      <c r="X32" s="376"/>
    </row>
    <row r="33" spans="2:27" ht="17.850000000000001" customHeight="1">
      <c r="B33" s="383" t="s">
        <v>33</v>
      </c>
      <c r="C33" s="382">
        <v>1</v>
      </c>
      <c r="D33" s="384"/>
      <c r="E33" s="384"/>
      <c r="H33" s="373"/>
      <c r="I33" s="373"/>
      <c r="J33" s="373"/>
      <c r="K33" s="373"/>
      <c r="L33" s="339"/>
      <c r="M33" s="355"/>
      <c r="N33" s="373"/>
      <c r="O33" s="373"/>
      <c r="P33" s="373"/>
      <c r="Q33" s="373"/>
      <c r="R33" s="373"/>
      <c r="S33" s="377"/>
      <c r="T33" s="377"/>
      <c r="U33" s="377"/>
      <c r="V33" s="377"/>
      <c r="W33" s="377"/>
      <c r="X33" s="376"/>
    </row>
    <row r="34" spans="2:27" ht="17.850000000000001" customHeight="1">
      <c r="B34" s="383" t="s">
        <v>36</v>
      </c>
      <c r="C34" s="382">
        <v>1</v>
      </c>
      <c r="D34" s="381"/>
      <c r="E34" s="381"/>
      <c r="H34" s="373"/>
      <c r="I34" s="373"/>
      <c r="J34" s="373"/>
      <c r="K34" s="373"/>
      <c r="L34" s="339"/>
      <c r="M34" s="355"/>
      <c r="N34" s="373"/>
      <c r="O34" s="373"/>
      <c r="P34" s="373"/>
      <c r="Q34" s="373"/>
      <c r="R34" s="373"/>
      <c r="S34" s="377"/>
      <c r="T34" s="377"/>
      <c r="U34" s="377"/>
      <c r="V34" s="377"/>
      <c r="W34" s="377"/>
      <c r="X34" s="376"/>
    </row>
    <row r="35" spans="2:27" ht="29.4" customHeight="1">
      <c r="B35" s="380" t="s">
        <v>821</v>
      </c>
      <c r="C35" s="379"/>
      <c r="D35" s="379"/>
      <c r="E35" s="378"/>
      <c r="H35" s="373"/>
      <c r="I35" s="373"/>
      <c r="J35" s="373"/>
      <c r="K35" s="373"/>
      <c r="L35" s="339"/>
      <c r="M35" s="355"/>
      <c r="N35" s="373"/>
      <c r="O35" s="373"/>
      <c r="P35" s="373"/>
      <c r="Q35" s="373"/>
      <c r="R35" s="373"/>
      <c r="S35" s="377"/>
      <c r="T35" s="377"/>
      <c r="U35" s="377"/>
      <c r="V35" s="377"/>
      <c r="W35" s="377"/>
      <c r="X35" s="376"/>
    </row>
    <row r="36" spans="2:27" ht="17.850000000000001" customHeight="1">
      <c r="B36" s="375"/>
      <c r="C36" s="340"/>
      <c r="D36" s="374"/>
      <c r="E36" s="374"/>
      <c r="H36" s="373"/>
      <c r="I36" s="373"/>
      <c r="J36" s="373"/>
      <c r="K36" s="373"/>
      <c r="L36" s="339"/>
      <c r="M36" s="355"/>
      <c r="N36" s="373"/>
      <c r="O36" s="373"/>
      <c r="P36" s="373"/>
      <c r="Q36" s="373"/>
      <c r="R36" s="373"/>
      <c r="S36" s="377"/>
      <c r="T36" s="377"/>
      <c r="U36" s="377"/>
      <c r="V36" s="377"/>
      <c r="W36" s="377"/>
      <c r="X36" s="376"/>
    </row>
    <row r="37" spans="2:27" ht="17.850000000000001" customHeight="1">
      <c r="B37" s="375"/>
      <c r="C37" s="340"/>
      <c r="D37" s="374"/>
      <c r="E37" s="374"/>
      <c r="H37" s="373"/>
      <c r="I37" s="373"/>
      <c r="J37" s="373"/>
      <c r="K37" s="373"/>
      <c r="L37" s="339"/>
      <c r="M37" s="355"/>
      <c r="N37" s="373"/>
      <c r="O37" s="373"/>
      <c r="P37" s="373"/>
      <c r="Q37" s="373"/>
      <c r="R37" s="373"/>
      <c r="S37" s="377"/>
      <c r="T37" s="377"/>
      <c r="U37" s="377"/>
      <c r="V37" s="377"/>
      <c r="W37" s="377"/>
      <c r="X37" s="376"/>
    </row>
    <row r="38" spans="2:27" ht="17.850000000000001" customHeight="1">
      <c r="B38" s="375"/>
      <c r="C38" s="340"/>
      <c r="D38" s="374"/>
      <c r="E38" s="374"/>
      <c r="H38" s="373"/>
      <c r="I38" s="373"/>
      <c r="J38" s="373"/>
      <c r="K38" s="373"/>
      <c r="L38" s="339"/>
      <c r="M38" s="355"/>
      <c r="N38" s="373"/>
      <c r="O38" s="373"/>
      <c r="P38" s="373"/>
      <c r="Q38" s="373"/>
      <c r="R38" s="373"/>
      <c r="S38" s="377"/>
      <c r="T38" s="377"/>
      <c r="U38" s="377"/>
      <c r="V38" s="377"/>
      <c r="W38" s="377"/>
      <c r="X38" s="376"/>
    </row>
    <row r="39" spans="2:27" ht="17.850000000000001" customHeight="1">
      <c r="B39" s="375"/>
      <c r="C39" s="340"/>
      <c r="D39" s="374"/>
      <c r="E39" s="374"/>
      <c r="H39" s="373"/>
      <c r="I39" s="373"/>
      <c r="J39" s="373"/>
      <c r="K39" s="373"/>
      <c r="L39" s="339"/>
      <c r="M39" s="355"/>
      <c r="N39" s="373"/>
      <c r="O39" s="373"/>
      <c r="P39" s="373"/>
      <c r="Q39" s="373"/>
      <c r="R39" s="373"/>
      <c r="S39" s="377"/>
      <c r="T39" s="377"/>
      <c r="U39" s="377"/>
      <c r="V39" s="377"/>
      <c r="W39" s="377"/>
      <c r="X39" s="376"/>
    </row>
    <row r="40" spans="2:27" ht="17.850000000000001" customHeight="1">
      <c r="B40" s="375"/>
      <c r="C40" s="340"/>
      <c r="D40" s="374"/>
      <c r="E40" s="374"/>
      <c r="H40" s="373"/>
      <c r="I40" s="373"/>
      <c r="J40" s="373"/>
      <c r="K40" s="373"/>
      <c r="L40" s="339"/>
      <c r="M40" s="355"/>
      <c r="N40" s="373"/>
      <c r="O40" s="373"/>
      <c r="P40" s="373"/>
      <c r="Q40" s="373"/>
      <c r="R40" s="373"/>
      <c r="S40" s="377"/>
      <c r="T40" s="377"/>
      <c r="U40" s="377"/>
      <c r="V40" s="377"/>
      <c r="W40" s="377"/>
      <c r="X40" s="376"/>
    </row>
    <row r="41" spans="2:27" ht="17.850000000000001" customHeight="1">
      <c r="B41" s="375"/>
      <c r="C41" s="340"/>
      <c r="D41" s="374"/>
      <c r="E41" s="374"/>
      <c r="H41" s="373"/>
      <c r="I41" s="373"/>
      <c r="J41" s="373"/>
      <c r="K41" s="373"/>
      <c r="L41" s="339"/>
      <c r="M41" s="355"/>
      <c r="N41" s="373"/>
      <c r="O41" s="373"/>
      <c r="P41" s="373"/>
      <c r="Q41" s="373"/>
      <c r="R41" s="373"/>
      <c r="S41" s="377"/>
      <c r="T41" s="377"/>
      <c r="U41" s="377"/>
      <c r="V41" s="377"/>
      <c r="W41" s="377"/>
      <c r="X41" s="376"/>
    </row>
    <row r="42" spans="2:27" ht="17.399999999999999" customHeight="1">
      <c r="B42" s="375"/>
      <c r="C42" s="340"/>
      <c r="D42" s="374"/>
      <c r="E42" s="374"/>
      <c r="H42" s="373"/>
      <c r="I42" s="373"/>
      <c r="J42" s="373"/>
      <c r="K42" s="373"/>
      <c r="L42" s="339"/>
      <c r="M42" s="355"/>
      <c r="N42" s="373"/>
      <c r="O42" s="373"/>
      <c r="P42" s="373"/>
      <c r="Q42" s="373"/>
      <c r="R42" s="373"/>
      <c r="S42" s="372"/>
      <c r="T42" s="372"/>
      <c r="U42" s="372"/>
      <c r="V42" s="372"/>
      <c r="W42" s="372"/>
      <c r="X42" s="371"/>
    </row>
    <row r="43" spans="2:27" ht="17.399999999999999" customHeight="1">
      <c r="B43" s="370"/>
      <c r="C43" s="369"/>
      <c r="D43" s="368"/>
      <c r="E43" s="368"/>
      <c r="F43" s="365"/>
      <c r="G43" s="365"/>
      <c r="H43" s="365"/>
      <c r="I43" s="365"/>
      <c r="J43" s="365"/>
      <c r="K43" s="365"/>
      <c r="L43" s="367"/>
      <c r="M43" s="366"/>
      <c r="N43" s="365"/>
      <c r="O43" s="365"/>
      <c r="P43" s="365"/>
      <c r="Q43" s="365"/>
      <c r="R43" s="365"/>
      <c r="S43" s="365"/>
      <c r="T43" s="365"/>
      <c r="U43" s="365"/>
      <c r="V43" s="365"/>
      <c r="W43" s="365"/>
      <c r="X43" s="364"/>
    </row>
    <row r="44" spans="2:27" ht="15.75" customHeight="1">
      <c r="B44" s="363" t="s">
        <v>820</v>
      </c>
      <c r="C44" s="363"/>
      <c r="D44" s="363"/>
      <c r="E44" s="363"/>
      <c r="F44" s="363"/>
      <c r="G44" s="363"/>
      <c r="H44" s="363"/>
      <c r="I44" s="363"/>
      <c r="J44" s="363"/>
      <c r="K44" s="363"/>
      <c r="L44" s="363"/>
      <c r="M44" s="363"/>
      <c r="N44" s="363"/>
      <c r="O44" s="363"/>
      <c r="P44" s="363"/>
      <c r="Q44" s="363"/>
      <c r="R44" s="363"/>
      <c r="S44" s="363"/>
      <c r="T44" s="363"/>
      <c r="U44" s="363"/>
      <c r="V44" s="363"/>
      <c r="W44" s="363"/>
      <c r="X44" s="363"/>
      <c r="Z44" s="362"/>
    </row>
    <row r="45" spans="2:27" ht="409.6" customHeight="1">
      <c r="B45" s="361" t="s">
        <v>819</v>
      </c>
      <c r="C45" s="360"/>
      <c r="D45" s="360"/>
      <c r="E45" s="360"/>
      <c r="F45" s="360"/>
      <c r="G45" s="360"/>
      <c r="H45" s="360"/>
      <c r="I45" s="360"/>
      <c r="J45" s="360"/>
      <c r="K45" s="360"/>
      <c r="L45" s="360"/>
      <c r="M45" s="360"/>
      <c r="N45" s="360"/>
      <c r="O45" s="360"/>
      <c r="P45" s="360"/>
      <c r="Q45" s="360"/>
      <c r="R45" s="360"/>
      <c r="S45" s="360"/>
      <c r="T45" s="360"/>
      <c r="U45" s="360"/>
      <c r="V45" s="360"/>
      <c r="W45" s="360"/>
      <c r="X45" s="359"/>
      <c r="Y45" s="355"/>
      <c r="Z45" s="355"/>
      <c r="AA45" s="355"/>
    </row>
    <row r="46" spans="2:27" ht="408.75" customHeight="1">
      <c r="B46" s="358"/>
      <c r="C46" s="357"/>
      <c r="D46" s="357"/>
      <c r="E46" s="357"/>
      <c r="F46" s="357"/>
      <c r="G46" s="357"/>
      <c r="H46" s="357"/>
      <c r="I46" s="357"/>
      <c r="J46" s="357"/>
      <c r="K46" s="357"/>
      <c r="L46" s="357"/>
      <c r="M46" s="357"/>
      <c r="N46" s="357"/>
      <c r="O46" s="357"/>
      <c r="P46" s="357"/>
      <c r="Q46" s="357"/>
      <c r="R46" s="357"/>
      <c r="S46" s="357"/>
      <c r="T46" s="357"/>
      <c r="U46" s="357"/>
      <c r="V46" s="357"/>
      <c r="W46" s="357"/>
      <c r="X46" s="356"/>
      <c r="Y46" s="355"/>
      <c r="Z46" s="355"/>
      <c r="AA46" s="355"/>
    </row>
    <row r="47" spans="2:27" ht="18" customHeight="1">
      <c r="B47" s="354" t="s">
        <v>818</v>
      </c>
      <c r="C47" s="354"/>
      <c r="D47" s="354"/>
      <c r="E47" s="354"/>
      <c r="F47" s="354"/>
      <c r="G47" s="354"/>
      <c r="H47" s="354"/>
      <c r="I47" s="354"/>
      <c r="J47" s="354"/>
      <c r="K47" s="354"/>
      <c r="L47" s="354"/>
      <c r="M47" s="354"/>
      <c r="N47" s="354"/>
      <c r="O47" s="354"/>
      <c r="P47" s="354"/>
      <c r="Q47" s="354"/>
      <c r="R47" s="354"/>
      <c r="S47" s="354"/>
      <c r="T47" s="354"/>
      <c r="U47" s="354"/>
      <c r="V47" s="354"/>
      <c r="W47" s="354"/>
      <c r="X47" s="354"/>
      <c r="Y47" s="341"/>
      <c r="Z47" s="340"/>
      <c r="AA47" s="339"/>
    </row>
    <row r="48" spans="2:27" ht="32.25" customHeight="1">
      <c r="B48" s="332" t="s">
        <v>817</v>
      </c>
      <c r="C48" s="331"/>
      <c r="D48" s="331"/>
      <c r="E48" s="331"/>
      <c r="F48" s="331"/>
      <c r="G48" s="331"/>
      <c r="H48" s="331"/>
      <c r="I48" s="331"/>
      <c r="J48" s="331"/>
      <c r="K48" s="331"/>
      <c r="L48" s="331"/>
      <c r="M48" s="331"/>
      <c r="N48" s="331"/>
      <c r="O48" s="331"/>
      <c r="P48" s="331"/>
      <c r="Q48" s="331"/>
      <c r="R48" s="331"/>
      <c r="S48" s="331"/>
      <c r="T48" s="331"/>
      <c r="U48" s="331"/>
      <c r="V48" s="331"/>
      <c r="W48" s="331"/>
      <c r="X48" s="330"/>
      <c r="Y48" s="341"/>
      <c r="Z48" s="340"/>
      <c r="AA48" s="339"/>
    </row>
    <row r="49" spans="2:27" ht="16.2" customHeight="1">
      <c r="B49" s="354" t="s">
        <v>816</v>
      </c>
      <c r="C49" s="354"/>
      <c r="D49" s="354"/>
      <c r="E49" s="354"/>
      <c r="F49" s="354"/>
      <c r="G49" s="354"/>
      <c r="H49" s="354"/>
      <c r="I49" s="354"/>
      <c r="J49" s="354"/>
      <c r="K49" s="354"/>
      <c r="L49" s="354"/>
      <c r="M49" s="354"/>
      <c r="N49" s="354"/>
      <c r="O49" s="354"/>
      <c r="P49" s="354"/>
      <c r="Q49" s="354"/>
      <c r="R49" s="354"/>
      <c r="S49" s="354"/>
      <c r="T49" s="354"/>
      <c r="U49" s="354"/>
      <c r="V49" s="354"/>
      <c r="W49" s="354"/>
      <c r="X49" s="354"/>
      <c r="Y49" s="341"/>
      <c r="Z49" s="340"/>
      <c r="AA49" s="339"/>
    </row>
    <row r="50" spans="2:27" ht="15.6" customHeight="1">
      <c r="B50" s="353" t="s">
        <v>3</v>
      </c>
      <c r="C50" s="351" t="s">
        <v>815</v>
      </c>
      <c r="D50" s="350"/>
      <c r="E50" s="352" t="s">
        <v>814</v>
      </c>
      <c r="F50" s="351"/>
      <c r="G50" s="351"/>
      <c r="H50" s="351"/>
      <c r="I50" s="351"/>
      <c r="J50" s="351"/>
      <c r="K50" s="350"/>
      <c r="L50" s="352" t="s">
        <v>813</v>
      </c>
      <c r="M50" s="351"/>
      <c r="N50" s="351"/>
      <c r="O50" s="351"/>
      <c r="P50" s="351"/>
      <c r="Q50" s="351"/>
      <c r="R50" s="351"/>
      <c r="S50" s="350"/>
      <c r="T50" s="352" t="s">
        <v>812</v>
      </c>
      <c r="U50" s="351"/>
      <c r="V50" s="351"/>
      <c r="W50" s="351"/>
      <c r="X50" s="350"/>
      <c r="Y50" s="341"/>
      <c r="Z50" s="340"/>
      <c r="AA50" s="339"/>
    </row>
    <row r="51" spans="2:27" ht="15" customHeight="1">
      <c r="B51" s="343">
        <v>1</v>
      </c>
      <c r="C51" s="344">
        <v>44575</v>
      </c>
      <c r="D51" s="342"/>
      <c r="E51" s="342" t="s">
        <v>811</v>
      </c>
      <c r="F51" s="342"/>
      <c r="G51" s="342"/>
      <c r="H51" s="342"/>
      <c r="I51" s="342"/>
      <c r="J51" s="342"/>
      <c r="K51" s="342"/>
      <c r="L51" s="342" t="s">
        <v>810</v>
      </c>
      <c r="M51" s="342"/>
      <c r="N51" s="342"/>
      <c r="O51" s="342"/>
      <c r="P51" s="342"/>
      <c r="Q51" s="342"/>
      <c r="R51" s="342"/>
      <c r="S51" s="342"/>
      <c r="T51" s="344">
        <v>44575</v>
      </c>
      <c r="U51" s="342"/>
      <c r="V51" s="342"/>
      <c r="W51" s="342"/>
      <c r="X51" s="342"/>
      <c r="Y51" s="341"/>
      <c r="Z51" s="340"/>
      <c r="AA51" s="339"/>
    </row>
    <row r="52" spans="2:27" ht="15" customHeight="1">
      <c r="B52" s="343">
        <v>2</v>
      </c>
      <c r="C52" s="349">
        <v>44750</v>
      </c>
      <c r="D52" s="348"/>
      <c r="E52" s="347" t="s">
        <v>809</v>
      </c>
      <c r="F52" s="346"/>
      <c r="G52" s="346"/>
      <c r="H52" s="346"/>
      <c r="I52" s="346"/>
      <c r="J52" s="346"/>
      <c r="K52" s="345"/>
      <c r="L52" s="347" t="s">
        <v>808</v>
      </c>
      <c r="M52" s="346"/>
      <c r="N52" s="346"/>
      <c r="O52" s="346"/>
      <c r="P52" s="346"/>
      <c r="Q52" s="346"/>
      <c r="R52" s="346"/>
      <c r="S52" s="345"/>
      <c r="T52" s="344">
        <v>44783</v>
      </c>
      <c r="U52" s="342"/>
      <c r="V52" s="342"/>
      <c r="W52" s="342"/>
      <c r="X52" s="342"/>
      <c r="Y52" s="341"/>
      <c r="Z52" s="340"/>
      <c r="AA52" s="339"/>
    </row>
    <row r="53" spans="2:27" ht="15" customHeight="1">
      <c r="B53" s="343"/>
      <c r="C53" s="342"/>
      <c r="D53" s="342"/>
      <c r="E53" s="342"/>
      <c r="F53" s="342"/>
      <c r="G53" s="342"/>
      <c r="H53" s="342"/>
      <c r="I53" s="342"/>
      <c r="J53" s="342"/>
      <c r="K53" s="342"/>
      <c r="L53" s="342"/>
      <c r="M53" s="342"/>
      <c r="N53" s="342"/>
      <c r="O53" s="342"/>
      <c r="P53" s="342"/>
      <c r="Q53" s="342"/>
      <c r="R53" s="342"/>
      <c r="S53" s="342"/>
      <c r="T53" s="342"/>
      <c r="U53" s="342"/>
      <c r="V53" s="342"/>
      <c r="W53" s="342"/>
      <c r="X53" s="342"/>
      <c r="Y53" s="341"/>
      <c r="Z53" s="340"/>
      <c r="AA53" s="339"/>
    </row>
    <row r="54" spans="2:27" ht="15" customHeight="1">
      <c r="B54" s="343"/>
      <c r="C54" s="342"/>
      <c r="D54" s="342"/>
      <c r="E54" s="342"/>
      <c r="F54" s="342"/>
      <c r="G54" s="342"/>
      <c r="H54" s="342"/>
      <c r="I54" s="342"/>
      <c r="J54" s="342"/>
      <c r="K54" s="342"/>
      <c r="L54" s="342"/>
      <c r="M54" s="342"/>
      <c r="N54" s="342"/>
      <c r="O54" s="342"/>
      <c r="P54" s="342"/>
      <c r="Q54" s="342"/>
      <c r="R54" s="342"/>
      <c r="S54" s="342"/>
      <c r="T54" s="342"/>
      <c r="U54" s="342"/>
      <c r="V54" s="342"/>
      <c r="W54" s="342"/>
      <c r="X54" s="342"/>
      <c r="Y54" s="341"/>
      <c r="Z54" s="340"/>
      <c r="AA54" s="339"/>
    </row>
    <row r="55" spans="2:27" ht="15" customHeight="1">
      <c r="B55" s="343"/>
      <c r="C55" s="342"/>
      <c r="D55" s="342"/>
      <c r="E55" s="342"/>
      <c r="F55" s="342"/>
      <c r="G55" s="342"/>
      <c r="H55" s="342"/>
      <c r="I55" s="342"/>
      <c r="J55" s="342"/>
      <c r="K55" s="342"/>
      <c r="L55" s="342"/>
      <c r="M55" s="342"/>
      <c r="N55" s="342"/>
      <c r="O55" s="342"/>
      <c r="P55" s="342"/>
      <c r="Q55" s="342"/>
      <c r="R55" s="342"/>
      <c r="S55" s="342"/>
      <c r="T55" s="342"/>
      <c r="U55" s="342"/>
      <c r="V55" s="342"/>
      <c r="W55" s="342"/>
      <c r="X55" s="342"/>
      <c r="Y55" s="341"/>
      <c r="Z55" s="340"/>
      <c r="AA55" s="339"/>
    </row>
    <row r="56" spans="2:27" ht="15.6" customHeight="1">
      <c r="B56" s="338" t="s">
        <v>807</v>
      </c>
      <c r="C56" s="337"/>
      <c r="D56" s="337"/>
      <c r="E56" s="337"/>
      <c r="F56" s="337"/>
      <c r="G56" s="337"/>
      <c r="H56" s="337"/>
      <c r="I56" s="337"/>
      <c r="J56" s="337"/>
      <c r="K56" s="337"/>
      <c r="L56" s="337"/>
      <c r="M56" s="337"/>
      <c r="N56" s="337"/>
      <c r="O56" s="337"/>
      <c r="P56" s="337"/>
      <c r="Q56" s="337"/>
      <c r="R56" s="337"/>
      <c r="S56" s="337"/>
      <c r="T56" s="337"/>
      <c r="U56" s="337"/>
      <c r="V56" s="337"/>
      <c r="W56" s="337"/>
      <c r="X56" s="336"/>
      <c r="Y56" s="341"/>
      <c r="Z56" s="340"/>
      <c r="AA56" s="339"/>
    </row>
    <row r="57" spans="2:27" ht="26.85" customHeight="1">
      <c r="B57" s="335" t="s">
        <v>806</v>
      </c>
      <c r="C57" s="332" t="s">
        <v>805</v>
      </c>
      <c r="D57" s="331"/>
      <c r="E57" s="331"/>
      <c r="F57" s="331"/>
      <c r="G57" s="331"/>
      <c r="H57" s="331"/>
      <c r="I57" s="331"/>
      <c r="J57" s="331"/>
      <c r="K57" s="331"/>
      <c r="L57" s="331"/>
      <c r="M57" s="330"/>
      <c r="N57" s="334" t="s">
        <v>794</v>
      </c>
      <c r="O57" s="333"/>
      <c r="P57" s="332" t="s">
        <v>804</v>
      </c>
      <c r="Q57" s="331"/>
      <c r="R57" s="331"/>
      <c r="S57" s="331"/>
      <c r="T57" s="331"/>
      <c r="U57" s="331"/>
      <c r="V57" s="331"/>
      <c r="W57" s="331"/>
      <c r="X57" s="330"/>
    </row>
    <row r="58" spans="2:27" ht="26.85" customHeight="1">
      <c r="B58" s="335" t="s">
        <v>803</v>
      </c>
      <c r="C58" s="332" t="s">
        <v>801</v>
      </c>
      <c r="D58" s="331"/>
      <c r="E58" s="331"/>
      <c r="F58" s="331"/>
      <c r="G58" s="331"/>
      <c r="H58" s="331"/>
      <c r="I58" s="331"/>
      <c r="J58" s="331"/>
      <c r="K58" s="331"/>
      <c r="L58" s="331"/>
      <c r="M58" s="330"/>
      <c r="N58" s="334" t="s">
        <v>794</v>
      </c>
      <c r="O58" s="333"/>
      <c r="P58" s="332" t="s">
        <v>800</v>
      </c>
      <c r="Q58" s="331"/>
      <c r="R58" s="331"/>
      <c r="S58" s="331"/>
      <c r="T58" s="331"/>
      <c r="U58" s="331"/>
      <c r="V58" s="331"/>
      <c r="W58" s="331"/>
      <c r="X58" s="330"/>
    </row>
    <row r="59" spans="2:27" ht="24.6" customHeight="1">
      <c r="B59" s="335" t="s">
        <v>802</v>
      </c>
      <c r="C59" s="332" t="s">
        <v>801</v>
      </c>
      <c r="D59" s="331"/>
      <c r="E59" s="331"/>
      <c r="F59" s="331"/>
      <c r="G59" s="331"/>
      <c r="H59" s="331"/>
      <c r="I59" s="331"/>
      <c r="J59" s="331"/>
      <c r="K59" s="331"/>
      <c r="L59" s="331"/>
      <c r="M59" s="330"/>
      <c r="N59" s="334" t="s">
        <v>794</v>
      </c>
      <c r="O59" s="333"/>
      <c r="P59" s="332" t="s">
        <v>800</v>
      </c>
      <c r="Q59" s="331"/>
      <c r="R59" s="331"/>
      <c r="S59" s="331"/>
      <c r="T59" s="331"/>
      <c r="U59" s="331"/>
      <c r="V59" s="331"/>
      <c r="W59" s="331"/>
      <c r="X59" s="330"/>
    </row>
    <row r="60" spans="2:27" ht="18" customHeight="1">
      <c r="B60" s="338" t="s">
        <v>799</v>
      </c>
      <c r="C60" s="337"/>
      <c r="D60" s="337"/>
      <c r="E60" s="337"/>
      <c r="F60" s="337"/>
      <c r="G60" s="337"/>
      <c r="H60" s="337"/>
      <c r="I60" s="337"/>
      <c r="J60" s="337"/>
      <c r="K60" s="337"/>
      <c r="L60" s="337"/>
      <c r="M60" s="337"/>
      <c r="N60" s="337"/>
      <c r="O60" s="337"/>
      <c r="P60" s="337"/>
      <c r="Q60" s="337"/>
      <c r="R60" s="337"/>
      <c r="S60" s="337"/>
      <c r="T60" s="337"/>
      <c r="U60" s="337"/>
      <c r="V60" s="337"/>
      <c r="W60" s="337"/>
      <c r="X60" s="336"/>
    </row>
    <row r="61" spans="2:27" ht="24.6" customHeight="1">
      <c r="B61" s="335" t="s">
        <v>798</v>
      </c>
      <c r="C61" s="332" t="s">
        <v>797</v>
      </c>
      <c r="D61" s="331"/>
      <c r="E61" s="331"/>
      <c r="F61" s="331"/>
      <c r="G61" s="331"/>
      <c r="H61" s="331"/>
      <c r="I61" s="331"/>
      <c r="J61" s="331"/>
      <c r="K61" s="331"/>
      <c r="L61" s="331"/>
      <c r="M61" s="330"/>
      <c r="N61" s="334" t="s">
        <v>794</v>
      </c>
      <c r="O61" s="333"/>
      <c r="P61" s="332" t="s">
        <v>793</v>
      </c>
      <c r="Q61" s="331"/>
      <c r="R61" s="331"/>
      <c r="S61" s="331"/>
      <c r="T61" s="331"/>
      <c r="U61" s="331"/>
      <c r="V61" s="331"/>
      <c r="W61" s="331"/>
      <c r="X61" s="330"/>
    </row>
    <row r="62" spans="2:27" ht="27.75" customHeight="1">
      <c r="B62" s="335" t="s">
        <v>796</v>
      </c>
      <c r="C62" s="332" t="s">
        <v>795</v>
      </c>
      <c r="D62" s="331"/>
      <c r="E62" s="331"/>
      <c r="F62" s="331"/>
      <c r="G62" s="331"/>
      <c r="H62" s="331"/>
      <c r="I62" s="331"/>
      <c r="J62" s="331"/>
      <c r="K62" s="331"/>
      <c r="L62" s="331"/>
      <c r="M62" s="330"/>
      <c r="N62" s="334" t="s">
        <v>794</v>
      </c>
      <c r="O62" s="333"/>
      <c r="P62" s="332" t="s">
        <v>793</v>
      </c>
      <c r="Q62" s="331"/>
      <c r="R62" s="331"/>
      <c r="S62" s="331"/>
      <c r="T62" s="331"/>
      <c r="U62" s="331"/>
      <c r="V62" s="331"/>
      <c r="W62" s="331"/>
      <c r="X62" s="330"/>
    </row>
  </sheetData>
  <sheetProtection selectLockedCells="1" selectUnlockedCells="1"/>
  <mergeCells count="186">
    <mergeCell ref="L50:S50"/>
    <mergeCell ref="N61:O61"/>
    <mergeCell ref="P61:X61"/>
    <mergeCell ref="C57:M57"/>
    <mergeCell ref="C51:D51"/>
    <mergeCell ref="E51:K51"/>
    <mergeCell ref="L51:S51"/>
    <mergeCell ref="T51:X51"/>
    <mergeCell ref="C52:D52"/>
    <mergeCell ref="E52:K52"/>
    <mergeCell ref="L52:S52"/>
    <mergeCell ref="D31:D34"/>
    <mergeCell ref="B35:E35"/>
    <mergeCell ref="C59:M59"/>
    <mergeCell ref="J36:K36"/>
    <mergeCell ref="C58:M58"/>
    <mergeCell ref="N58:O58"/>
    <mergeCell ref="C53:D53"/>
    <mergeCell ref="E53:K53"/>
    <mergeCell ref="L53:S53"/>
    <mergeCell ref="H42:I42"/>
    <mergeCell ref="P40:R40"/>
    <mergeCell ref="H41:I41"/>
    <mergeCell ref="J41:K41"/>
    <mergeCell ref="N41:O41"/>
    <mergeCell ref="P41:R41"/>
    <mergeCell ref="B45:X46"/>
    <mergeCell ref="S31:X42"/>
    <mergeCell ref="H32:I32"/>
    <mergeCell ref="J32:K32"/>
    <mergeCell ref="N32:O32"/>
    <mergeCell ref="P32:R32"/>
    <mergeCell ref="J33:K33"/>
    <mergeCell ref="N33:O33"/>
    <mergeCell ref="H40:I40"/>
    <mergeCell ref="J40:K40"/>
    <mergeCell ref="N40:O40"/>
    <mergeCell ref="S21:X21"/>
    <mergeCell ref="C21:D21"/>
    <mergeCell ref="D27:H27"/>
    <mergeCell ref="I27:M27"/>
    <mergeCell ref="N27:S27"/>
    <mergeCell ref="J30:M30"/>
    <mergeCell ref="I26:M26"/>
    <mergeCell ref="N26:S26"/>
    <mergeCell ref="S30:X30"/>
    <mergeCell ref="P57:X57"/>
    <mergeCell ref="P59:X59"/>
    <mergeCell ref="P62:X62"/>
    <mergeCell ref="C62:M62"/>
    <mergeCell ref="N57:O57"/>
    <mergeCell ref="N59:O59"/>
    <mergeCell ref="N62:O62"/>
    <mergeCell ref="P58:X58"/>
    <mergeCell ref="B60:X60"/>
    <mergeCell ref="C61:M61"/>
    <mergeCell ref="H36:I36"/>
    <mergeCell ref="N22:X22"/>
    <mergeCell ref="B22:M22"/>
    <mergeCell ref="N30:O31"/>
    <mergeCell ref="G16:J17"/>
    <mergeCell ref="K16:N17"/>
    <mergeCell ref="S16:U17"/>
    <mergeCell ref="V16:X17"/>
    <mergeCell ref="T26:X26"/>
    <mergeCell ref="P21:R21"/>
    <mergeCell ref="B25:C25"/>
    <mergeCell ref="P34:R34"/>
    <mergeCell ref="D25:H25"/>
    <mergeCell ref="P33:R33"/>
    <mergeCell ref="B26:C26"/>
    <mergeCell ref="J21:L21"/>
    <mergeCell ref="M21:O21"/>
    <mergeCell ref="G21:I21"/>
    <mergeCell ref="E21:F21"/>
    <mergeCell ref="E31:E34"/>
    <mergeCell ref="B11:F11"/>
    <mergeCell ref="B8:H8"/>
    <mergeCell ref="U8:X8"/>
    <mergeCell ref="B56:X56"/>
    <mergeCell ref="O15:R15"/>
    <mergeCell ref="S15:U15"/>
    <mergeCell ref="V15:X15"/>
    <mergeCell ref="B27:C27"/>
    <mergeCell ref="S13:X13"/>
    <mergeCell ref="N35:O35"/>
    <mergeCell ref="J31:K31"/>
    <mergeCell ref="V10:X10"/>
    <mergeCell ref="V11:X11"/>
    <mergeCell ref="P10:U10"/>
    <mergeCell ref="U7:X7"/>
    <mergeCell ref="I7:T7"/>
    <mergeCell ref="I8:T8"/>
    <mergeCell ref="B23:M23"/>
    <mergeCell ref="N23:X23"/>
    <mergeCell ref="B24:X24"/>
    <mergeCell ref="G20:I20"/>
    <mergeCell ref="J20:L20"/>
    <mergeCell ref="M20:O20"/>
    <mergeCell ref="P20:R20"/>
    <mergeCell ref="B18:X18"/>
    <mergeCell ref="G19:R19"/>
    <mergeCell ref="B19:B20"/>
    <mergeCell ref="C19:D20"/>
    <mergeCell ref="E19:F20"/>
    <mergeCell ref="S19:X20"/>
    <mergeCell ref="I25:M25"/>
    <mergeCell ref="N25:S25"/>
    <mergeCell ref="N34:O34"/>
    <mergeCell ref="N12:R12"/>
    <mergeCell ref="F12:M12"/>
    <mergeCell ref="H33:I33"/>
    <mergeCell ref="B28:X28"/>
    <mergeCell ref="H30:I31"/>
    <mergeCell ref="T25:X25"/>
    <mergeCell ref="D26:H26"/>
    <mergeCell ref="B14:F15"/>
    <mergeCell ref="P11:U11"/>
    <mergeCell ref="G14:J15"/>
    <mergeCell ref="K14:N15"/>
    <mergeCell ref="O14:X14"/>
    <mergeCell ref="S12:X12"/>
    <mergeCell ref="G11:O11"/>
    <mergeCell ref="B13:E13"/>
    <mergeCell ref="F13:M13"/>
    <mergeCell ref="N13:R13"/>
    <mergeCell ref="B12:E12"/>
    <mergeCell ref="B1:C4"/>
    <mergeCell ref="D1:R2"/>
    <mergeCell ref="D3:R4"/>
    <mergeCell ref="B5:X5"/>
    <mergeCell ref="B9:X9"/>
    <mergeCell ref="B6:X6"/>
    <mergeCell ref="G10:O10"/>
    <mergeCell ref="B7:H7"/>
    <mergeCell ref="B10:F10"/>
    <mergeCell ref="P30:R31"/>
    <mergeCell ref="B16:F17"/>
    <mergeCell ref="V1:X1"/>
    <mergeCell ref="V2:X2"/>
    <mergeCell ref="V3:X3"/>
    <mergeCell ref="V4:X4"/>
    <mergeCell ref="S1:U1"/>
    <mergeCell ref="S2:U2"/>
    <mergeCell ref="S3:U3"/>
    <mergeCell ref="S4:U4"/>
    <mergeCell ref="T27:X27"/>
    <mergeCell ref="N36:O36"/>
    <mergeCell ref="P36:R36"/>
    <mergeCell ref="P35:R35"/>
    <mergeCell ref="H35:I35"/>
    <mergeCell ref="H39:I39"/>
    <mergeCell ref="J35:K35"/>
    <mergeCell ref="P37:R37"/>
    <mergeCell ref="H34:I34"/>
    <mergeCell ref="J34:K34"/>
    <mergeCell ref="T55:X55"/>
    <mergeCell ref="C54:D54"/>
    <mergeCell ref="E54:K54"/>
    <mergeCell ref="L54:S54"/>
    <mergeCell ref="T54:X54"/>
    <mergeCell ref="C50:D50"/>
    <mergeCell ref="E50:K50"/>
    <mergeCell ref="C55:D55"/>
    <mergeCell ref="T52:X52"/>
    <mergeCell ref="T53:X53"/>
    <mergeCell ref="P38:R38"/>
    <mergeCell ref="P39:R39"/>
    <mergeCell ref="J39:K39"/>
    <mergeCell ref="N37:O37"/>
    <mergeCell ref="B49:X49"/>
    <mergeCell ref="T50:X50"/>
    <mergeCell ref="B47:X47"/>
    <mergeCell ref="N39:O39"/>
    <mergeCell ref="B48:X48"/>
    <mergeCell ref="B44:X44"/>
    <mergeCell ref="E55:K55"/>
    <mergeCell ref="L55:S55"/>
    <mergeCell ref="J42:K42"/>
    <mergeCell ref="N42:O42"/>
    <mergeCell ref="P42:R42"/>
    <mergeCell ref="H37:I37"/>
    <mergeCell ref="J37:K37"/>
    <mergeCell ref="H38:I38"/>
    <mergeCell ref="J38:K38"/>
    <mergeCell ref="N38:O38"/>
  </mergeCells>
  <pageMargins left="0.23622047244094491" right="0.23622047244094491" top="0.11811023622047245" bottom="0" header="0.51181102362204722" footer="0.51181102362204722"/>
  <pageSetup paperSize="256" scale="33"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D0A6-B536-4F1E-AACD-EE76AA9A81FD}">
  <sheetPr>
    <pageSetUpPr fitToPage="1"/>
  </sheetPr>
  <dimension ref="B1:AC61"/>
  <sheetViews>
    <sheetView showGridLines="0" view="pageBreakPreview" zoomScale="80" zoomScaleNormal="100" zoomScaleSheetLayoutView="80" workbookViewId="0">
      <selection activeCell="B11" sqref="B11:F11"/>
    </sheetView>
  </sheetViews>
  <sheetFormatPr baseColWidth="10" defaultColWidth="5.109375" defaultRowHeight="13.65" customHeight="1"/>
  <cols>
    <col min="1" max="1" width="5.109375" style="327"/>
    <col min="2" max="2" width="12.44140625" style="327" bestFit="1" customWidth="1"/>
    <col min="3" max="3" width="11.5546875" style="327" customWidth="1"/>
    <col min="4" max="4" width="12.5546875" style="329" customWidth="1"/>
    <col min="5" max="5" width="9.109375" style="329" customWidth="1"/>
    <col min="6" max="12" width="7.44140625" style="327" customWidth="1"/>
    <col min="13" max="13" width="11.88671875" style="327" customWidth="1"/>
    <col min="14" max="23" width="7.44140625" style="327" customWidth="1"/>
    <col min="24" max="24" width="10.44140625" style="327" customWidth="1"/>
    <col min="25" max="25" width="41.109375" style="327" customWidth="1"/>
    <col min="26" max="26" width="11.5546875" style="327" customWidth="1"/>
    <col min="27" max="27" width="29.44140625" style="327" customWidth="1"/>
    <col min="28" max="28" width="16.44140625" style="328" customWidth="1"/>
    <col min="29" max="29" width="5.109375" style="328"/>
    <col min="30" max="16384" width="5.109375" style="327"/>
  </cols>
  <sheetData>
    <row r="1" spans="2:27" ht="15.6" customHeight="1">
      <c r="B1" s="411"/>
      <c r="C1" s="411"/>
      <c r="D1" s="411" t="s">
        <v>0</v>
      </c>
      <c r="E1" s="411"/>
      <c r="F1" s="411"/>
      <c r="G1" s="411"/>
      <c r="H1" s="411"/>
      <c r="I1" s="411"/>
      <c r="J1" s="411"/>
      <c r="K1" s="411"/>
      <c r="L1" s="411"/>
      <c r="M1" s="411"/>
      <c r="N1" s="411"/>
      <c r="O1" s="411"/>
      <c r="P1" s="411"/>
      <c r="Q1" s="411"/>
      <c r="R1" s="411"/>
      <c r="S1" s="450" t="s">
        <v>1</v>
      </c>
      <c r="T1" s="450"/>
      <c r="U1" s="450"/>
      <c r="V1" s="450" t="s">
        <v>883</v>
      </c>
      <c r="W1" s="450"/>
      <c r="X1" s="450"/>
    </row>
    <row r="2" spans="2:27" ht="13.2">
      <c r="B2" s="411"/>
      <c r="C2" s="411"/>
      <c r="D2" s="411"/>
      <c r="E2" s="411"/>
      <c r="F2" s="411"/>
      <c r="G2" s="411"/>
      <c r="H2" s="411"/>
      <c r="I2" s="411"/>
      <c r="J2" s="411"/>
      <c r="K2" s="411"/>
      <c r="L2" s="411"/>
      <c r="M2" s="411"/>
      <c r="N2" s="411"/>
      <c r="O2" s="411"/>
      <c r="P2" s="411"/>
      <c r="Q2" s="411"/>
      <c r="R2" s="411"/>
      <c r="S2" s="450" t="s">
        <v>3</v>
      </c>
      <c r="T2" s="450"/>
      <c r="U2" s="450"/>
      <c r="V2" s="451" t="s">
        <v>882</v>
      </c>
      <c r="W2" s="451"/>
      <c r="X2" s="451"/>
    </row>
    <row r="3" spans="2:27" ht="13.2">
      <c r="B3" s="411"/>
      <c r="C3" s="411"/>
      <c r="D3" s="411" t="s">
        <v>881</v>
      </c>
      <c r="E3" s="411"/>
      <c r="F3" s="411"/>
      <c r="G3" s="411"/>
      <c r="H3" s="411"/>
      <c r="I3" s="411"/>
      <c r="J3" s="411"/>
      <c r="K3" s="411"/>
      <c r="L3" s="411"/>
      <c r="M3" s="411"/>
      <c r="N3" s="411"/>
      <c r="O3" s="411"/>
      <c r="P3" s="411"/>
      <c r="Q3" s="411"/>
      <c r="R3" s="411"/>
      <c r="S3" s="450" t="s">
        <v>5</v>
      </c>
      <c r="T3" s="450"/>
      <c r="U3" s="450"/>
      <c r="V3" s="450" t="s">
        <v>6</v>
      </c>
      <c r="W3" s="450"/>
      <c r="X3" s="450"/>
    </row>
    <row r="4" spans="2:27" ht="15.6" customHeight="1">
      <c r="B4" s="411"/>
      <c r="C4" s="411"/>
      <c r="D4" s="411"/>
      <c r="E4" s="411"/>
      <c r="F4" s="411"/>
      <c r="G4" s="411"/>
      <c r="H4" s="411"/>
      <c r="I4" s="411"/>
      <c r="J4" s="411"/>
      <c r="K4" s="411"/>
      <c r="L4" s="411"/>
      <c r="M4" s="411"/>
      <c r="N4" s="411"/>
      <c r="O4" s="411"/>
      <c r="P4" s="411"/>
      <c r="Q4" s="411"/>
      <c r="R4" s="411"/>
      <c r="S4" s="450" t="s">
        <v>880</v>
      </c>
      <c r="T4" s="450"/>
      <c r="U4" s="450"/>
      <c r="V4" s="449">
        <v>44725</v>
      </c>
      <c r="W4" s="411"/>
      <c r="X4" s="411"/>
    </row>
    <row r="5" spans="2:27" ht="9" customHeight="1">
      <c r="B5" s="405"/>
      <c r="C5" s="404"/>
      <c r="D5" s="404"/>
      <c r="E5" s="404"/>
      <c r="F5" s="404"/>
      <c r="G5" s="404"/>
      <c r="H5" s="404"/>
      <c r="I5" s="404"/>
      <c r="J5" s="404"/>
      <c r="K5" s="404"/>
      <c r="L5" s="404"/>
      <c r="M5" s="404"/>
      <c r="N5" s="404"/>
      <c r="O5" s="404"/>
      <c r="P5" s="404"/>
      <c r="Q5" s="404"/>
      <c r="R5" s="404"/>
      <c r="S5" s="404"/>
      <c r="T5" s="404"/>
      <c r="U5" s="404"/>
      <c r="V5" s="404"/>
      <c r="W5" s="404"/>
      <c r="X5" s="403"/>
    </row>
    <row r="6" spans="2:27" ht="18.75" customHeight="1">
      <c r="B6" s="410" t="s">
        <v>879</v>
      </c>
      <c r="C6" s="409"/>
      <c r="D6" s="409"/>
      <c r="E6" s="409"/>
      <c r="F6" s="409"/>
      <c r="G6" s="409"/>
      <c r="H6" s="409"/>
      <c r="I6" s="409"/>
      <c r="J6" s="409"/>
      <c r="K6" s="409"/>
      <c r="L6" s="409"/>
      <c r="M6" s="409"/>
      <c r="N6" s="409"/>
      <c r="O6" s="409"/>
      <c r="P6" s="409"/>
      <c r="Q6" s="409"/>
      <c r="R6" s="409"/>
      <c r="S6" s="409"/>
      <c r="T6" s="409"/>
      <c r="U6" s="409"/>
      <c r="V6" s="409"/>
      <c r="W6" s="409"/>
      <c r="X6" s="408"/>
    </row>
    <row r="7" spans="2:27" ht="17.100000000000001" customHeight="1">
      <c r="B7" s="405" t="s">
        <v>878</v>
      </c>
      <c r="C7" s="404"/>
      <c r="D7" s="404"/>
      <c r="E7" s="404"/>
      <c r="F7" s="404"/>
      <c r="G7" s="404"/>
      <c r="H7" s="403"/>
      <c r="I7" s="405" t="s">
        <v>877</v>
      </c>
      <c r="J7" s="404"/>
      <c r="K7" s="404"/>
      <c r="L7" s="404"/>
      <c r="M7" s="404"/>
      <c r="N7" s="404"/>
      <c r="O7" s="404"/>
      <c r="P7" s="404"/>
      <c r="Q7" s="404"/>
      <c r="R7" s="404"/>
      <c r="S7" s="404"/>
      <c r="T7" s="403"/>
      <c r="U7" s="405" t="s">
        <v>876</v>
      </c>
      <c r="V7" s="404"/>
      <c r="W7" s="404"/>
      <c r="X7" s="403"/>
    </row>
    <row r="8" spans="2:27" ht="26.85" customHeight="1">
      <c r="B8" s="397" t="s">
        <v>15</v>
      </c>
      <c r="C8" s="396"/>
      <c r="D8" s="396"/>
      <c r="E8" s="396"/>
      <c r="F8" s="396"/>
      <c r="G8" s="396"/>
      <c r="H8" s="395"/>
      <c r="I8" s="397" t="s">
        <v>15</v>
      </c>
      <c r="J8" s="396"/>
      <c r="K8" s="396"/>
      <c r="L8" s="396"/>
      <c r="M8" s="396"/>
      <c r="N8" s="396"/>
      <c r="O8" s="396"/>
      <c r="P8" s="396"/>
      <c r="Q8" s="396"/>
      <c r="R8" s="396"/>
      <c r="S8" s="396"/>
      <c r="T8" s="395"/>
      <c r="U8" s="397" t="s">
        <v>695</v>
      </c>
      <c r="V8" s="396"/>
      <c r="W8" s="396"/>
      <c r="X8" s="395"/>
    </row>
    <row r="9" spans="2:27" ht="19.350000000000001" customHeight="1">
      <c r="B9" s="410" t="s">
        <v>875</v>
      </c>
      <c r="C9" s="409"/>
      <c r="D9" s="409"/>
      <c r="E9" s="409"/>
      <c r="F9" s="409"/>
      <c r="G9" s="409"/>
      <c r="H9" s="409"/>
      <c r="I9" s="409"/>
      <c r="J9" s="409"/>
      <c r="K9" s="409"/>
      <c r="L9" s="409"/>
      <c r="M9" s="409"/>
      <c r="N9" s="409"/>
      <c r="O9" s="409"/>
      <c r="P9" s="409"/>
      <c r="Q9" s="409"/>
      <c r="R9" s="409"/>
      <c r="S9" s="409"/>
      <c r="T9" s="409"/>
      <c r="U9" s="409"/>
      <c r="V9" s="409"/>
      <c r="W9" s="409"/>
      <c r="X9" s="408"/>
    </row>
    <row r="10" spans="2:27" ht="15" customHeight="1">
      <c r="B10" s="411" t="s">
        <v>874</v>
      </c>
      <c r="C10" s="411"/>
      <c r="D10" s="411"/>
      <c r="E10" s="411"/>
      <c r="F10" s="411"/>
      <c r="G10" s="405" t="s">
        <v>873</v>
      </c>
      <c r="H10" s="404"/>
      <c r="I10" s="404"/>
      <c r="J10" s="404"/>
      <c r="K10" s="404"/>
      <c r="L10" s="404"/>
      <c r="M10" s="404"/>
      <c r="N10" s="404"/>
      <c r="O10" s="403"/>
      <c r="P10" s="405" t="s">
        <v>872</v>
      </c>
      <c r="Q10" s="404"/>
      <c r="R10" s="404"/>
      <c r="S10" s="404"/>
      <c r="T10" s="404"/>
      <c r="U10" s="403"/>
      <c r="V10" s="405" t="s">
        <v>3</v>
      </c>
      <c r="W10" s="404"/>
      <c r="X10" s="403"/>
    </row>
    <row r="11" spans="2:27" ht="35.1" customHeight="1">
      <c r="B11" s="342" t="s">
        <v>896</v>
      </c>
      <c r="C11" s="342"/>
      <c r="D11" s="342"/>
      <c r="E11" s="342"/>
      <c r="F11" s="342"/>
      <c r="G11" s="332" t="s">
        <v>636</v>
      </c>
      <c r="H11" s="331"/>
      <c r="I11" s="331"/>
      <c r="J11" s="331"/>
      <c r="K11" s="331"/>
      <c r="L11" s="331"/>
      <c r="M11" s="331"/>
      <c r="N11" s="331"/>
      <c r="O11" s="330"/>
      <c r="P11" s="397" t="s">
        <v>895</v>
      </c>
      <c r="Q11" s="396"/>
      <c r="R11" s="396"/>
      <c r="S11" s="396"/>
      <c r="T11" s="396"/>
      <c r="U11" s="395"/>
      <c r="V11" s="448" t="s">
        <v>869</v>
      </c>
      <c r="W11" s="447"/>
      <c r="X11" s="446"/>
    </row>
    <row r="12" spans="2:27" ht="50.1" customHeight="1">
      <c r="B12" s="411" t="s">
        <v>868</v>
      </c>
      <c r="C12" s="411"/>
      <c r="D12" s="411"/>
      <c r="E12" s="411"/>
      <c r="F12" s="411" t="s">
        <v>867</v>
      </c>
      <c r="G12" s="411"/>
      <c r="H12" s="411"/>
      <c r="I12" s="411"/>
      <c r="J12" s="411"/>
      <c r="K12" s="411"/>
      <c r="L12" s="411"/>
      <c r="M12" s="411"/>
      <c r="N12" s="445" t="s">
        <v>866</v>
      </c>
      <c r="O12" s="445"/>
      <c r="P12" s="445"/>
      <c r="Q12" s="445"/>
      <c r="R12" s="445"/>
      <c r="S12" s="411" t="s">
        <v>865</v>
      </c>
      <c r="T12" s="411"/>
      <c r="U12" s="411"/>
      <c r="V12" s="411"/>
      <c r="W12" s="411"/>
      <c r="X12" s="411"/>
    </row>
    <row r="13" spans="2:27" ht="81.75" customHeight="1">
      <c r="B13" s="342" t="s">
        <v>640</v>
      </c>
      <c r="C13" s="342"/>
      <c r="D13" s="342"/>
      <c r="E13" s="342"/>
      <c r="F13" s="342" t="s">
        <v>73</v>
      </c>
      <c r="G13" s="342"/>
      <c r="H13" s="342"/>
      <c r="I13" s="342"/>
      <c r="J13" s="342"/>
      <c r="K13" s="342"/>
      <c r="L13" s="342"/>
      <c r="M13" s="342"/>
      <c r="N13" s="342" t="s">
        <v>681</v>
      </c>
      <c r="O13" s="342"/>
      <c r="P13" s="342"/>
      <c r="Q13" s="342"/>
      <c r="R13" s="342"/>
      <c r="S13" s="342" t="s">
        <v>681</v>
      </c>
      <c r="T13" s="342"/>
      <c r="U13" s="342"/>
      <c r="V13" s="342"/>
      <c r="W13" s="342"/>
      <c r="X13" s="342"/>
    </row>
    <row r="14" spans="2:27" ht="16.2" customHeight="1">
      <c r="B14" s="444" t="s">
        <v>864</v>
      </c>
      <c r="C14" s="443"/>
      <c r="D14" s="443"/>
      <c r="E14" s="443"/>
      <c r="F14" s="442"/>
      <c r="G14" s="422" t="s">
        <v>863</v>
      </c>
      <c r="H14" s="421"/>
      <c r="I14" s="421"/>
      <c r="J14" s="420"/>
      <c r="K14" s="444" t="s">
        <v>862</v>
      </c>
      <c r="L14" s="443"/>
      <c r="M14" s="443"/>
      <c r="N14" s="442"/>
      <c r="O14" s="405" t="s">
        <v>861</v>
      </c>
      <c r="P14" s="404"/>
      <c r="Q14" s="404"/>
      <c r="R14" s="404"/>
      <c r="S14" s="404"/>
      <c r="T14" s="404"/>
      <c r="U14" s="404"/>
      <c r="V14" s="404"/>
      <c r="W14" s="404"/>
      <c r="X14" s="403"/>
      <c r="Y14" s="438"/>
      <c r="Z14" s="438"/>
      <c r="AA14" s="438"/>
    </row>
    <row r="15" spans="2:27" ht="64.95" customHeight="1">
      <c r="B15" s="441"/>
      <c r="C15" s="440"/>
      <c r="D15" s="440"/>
      <c r="E15" s="440"/>
      <c r="F15" s="439"/>
      <c r="G15" s="418"/>
      <c r="H15" s="417"/>
      <c r="I15" s="417"/>
      <c r="J15" s="416"/>
      <c r="K15" s="441"/>
      <c r="L15" s="440"/>
      <c r="M15" s="440"/>
      <c r="N15" s="439"/>
      <c r="O15" s="405" t="s">
        <v>860</v>
      </c>
      <c r="P15" s="404"/>
      <c r="Q15" s="404"/>
      <c r="R15" s="403"/>
      <c r="S15" s="402" t="s">
        <v>859</v>
      </c>
      <c r="T15" s="401"/>
      <c r="U15" s="400"/>
      <c r="V15" s="402" t="s">
        <v>858</v>
      </c>
      <c r="W15" s="401"/>
      <c r="X15" s="400"/>
      <c r="Y15" s="438"/>
      <c r="Z15" s="438"/>
      <c r="AA15" s="438"/>
    </row>
    <row r="16" spans="2:27" ht="26.1" customHeight="1">
      <c r="B16" s="342" t="s">
        <v>894</v>
      </c>
      <c r="C16" s="342"/>
      <c r="D16" s="342"/>
      <c r="E16" s="342"/>
      <c r="F16" s="342"/>
      <c r="G16" s="433" t="s">
        <v>628</v>
      </c>
      <c r="H16" s="433"/>
      <c r="I16" s="433"/>
      <c r="J16" s="433"/>
      <c r="K16" s="485">
        <v>0.84899999999999998</v>
      </c>
      <c r="L16" s="484"/>
      <c r="M16" s="484"/>
      <c r="N16" s="483"/>
      <c r="O16" s="434" t="s">
        <v>856</v>
      </c>
      <c r="P16" s="434" t="s">
        <v>855</v>
      </c>
      <c r="Q16" s="434" t="s">
        <v>854</v>
      </c>
      <c r="R16" s="434" t="s">
        <v>852</v>
      </c>
      <c r="S16" s="342" t="s">
        <v>853</v>
      </c>
      <c r="T16" s="342"/>
      <c r="U16" s="342"/>
      <c r="V16" s="478" t="s">
        <v>855</v>
      </c>
      <c r="W16" s="478"/>
      <c r="X16" s="478"/>
    </row>
    <row r="17" spans="2:27" ht="89.1" customHeight="1">
      <c r="B17" s="342"/>
      <c r="C17" s="342"/>
      <c r="D17" s="342"/>
      <c r="E17" s="342"/>
      <c r="F17" s="342"/>
      <c r="G17" s="433"/>
      <c r="H17" s="433"/>
      <c r="I17" s="433"/>
      <c r="J17" s="433"/>
      <c r="K17" s="482"/>
      <c r="L17" s="481"/>
      <c r="M17" s="481"/>
      <c r="N17" s="480"/>
      <c r="O17" s="429" t="s">
        <v>681</v>
      </c>
      <c r="P17" s="479">
        <v>0.85899999999999999</v>
      </c>
      <c r="Q17" s="479">
        <v>0.86899999999999999</v>
      </c>
      <c r="R17" s="479">
        <v>0.879</v>
      </c>
      <c r="S17" s="342"/>
      <c r="T17" s="342"/>
      <c r="U17" s="342"/>
      <c r="V17" s="478"/>
      <c r="W17" s="478"/>
      <c r="X17" s="478"/>
    </row>
    <row r="18" spans="2:27" ht="18" customHeight="1">
      <c r="B18" s="410" t="s">
        <v>851</v>
      </c>
      <c r="C18" s="409"/>
      <c r="D18" s="409"/>
      <c r="E18" s="409"/>
      <c r="F18" s="409"/>
      <c r="G18" s="409"/>
      <c r="H18" s="409"/>
      <c r="I18" s="409"/>
      <c r="J18" s="409"/>
      <c r="K18" s="409"/>
      <c r="L18" s="409"/>
      <c r="M18" s="409"/>
      <c r="N18" s="409"/>
      <c r="O18" s="409"/>
      <c r="P18" s="409"/>
      <c r="Q18" s="409"/>
      <c r="R18" s="409"/>
      <c r="S18" s="409"/>
      <c r="T18" s="409"/>
      <c r="U18" s="409"/>
      <c r="V18" s="409"/>
      <c r="W18" s="409"/>
      <c r="X18" s="408"/>
      <c r="Z18" s="327" t="s">
        <v>241</v>
      </c>
    </row>
    <row r="19" spans="2:27" ht="35.1" customHeight="1">
      <c r="B19" s="426" t="s">
        <v>850</v>
      </c>
      <c r="C19" s="422" t="s">
        <v>849</v>
      </c>
      <c r="D19" s="420"/>
      <c r="E19" s="422" t="s">
        <v>848</v>
      </c>
      <c r="F19" s="420"/>
      <c r="G19" s="425" t="s">
        <v>847</v>
      </c>
      <c r="H19" s="424"/>
      <c r="I19" s="424"/>
      <c r="J19" s="424"/>
      <c r="K19" s="424"/>
      <c r="L19" s="424"/>
      <c r="M19" s="424"/>
      <c r="N19" s="424"/>
      <c r="O19" s="424"/>
      <c r="P19" s="424"/>
      <c r="Q19" s="424"/>
      <c r="R19" s="423"/>
      <c r="S19" s="422" t="s">
        <v>846</v>
      </c>
      <c r="T19" s="421"/>
      <c r="U19" s="421"/>
      <c r="V19" s="421"/>
      <c r="W19" s="421"/>
      <c r="X19" s="420"/>
    </row>
    <row r="20" spans="2:27" ht="28.5" customHeight="1">
      <c r="B20" s="419"/>
      <c r="C20" s="418"/>
      <c r="D20" s="416"/>
      <c r="E20" s="418"/>
      <c r="F20" s="416"/>
      <c r="G20" s="405" t="s">
        <v>845</v>
      </c>
      <c r="H20" s="404"/>
      <c r="I20" s="403"/>
      <c r="J20" s="405" t="s">
        <v>844</v>
      </c>
      <c r="K20" s="404"/>
      <c r="L20" s="403"/>
      <c r="M20" s="402" t="s">
        <v>843</v>
      </c>
      <c r="N20" s="401"/>
      <c r="O20" s="400"/>
      <c r="P20" s="402" t="s">
        <v>842</v>
      </c>
      <c r="Q20" s="401"/>
      <c r="R20" s="400"/>
      <c r="S20" s="418"/>
      <c r="T20" s="417"/>
      <c r="U20" s="417"/>
      <c r="V20" s="417"/>
      <c r="W20" s="417"/>
      <c r="X20" s="416"/>
    </row>
    <row r="21" spans="2:27" ht="68.099999999999994" customHeight="1">
      <c r="B21" s="415" t="s">
        <v>644</v>
      </c>
      <c r="C21" s="332" t="s">
        <v>647</v>
      </c>
      <c r="D21" s="330"/>
      <c r="E21" s="477">
        <v>0.85899999999999999</v>
      </c>
      <c r="F21" s="475"/>
      <c r="G21" s="477">
        <v>0.85899999999999999</v>
      </c>
      <c r="H21" s="476"/>
      <c r="I21" s="475"/>
      <c r="J21" s="413" t="s">
        <v>893</v>
      </c>
      <c r="K21" s="331"/>
      <c r="L21" s="330"/>
      <c r="M21" s="413" t="s">
        <v>892</v>
      </c>
      <c r="N21" s="331"/>
      <c r="O21" s="330"/>
      <c r="P21" s="332" t="s">
        <v>629</v>
      </c>
      <c r="Q21" s="331"/>
      <c r="R21" s="330"/>
      <c r="S21" s="332" t="s">
        <v>839</v>
      </c>
      <c r="T21" s="331"/>
      <c r="U21" s="331"/>
      <c r="V21" s="331"/>
      <c r="W21" s="331"/>
      <c r="X21" s="330"/>
    </row>
    <row r="22" spans="2:27" ht="25.2" customHeight="1">
      <c r="B22" s="411" t="s">
        <v>838</v>
      </c>
      <c r="C22" s="411"/>
      <c r="D22" s="411"/>
      <c r="E22" s="411"/>
      <c r="F22" s="411"/>
      <c r="G22" s="411"/>
      <c r="H22" s="411"/>
      <c r="I22" s="411"/>
      <c r="J22" s="411"/>
      <c r="K22" s="411"/>
      <c r="L22" s="411"/>
      <c r="M22" s="411"/>
      <c r="N22" s="411" t="s">
        <v>837</v>
      </c>
      <c r="O22" s="411"/>
      <c r="P22" s="411"/>
      <c r="Q22" s="411"/>
      <c r="R22" s="411"/>
      <c r="S22" s="411"/>
      <c r="T22" s="411"/>
      <c r="U22" s="411"/>
      <c r="V22" s="411"/>
      <c r="W22" s="411"/>
      <c r="X22" s="411"/>
    </row>
    <row r="23" spans="2:27" ht="45.75" customHeight="1">
      <c r="B23" s="342" t="s">
        <v>891</v>
      </c>
      <c r="C23" s="342"/>
      <c r="D23" s="342"/>
      <c r="E23" s="342"/>
      <c r="F23" s="342"/>
      <c r="G23" s="342"/>
      <c r="H23" s="342"/>
      <c r="I23" s="342"/>
      <c r="J23" s="342"/>
      <c r="K23" s="342"/>
      <c r="L23" s="342"/>
      <c r="M23" s="342"/>
      <c r="N23" s="342" t="s">
        <v>890</v>
      </c>
      <c r="O23" s="342"/>
      <c r="P23" s="342"/>
      <c r="Q23" s="342"/>
      <c r="R23" s="342"/>
      <c r="S23" s="342"/>
      <c r="T23" s="342"/>
      <c r="U23" s="342"/>
      <c r="V23" s="342"/>
      <c r="W23" s="342"/>
      <c r="X23" s="342"/>
      <c r="AA23" s="394"/>
    </row>
    <row r="24" spans="2:27" ht="19.350000000000001" customHeight="1">
      <c r="B24" s="410" t="s">
        <v>834</v>
      </c>
      <c r="C24" s="409"/>
      <c r="D24" s="409"/>
      <c r="E24" s="409"/>
      <c r="F24" s="409"/>
      <c r="G24" s="409"/>
      <c r="H24" s="409"/>
      <c r="I24" s="409"/>
      <c r="J24" s="409"/>
      <c r="K24" s="409"/>
      <c r="L24" s="409"/>
      <c r="M24" s="409"/>
      <c r="N24" s="409"/>
      <c r="O24" s="409"/>
      <c r="P24" s="409"/>
      <c r="Q24" s="409"/>
      <c r="R24" s="409"/>
      <c r="S24" s="409"/>
      <c r="T24" s="409"/>
      <c r="U24" s="409"/>
      <c r="V24" s="409"/>
      <c r="W24" s="409"/>
      <c r="X24" s="408"/>
    </row>
    <row r="25" spans="2:27" ht="19.350000000000001" customHeight="1">
      <c r="B25" s="407" t="s">
        <v>833</v>
      </c>
      <c r="C25" s="406"/>
      <c r="D25" s="405" t="s">
        <v>832</v>
      </c>
      <c r="E25" s="404"/>
      <c r="F25" s="404"/>
      <c r="G25" s="404"/>
      <c r="H25" s="403"/>
      <c r="I25" s="405" t="s">
        <v>831</v>
      </c>
      <c r="J25" s="404"/>
      <c r="K25" s="404"/>
      <c r="L25" s="404"/>
      <c r="M25" s="403"/>
      <c r="N25" s="405" t="s">
        <v>830</v>
      </c>
      <c r="O25" s="404"/>
      <c r="P25" s="404"/>
      <c r="Q25" s="404"/>
      <c r="R25" s="404"/>
      <c r="S25" s="403"/>
      <c r="T25" s="402" t="s">
        <v>829</v>
      </c>
      <c r="U25" s="401"/>
      <c r="V25" s="401"/>
      <c r="W25" s="401"/>
      <c r="X25" s="400"/>
    </row>
    <row r="26" spans="2:27" ht="19.350000000000001" customHeight="1">
      <c r="B26" s="474" t="s">
        <v>889</v>
      </c>
      <c r="C26" s="473"/>
      <c r="D26" s="472">
        <v>0</v>
      </c>
      <c r="E26" s="471"/>
      <c r="F26" s="471"/>
      <c r="G26" s="471"/>
      <c r="H26" s="470"/>
      <c r="I26" s="472">
        <v>0.27</v>
      </c>
      <c r="J26" s="471"/>
      <c r="K26" s="471"/>
      <c r="L26" s="471"/>
      <c r="M26" s="470"/>
      <c r="N26" s="472">
        <v>0.55000000000000004</v>
      </c>
      <c r="O26" s="471"/>
      <c r="P26" s="471"/>
      <c r="Q26" s="471"/>
      <c r="R26" s="471"/>
      <c r="S26" s="470"/>
      <c r="T26" s="469">
        <f>(71*0.25)+(25*0.15)+(90.3*0.3)+(92*0.3)</f>
        <v>76.19</v>
      </c>
      <c r="U26" s="468"/>
      <c r="V26" s="468"/>
      <c r="W26" s="468"/>
      <c r="X26" s="467"/>
      <c r="Z26" s="399"/>
      <c r="AA26" s="399"/>
    </row>
    <row r="27" spans="2:27" ht="19.350000000000001" customHeight="1">
      <c r="B27" s="466"/>
      <c r="C27" s="465"/>
      <c r="D27" s="464"/>
      <c r="E27" s="463"/>
      <c r="F27" s="463"/>
      <c r="G27" s="463"/>
      <c r="H27" s="462"/>
      <c r="I27" s="464"/>
      <c r="J27" s="463"/>
      <c r="K27" s="463"/>
      <c r="L27" s="463"/>
      <c r="M27" s="462"/>
      <c r="N27" s="464"/>
      <c r="O27" s="463"/>
      <c r="P27" s="463"/>
      <c r="Q27" s="463"/>
      <c r="R27" s="463"/>
      <c r="S27" s="462"/>
      <c r="T27" s="461"/>
      <c r="U27" s="460"/>
      <c r="V27" s="460"/>
      <c r="W27" s="460"/>
      <c r="X27" s="459"/>
      <c r="Y27" s="394"/>
    </row>
    <row r="28" spans="2:27" ht="19.95" customHeight="1">
      <c r="B28" s="393" t="s">
        <v>826</v>
      </c>
      <c r="C28" s="393"/>
      <c r="D28" s="393"/>
      <c r="E28" s="393"/>
      <c r="F28" s="393"/>
      <c r="G28" s="393"/>
      <c r="H28" s="393"/>
      <c r="I28" s="393"/>
      <c r="J28" s="393"/>
      <c r="K28" s="393"/>
      <c r="L28" s="393"/>
      <c r="M28" s="393"/>
      <c r="N28" s="393"/>
      <c r="O28" s="393"/>
      <c r="P28" s="393"/>
      <c r="Q28" s="393"/>
      <c r="R28" s="393"/>
      <c r="S28" s="393"/>
      <c r="T28" s="393"/>
      <c r="U28" s="393"/>
      <c r="V28" s="393"/>
      <c r="W28" s="393"/>
      <c r="X28" s="393"/>
    </row>
    <row r="29" spans="2:27" ht="19.95" customHeight="1">
      <c r="B29" s="392"/>
      <c r="C29" s="391"/>
      <c r="D29" s="391"/>
      <c r="E29" s="391"/>
      <c r="F29" s="391"/>
      <c r="G29" s="391"/>
      <c r="H29" s="391"/>
      <c r="I29" s="391"/>
      <c r="J29" s="391"/>
      <c r="K29" s="391"/>
      <c r="L29" s="391"/>
      <c r="M29" s="391"/>
      <c r="N29" s="391"/>
      <c r="O29" s="391"/>
      <c r="P29" s="391"/>
      <c r="Q29" s="391"/>
      <c r="R29" s="391"/>
      <c r="S29" s="391"/>
      <c r="T29" s="391"/>
      <c r="U29" s="391"/>
      <c r="V29" s="391"/>
      <c r="W29" s="391"/>
      <c r="X29" s="390"/>
    </row>
    <row r="30" spans="2:27" ht="39.6">
      <c r="B30" s="389" t="s">
        <v>825</v>
      </c>
      <c r="C30" s="388" t="s">
        <v>824</v>
      </c>
      <c r="D30" s="388" t="s">
        <v>888</v>
      </c>
      <c r="E30" s="388" t="s">
        <v>887</v>
      </c>
      <c r="H30" s="373"/>
      <c r="I30" s="373"/>
      <c r="J30" s="373"/>
      <c r="K30" s="373"/>
      <c r="L30" s="373"/>
      <c r="M30" s="373"/>
      <c r="N30" s="373"/>
      <c r="O30" s="373"/>
      <c r="P30" s="373"/>
      <c r="Q30" s="373"/>
      <c r="R30" s="373"/>
      <c r="S30" s="372"/>
      <c r="T30" s="372"/>
      <c r="U30" s="372"/>
      <c r="V30" s="372"/>
      <c r="W30" s="372"/>
      <c r="X30" s="371"/>
    </row>
    <row r="31" spans="2:27" ht="17.850000000000001" customHeight="1">
      <c r="B31" s="383" t="s">
        <v>27</v>
      </c>
      <c r="C31" s="382">
        <f>D26</f>
        <v>0</v>
      </c>
      <c r="D31" s="458">
        <f>$E$21</f>
        <v>0.85899999999999999</v>
      </c>
      <c r="E31" s="387">
        <f>AVERAGE(C31:C34)*0.33</f>
        <v>0.13050675</v>
      </c>
      <c r="H31" s="385"/>
      <c r="I31" s="385"/>
      <c r="J31" s="373"/>
      <c r="K31" s="373"/>
      <c r="L31" s="355"/>
      <c r="M31" s="386"/>
      <c r="N31" s="385"/>
      <c r="O31" s="385"/>
      <c r="P31" s="385"/>
      <c r="Q31" s="385"/>
      <c r="R31" s="385"/>
      <c r="S31" s="377"/>
      <c r="T31" s="377"/>
      <c r="U31" s="377"/>
      <c r="V31" s="377"/>
      <c r="W31" s="377"/>
      <c r="X31" s="376"/>
    </row>
    <row r="32" spans="2:27" ht="17.850000000000001" customHeight="1">
      <c r="B32" s="383" t="s">
        <v>30</v>
      </c>
      <c r="C32" s="382">
        <v>0.27</v>
      </c>
      <c r="D32" s="458">
        <f>$E$21</f>
        <v>0.85899999999999999</v>
      </c>
      <c r="E32" s="384"/>
      <c r="H32" s="373"/>
      <c r="I32" s="373"/>
      <c r="J32" s="373"/>
      <c r="K32" s="373"/>
      <c r="L32" s="339"/>
      <c r="M32" s="355"/>
      <c r="N32" s="373"/>
      <c r="O32" s="373"/>
      <c r="P32" s="373"/>
      <c r="Q32" s="373"/>
      <c r="R32" s="373"/>
      <c r="S32" s="377"/>
      <c r="T32" s="377"/>
      <c r="U32" s="377"/>
      <c r="V32" s="377"/>
      <c r="W32" s="377"/>
      <c r="X32" s="376"/>
    </row>
    <row r="33" spans="2:27" ht="17.850000000000001" customHeight="1">
      <c r="B33" s="383" t="s">
        <v>33</v>
      </c>
      <c r="C33" s="382">
        <v>0.55000000000000004</v>
      </c>
      <c r="D33" s="458">
        <f>$E$21</f>
        <v>0.85899999999999999</v>
      </c>
      <c r="E33" s="384"/>
      <c r="H33" s="373"/>
      <c r="I33" s="373"/>
      <c r="J33" s="373"/>
      <c r="K33" s="373"/>
      <c r="L33" s="339"/>
      <c r="M33" s="355"/>
      <c r="N33" s="373"/>
      <c r="O33" s="373"/>
      <c r="P33" s="373"/>
      <c r="Q33" s="373"/>
      <c r="R33" s="373"/>
      <c r="S33" s="377"/>
      <c r="T33" s="377"/>
      <c r="U33" s="377"/>
      <c r="V33" s="377"/>
      <c r="W33" s="377"/>
      <c r="X33" s="376"/>
    </row>
    <row r="34" spans="2:27" ht="17.850000000000001" customHeight="1">
      <c r="B34" s="383" t="s">
        <v>36</v>
      </c>
      <c r="C34" s="382">
        <v>0.76190000000000002</v>
      </c>
      <c r="D34" s="458">
        <f>$E$21</f>
        <v>0.85899999999999999</v>
      </c>
      <c r="E34" s="381"/>
      <c r="H34" s="373"/>
      <c r="I34" s="373"/>
      <c r="J34" s="373"/>
      <c r="K34" s="373"/>
      <c r="L34" s="339"/>
      <c r="M34" s="355"/>
      <c r="N34" s="373"/>
      <c r="O34" s="373"/>
      <c r="P34" s="373"/>
      <c r="Q34" s="373"/>
      <c r="R34" s="373"/>
      <c r="S34" s="377"/>
      <c r="T34" s="377"/>
      <c r="U34" s="377"/>
      <c r="V34" s="377"/>
      <c r="W34" s="377"/>
      <c r="X34" s="376"/>
    </row>
    <row r="35" spans="2:27" ht="35.1" customHeight="1">
      <c r="B35" s="380" t="s">
        <v>886</v>
      </c>
      <c r="C35" s="379"/>
      <c r="D35" s="379"/>
      <c r="E35" s="378"/>
      <c r="H35" s="373"/>
      <c r="I35" s="373"/>
      <c r="J35" s="373"/>
      <c r="K35" s="373"/>
      <c r="L35" s="339"/>
      <c r="M35" s="355"/>
      <c r="N35" s="373"/>
      <c r="O35" s="373"/>
      <c r="P35" s="373"/>
      <c r="Q35" s="373"/>
      <c r="R35" s="373"/>
      <c r="S35" s="377"/>
      <c r="T35" s="377"/>
      <c r="U35" s="377"/>
      <c r="V35" s="377"/>
      <c r="W35" s="377"/>
      <c r="X35" s="376"/>
    </row>
    <row r="36" spans="2:27" ht="17.850000000000001" customHeight="1">
      <c r="B36" s="375"/>
      <c r="C36" s="340"/>
      <c r="D36" s="374"/>
      <c r="E36" s="374"/>
      <c r="H36" s="373"/>
      <c r="I36" s="373"/>
      <c r="J36" s="373"/>
      <c r="K36" s="373"/>
      <c r="L36" s="339"/>
      <c r="M36" s="355"/>
      <c r="N36" s="373"/>
      <c r="O36" s="373"/>
      <c r="P36" s="373"/>
      <c r="Q36" s="373"/>
      <c r="R36" s="373"/>
      <c r="S36" s="377"/>
      <c r="T36" s="377"/>
      <c r="U36" s="377"/>
      <c r="V36" s="377"/>
      <c r="W36" s="377"/>
      <c r="X36" s="376"/>
    </row>
    <row r="37" spans="2:27" ht="17.850000000000001" customHeight="1">
      <c r="B37" s="375"/>
      <c r="C37" s="340"/>
      <c r="D37" s="374"/>
      <c r="E37" s="374"/>
      <c r="H37" s="373"/>
      <c r="I37" s="373"/>
      <c r="J37" s="373"/>
      <c r="K37" s="373"/>
      <c r="L37" s="339"/>
      <c r="M37" s="355"/>
      <c r="N37" s="373"/>
      <c r="O37" s="373"/>
      <c r="P37" s="373"/>
      <c r="Q37" s="373"/>
      <c r="R37" s="373"/>
      <c r="S37" s="377"/>
      <c r="T37" s="377"/>
      <c r="U37" s="377"/>
      <c r="V37" s="377"/>
      <c r="W37" s="377"/>
      <c r="X37" s="376"/>
    </row>
    <row r="38" spans="2:27" ht="17.850000000000001" customHeight="1">
      <c r="B38" s="375"/>
      <c r="C38" s="340"/>
      <c r="D38" s="374"/>
      <c r="E38" s="374"/>
      <c r="H38" s="373"/>
      <c r="I38" s="373"/>
      <c r="J38" s="373"/>
      <c r="K38" s="373"/>
      <c r="L38" s="339"/>
      <c r="M38" s="355"/>
      <c r="N38" s="373"/>
      <c r="O38" s="373"/>
      <c r="P38" s="373"/>
      <c r="Q38" s="373"/>
      <c r="R38" s="373"/>
      <c r="S38" s="377"/>
      <c r="T38" s="377"/>
      <c r="U38" s="377"/>
      <c r="V38" s="377"/>
      <c r="W38" s="377"/>
      <c r="X38" s="376"/>
    </row>
    <row r="39" spans="2:27" ht="17.850000000000001" customHeight="1">
      <c r="B39" s="375"/>
      <c r="C39" s="340"/>
      <c r="D39" s="374"/>
      <c r="E39" s="374"/>
      <c r="H39" s="373"/>
      <c r="I39" s="373"/>
      <c r="J39" s="373"/>
      <c r="K39" s="373"/>
      <c r="L39" s="339"/>
      <c r="M39" s="355"/>
      <c r="N39" s="373"/>
      <c r="O39" s="373"/>
      <c r="P39" s="373"/>
      <c r="Q39" s="373"/>
      <c r="R39" s="373"/>
      <c r="S39" s="377"/>
      <c r="T39" s="377"/>
      <c r="U39" s="377"/>
      <c r="V39" s="377"/>
      <c r="W39" s="377"/>
      <c r="X39" s="376"/>
    </row>
    <row r="40" spans="2:27" ht="17.850000000000001" customHeight="1">
      <c r="B40" s="375"/>
      <c r="C40" s="340"/>
      <c r="D40" s="374"/>
      <c r="E40" s="374"/>
      <c r="H40" s="373"/>
      <c r="I40" s="373"/>
      <c r="J40" s="373"/>
      <c r="K40" s="373"/>
      <c r="L40" s="339"/>
      <c r="M40" s="355"/>
      <c r="N40" s="373"/>
      <c r="O40" s="373"/>
      <c r="P40" s="373"/>
      <c r="Q40" s="373"/>
      <c r="R40" s="373"/>
      <c r="S40" s="377"/>
      <c r="T40" s="377"/>
      <c r="U40" s="377"/>
      <c r="V40" s="377"/>
      <c r="W40" s="377"/>
      <c r="X40" s="376"/>
    </row>
    <row r="41" spans="2:27" ht="17.850000000000001" customHeight="1">
      <c r="B41" s="375"/>
      <c r="C41" s="340"/>
      <c r="D41" s="374"/>
      <c r="E41" s="374"/>
      <c r="H41" s="373"/>
      <c r="I41" s="373"/>
      <c r="J41" s="373"/>
      <c r="K41" s="373"/>
      <c r="L41" s="339"/>
      <c r="M41" s="355"/>
      <c r="N41" s="373"/>
      <c r="O41" s="373"/>
      <c r="P41" s="373"/>
      <c r="Q41" s="373"/>
      <c r="R41" s="373"/>
      <c r="S41" s="377"/>
      <c r="T41" s="377"/>
      <c r="U41" s="377"/>
      <c r="V41" s="377"/>
      <c r="W41" s="377"/>
      <c r="X41" s="376"/>
    </row>
    <row r="42" spans="2:27" ht="17.399999999999999" customHeight="1">
      <c r="B42" s="375"/>
      <c r="C42" s="340"/>
      <c r="D42" s="374"/>
      <c r="E42" s="374"/>
      <c r="H42" s="373"/>
      <c r="I42" s="373"/>
      <c r="J42" s="373"/>
      <c r="K42" s="373"/>
      <c r="L42" s="339"/>
      <c r="M42" s="355"/>
      <c r="N42" s="373"/>
      <c r="O42" s="373"/>
      <c r="P42" s="373"/>
      <c r="Q42" s="373"/>
      <c r="R42" s="373"/>
      <c r="S42" s="372"/>
      <c r="T42" s="372"/>
      <c r="U42" s="372"/>
      <c r="V42" s="372"/>
      <c r="W42" s="372"/>
      <c r="X42" s="371"/>
    </row>
    <row r="43" spans="2:27" ht="17.399999999999999" customHeight="1">
      <c r="B43" s="370"/>
      <c r="C43" s="369"/>
      <c r="D43" s="368"/>
      <c r="E43" s="368"/>
      <c r="F43" s="365"/>
      <c r="G43" s="365"/>
      <c r="H43" s="365"/>
      <c r="I43" s="365"/>
      <c r="J43" s="365"/>
      <c r="K43" s="365"/>
      <c r="L43" s="367"/>
      <c r="M43" s="366"/>
      <c r="N43" s="365"/>
      <c r="O43" s="365"/>
      <c r="P43" s="365"/>
      <c r="Q43" s="365"/>
      <c r="R43" s="365"/>
      <c r="S43" s="365"/>
      <c r="T43" s="365"/>
      <c r="U43" s="365"/>
      <c r="V43" s="365"/>
      <c r="W43" s="365"/>
      <c r="X43" s="364"/>
    </row>
    <row r="44" spans="2:27" ht="15.75" customHeight="1">
      <c r="B44" s="363" t="s">
        <v>820</v>
      </c>
      <c r="C44" s="363"/>
      <c r="D44" s="363"/>
      <c r="E44" s="363"/>
      <c r="F44" s="363"/>
      <c r="G44" s="363"/>
      <c r="H44" s="363"/>
      <c r="I44" s="363"/>
      <c r="J44" s="363"/>
      <c r="K44" s="363"/>
      <c r="L44" s="363"/>
      <c r="M44" s="363"/>
      <c r="N44" s="363"/>
      <c r="O44" s="363"/>
      <c r="P44" s="363"/>
      <c r="Q44" s="363"/>
      <c r="R44" s="363"/>
      <c r="S44" s="363"/>
      <c r="T44" s="363"/>
      <c r="U44" s="363"/>
      <c r="V44" s="363"/>
      <c r="W44" s="363"/>
      <c r="X44" s="363"/>
      <c r="Z44" s="362"/>
    </row>
    <row r="45" spans="2:27" ht="406.5" customHeight="1">
      <c r="B45" s="457" t="s">
        <v>885</v>
      </c>
      <c r="C45" s="456"/>
      <c r="D45" s="456"/>
      <c r="E45" s="456"/>
      <c r="F45" s="456"/>
      <c r="G45" s="456"/>
      <c r="H45" s="456"/>
      <c r="I45" s="456"/>
      <c r="J45" s="456"/>
      <c r="K45" s="456"/>
      <c r="L45" s="456"/>
      <c r="M45" s="456"/>
      <c r="N45" s="456"/>
      <c r="O45" s="456"/>
      <c r="P45" s="456"/>
      <c r="Q45" s="456"/>
      <c r="R45" s="456"/>
      <c r="S45" s="456"/>
      <c r="T45" s="456"/>
      <c r="U45" s="456"/>
      <c r="V45" s="456"/>
      <c r="W45" s="456"/>
      <c r="X45" s="455"/>
      <c r="Y45" s="355"/>
      <c r="Z45" s="355"/>
      <c r="AA45" s="355"/>
    </row>
    <row r="46" spans="2:27" ht="18" customHeight="1">
      <c r="B46" s="354" t="s">
        <v>818</v>
      </c>
      <c r="C46" s="354"/>
      <c r="D46" s="354"/>
      <c r="E46" s="354"/>
      <c r="F46" s="354"/>
      <c r="G46" s="354"/>
      <c r="H46" s="354"/>
      <c r="I46" s="354"/>
      <c r="J46" s="354"/>
      <c r="K46" s="354"/>
      <c r="L46" s="354"/>
      <c r="M46" s="354"/>
      <c r="N46" s="354"/>
      <c r="O46" s="354"/>
      <c r="P46" s="354"/>
      <c r="Q46" s="354"/>
      <c r="R46" s="354"/>
      <c r="S46" s="354"/>
      <c r="T46" s="354"/>
      <c r="U46" s="354"/>
      <c r="V46" s="354"/>
      <c r="W46" s="354"/>
      <c r="X46" s="354"/>
      <c r="Y46" s="341"/>
      <c r="Z46" s="340"/>
      <c r="AA46" s="339"/>
    </row>
    <row r="47" spans="2:27" ht="32.25" customHeight="1">
      <c r="B47" s="454" t="s">
        <v>884</v>
      </c>
      <c r="C47" s="453"/>
      <c r="D47" s="453"/>
      <c r="E47" s="453"/>
      <c r="F47" s="453"/>
      <c r="G47" s="453"/>
      <c r="H47" s="453"/>
      <c r="I47" s="453"/>
      <c r="J47" s="453"/>
      <c r="K47" s="453"/>
      <c r="L47" s="453"/>
      <c r="M47" s="453"/>
      <c r="N47" s="453"/>
      <c r="O47" s="453"/>
      <c r="P47" s="453"/>
      <c r="Q47" s="453"/>
      <c r="R47" s="453"/>
      <c r="S47" s="453"/>
      <c r="T47" s="453"/>
      <c r="U47" s="453"/>
      <c r="V47" s="453"/>
      <c r="W47" s="453"/>
      <c r="X47" s="452"/>
      <c r="Y47" s="341"/>
      <c r="Z47" s="340"/>
      <c r="AA47" s="339"/>
    </row>
    <row r="48" spans="2:27" ht="16.2" customHeight="1">
      <c r="B48" s="354" t="s">
        <v>816</v>
      </c>
      <c r="C48" s="354"/>
      <c r="D48" s="354"/>
      <c r="E48" s="354"/>
      <c r="F48" s="354"/>
      <c r="G48" s="354"/>
      <c r="H48" s="354"/>
      <c r="I48" s="354"/>
      <c r="J48" s="354"/>
      <c r="K48" s="354"/>
      <c r="L48" s="354"/>
      <c r="M48" s="354"/>
      <c r="N48" s="354"/>
      <c r="O48" s="354"/>
      <c r="P48" s="354"/>
      <c r="Q48" s="354"/>
      <c r="R48" s="354"/>
      <c r="S48" s="354"/>
      <c r="T48" s="354"/>
      <c r="U48" s="354"/>
      <c r="V48" s="354"/>
      <c r="W48" s="354"/>
      <c r="X48" s="354"/>
      <c r="Y48" s="341"/>
      <c r="Z48" s="340"/>
      <c r="AA48" s="339"/>
    </row>
    <row r="49" spans="2:27" ht="15.6" customHeight="1">
      <c r="B49" s="353" t="s">
        <v>3</v>
      </c>
      <c r="C49" s="351" t="s">
        <v>815</v>
      </c>
      <c r="D49" s="350"/>
      <c r="E49" s="352" t="s">
        <v>814</v>
      </c>
      <c r="F49" s="351"/>
      <c r="G49" s="351"/>
      <c r="H49" s="351"/>
      <c r="I49" s="351"/>
      <c r="J49" s="351"/>
      <c r="K49" s="350"/>
      <c r="L49" s="352" t="s">
        <v>813</v>
      </c>
      <c r="M49" s="351"/>
      <c r="N49" s="351"/>
      <c r="O49" s="351"/>
      <c r="P49" s="351"/>
      <c r="Q49" s="351"/>
      <c r="R49" s="351"/>
      <c r="S49" s="350"/>
      <c r="T49" s="352" t="s">
        <v>812</v>
      </c>
      <c r="U49" s="351"/>
      <c r="V49" s="351"/>
      <c r="W49" s="351"/>
      <c r="X49" s="350"/>
      <c r="Y49" s="341"/>
      <c r="Z49" s="340"/>
      <c r="AA49" s="339"/>
    </row>
    <row r="50" spans="2:27" ht="15" customHeight="1">
      <c r="B50" s="343">
        <v>1</v>
      </c>
      <c r="C50" s="344">
        <v>44575</v>
      </c>
      <c r="D50" s="342"/>
      <c r="E50" s="342" t="s">
        <v>811</v>
      </c>
      <c r="F50" s="342"/>
      <c r="G50" s="342"/>
      <c r="H50" s="342"/>
      <c r="I50" s="342"/>
      <c r="J50" s="342"/>
      <c r="K50" s="342"/>
      <c r="L50" s="342" t="s">
        <v>810</v>
      </c>
      <c r="M50" s="342"/>
      <c r="N50" s="342"/>
      <c r="O50" s="342"/>
      <c r="P50" s="342"/>
      <c r="Q50" s="342"/>
      <c r="R50" s="342"/>
      <c r="S50" s="342"/>
      <c r="T50" s="344">
        <v>44575</v>
      </c>
      <c r="U50" s="342"/>
      <c r="V50" s="342"/>
      <c r="W50" s="342"/>
      <c r="X50" s="342"/>
      <c r="Y50" s="341"/>
      <c r="Z50" s="340"/>
      <c r="AA50" s="339"/>
    </row>
    <row r="51" spans="2:27" ht="15" customHeight="1">
      <c r="B51" s="343">
        <v>2</v>
      </c>
      <c r="C51" s="349">
        <v>44750</v>
      </c>
      <c r="D51" s="348"/>
      <c r="E51" s="347" t="s">
        <v>809</v>
      </c>
      <c r="F51" s="346"/>
      <c r="G51" s="346"/>
      <c r="H51" s="346"/>
      <c r="I51" s="346"/>
      <c r="J51" s="346"/>
      <c r="K51" s="345"/>
      <c r="L51" s="347" t="s">
        <v>808</v>
      </c>
      <c r="M51" s="346"/>
      <c r="N51" s="346"/>
      <c r="O51" s="346"/>
      <c r="P51" s="346"/>
      <c r="Q51" s="346"/>
      <c r="R51" s="346"/>
      <c r="S51" s="345"/>
      <c r="T51" s="344">
        <v>44783</v>
      </c>
      <c r="U51" s="342"/>
      <c r="V51" s="342"/>
      <c r="W51" s="342"/>
      <c r="X51" s="342"/>
      <c r="Y51" s="341"/>
      <c r="Z51" s="340"/>
      <c r="AA51" s="339"/>
    </row>
    <row r="52" spans="2:27" ht="15" customHeight="1">
      <c r="B52" s="343"/>
      <c r="C52" s="342"/>
      <c r="D52" s="342"/>
      <c r="E52" s="342"/>
      <c r="F52" s="342"/>
      <c r="G52" s="342"/>
      <c r="H52" s="342"/>
      <c r="I52" s="342"/>
      <c r="J52" s="342"/>
      <c r="K52" s="342"/>
      <c r="L52" s="342"/>
      <c r="M52" s="342"/>
      <c r="N52" s="342"/>
      <c r="O52" s="342"/>
      <c r="P52" s="342"/>
      <c r="Q52" s="342"/>
      <c r="R52" s="342"/>
      <c r="S52" s="342"/>
      <c r="T52" s="342"/>
      <c r="U52" s="342"/>
      <c r="V52" s="342"/>
      <c r="W52" s="342"/>
      <c r="X52" s="342"/>
      <c r="Y52" s="341"/>
      <c r="Z52" s="340"/>
      <c r="AA52" s="339"/>
    </row>
    <row r="53" spans="2:27" ht="15" customHeight="1">
      <c r="B53" s="343"/>
      <c r="C53" s="342"/>
      <c r="D53" s="342"/>
      <c r="E53" s="342"/>
      <c r="F53" s="342"/>
      <c r="G53" s="342"/>
      <c r="H53" s="342"/>
      <c r="I53" s="342"/>
      <c r="J53" s="342"/>
      <c r="K53" s="342"/>
      <c r="L53" s="342"/>
      <c r="M53" s="342"/>
      <c r="N53" s="342"/>
      <c r="O53" s="342"/>
      <c r="P53" s="342"/>
      <c r="Q53" s="342"/>
      <c r="R53" s="342"/>
      <c r="S53" s="342"/>
      <c r="T53" s="342"/>
      <c r="U53" s="342"/>
      <c r="V53" s="342"/>
      <c r="W53" s="342"/>
      <c r="X53" s="342"/>
      <c r="Y53" s="341"/>
      <c r="Z53" s="340"/>
      <c r="AA53" s="339"/>
    </row>
    <row r="54" spans="2:27" ht="15" customHeight="1">
      <c r="B54" s="343"/>
      <c r="C54" s="342"/>
      <c r="D54" s="342"/>
      <c r="E54" s="342"/>
      <c r="F54" s="342"/>
      <c r="G54" s="342"/>
      <c r="H54" s="342"/>
      <c r="I54" s="342"/>
      <c r="J54" s="342"/>
      <c r="K54" s="342"/>
      <c r="L54" s="342"/>
      <c r="M54" s="342"/>
      <c r="N54" s="342"/>
      <c r="O54" s="342"/>
      <c r="P54" s="342"/>
      <c r="Q54" s="342"/>
      <c r="R54" s="342"/>
      <c r="S54" s="342"/>
      <c r="T54" s="342"/>
      <c r="U54" s="342"/>
      <c r="V54" s="342"/>
      <c r="W54" s="342"/>
      <c r="X54" s="342"/>
      <c r="Y54" s="341"/>
      <c r="Z54" s="340"/>
      <c r="AA54" s="339"/>
    </row>
    <row r="55" spans="2:27" ht="15.6" customHeight="1">
      <c r="B55" s="338" t="s">
        <v>807</v>
      </c>
      <c r="C55" s="337"/>
      <c r="D55" s="337"/>
      <c r="E55" s="337"/>
      <c r="F55" s="337"/>
      <c r="G55" s="337"/>
      <c r="H55" s="337"/>
      <c r="I55" s="337"/>
      <c r="J55" s="337"/>
      <c r="K55" s="337"/>
      <c r="L55" s="337"/>
      <c r="M55" s="337"/>
      <c r="N55" s="337"/>
      <c r="O55" s="337"/>
      <c r="P55" s="337"/>
      <c r="Q55" s="337"/>
      <c r="R55" s="337"/>
      <c r="S55" s="337"/>
      <c r="T55" s="337"/>
      <c r="U55" s="337"/>
      <c r="V55" s="337"/>
      <c r="W55" s="337"/>
      <c r="X55" s="336"/>
      <c r="Y55" s="341"/>
      <c r="Z55" s="340"/>
      <c r="AA55" s="339"/>
    </row>
    <row r="56" spans="2:27" ht="18.75" customHeight="1">
      <c r="B56" s="335" t="s">
        <v>806</v>
      </c>
      <c r="C56" s="332" t="s">
        <v>805</v>
      </c>
      <c r="D56" s="331"/>
      <c r="E56" s="331"/>
      <c r="F56" s="331"/>
      <c r="G56" s="331"/>
      <c r="H56" s="331"/>
      <c r="I56" s="331"/>
      <c r="J56" s="331"/>
      <c r="K56" s="331"/>
      <c r="L56" s="331"/>
      <c r="M56" s="330"/>
      <c r="N56" s="334" t="s">
        <v>794</v>
      </c>
      <c r="O56" s="333"/>
      <c r="P56" s="332" t="s">
        <v>804</v>
      </c>
      <c r="Q56" s="331"/>
      <c r="R56" s="331"/>
      <c r="S56" s="331"/>
      <c r="T56" s="331"/>
      <c r="U56" s="331"/>
      <c r="V56" s="331"/>
      <c r="W56" s="331"/>
      <c r="X56" s="330"/>
    </row>
    <row r="57" spans="2:27" ht="18" customHeight="1">
      <c r="B57" s="335" t="s">
        <v>803</v>
      </c>
      <c r="C57" s="332" t="s">
        <v>801</v>
      </c>
      <c r="D57" s="331"/>
      <c r="E57" s="331"/>
      <c r="F57" s="331"/>
      <c r="G57" s="331"/>
      <c r="H57" s="331"/>
      <c r="I57" s="331"/>
      <c r="J57" s="331"/>
      <c r="K57" s="331"/>
      <c r="L57" s="331"/>
      <c r="M57" s="330"/>
      <c r="N57" s="334" t="s">
        <v>794</v>
      </c>
      <c r="O57" s="333"/>
      <c r="P57" s="332" t="s">
        <v>800</v>
      </c>
      <c r="Q57" s="331"/>
      <c r="R57" s="331"/>
      <c r="S57" s="331"/>
      <c r="T57" s="331"/>
      <c r="U57" s="331"/>
      <c r="V57" s="331"/>
      <c r="W57" s="331"/>
      <c r="X57" s="330"/>
    </row>
    <row r="58" spans="2:27" ht="18" customHeight="1">
      <c r="B58" s="335" t="s">
        <v>802</v>
      </c>
      <c r="C58" s="332" t="s">
        <v>801</v>
      </c>
      <c r="D58" s="331"/>
      <c r="E58" s="331"/>
      <c r="F58" s="331"/>
      <c r="G58" s="331"/>
      <c r="H58" s="331"/>
      <c r="I58" s="331"/>
      <c r="J58" s="331"/>
      <c r="K58" s="331"/>
      <c r="L58" s="331"/>
      <c r="M58" s="330"/>
      <c r="N58" s="334" t="s">
        <v>794</v>
      </c>
      <c r="O58" s="333"/>
      <c r="P58" s="332" t="s">
        <v>800</v>
      </c>
      <c r="Q58" s="331"/>
      <c r="R58" s="331"/>
      <c r="S58" s="331"/>
      <c r="T58" s="331"/>
      <c r="U58" s="331"/>
      <c r="V58" s="331"/>
      <c r="W58" s="331"/>
      <c r="X58" s="330"/>
    </row>
    <row r="59" spans="2:27" ht="13.65" customHeight="1">
      <c r="B59" s="338" t="s">
        <v>799</v>
      </c>
      <c r="C59" s="337"/>
      <c r="D59" s="337"/>
      <c r="E59" s="337"/>
      <c r="F59" s="337"/>
      <c r="G59" s="337"/>
      <c r="H59" s="337"/>
      <c r="I59" s="337"/>
      <c r="J59" s="337"/>
      <c r="K59" s="337"/>
      <c r="L59" s="337"/>
      <c r="M59" s="337"/>
      <c r="N59" s="337"/>
      <c r="O59" s="337"/>
      <c r="P59" s="337"/>
      <c r="Q59" s="337"/>
      <c r="R59" s="337"/>
      <c r="S59" s="337"/>
      <c r="T59" s="337"/>
      <c r="U59" s="337"/>
      <c r="V59" s="337"/>
      <c r="W59" s="337"/>
      <c r="X59" s="336"/>
    </row>
    <row r="60" spans="2:27" ht="19.350000000000001" customHeight="1">
      <c r="B60" s="335" t="s">
        <v>798</v>
      </c>
      <c r="C60" s="332" t="s">
        <v>797</v>
      </c>
      <c r="D60" s="331"/>
      <c r="E60" s="331"/>
      <c r="F60" s="331"/>
      <c r="G60" s="331"/>
      <c r="H60" s="331"/>
      <c r="I60" s="331"/>
      <c r="J60" s="331"/>
      <c r="K60" s="331"/>
      <c r="L60" s="331"/>
      <c r="M60" s="330"/>
      <c r="N60" s="334" t="s">
        <v>794</v>
      </c>
      <c r="O60" s="333"/>
      <c r="P60" s="332" t="s">
        <v>793</v>
      </c>
      <c r="Q60" s="331"/>
      <c r="R60" s="331"/>
      <c r="S60" s="331"/>
      <c r="T60" s="331"/>
      <c r="U60" s="331"/>
      <c r="V60" s="331"/>
      <c r="W60" s="331"/>
      <c r="X60" s="330"/>
    </row>
    <row r="61" spans="2:27" ht="21.15" customHeight="1">
      <c r="B61" s="335" t="s">
        <v>796</v>
      </c>
      <c r="C61" s="332" t="s">
        <v>795</v>
      </c>
      <c r="D61" s="331"/>
      <c r="E61" s="331"/>
      <c r="F61" s="331"/>
      <c r="G61" s="331"/>
      <c r="H61" s="331"/>
      <c r="I61" s="331"/>
      <c r="J61" s="331"/>
      <c r="K61" s="331"/>
      <c r="L61" s="331"/>
      <c r="M61" s="330"/>
      <c r="N61" s="334" t="s">
        <v>794</v>
      </c>
      <c r="O61" s="333"/>
      <c r="P61" s="332" t="s">
        <v>793</v>
      </c>
      <c r="Q61" s="331"/>
      <c r="R61" s="331"/>
      <c r="S61" s="331"/>
      <c r="T61" s="331"/>
      <c r="U61" s="331"/>
      <c r="V61" s="331"/>
      <c r="W61" s="331"/>
      <c r="X61" s="330"/>
    </row>
  </sheetData>
  <sheetProtection selectLockedCells="1" selectUnlockedCells="1"/>
  <mergeCells count="180">
    <mergeCell ref="B55:X55"/>
    <mergeCell ref="C56:M56"/>
    <mergeCell ref="N56:O56"/>
    <mergeCell ref="P56:X56"/>
    <mergeCell ref="B48:X48"/>
    <mergeCell ref="C49:D49"/>
    <mergeCell ref="E49:K49"/>
    <mergeCell ref="L49:S49"/>
    <mergeCell ref="T49:X49"/>
    <mergeCell ref="L54:S54"/>
    <mergeCell ref="T54:X54"/>
    <mergeCell ref="P58:X58"/>
    <mergeCell ref="N58:O58"/>
    <mergeCell ref="C58:M58"/>
    <mergeCell ref="B59:X59"/>
    <mergeCell ref="C60:M60"/>
    <mergeCell ref="N60:O60"/>
    <mergeCell ref="P60:X60"/>
    <mergeCell ref="C57:M57"/>
    <mergeCell ref="N57:O57"/>
    <mergeCell ref="P57:X57"/>
    <mergeCell ref="C54:D54"/>
    <mergeCell ref="E54:K54"/>
    <mergeCell ref="B35:E35"/>
    <mergeCell ref="B44:X44"/>
    <mergeCell ref="B45:X45"/>
    <mergeCell ref="B46:X46"/>
    <mergeCell ref="B47:X47"/>
    <mergeCell ref="T53:X53"/>
    <mergeCell ref="C50:D50"/>
    <mergeCell ref="C52:D52"/>
    <mergeCell ref="E52:K52"/>
    <mergeCell ref="L52:S52"/>
    <mergeCell ref="T52:X52"/>
    <mergeCell ref="C53:D53"/>
    <mergeCell ref="L51:S51"/>
    <mergeCell ref="T51:X51"/>
    <mergeCell ref="C61:M61"/>
    <mergeCell ref="N61:O61"/>
    <mergeCell ref="P61:X61"/>
    <mergeCell ref="E50:K50"/>
    <mergeCell ref="L50:S50"/>
    <mergeCell ref="T50:X50"/>
    <mergeCell ref="C51:D51"/>
    <mergeCell ref="E51:K51"/>
    <mergeCell ref="E53:K53"/>
    <mergeCell ref="L53:S53"/>
    <mergeCell ref="P35:R35"/>
    <mergeCell ref="H36:I36"/>
    <mergeCell ref="J36:K36"/>
    <mergeCell ref="H39:I39"/>
    <mergeCell ref="J39:K39"/>
    <mergeCell ref="N39:O39"/>
    <mergeCell ref="P39:R39"/>
    <mergeCell ref="P37:R37"/>
    <mergeCell ref="N36:O36"/>
    <mergeCell ref="P36:R36"/>
    <mergeCell ref="N40:O40"/>
    <mergeCell ref="P40:R40"/>
    <mergeCell ref="H41:I41"/>
    <mergeCell ref="J41:K41"/>
    <mergeCell ref="N41:O41"/>
    <mergeCell ref="P41:R41"/>
    <mergeCell ref="H42:I42"/>
    <mergeCell ref="J42:K42"/>
    <mergeCell ref="N42:O42"/>
    <mergeCell ref="P42:R42"/>
    <mergeCell ref="H38:I38"/>
    <mergeCell ref="J38:K38"/>
    <mergeCell ref="N38:O38"/>
    <mergeCell ref="P38:R38"/>
    <mergeCell ref="H40:I40"/>
    <mergeCell ref="J40:K40"/>
    <mergeCell ref="H34:I34"/>
    <mergeCell ref="J34:K34"/>
    <mergeCell ref="N34:O34"/>
    <mergeCell ref="P34:R34"/>
    <mergeCell ref="H37:I37"/>
    <mergeCell ref="J37:K37"/>
    <mergeCell ref="N37:O37"/>
    <mergeCell ref="H35:I35"/>
    <mergeCell ref="J35:K35"/>
    <mergeCell ref="N35:O35"/>
    <mergeCell ref="N25:S25"/>
    <mergeCell ref="T25:X25"/>
    <mergeCell ref="H30:I31"/>
    <mergeCell ref="J30:M30"/>
    <mergeCell ref="N30:O31"/>
    <mergeCell ref="P30:R31"/>
    <mergeCell ref="S30:X30"/>
    <mergeCell ref="J31:K31"/>
    <mergeCell ref="S31:X42"/>
    <mergeCell ref="H32:I32"/>
    <mergeCell ref="B26:C27"/>
    <mergeCell ref="J32:K32"/>
    <mergeCell ref="N32:O32"/>
    <mergeCell ref="P32:R32"/>
    <mergeCell ref="H33:I33"/>
    <mergeCell ref="J33:K33"/>
    <mergeCell ref="N33:O33"/>
    <mergeCell ref="P33:R33"/>
    <mergeCell ref="E31:E34"/>
    <mergeCell ref="S21:X21"/>
    <mergeCell ref="B22:M22"/>
    <mergeCell ref="N22:X22"/>
    <mergeCell ref="B23:M23"/>
    <mergeCell ref="N23:X23"/>
    <mergeCell ref="B24:X24"/>
    <mergeCell ref="C21:D21"/>
    <mergeCell ref="E21:F21"/>
    <mergeCell ref="G21:I21"/>
    <mergeCell ref="J21:L21"/>
    <mergeCell ref="M21:O21"/>
    <mergeCell ref="P21:R21"/>
    <mergeCell ref="B28:X28"/>
    <mergeCell ref="D26:H27"/>
    <mergeCell ref="I26:M27"/>
    <mergeCell ref="N26:S27"/>
    <mergeCell ref="T26:X27"/>
    <mergeCell ref="B25:C25"/>
    <mergeCell ref="D25:H25"/>
    <mergeCell ref="I25:M25"/>
    <mergeCell ref="B19:B20"/>
    <mergeCell ref="C19:D20"/>
    <mergeCell ref="E19:F20"/>
    <mergeCell ref="G19:R19"/>
    <mergeCell ref="S19:X20"/>
    <mergeCell ref="G20:I20"/>
    <mergeCell ref="J20:L20"/>
    <mergeCell ref="M20:O20"/>
    <mergeCell ref="P20:R20"/>
    <mergeCell ref="B18:X18"/>
    <mergeCell ref="B16:F17"/>
    <mergeCell ref="G16:J17"/>
    <mergeCell ref="K16:N17"/>
    <mergeCell ref="S16:U17"/>
    <mergeCell ref="V16:X17"/>
    <mergeCell ref="B14:F15"/>
    <mergeCell ref="G14:J15"/>
    <mergeCell ref="K14:N15"/>
    <mergeCell ref="O14:X14"/>
    <mergeCell ref="O15:R15"/>
    <mergeCell ref="S15:U15"/>
    <mergeCell ref="V15:X15"/>
    <mergeCell ref="V10:X10"/>
    <mergeCell ref="B11:F11"/>
    <mergeCell ref="G11:O11"/>
    <mergeCell ref="P11:U11"/>
    <mergeCell ref="V11:X11"/>
    <mergeCell ref="S13:X13"/>
    <mergeCell ref="B13:E13"/>
    <mergeCell ref="F13:M13"/>
    <mergeCell ref="N13:R13"/>
    <mergeCell ref="B7:H7"/>
    <mergeCell ref="I7:T7"/>
    <mergeCell ref="U7:X7"/>
    <mergeCell ref="B8:H8"/>
    <mergeCell ref="I8:T8"/>
    <mergeCell ref="U8:X8"/>
    <mergeCell ref="B9:X9"/>
    <mergeCell ref="V3:X3"/>
    <mergeCell ref="S4:U4"/>
    <mergeCell ref="V4:X4"/>
    <mergeCell ref="B12:E12"/>
    <mergeCell ref="F12:M12"/>
    <mergeCell ref="N12:R12"/>
    <mergeCell ref="S12:X12"/>
    <mergeCell ref="B10:F10"/>
    <mergeCell ref="G10:O10"/>
    <mergeCell ref="P10:U10"/>
    <mergeCell ref="B5:X5"/>
    <mergeCell ref="B6:X6"/>
    <mergeCell ref="B1:C4"/>
    <mergeCell ref="D1:R2"/>
    <mergeCell ref="S1:U1"/>
    <mergeCell ref="V1:X1"/>
    <mergeCell ref="S2:U2"/>
    <mergeCell ref="V2:X2"/>
    <mergeCell ref="D3:R4"/>
    <mergeCell ref="S3:U3"/>
  </mergeCells>
  <pageMargins left="0.23622047244094491" right="0.23622047244094491" top="0.11811023622047245" bottom="0" header="0.51181102362204722" footer="0.51181102362204722"/>
  <pageSetup paperSize="256" scale="41"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baseColWidth="10" defaultColWidth="11.44140625" defaultRowHeight="14.4"/>
  <cols>
    <col min="3" max="3" width="65.88671875" style="4" customWidth="1"/>
    <col min="4" max="4" width="48.44140625" style="4" customWidth="1"/>
    <col min="7" max="7" width="46.109375" customWidth="1"/>
    <col min="11" max="11" width="34.88671875" customWidth="1"/>
  </cols>
  <sheetData>
    <row r="3" spans="3:11">
      <c r="C3" s="35" t="s">
        <v>253</v>
      </c>
      <c r="D3" s="29" t="s">
        <v>254</v>
      </c>
      <c r="G3" s="32" t="s">
        <v>13</v>
      </c>
      <c r="K3" s="34" t="s">
        <v>255</v>
      </c>
    </row>
    <row r="4" spans="3:11" ht="19.2">
      <c r="C4" s="35" t="s">
        <v>256</v>
      </c>
      <c r="D4" s="30" t="s">
        <v>257</v>
      </c>
      <c r="G4" s="32" t="s">
        <v>258</v>
      </c>
      <c r="K4" s="34" t="s">
        <v>259</v>
      </c>
    </row>
    <row r="5" spans="3:11" ht="19.2">
      <c r="C5" s="35" t="s">
        <v>260</v>
      </c>
      <c r="D5" s="31" t="s">
        <v>261</v>
      </c>
      <c r="G5" s="32" t="s">
        <v>262</v>
      </c>
      <c r="K5" s="34" t="s">
        <v>263</v>
      </c>
    </row>
    <row r="6" spans="3:11" ht="19.2">
      <c r="C6" s="35" t="s">
        <v>264</v>
      </c>
      <c r="D6" s="31" t="s">
        <v>265</v>
      </c>
      <c r="G6" s="32" t="s">
        <v>266</v>
      </c>
      <c r="K6" s="34" t="s">
        <v>267</v>
      </c>
    </row>
    <row r="7" spans="3:11" ht="38.4">
      <c r="C7" s="35" t="s">
        <v>268</v>
      </c>
      <c r="D7" s="31" t="s">
        <v>269</v>
      </c>
      <c r="G7" s="32" t="s">
        <v>270</v>
      </c>
      <c r="K7" s="34" t="s">
        <v>271</v>
      </c>
    </row>
    <row r="8" spans="3:11" ht="38.4">
      <c r="C8" s="35" t="s">
        <v>272</v>
      </c>
      <c r="D8" s="31" t="s">
        <v>273</v>
      </c>
      <c r="G8" s="32" t="s">
        <v>274</v>
      </c>
      <c r="K8" s="34" t="s">
        <v>275</v>
      </c>
    </row>
    <row r="9" spans="3:11" ht="38.4">
      <c r="C9" s="35" t="s">
        <v>276</v>
      </c>
      <c r="D9" s="31" t="s">
        <v>277</v>
      </c>
      <c r="G9" s="32" t="s">
        <v>278</v>
      </c>
      <c r="K9" s="34" t="s">
        <v>279</v>
      </c>
    </row>
    <row r="10" spans="3:11" ht="57.6">
      <c r="C10" s="35" t="s">
        <v>280</v>
      </c>
      <c r="D10" s="31" t="s">
        <v>281</v>
      </c>
      <c r="G10" s="32" t="s">
        <v>282</v>
      </c>
      <c r="K10" s="34" t="s">
        <v>283</v>
      </c>
    </row>
    <row r="11" spans="3:11" ht="38.4">
      <c r="C11" s="35" t="s">
        <v>284</v>
      </c>
      <c r="D11" s="31" t="s">
        <v>285</v>
      </c>
      <c r="G11" s="32" t="s">
        <v>286</v>
      </c>
      <c r="K11" s="34" t="s">
        <v>287</v>
      </c>
    </row>
    <row r="12" spans="3:11" ht="38.4">
      <c r="C12" s="35" t="s">
        <v>288</v>
      </c>
      <c r="D12" s="31" t="s">
        <v>289</v>
      </c>
      <c r="G12" s="32" t="s">
        <v>290</v>
      </c>
      <c r="K12" s="34" t="s">
        <v>291</v>
      </c>
    </row>
    <row r="13" spans="3:11" ht="38.4">
      <c r="C13" s="35" t="s">
        <v>292</v>
      </c>
      <c r="D13" s="31" t="s">
        <v>293</v>
      </c>
      <c r="G13" s="32" t="s">
        <v>294</v>
      </c>
      <c r="K13" s="34" t="s">
        <v>295</v>
      </c>
    </row>
    <row r="14" spans="3:11" ht="38.4">
      <c r="C14" s="35" t="s">
        <v>296</v>
      </c>
      <c r="D14" s="31" t="s">
        <v>297</v>
      </c>
      <c r="G14" s="32" t="s">
        <v>298</v>
      </c>
      <c r="K14" s="34" t="s">
        <v>299</v>
      </c>
    </row>
    <row r="15" spans="3:11" ht="38.4">
      <c r="C15" s="35" t="s">
        <v>300</v>
      </c>
      <c r="D15" s="31" t="s">
        <v>301</v>
      </c>
      <c r="G15" s="32" t="s">
        <v>302</v>
      </c>
      <c r="K15" s="34" t="s">
        <v>303</v>
      </c>
    </row>
    <row r="16" spans="3:11" ht="57.6">
      <c r="C16" s="35" t="s">
        <v>304</v>
      </c>
      <c r="D16" s="31" t="s">
        <v>305</v>
      </c>
      <c r="G16" s="32" t="s">
        <v>306</v>
      </c>
      <c r="K16" s="34" t="s">
        <v>307</v>
      </c>
    </row>
    <row r="17" spans="3:11" ht="57.6">
      <c r="C17" s="35" t="s">
        <v>308</v>
      </c>
      <c r="D17" s="31" t="s">
        <v>309</v>
      </c>
      <c r="G17" s="33" t="s">
        <v>310</v>
      </c>
      <c r="K17" s="34" t="s">
        <v>311</v>
      </c>
    </row>
    <row r="18" spans="3:11" ht="57.6">
      <c r="C18" s="35" t="s">
        <v>312</v>
      </c>
      <c r="D18" s="31" t="s">
        <v>313</v>
      </c>
      <c r="G18" s="33" t="s">
        <v>314</v>
      </c>
      <c r="K18" s="34" t="s">
        <v>315</v>
      </c>
    </row>
    <row r="19" spans="3:11" ht="19.2">
      <c r="C19" s="35" t="s">
        <v>316</v>
      </c>
      <c r="D19" s="31" t="s">
        <v>317</v>
      </c>
      <c r="G19" s="32" t="s">
        <v>318</v>
      </c>
      <c r="K19" s="34" t="s">
        <v>15</v>
      </c>
    </row>
    <row r="20" spans="3:11" ht="38.4">
      <c r="C20" s="35" t="s">
        <v>319</v>
      </c>
      <c r="D20" s="31" t="s">
        <v>320</v>
      </c>
      <c r="G20" s="32" t="s">
        <v>321</v>
      </c>
      <c r="K20" s="34" t="s">
        <v>322</v>
      </c>
    </row>
    <row r="21" spans="3:11" ht="38.4">
      <c r="D21" s="31" t="s">
        <v>323</v>
      </c>
    </row>
    <row r="22" spans="3:11" ht="38.4">
      <c r="C22" s="4" t="s">
        <v>324</v>
      </c>
      <c r="D22" s="31" t="s">
        <v>325</v>
      </c>
    </row>
    <row r="23" spans="3:11" ht="19.2">
      <c r="C23" s="4" t="s">
        <v>11</v>
      </c>
      <c r="D23" s="31" t="s">
        <v>326</v>
      </c>
      <c r="G23" s="32"/>
    </row>
    <row r="24" spans="3:11" ht="19.2">
      <c r="C24" s="4" t="s">
        <v>327</v>
      </c>
      <c r="D24" s="31" t="s">
        <v>328</v>
      </c>
    </row>
    <row r="25" spans="3:11" ht="38.4">
      <c r="D25" s="31" t="s">
        <v>329</v>
      </c>
    </row>
    <row r="26" spans="3:11" ht="19.2">
      <c r="D26" s="31" t="s">
        <v>330</v>
      </c>
    </row>
    <row r="27" spans="3:11" ht="57.6">
      <c r="C27" s="36" t="s">
        <v>331</v>
      </c>
      <c r="D27" s="31" t="s">
        <v>332</v>
      </c>
    </row>
    <row r="28" spans="3:11" ht="38.4">
      <c r="C28" s="36" t="s">
        <v>333</v>
      </c>
      <c r="D28" s="31" t="s">
        <v>334</v>
      </c>
      <c r="G28" s="32"/>
    </row>
    <row r="29" spans="3:11" ht="57.6">
      <c r="C29" s="36" t="s">
        <v>335</v>
      </c>
      <c r="D29" s="31" t="s">
        <v>336</v>
      </c>
      <c r="G29" s="32"/>
    </row>
    <row r="30" spans="3:11" ht="57.6">
      <c r="C30" s="36" t="s">
        <v>60</v>
      </c>
      <c r="D30" s="31" t="s">
        <v>337</v>
      </c>
      <c r="G30" s="32"/>
    </row>
    <row r="31" spans="3:11" ht="38.4">
      <c r="C31" s="36" t="s">
        <v>124</v>
      </c>
      <c r="D31" s="31" t="s">
        <v>338</v>
      </c>
      <c r="G31" s="32"/>
    </row>
    <row r="32" spans="3:11" ht="28.8">
      <c r="C32" s="36" t="s">
        <v>339</v>
      </c>
      <c r="D32" s="31" t="s">
        <v>340</v>
      </c>
      <c r="G32" s="32"/>
    </row>
    <row r="33" spans="3:7" ht="38.4">
      <c r="C33" s="36" t="s">
        <v>341</v>
      </c>
      <c r="D33" s="31" t="s">
        <v>342</v>
      </c>
    </row>
    <row r="34" spans="3:7" ht="43.2">
      <c r="C34" s="36" t="s">
        <v>343</v>
      </c>
      <c r="D34" s="31" t="s">
        <v>344</v>
      </c>
      <c r="G34" s="32"/>
    </row>
    <row r="35" spans="3:7" ht="38.4">
      <c r="C35" s="36" t="s">
        <v>110</v>
      </c>
      <c r="D35" s="31" t="s">
        <v>345</v>
      </c>
      <c r="G35" s="32"/>
    </row>
    <row r="36" spans="3:7" ht="19.2">
      <c r="C36" s="36"/>
      <c r="D36" s="31" t="s">
        <v>346</v>
      </c>
      <c r="G36" s="32"/>
    </row>
    <row r="37" spans="3:7" ht="38.4">
      <c r="C37" s="36"/>
      <c r="D37" s="31" t="s">
        <v>347</v>
      </c>
      <c r="G37" s="32"/>
    </row>
    <row r="38" spans="3:7" ht="19.2">
      <c r="C38" s="36"/>
      <c r="D38" s="31" t="s">
        <v>348</v>
      </c>
      <c r="G38" s="32"/>
    </row>
    <row r="39" spans="3:7" ht="43.2">
      <c r="C39" s="36" t="s">
        <v>349</v>
      </c>
      <c r="D39" s="31" t="s">
        <v>350</v>
      </c>
      <c r="G39" s="32"/>
    </row>
    <row r="40" spans="3:7" ht="38.4">
      <c r="C40" s="36" t="s">
        <v>351</v>
      </c>
      <c r="D40" s="31" t="s">
        <v>352</v>
      </c>
      <c r="G40" s="32"/>
    </row>
    <row r="41" spans="3:7" ht="38.4">
      <c r="C41" s="36" t="s">
        <v>353</v>
      </c>
      <c r="D41" s="31" t="s">
        <v>354</v>
      </c>
    </row>
    <row r="42" spans="3:7" ht="38.4">
      <c r="C42" s="36" t="s">
        <v>355</v>
      </c>
      <c r="D42" s="31" t="s">
        <v>356</v>
      </c>
    </row>
    <row r="43" spans="3:7" ht="38.4">
      <c r="C43" s="36" t="s">
        <v>357</v>
      </c>
      <c r="D43" s="31" t="s">
        <v>358</v>
      </c>
    </row>
    <row r="44" spans="3:7" ht="38.4">
      <c r="C44" s="36" t="s">
        <v>359</v>
      </c>
      <c r="D44" s="31" t="s">
        <v>360</v>
      </c>
    </row>
    <row r="45" spans="3:7" ht="57.6">
      <c r="C45" s="36" t="s">
        <v>61</v>
      </c>
      <c r="D45" s="31" t="s">
        <v>361</v>
      </c>
    </row>
    <row r="46" spans="3:7" ht="38.4">
      <c r="C46" s="36" t="s">
        <v>362</v>
      </c>
      <c r="D46" s="31" t="s">
        <v>363</v>
      </c>
    </row>
    <row r="47" spans="3:7" ht="38.4">
      <c r="C47" s="36" t="s">
        <v>364</v>
      </c>
      <c r="D47" s="31" t="s">
        <v>365</v>
      </c>
    </row>
    <row r="48" spans="3:7" ht="38.4">
      <c r="C48" s="36" t="s">
        <v>366</v>
      </c>
      <c r="D48" s="31" t="s">
        <v>367</v>
      </c>
    </row>
    <row r="49" spans="3:4" ht="38.4">
      <c r="C49" s="36" t="s">
        <v>368</v>
      </c>
      <c r="D49" s="31" t="s">
        <v>369</v>
      </c>
    </row>
    <row r="50" spans="3:4" ht="38.4">
      <c r="C50" s="36" t="s">
        <v>370</v>
      </c>
      <c r="D50" s="31" t="s">
        <v>371</v>
      </c>
    </row>
    <row r="51" spans="3:4" ht="28.8">
      <c r="C51" s="36" t="s">
        <v>372</v>
      </c>
      <c r="D51" s="31" t="s">
        <v>373</v>
      </c>
    </row>
    <row r="52" spans="3:4" ht="38.4">
      <c r="C52" s="36" t="s">
        <v>84</v>
      </c>
      <c r="D52" s="31" t="s">
        <v>374</v>
      </c>
    </row>
    <row r="53" spans="3:4" ht="38.4">
      <c r="C53" s="36" t="s">
        <v>375</v>
      </c>
      <c r="D53" s="31" t="s">
        <v>376</v>
      </c>
    </row>
    <row r="54" spans="3:4" ht="38.4">
      <c r="C54" s="36" t="s">
        <v>377</v>
      </c>
      <c r="D54" s="31" t="s">
        <v>378</v>
      </c>
    </row>
    <row r="55" spans="3:4" ht="38.4">
      <c r="C55" s="36" t="s">
        <v>111</v>
      </c>
      <c r="D55" s="31" t="s">
        <v>379</v>
      </c>
    </row>
    <row r="56" spans="3:4" ht="38.4">
      <c r="C56" s="36" t="s">
        <v>125</v>
      </c>
      <c r="D56" s="31" t="s">
        <v>380</v>
      </c>
    </row>
    <row r="57" spans="3:4" ht="38.4">
      <c r="D57" s="31" t="s">
        <v>381</v>
      </c>
    </row>
    <row r="58" spans="3:4" ht="86.4">
      <c r="C58" s="36" t="s">
        <v>382</v>
      </c>
      <c r="D58" s="31" t="s">
        <v>383</v>
      </c>
    </row>
    <row r="59" spans="3:4" ht="43.2">
      <c r="C59" s="36" t="s">
        <v>384</v>
      </c>
      <c r="D59" s="31" t="s">
        <v>385</v>
      </c>
    </row>
    <row r="60" spans="3:4" ht="43.2">
      <c r="C60" s="36" t="s">
        <v>386</v>
      </c>
      <c r="D60" s="31" t="s">
        <v>387</v>
      </c>
    </row>
    <row r="61" spans="3:4" ht="57.6">
      <c r="C61" s="36" t="s">
        <v>388</v>
      </c>
      <c r="D61" s="31" t="s">
        <v>389</v>
      </c>
    </row>
    <row r="62" spans="3:4" ht="57.6">
      <c r="C62" s="36" t="s">
        <v>390</v>
      </c>
      <c r="D62" s="31" t="s">
        <v>391</v>
      </c>
    </row>
    <row r="63" spans="3:4" ht="38.4">
      <c r="C63" s="36" t="s">
        <v>392</v>
      </c>
      <c r="D63" s="31" t="s">
        <v>393</v>
      </c>
    </row>
    <row r="64" spans="3:4" ht="28.8">
      <c r="C64" s="36" t="s">
        <v>394</v>
      </c>
      <c r="D64" s="31" t="s">
        <v>395</v>
      </c>
    </row>
    <row r="65" spans="3:4" ht="38.4">
      <c r="C65" s="36" t="s">
        <v>396</v>
      </c>
      <c r="D65" s="31" t="s">
        <v>397</v>
      </c>
    </row>
    <row r="66" spans="3:4" ht="38.4">
      <c r="C66" s="36" t="s">
        <v>398</v>
      </c>
      <c r="D66" s="31" t="s">
        <v>399</v>
      </c>
    </row>
    <row r="67" spans="3:4" ht="38.4">
      <c r="C67" s="36" t="s">
        <v>126</v>
      </c>
      <c r="D67" s="31" t="s">
        <v>400</v>
      </c>
    </row>
    <row r="68" spans="3:4" ht="43.2">
      <c r="C68" s="36" t="s">
        <v>401</v>
      </c>
      <c r="D68" s="31" t="s">
        <v>402</v>
      </c>
    </row>
    <row r="69" spans="3:4" ht="28.8">
      <c r="C69" s="36" t="s">
        <v>73</v>
      </c>
      <c r="D69" s="31" t="s">
        <v>403</v>
      </c>
    </row>
    <row r="70" spans="3:4" ht="57.6">
      <c r="C70" s="36" t="s">
        <v>404</v>
      </c>
      <c r="D70" s="31" t="s">
        <v>405</v>
      </c>
    </row>
    <row r="71" spans="3:4" ht="38.4">
      <c r="C71" s="36" t="s">
        <v>406</v>
      </c>
      <c r="D71" s="31" t="s">
        <v>407</v>
      </c>
    </row>
    <row r="72" spans="3:4" ht="28.8">
      <c r="C72" s="36" t="s">
        <v>408</v>
      </c>
      <c r="D72" s="31" t="s">
        <v>409</v>
      </c>
    </row>
    <row r="73" spans="3:4" ht="38.4">
      <c r="C73" s="36" t="s">
        <v>410</v>
      </c>
      <c r="D73" s="31" t="s">
        <v>411</v>
      </c>
    </row>
    <row r="74" spans="3:4" ht="38.4">
      <c r="C74" s="36" t="s">
        <v>412</v>
      </c>
      <c r="D74" s="31" t="s">
        <v>413</v>
      </c>
    </row>
    <row r="75" spans="3:4" ht="57.6">
      <c r="C75" s="36" t="s">
        <v>414</v>
      </c>
      <c r="D75" s="31" t="s">
        <v>415</v>
      </c>
    </row>
    <row r="76" spans="3:4" ht="57.6">
      <c r="C76" s="36" t="s">
        <v>416</v>
      </c>
      <c r="D76" s="31" t="s">
        <v>417</v>
      </c>
    </row>
    <row r="77" spans="3:4" ht="38.4">
      <c r="C77" s="36" t="s">
        <v>418</v>
      </c>
      <c r="D77" s="31" t="s">
        <v>419</v>
      </c>
    </row>
    <row r="78" spans="3:4" ht="38.4">
      <c r="C78" s="36" t="s">
        <v>420</v>
      </c>
      <c r="D78" s="31" t="s">
        <v>421</v>
      </c>
    </row>
    <row r="79" spans="3:4" ht="43.2">
      <c r="C79" s="36" t="s">
        <v>422</v>
      </c>
      <c r="D79" s="31" t="s">
        <v>423</v>
      </c>
    </row>
    <row r="80" spans="3:4" ht="38.4">
      <c r="C80" s="36" t="s">
        <v>424</v>
      </c>
      <c r="D80" s="31" t="s">
        <v>425</v>
      </c>
    </row>
    <row r="81" spans="3:4" ht="38.4">
      <c r="C81" s="36" t="s">
        <v>426</v>
      </c>
      <c r="D81" s="31" t="s">
        <v>427</v>
      </c>
    </row>
    <row r="82" spans="3:4" ht="43.2">
      <c r="C82" s="36" t="s">
        <v>428</v>
      </c>
      <c r="D82" s="31" t="s">
        <v>429</v>
      </c>
    </row>
    <row r="83" spans="3:4" ht="38.4">
      <c r="C83" s="36" t="s">
        <v>85</v>
      </c>
      <c r="D83" s="31" t="s">
        <v>430</v>
      </c>
    </row>
    <row r="84" spans="3:4" ht="28.8">
      <c r="C84" s="36" t="s">
        <v>431</v>
      </c>
      <c r="D84" s="31" t="s">
        <v>432</v>
      </c>
    </row>
    <row r="85" spans="3:4" ht="38.4">
      <c r="C85" s="36" t="s">
        <v>433</v>
      </c>
      <c r="D85" s="31" t="s">
        <v>434</v>
      </c>
    </row>
    <row r="86" spans="3:4" ht="43.2">
      <c r="C86" s="36" t="s">
        <v>435</v>
      </c>
      <c r="D86" s="31" t="s">
        <v>436</v>
      </c>
    </row>
    <row r="87" spans="3:4" ht="38.4">
      <c r="C87" s="36" t="s">
        <v>437</v>
      </c>
      <c r="D87" s="31" t="s">
        <v>438</v>
      </c>
    </row>
    <row r="88" spans="3:4" ht="38.4">
      <c r="C88" s="36" t="s">
        <v>439</v>
      </c>
      <c r="D88" s="31" t="s">
        <v>440</v>
      </c>
    </row>
    <row r="89" spans="3:4" ht="38.4">
      <c r="C89" s="36" t="s">
        <v>441</v>
      </c>
      <c r="D89" s="31" t="s">
        <v>442</v>
      </c>
    </row>
    <row r="90" spans="3:4" ht="43.2">
      <c r="C90" s="36" t="s">
        <v>112</v>
      </c>
      <c r="D90" s="31" t="s">
        <v>443</v>
      </c>
    </row>
    <row r="91" spans="3:4" ht="43.2">
      <c r="C91" s="36" t="s">
        <v>444</v>
      </c>
      <c r="D91" s="31" t="s">
        <v>445</v>
      </c>
    </row>
    <row r="92" spans="3:4" ht="43.2">
      <c r="C92" s="36" t="s">
        <v>446</v>
      </c>
      <c r="D92" s="31" t="s">
        <v>447</v>
      </c>
    </row>
    <row r="93" spans="3:4" ht="43.2">
      <c r="C93" s="36" t="s">
        <v>448</v>
      </c>
      <c r="D93" s="31" t="s">
        <v>449</v>
      </c>
    </row>
    <row r="94" spans="3:4" ht="28.8">
      <c r="C94" s="36" t="s">
        <v>450</v>
      </c>
      <c r="D94" s="31" t="s">
        <v>451</v>
      </c>
    </row>
    <row r="95" spans="3:4" ht="38.4">
      <c r="C95" s="36" t="s">
        <v>452</v>
      </c>
      <c r="D95" s="31" t="s">
        <v>453</v>
      </c>
    </row>
    <row r="96" spans="3:4" ht="19.2">
      <c r="D96" s="31" t="s">
        <v>454</v>
      </c>
    </row>
    <row r="97" spans="3:4" ht="38.4">
      <c r="D97" s="31" t="s">
        <v>455</v>
      </c>
    </row>
    <row r="98" spans="3:4" ht="38.4">
      <c r="C98" s="34" t="s">
        <v>456</v>
      </c>
      <c r="D98" s="31" t="s">
        <v>457</v>
      </c>
    </row>
    <row r="99" spans="3:4" ht="38.4">
      <c r="C99" s="34" t="s">
        <v>458</v>
      </c>
      <c r="D99" s="31" t="s">
        <v>459</v>
      </c>
    </row>
    <row r="100" spans="3:4" ht="38.4">
      <c r="C100" s="34" t="s">
        <v>460</v>
      </c>
      <c r="D100" s="31" t="s">
        <v>461</v>
      </c>
    </row>
    <row r="101" spans="3:4" ht="38.4">
      <c r="C101" s="34" t="s">
        <v>462</v>
      </c>
      <c r="D101" s="31" t="s">
        <v>463</v>
      </c>
    </row>
    <row r="102" spans="3:4" ht="57.6">
      <c r="C102" s="34" t="s">
        <v>464</v>
      </c>
      <c r="D102" s="31" t="s">
        <v>465</v>
      </c>
    </row>
    <row r="103" spans="3:4" ht="38.4">
      <c r="C103" s="34" t="s">
        <v>466</v>
      </c>
      <c r="D103" s="31" t="s">
        <v>467</v>
      </c>
    </row>
    <row r="104" spans="3:4" ht="38.4">
      <c r="C104" s="34" t="s">
        <v>468</v>
      </c>
      <c r="D104" s="31" t="s">
        <v>469</v>
      </c>
    </row>
    <row r="105" spans="3:4" ht="38.4">
      <c r="C105" s="34" t="s">
        <v>470</v>
      </c>
      <c r="D105" s="31" t="s">
        <v>471</v>
      </c>
    </row>
    <row r="106" spans="3:4" ht="38.4">
      <c r="C106" s="34" t="s">
        <v>472</v>
      </c>
      <c r="D106" s="31" t="s">
        <v>473</v>
      </c>
    </row>
    <row r="107" spans="3:4" ht="38.4">
      <c r="C107" s="34" t="s">
        <v>474</v>
      </c>
      <c r="D107" s="31" t="s">
        <v>475</v>
      </c>
    </row>
    <row r="108" spans="3:4" ht="38.4">
      <c r="C108" s="34" t="s">
        <v>476</v>
      </c>
      <c r="D108" s="31" t="s">
        <v>477</v>
      </c>
    </row>
    <row r="109" spans="3:4" ht="38.4">
      <c r="C109" s="34" t="s">
        <v>478</v>
      </c>
      <c r="D109" s="31" t="s">
        <v>479</v>
      </c>
    </row>
    <row r="110" spans="3:4" ht="38.4">
      <c r="C110" s="34" t="s">
        <v>480</v>
      </c>
      <c r="D110" s="31" t="s">
        <v>481</v>
      </c>
    </row>
    <row r="111" spans="3:4" ht="38.4">
      <c r="C111" s="34" t="s">
        <v>482</v>
      </c>
      <c r="D111" s="31" t="s">
        <v>483</v>
      </c>
    </row>
    <row r="112" spans="3:4" ht="38.4">
      <c r="C112" s="34" t="s">
        <v>484</v>
      </c>
      <c r="D112" s="31" t="s">
        <v>485</v>
      </c>
    </row>
    <row r="113" spans="3:4" ht="38.4">
      <c r="C113" s="34" t="s">
        <v>486</v>
      </c>
      <c r="D113" s="31" t="s">
        <v>487</v>
      </c>
    </row>
    <row r="114" spans="3:4" ht="38.4">
      <c r="C114" s="34" t="s">
        <v>488</v>
      </c>
      <c r="D114" s="31" t="s">
        <v>489</v>
      </c>
    </row>
    <row r="115" spans="3:4" ht="57.6">
      <c r="C115" s="34" t="s">
        <v>490</v>
      </c>
      <c r="D115" s="31" t="s">
        <v>491</v>
      </c>
    </row>
    <row r="116" spans="3:4" ht="19.2">
      <c r="C116" s="34" t="s">
        <v>492</v>
      </c>
      <c r="D116" s="31" t="s">
        <v>493</v>
      </c>
    </row>
    <row r="117" spans="3:4" ht="38.4">
      <c r="C117" s="34" t="s">
        <v>494</v>
      </c>
      <c r="D117" s="31" t="s">
        <v>495</v>
      </c>
    </row>
    <row r="118" spans="3:4" ht="38.4">
      <c r="C118" s="34" t="s">
        <v>496</v>
      </c>
      <c r="D118" s="31" t="s">
        <v>497</v>
      </c>
    </row>
    <row r="119" spans="3:4" ht="38.4">
      <c r="C119" s="34" t="s">
        <v>498</v>
      </c>
      <c r="D119" s="31" t="s">
        <v>499</v>
      </c>
    </row>
    <row r="120" spans="3:4" ht="19.2">
      <c r="C120" s="34" t="s">
        <v>500</v>
      </c>
      <c r="D120" s="31" t="s">
        <v>501</v>
      </c>
    </row>
    <row r="121" spans="3:4" ht="19.2">
      <c r="C121" s="34" t="s">
        <v>502</v>
      </c>
      <c r="D121" s="31" t="s">
        <v>503</v>
      </c>
    </row>
    <row r="122" spans="3:4" ht="19.2">
      <c r="C122" s="34" t="s">
        <v>504</v>
      </c>
      <c r="D122" s="31" t="s">
        <v>505</v>
      </c>
    </row>
    <row r="123" spans="3:4" ht="19.2">
      <c r="C123" s="34" t="s">
        <v>506</v>
      </c>
      <c r="D123" s="31" t="s">
        <v>507</v>
      </c>
    </row>
    <row r="124" spans="3:4" ht="19.2">
      <c r="C124" s="34" t="s">
        <v>508</v>
      </c>
      <c r="D124" s="31" t="s">
        <v>509</v>
      </c>
    </row>
    <row r="125" spans="3:4" ht="38.4">
      <c r="C125" s="34" t="s">
        <v>510</v>
      </c>
      <c r="D125" s="31" t="s">
        <v>511</v>
      </c>
    </row>
    <row r="126" spans="3:4" ht="38.4">
      <c r="C126" s="34" t="s">
        <v>512</v>
      </c>
      <c r="D126" s="31" t="s">
        <v>513</v>
      </c>
    </row>
    <row r="127" spans="3:4" ht="57.6">
      <c r="C127" s="34" t="s">
        <v>514</v>
      </c>
      <c r="D127" s="31" t="s">
        <v>515</v>
      </c>
    </row>
    <row r="128" spans="3:4" ht="19.2">
      <c r="C128" s="34" t="s">
        <v>516</v>
      </c>
      <c r="D128" s="31" t="s">
        <v>517</v>
      </c>
    </row>
    <row r="129" spans="3:4" ht="38.4">
      <c r="C129" s="34" t="s">
        <v>518</v>
      </c>
      <c r="D129" s="31" t="s">
        <v>519</v>
      </c>
    </row>
    <row r="130" spans="3:4" ht="38.4">
      <c r="C130" s="34" t="s">
        <v>520</v>
      </c>
      <c r="D130" s="31" t="s">
        <v>521</v>
      </c>
    </row>
    <row r="131" spans="3:4" ht="38.4">
      <c r="C131" s="34" t="s">
        <v>522</v>
      </c>
      <c r="D131" s="31" t="s">
        <v>523</v>
      </c>
    </row>
    <row r="132" spans="3:4" ht="38.4">
      <c r="C132" s="34" t="s">
        <v>524</v>
      </c>
      <c r="D132" s="31" t="s">
        <v>525</v>
      </c>
    </row>
    <row r="133" spans="3:4" ht="38.4">
      <c r="C133" s="34" t="s">
        <v>526</v>
      </c>
      <c r="D133" s="31" t="s">
        <v>527</v>
      </c>
    </row>
    <row r="134" spans="3:4" ht="38.4">
      <c r="C134" s="34" t="s">
        <v>528</v>
      </c>
      <c r="D134" s="31" t="s">
        <v>529</v>
      </c>
    </row>
    <row r="135" spans="3:4" ht="57.6">
      <c r="C135" s="34" t="s">
        <v>530</v>
      </c>
      <c r="D135" s="31" t="s">
        <v>531</v>
      </c>
    </row>
    <row r="136" spans="3:4" ht="38.4">
      <c r="C136" s="34" t="s">
        <v>532</v>
      </c>
      <c r="D136" s="31" t="s">
        <v>533</v>
      </c>
    </row>
    <row r="137" spans="3:4" ht="38.4">
      <c r="C137" s="34" t="s">
        <v>534</v>
      </c>
      <c r="D137" s="31" t="s">
        <v>535</v>
      </c>
    </row>
    <row r="138" spans="3:4" ht="38.4">
      <c r="C138" s="34" t="s">
        <v>536</v>
      </c>
      <c r="D138" s="31" t="s">
        <v>537</v>
      </c>
    </row>
    <row r="139" spans="3:4" ht="57.6">
      <c r="C139" s="34" t="s">
        <v>538</v>
      </c>
      <c r="D139" s="31" t="s">
        <v>539</v>
      </c>
    </row>
    <row r="140" spans="3:4" ht="38.4">
      <c r="C140" s="34" t="s">
        <v>540</v>
      </c>
      <c r="D140" s="31" t="s">
        <v>541</v>
      </c>
    </row>
    <row r="141" spans="3:4" ht="19.2">
      <c r="C141" s="34" t="s">
        <v>542</v>
      </c>
      <c r="D141" s="31" t="s">
        <v>543</v>
      </c>
    </row>
    <row r="142" spans="3:4" ht="19.2">
      <c r="C142" s="34" t="s">
        <v>544</v>
      </c>
      <c r="D142" s="31" t="s">
        <v>545</v>
      </c>
    </row>
    <row r="143" spans="3:4" ht="38.4">
      <c r="C143" s="34" t="s">
        <v>546</v>
      </c>
      <c r="D143" s="31" t="s">
        <v>547</v>
      </c>
    </row>
    <row r="144" spans="3:4" ht="38.4">
      <c r="C144" s="34" t="s">
        <v>548</v>
      </c>
      <c r="D144" s="31" t="s">
        <v>549</v>
      </c>
    </row>
    <row r="145" spans="3:4" ht="38.4">
      <c r="C145" s="34" t="s">
        <v>550</v>
      </c>
      <c r="D145" s="31" t="s">
        <v>551</v>
      </c>
    </row>
    <row r="146" spans="3:4" ht="19.2">
      <c r="C146" s="34" t="s">
        <v>552</v>
      </c>
      <c r="D146" s="31" t="s">
        <v>553</v>
      </c>
    </row>
    <row r="147" spans="3:4" ht="38.4">
      <c r="C147" s="34" t="s">
        <v>554</v>
      </c>
      <c r="D147" s="31" t="s">
        <v>555</v>
      </c>
    </row>
    <row r="148" spans="3:4" ht="38.4">
      <c r="C148" s="34" t="s">
        <v>556</v>
      </c>
      <c r="D148" s="31" t="s">
        <v>557</v>
      </c>
    </row>
    <row r="149" spans="3:4" ht="38.4">
      <c r="C149" s="34" t="s">
        <v>558</v>
      </c>
      <c r="D149" s="31" t="s">
        <v>559</v>
      </c>
    </row>
    <row r="150" spans="3:4" ht="38.4">
      <c r="C150" s="34" t="s">
        <v>560</v>
      </c>
      <c r="D150" s="31" t="s">
        <v>561</v>
      </c>
    </row>
    <row r="151" spans="3:4" ht="57.6">
      <c r="C151" s="34" t="s">
        <v>562</v>
      </c>
      <c r="D151" s="31" t="s">
        <v>563</v>
      </c>
    </row>
    <row r="152" spans="3:4" ht="38.4">
      <c r="C152" s="34" t="s">
        <v>564</v>
      </c>
      <c r="D152" s="31" t="s">
        <v>565</v>
      </c>
    </row>
    <row r="153" spans="3:4" ht="38.4">
      <c r="C153" s="34" t="s">
        <v>566</v>
      </c>
      <c r="D153" s="31" t="s">
        <v>567</v>
      </c>
    </row>
    <row r="154" spans="3:4" ht="38.4">
      <c r="C154" s="34" t="s">
        <v>568</v>
      </c>
      <c r="D154" s="31" t="s">
        <v>569</v>
      </c>
    </row>
    <row r="155" spans="3:4" ht="38.4">
      <c r="C155" s="34" t="s">
        <v>570</v>
      </c>
      <c r="D155" s="31" t="s">
        <v>571</v>
      </c>
    </row>
    <row r="156" spans="3:4" ht="38.4">
      <c r="C156" s="34" t="s">
        <v>572</v>
      </c>
      <c r="D156" s="31" t="s">
        <v>573</v>
      </c>
    </row>
    <row r="157" spans="3:4" ht="38.4">
      <c r="C157" s="34" t="s">
        <v>574</v>
      </c>
      <c r="D157" s="31" t="s">
        <v>575</v>
      </c>
    </row>
    <row r="158" spans="3:4" ht="38.4">
      <c r="C158" s="34" t="s">
        <v>576</v>
      </c>
      <c r="D158" s="31" t="s">
        <v>577</v>
      </c>
    </row>
    <row r="159" spans="3:4" ht="38.4">
      <c r="C159" s="34" t="s">
        <v>578</v>
      </c>
      <c r="D159" s="31" t="s">
        <v>579</v>
      </c>
    </row>
    <row r="160" spans="3:4" ht="38.4">
      <c r="C160" s="34" t="s">
        <v>580</v>
      </c>
      <c r="D160" s="31" t="s">
        <v>581</v>
      </c>
    </row>
    <row r="161" spans="3:4" ht="57.6">
      <c r="C161" s="34" t="s">
        <v>582</v>
      </c>
      <c r="D161" s="31" t="s">
        <v>583</v>
      </c>
    </row>
    <row r="162" spans="3:4" ht="38.4">
      <c r="C162" s="34" t="s">
        <v>584</v>
      </c>
      <c r="D162" s="31" t="s">
        <v>585</v>
      </c>
    </row>
    <row r="163" spans="3:4" ht="38.4">
      <c r="C163" s="34" t="s">
        <v>586</v>
      </c>
      <c r="D163" s="31" t="s">
        <v>587</v>
      </c>
    </row>
    <row r="164" spans="3:4" ht="38.4">
      <c r="C164" s="34" t="s">
        <v>588</v>
      </c>
      <c r="D164" s="31" t="s">
        <v>589</v>
      </c>
    </row>
    <row r="165" spans="3:4" ht="38.4">
      <c r="C165" s="34" t="s">
        <v>590</v>
      </c>
      <c r="D165" s="31" t="s">
        <v>591</v>
      </c>
    </row>
    <row r="166" spans="3:4" ht="38.4">
      <c r="C166" s="34" t="s">
        <v>592</v>
      </c>
      <c r="D166" s="31" t="s">
        <v>593</v>
      </c>
    </row>
    <row r="167" spans="3:4" ht="38.4">
      <c r="C167" s="34" t="s">
        <v>594</v>
      </c>
      <c r="D167" s="31" t="s">
        <v>595</v>
      </c>
    </row>
    <row r="168" spans="3:4" ht="57.6">
      <c r="C168" s="34" t="s">
        <v>596</v>
      </c>
      <c r="D168" s="31" t="s">
        <v>597</v>
      </c>
    </row>
    <row r="169" spans="3:4" ht="38.4">
      <c r="C169" s="34" t="s">
        <v>598</v>
      </c>
      <c r="D169" s="31" t="s">
        <v>599</v>
      </c>
    </row>
    <row r="170" spans="3:4" ht="19.2">
      <c r="C170" s="34" t="s">
        <v>600</v>
      </c>
      <c r="D170" s="31" t="s">
        <v>601</v>
      </c>
    </row>
    <row r="171" spans="3:4" ht="38.4">
      <c r="C171" s="34" t="s">
        <v>602</v>
      </c>
      <c r="D171" s="31" t="s">
        <v>603</v>
      </c>
    </row>
    <row r="172" spans="3:4" ht="19.2">
      <c r="C172" s="34" t="s">
        <v>604</v>
      </c>
      <c r="D172" s="31" t="s">
        <v>605</v>
      </c>
    </row>
    <row r="173" spans="3:4">
      <c r="C173" s="34" t="s">
        <v>606</v>
      </c>
    </row>
    <row r="174" spans="3:4">
      <c r="C174" s="34" t="s">
        <v>607</v>
      </c>
    </row>
    <row r="175" spans="3:4">
      <c r="C175" s="34" t="s">
        <v>608</v>
      </c>
    </row>
    <row r="176" spans="3:4">
      <c r="C176" s="34" t="s">
        <v>609</v>
      </c>
    </row>
    <row r="177" spans="3:3">
      <c r="C177" s="34" t="s">
        <v>610</v>
      </c>
    </row>
    <row r="178" spans="3:3">
      <c r="C178" s="34" t="s">
        <v>611</v>
      </c>
    </row>
    <row r="179" spans="3:3">
      <c r="C179" s="34" t="s">
        <v>612</v>
      </c>
    </row>
    <row r="180" spans="3:3">
      <c r="C180" s="34" t="s">
        <v>613</v>
      </c>
    </row>
    <row r="181" spans="3:3">
      <c r="C181" s="34" t="s">
        <v>614</v>
      </c>
    </row>
    <row r="182" spans="3:3">
      <c r="C182" s="34" t="s">
        <v>615</v>
      </c>
    </row>
    <row r="183" spans="3:3">
      <c r="C183" s="34" t="s">
        <v>616</v>
      </c>
    </row>
    <row r="184" spans="3:3">
      <c r="C184" s="34" t="s">
        <v>617</v>
      </c>
    </row>
    <row r="185" spans="3:3">
      <c r="C185" s="34" t="s">
        <v>618</v>
      </c>
    </row>
    <row r="186" spans="3:3">
      <c r="C186" s="34" t="s">
        <v>619</v>
      </c>
    </row>
    <row r="187" spans="3:3">
      <c r="C187" s="34" t="s">
        <v>620</v>
      </c>
    </row>
    <row r="188" spans="3:3">
      <c r="C188" s="34" t="s">
        <v>621</v>
      </c>
    </row>
    <row r="189" spans="3:3">
      <c r="C189" s="34" t="s">
        <v>622</v>
      </c>
    </row>
    <row r="190" spans="3:3">
      <c r="C190" s="34" t="s">
        <v>623</v>
      </c>
    </row>
    <row r="191" spans="3:3">
      <c r="C191" s="34" t="s">
        <v>624</v>
      </c>
    </row>
    <row r="192" spans="3:3">
      <c r="C192" s="34" t="s">
        <v>625</v>
      </c>
    </row>
    <row r="193" spans="3:3">
      <c r="C193" s="34" t="s">
        <v>626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heetViews>
  <sheetFormatPr baseColWidth="10" defaultColWidth="11.44140625" defaultRowHeight="13.8"/>
  <cols>
    <col min="1" max="1" width="27.44140625" style="52" customWidth="1"/>
    <col min="2" max="8" width="11.44140625" style="52"/>
    <col min="9" max="9" width="98.44140625" style="52" customWidth="1"/>
    <col min="10" max="16384" width="11.44140625" style="52"/>
  </cols>
  <sheetData>
    <row r="1" spans="1:10" ht="69">
      <c r="A1" s="52" t="s">
        <v>627</v>
      </c>
      <c r="B1" s="52" t="s">
        <v>628</v>
      </c>
      <c r="C1" s="52" t="s">
        <v>629</v>
      </c>
      <c r="D1" s="52" t="s">
        <v>630</v>
      </c>
      <c r="E1" s="52" t="s">
        <v>631</v>
      </c>
      <c r="F1" s="52" t="s">
        <v>632</v>
      </c>
      <c r="G1" s="52" t="s">
        <v>633</v>
      </c>
      <c r="H1" s="52" t="s">
        <v>634</v>
      </c>
      <c r="I1" s="53" t="s">
        <v>382</v>
      </c>
      <c r="J1" s="52" t="s">
        <v>635</v>
      </c>
    </row>
    <row r="2" spans="1:10" ht="27.6">
      <c r="A2" s="52" t="s">
        <v>636</v>
      </c>
      <c r="B2" s="52" t="s">
        <v>637</v>
      </c>
      <c r="C2" s="52" t="s">
        <v>638</v>
      </c>
      <c r="D2" s="52" t="s">
        <v>639</v>
      </c>
      <c r="E2" s="52" t="s">
        <v>640</v>
      </c>
      <c r="F2" s="52" t="s">
        <v>641</v>
      </c>
      <c r="G2" s="52" t="s">
        <v>642</v>
      </c>
      <c r="H2" s="52" t="s">
        <v>643</v>
      </c>
      <c r="I2" s="53" t="s">
        <v>384</v>
      </c>
      <c r="J2" s="52" t="s">
        <v>644</v>
      </c>
    </row>
    <row r="3" spans="1:10" ht="41.4">
      <c r="A3" s="52" t="s">
        <v>645</v>
      </c>
      <c r="B3" s="52" t="s">
        <v>646</v>
      </c>
      <c r="D3" s="52" t="s">
        <v>647</v>
      </c>
      <c r="E3" s="52" t="s">
        <v>648</v>
      </c>
      <c r="F3" s="52" t="s">
        <v>649</v>
      </c>
      <c r="G3" s="52" t="s">
        <v>650</v>
      </c>
      <c r="H3" s="52" t="s">
        <v>651</v>
      </c>
      <c r="I3" s="53" t="s">
        <v>386</v>
      </c>
      <c r="J3" s="52" t="s">
        <v>652</v>
      </c>
    </row>
    <row r="4" spans="1:10" ht="41.4">
      <c r="A4" s="52" t="s">
        <v>653</v>
      </c>
      <c r="B4" s="52" t="s">
        <v>654</v>
      </c>
      <c r="D4" s="52" t="s">
        <v>655</v>
      </c>
      <c r="E4" s="52" t="s">
        <v>656</v>
      </c>
      <c r="F4" s="52" t="s">
        <v>271</v>
      </c>
      <c r="G4" s="52" t="s">
        <v>657</v>
      </c>
      <c r="H4" s="52" t="s">
        <v>15</v>
      </c>
      <c r="I4" s="53" t="s">
        <v>388</v>
      </c>
      <c r="J4" s="52" t="s">
        <v>658</v>
      </c>
    </row>
    <row r="5" spans="1:10" ht="41.4">
      <c r="A5" s="52" t="s">
        <v>659</v>
      </c>
      <c r="B5" s="52" t="s">
        <v>46</v>
      </c>
      <c r="D5" s="52" t="s">
        <v>660</v>
      </c>
      <c r="E5" s="52" t="s">
        <v>661</v>
      </c>
      <c r="F5" s="52" t="s">
        <v>662</v>
      </c>
      <c r="G5" s="52" t="s">
        <v>663</v>
      </c>
      <c r="I5" s="53" t="s">
        <v>390</v>
      </c>
    </row>
    <row r="6" spans="1:10">
      <c r="A6" s="52" t="s">
        <v>664</v>
      </c>
      <c r="B6" s="52" t="s">
        <v>665</v>
      </c>
      <c r="D6" s="52" t="s">
        <v>666</v>
      </c>
      <c r="E6" s="52" t="s">
        <v>667</v>
      </c>
      <c r="F6" s="52" t="s">
        <v>668</v>
      </c>
      <c r="G6" s="52" t="s">
        <v>669</v>
      </c>
      <c r="I6" s="53" t="s">
        <v>392</v>
      </c>
    </row>
    <row r="7" spans="1:10" ht="27.6">
      <c r="A7" s="52" t="s">
        <v>670</v>
      </c>
      <c r="B7" s="52" t="s">
        <v>671</v>
      </c>
      <c r="D7" s="52" t="s">
        <v>672</v>
      </c>
      <c r="E7" s="52" t="s">
        <v>673</v>
      </c>
      <c r="F7" s="52" t="s">
        <v>674</v>
      </c>
      <c r="G7" s="52" t="s">
        <v>675</v>
      </c>
      <c r="I7" s="53" t="s">
        <v>394</v>
      </c>
    </row>
    <row r="8" spans="1:10" ht="27.6">
      <c r="A8" s="52" t="s">
        <v>676</v>
      </c>
      <c r="E8" s="52" t="s">
        <v>677</v>
      </c>
      <c r="F8" s="52" t="s">
        <v>287</v>
      </c>
      <c r="G8" s="52" t="s">
        <v>678</v>
      </c>
      <c r="I8" s="53" t="s">
        <v>396</v>
      </c>
    </row>
    <row r="9" spans="1:10">
      <c r="E9" s="52" t="s">
        <v>679</v>
      </c>
      <c r="F9" s="52" t="s">
        <v>291</v>
      </c>
      <c r="G9" s="52" t="s">
        <v>680</v>
      </c>
      <c r="I9" s="53" t="s">
        <v>398</v>
      </c>
    </row>
    <row r="10" spans="1:10">
      <c r="E10" s="52" t="s">
        <v>681</v>
      </c>
      <c r="F10" s="52" t="s">
        <v>682</v>
      </c>
      <c r="G10" s="52" t="s">
        <v>683</v>
      </c>
      <c r="I10" s="53" t="s">
        <v>126</v>
      </c>
    </row>
    <row r="11" spans="1:10" ht="41.4">
      <c r="F11" s="52" t="s">
        <v>684</v>
      </c>
      <c r="G11" s="52" t="s">
        <v>685</v>
      </c>
      <c r="I11" s="53" t="s">
        <v>401</v>
      </c>
    </row>
    <row r="12" spans="1:10" ht="27.6">
      <c r="F12" s="52" t="s">
        <v>686</v>
      </c>
      <c r="G12" s="52" t="s">
        <v>687</v>
      </c>
      <c r="I12" s="53" t="s">
        <v>73</v>
      </c>
    </row>
    <row r="13" spans="1:10" ht="41.4">
      <c r="F13" s="52" t="s">
        <v>688</v>
      </c>
      <c r="G13" s="52" t="s">
        <v>689</v>
      </c>
      <c r="I13" s="53" t="s">
        <v>404</v>
      </c>
    </row>
    <row r="14" spans="1:10" ht="27.6">
      <c r="F14" s="52" t="s">
        <v>690</v>
      </c>
      <c r="G14" s="52" t="s">
        <v>691</v>
      </c>
      <c r="I14" s="53" t="s">
        <v>406</v>
      </c>
    </row>
    <row r="15" spans="1:10">
      <c r="F15" s="52" t="s">
        <v>311</v>
      </c>
      <c r="G15" s="52" t="s">
        <v>692</v>
      </c>
      <c r="I15" s="53" t="s">
        <v>408</v>
      </c>
    </row>
    <row r="16" spans="1:10" ht="27.6">
      <c r="F16" s="52" t="s">
        <v>693</v>
      </c>
      <c r="G16" s="52" t="s">
        <v>694</v>
      </c>
      <c r="I16" s="53" t="s">
        <v>410</v>
      </c>
    </row>
    <row r="17" spans="6:9">
      <c r="F17" s="52" t="s">
        <v>15</v>
      </c>
      <c r="G17" s="52" t="s">
        <v>695</v>
      </c>
      <c r="I17" s="53" t="s">
        <v>412</v>
      </c>
    </row>
    <row r="18" spans="6:9" ht="41.4">
      <c r="F18" s="52" t="s">
        <v>696</v>
      </c>
      <c r="G18" s="52" t="s">
        <v>697</v>
      </c>
      <c r="I18" s="53" t="s">
        <v>414</v>
      </c>
    </row>
    <row r="19" spans="6:9" ht="41.4">
      <c r="I19" s="53" t="s">
        <v>416</v>
      </c>
    </row>
    <row r="20" spans="6:9">
      <c r="I20" s="53" t="s">
        <v>418</v>
      </c>
    </row>
    <row r="21" spans="6:9" ht="27.6">
      <c r="I21" s="53" t="s">
        <v>420</v>
      </c>
    </row>
    <row r="22" spans="6:9" ht="27.6">
      <c r="I22" s="53" t="s">
        <v>422</v>
      </c>
    </row>
    <row r="23" spans="6:9" ht="27.6">
      <c r="I23" s="53" t="s">
        <v>424</v>
      </c>
    </row>
    <row r="24" spans="6:9" ht="27.6">
      <c r="I24" s="53" t="s">
        <v>426</v>
      </c>
    </row>
    <row r="25" spans="6:9" ht="27.6">
      <c r="I25" s="53" t="s">
        <v>428</v>
      </c>
    </row>
    <row r="26" spans="6:9">
      <c r="I26" s="53" t="s">
        <v>85</v>
      </c>
    </row>
    <row r="27" spans="6:9">
      <c r="I27" s="53" t="s">
        <v>431</v>
      </c>
    </row>
    <row r="28" spans="6:9" ht="27.6">
      <c r="I28" s="53" t="s">
        <v>433</v>
      </c>
    </row>
    <row r="29" spans="6:9" ht="27.6">
      <c r="I29" s="53" t="s">
        <v>435</v>
      </c>
    </row>
    <row r="30" spans="6:9">
      <c r="I30" s="53" t="s">
        <v>437</v>
      </c>
    </row>
    <row r="31" spans="6:9" ht="27.6">
      <c r="I31" s="53" t="s">
        <v>439</v>
      </c>
    </row>
    <row r="32" spans="6:9">
      <c r="I32" s="53" t="s">
        <v>441</v>
      </c>
    </row>
    <row r="33" spans="9:9" ht="27.6">
      <c r="I33" s="53" t="s">
        <v>112</v>
      </c>
    </row>
    <row r="34" spans="9:9" ht="41.4">
      <c r="I34" s="53" t="s">
        <v>698</v>
      </c>
    </row>
    <row r="35" spans="9:9" ht="41.4">
      <c r="I35" s="53" t="s">
        <v>446</v>
      </c>
    </row>
    <row r="36" spans="9:9" ht="27.6">
      <c r="I36" s="53" t="s">
        <v>448</v>
      </c>
    </row>
    <row r="37" spans="9:9" ht="27.6">
      <c r="I37" s="53" t="s">
        <v>450</v>
      </c>
    </row>
    <row r="38" spans="9:9">
      <c r="I38" s="53" t="s">
        <v>452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0539F-B9FD-4DE9-8A59-A531BFD91D2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BAD9204F-3A34-4718-8891-EA98CBE558ED}">
  <ds:schemaRefs>
    <ds:schemaRef ds:uri="http://schemas.microsoft.com/sharepoint/v3/contenttype/forms"/>
  </ds:schemaRefs>
</ds:datastoreItem>
</file>

<file path=customXml/itemProps3.xml><?xml version="1.0" encoding="utf-8"?>
<ds:datastoreItem xmlns:ds="http://schemas.openxmlformats.org/officeDocument/2006/customXml" ds:itemID="{8E0FA811-A1F0-49C8-8A63-E7D1720F1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IN-PEI-EVG-001</vt:lpstr>
      <vt:lpstr>IN-PEI-EVG-002</vt:lpstr>
      <vt:lpstr>Hoja1</vt:lpstr>
      <vt:lpstr>lista</vt:lpstr>
      <vt:lpstr>'IN-PEI-EVG-001'!Área_de_impresión</vt:lpstr>
      <vt:lpstr>'IN-PEI-EVG-002'!Área_de_impresión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Carolina Ardila</cp:lastModifiedBy>
  <cp:revision/>
  <dcterms:created xsi:type="dcterms:W3CDTF">2021-01-29T16:02:32Z</dcterms:created>
  <dcterms:modified xsi:type="dcterms:W3CDTF">2023-01-31T00:56:48Z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