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Descargas\CUARTO SEGUIMIENTO 2022 PLAN DE ACCIÓN E INDICADORES\"/>
    </mc:Choice>
  </mc:AlternateContent>
  <xr:revisionPtr revIDLastSave="0" documentId="13_ncr:1_{462B1BD8-6D43-40B4-A332-861131878D1E}" xr6:coauthVersionLast="47" xr6:coauthVersionMax="47" xr10:uidLastSave="{00000000-0000-0000-0000-000000000000}"/>
  <bookViews>
    <workbookView xWindow="-108" yWindow="-108" windowWidth="23256" windowHeight="12576" xr2:uid="{00000000-000D-0000-FFFF-FFFF00000000}"/>
  </bookViews>
  <sheets>
    <sheet name="PLAN DE ACCION" sheetId="7" r:id="rId1"/>
    <sheet name="IN-PEI-GIAE-001" sheetId="28" r:id="rId2"/>
    <sheet name="IN-PEI-GIAE-002" sheetId="29" r:id="rId3"/>
    <sheet name="IN-PEI-GIAE-003" sheetId="30" r:id="rId4"/>
    <sheet name="Hoja1" sheetId="12" state="hidden" r:id="rId5"/>
    <sheet name="lista indicadores" sheetId="15" state="hidden" r:id="rId6"/>
  </sheets>
  <externalReferences>
    <externalReference r:id="rId7"/>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'IN-PEI-GIAE-001'!$A$1:$X$61</definedName>
    <definedName name="_xlnm.Print_Area" localSheetId="2">'IN-PEI-GIAE-002'!$A$1:$X$61</definedName>
    <definedName name="_xlnm.Print_Area" localSheetId="3">'IN-PEI-GIAE-003'!$A$1:$X$61</definedName>
    <definedName name="Atender_20_puntos_de_Participación_IDPAC" localSheetId="1">#REF!</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30" l="1"/>
  <c r="C34" i="30"/>
  <c r="D33" i="30"/>
  <c r="C33" i="30"/>
  <c r="D32" i="30"/>
  <c r="C32" i="30"/>
  <c r="D31" i="30"/>
  <c r="C31" i="30"/>
  <c r="D34" i="29"/>
  <c r="C34" i="29"/>
  <c r="D33" i="29"/>
  <c r="C33" i="29"/>
  <c r="D32" i="29"/>
  <c r="C32" i="29"/>
  <c r="D31" i="29"/>
  <c r="C31" i="29"/>
  <c r="D34" i="28"/>
  <c r="C34" i="28"/>
  <c r="D33" i="28"/>
  <c r="C33" i="28"/>
  <c r="D32" i="28"/>
  <c r="D31" i="28"/>
  <c r="C31" i="28"/>
  <c r="I27" i="28"/>
  <c r="C32" i="28" s="1"/>
  <c r="E31" i="29" l="1"/>
  <c r="E31" i="30"/>
  <c r="E31" i="28"/>
  <c r="K97" i="7"/>
  <c r="AP100" i="7" l="1"/>
  <c r="AP99" i="7"/>
  <c r="AP98" i="7"/>
  <c r="AP97" i="7"/>
  <c r="AJ97" i="7"/>
  <c r="AQ97" i="7" l="1"/>
  <c r="AR37" i="7"/>
  <c r="AR36" i="7"/>
  <c r="AR35" i="7"/>
  <c r="AR34" i="7"/>
  <c r="AN34" i="7"/>
  <c r="O62" i="7"/>
  <c r="O58" i="7"/>
  <c r="O54" i="7"/>
  <c r="O50" i="7"/>
  <c r="O46" i="7"/>
  <c r="O42" i="7"/>
  <c r="O38" i="7"/>
  <c r="O34" i="7"/>
  <c r="O30" i="7"/>
  <c r="O26" i="7"/>
  <c r="AN38" i="7"/>
  <c r="AR49" i="7"/>
  <c r="AR48" i="7"/>
  <c r="AR47" i="7"/>
  <c r="AR46" i="7"/>
  <c r="AN46" i="7"/>
  <c r="AR44" i="7"/>
  <c r="AR43" i="7"/>
  <c r="AR42" i="7"/>
  <c r="AN42" i="7"/>
  <c r="AR41" i="7"/>
  <c r="AR40" i="7"/>
  <c r="AR39" i="7"/>
  <c r="AR38" i="7"/>
  <c r="AR33" i="7"/>
  <c r="AR32" i="7"/>
  <c r="AR31" i="7"/>
  <c r="AR30" i="7"/>
  <c r="AN30" i="7"/>
  <c r="AR29" i="7"/>
  <c r="AR28" i="7"/>
  <c r="AR27" i="7"/>
  <c r="AR26" i="7"/>
  <c r="AN26" i="7"/>
  <c r="AS30" i="7" l="1"/>
  <c r="AS34" i="7"/>
  <c r="AS26" i="7"/>
  <c r="AS38" i="7"/>
  <c r="AS46" i="7"/>
  <c r="AS42" i="7"/>
  <c r="O66" i="7" l="1"/>
  <c r="AP96" i="7" l="1"/>
  <c r="AP95" i="7"/>
  <c r="AP94" i="7"/>
  <c r="AP93" i="7"/>
  <c r="AJ93" i="7"/>
  <c r="K93" i="7"/>
  <c r="AP92" i="7"/>
  <c r="AP91" i="7"/>
  <c r="AP90" i="7"/>
  <c r="AP89" i="7"/>
  <c r="AJ89" i="7"/>
  <c r="K89" i="7"/>
  <c r="AP88" i="7"/>
  <c r="AP87" i="7"/>
  <c r="AP86" i="7"/>
  <c r="AP85" i="7"/>
  <c r="AJ85" i="7"/>
  <c r="K85" i="7"/>
  <c r="AR65" i="7"/>
  <c r="AR64" i="7"/>
  <c r="AR63" i="7"/>
  <c r="AR62" i="7"/>
  <c r="AN62" i="7"/>
  <c r="AR61" i="7"/>
  <c r="AR60" i="7"/>
  <c r="AR59" i="7"/>
  <c r="AR58" i="7"/>
  <c r="AN58" i="7"/>
  <c r="AR57" i="7"/>
  <c r="AR56" i="7"/>
  <c r="AR55" i="7"/>
  <c r="AR54" i="7"/>
  <c r="AN54" i="7"/>
  <c r="AR53" i="7"/>
  <c r="AR52" i="7"/>
  <c r="AR51" i="7"/>
  <c r="AR50" i="7"/>
  <c r="AN50" i="7"/>
  <c r="AR73" i="7"/>
  <c r="AR72" i="7"/>
  <c r="AR71" i="7"/>
  <c r="AR70" i="7"/>
  <c r="AN70" i="7"/>
  <c r="O70" i="7"/>
  <c r="AR69" i="7"/>
  <c r="AR68" i="7"/>
  <c r="AR67" i="7"/>
  <c r="AR66" i="7"/>
  <c r="AN66" i="7"/>
  <c r="AQ93" i="7" l="1"/>
  <c r="AQ85" i="7"/>
  <c r="AQ89" i="7"/>
  <c r="AS50" i="7"/>
  <c r="AS58" i="7"/>
  <c r="AS66" i="7"/>
  <c r="AS70" i="7"/>
  <c r="AS54" i="7"/>
  <c r="AS62" i="7"/>
  <c r="AQ102" i="7" l="1"/>
  <c r="AS74" i="7" l="1"/>
  <c r="R106" i="7" s="1"/>
</calcChain>
</file>

<file path=xl/sharedStrings.xml><?xml version="1.0" encoding="utf-8"?>
<sst xmlns="http://schemas.openxmlformats.org/spreadsheetml/2006/main" count="1345" uniqueCount="846">
  <si>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</si>
  <si>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</si>
  <si>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</si>
  <si>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</si>
  <si>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</si>
  <si>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</si>
  <si>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</si>
  <si>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</si>
  <si>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</si>
  <si>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</si>
  <si>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</si>
  <si>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</si>
  <si>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</si>
  <si>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almacén e inventarios</t>
  </si>
  <si>
    <t>Proceso:</t>
  </si>
  <si>
    <t>Gestión logística</t>
  </si>
  <si>
    <t>Recursos:</t>
  </si>
  <si>
    <t>Humanos, físicos, financieros y tecnológicos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</si>
  <si>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</si>
  <si>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</si>
  <si>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</si>
  <si>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</si>
  <si>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</si>
  <si>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</si>
  <si>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</si>
  <si>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</si>
  <si>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</si>
  <si>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</si>
  <si>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</si>
  <si>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</si>
  <si>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</si>
  <si>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</si>
  <si>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</si>
  <si>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</si>
  <si>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</si>
  <si>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</si>
  <si>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</si>
  <si>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</si>
  <si>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</si>
  <si>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</si>
  <si>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</si>
  <si>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</si>
  <si>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</si>
  <si>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acción</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</si>
  <si>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</si>
  <si>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</si>
  <si>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</si>
  <si>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</si>
  <si>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</si>
  <si>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</si>
  <si>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</si>
  <si>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</si>
  <si>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</si>
  <si>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</si>
  <si>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</si>
  <si>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</si>
  <si>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</si>
  <si>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</si>
  <si>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</si>
  <si>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</si>
  <si>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</si>
  <si>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</si>
  <si>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</si>
  <si>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</si>
  <si>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los Procesos y áreas de la entidad.</t>
  </si>
  <si>
    <t>PAI-GIAE-2022-01</t>
  </si>
  <si>
    <t>Realizar 8 piezas comunicativas , (4) alusivas a las generalidades del proceso de Gestión Logística y (4) alusivas al tratamiento de los bienes devolutivos y elementos de consumo controlado inservibles.</t>
  </si>
  <si>
    <t>8 piezas comunicativas</t>
  </si>
  <si>
    <t>Piezas Comunicativas</t>
  </si>
  <si>
    <t>No aplica</t>
  </si>
  <si>
    <t>Área de almacén e inventarios</t>
  </si>
  <si>
    <r>
      <rPr>
        <b/>
        <sz val="12"/>
        <rFont val="Arial"/>
        <family val="2"/>
      </rPr>
      <t xml:space="preserve">Primer Trimestre: </t>
    </r>
    <r>
      <rPr>
        <sz val="12"/>
        <rFont val="Arial"/>
        <family val="2"/>
      </rPr>
      <t>Se realizó una (1) pieza comunicativa (03-mar- 2022), divulgada mediante correo masivo desde el Área de Comunicaciones, con el tema de recepción de bienes en sitio.</t>
    </r>
  </si>
  <si>
    <r>
      <rPr>
        <b/>
        <sz val="12"/>
        <rFont val="Arial"/>
        <family val="2"/>
      </rPr>
      <t xml:space="preserve">Primer Trimestre: </t>
    </r>
    <r>
      <rPr>
        <sz val="12"/>
        <rFont val="Arial"/>
        <family val="2"/>
      </rPr>
      <t xml:space="preserve"> Pieza comunicativa en formato PDF</t>
    </r>
  </si>
  <si>
    <r>
      <t xml:space="preserve">Primer Trimestre:
</t>
    </r>
    <r>
      <rPr>
        <sz val="12"/>
        <rFont val="Arial"/>
        <family val="2"/>
      </rPr>
      <t>No se presentó ninguna limitación para cumplir con la actividad</t>
    </r>
  </si>
  <si>
    <r>
      <rPr>
        <b/>
        <sz val="12"/>
        <rFont val="Arial"/>
        <family val="2"/>
      </rPr>
      <t xml:space="preserve">Segundo trimestre: </t>
    </r>
    <r>
      <rPr>
        <sz val="12"/>
        <rFont val="Arial"/>
        <family val="2"/>
      </rPr>
      <t>Se realizaron cuatro (4) piezas comunicativas. así:
27-abr- 2022: Recolección de bienes
04-may- 2022: Cronograma mes de mayo
31-may- 2022: Solicitud de elementos
28-jun- 2022: Cronograma mes de julio</t>
    </r>
  </si>
  <si>
    <r>
      <rPr>
        <b/>
        <sz val="12"/>
        <rFont val="Arial"/>
        <family val="2"/>
      </rPr>
      <t xml:space="preserve">Segundo trimestre: </t>
    </r>
    <r>
      <rPr>
        <sz val="12"/>
        <rFont val="Arial"/>
        <family val="2"/>
      </rPr>
      <t>Piezas comunicativas en formato PDF</t>
    </r>
  </si>
  <si>
    <r>
      <rPr>
        <b/>
        <sz val="12"/>
        <rFont val="Arial"/>
        <family val="2"/>
      </rPr>
      <t>Segundo trimestre:</t>
    </r>
    <r>
      <rPr>
        <sz val="12"/>
        <rFont val="Arial"/>
        <family val="2"/>
      </rPr>
      <t xml:space="preserve"> No se presentó ninguna limitación para cumplir con la actividad</t>
    </r>
  </si>
  <si>
    <r>
      <rPr>
        <b/>
        <sz val="12"/>
        <rFont val="Arial"/>
        <family val="2"/>
      </rPr>
      <t xml:space="preserve">Tercer Trimestre:  </t>
    </r>
    <r>
      <rPr>
        <sz val="12"/>
        <rFont val="Arial"/>
        <family val="2"/>
      </rPr>
      <t>Se realizaron tres (3) piezas comunicativas. así:
01-ago-2022 Administración de Bienes
05-ago-2022 Tramites en el Área de Almacén 
02-sep-2022 Supervisores y apoyo a la gestión</t>
    </r>
  </si>
  <si>
    <r>
      <rPr>
        <b/>
        <sz val="12"/>
        <rFont val="Arial"/>
        <family val="2"/>
      </rPr>
      <t>Tercer Trimestre</t>
    </r>
    <r>
      <rPr>
        <sz val="12"/>
        <rFont val="Arial"/>
        <family val="2"/>
      </rPr>
      <t xml:space="preserve">
Piezas comunicativas publicadas masivamente mediante correo electrónico comunicaciones@idipron.gov.co (ver adjunto pieza comunicativa en formato pdf</t>
    </r>
  </si>
  <si>
    <r>
      <rPr>
        <b/>
        <sz val="12"/>
        <rFont val="Arial"/>
        <family val="2"/>
      </rPr>
      <t>Tercer Trimestre</t>
    </r>
    <r>
      <rPr>
        <sz val="12"/>
        <rFont val="Arial"/>
        <family val="2"/>
      </rPr>
      <t xml:space="preserve">
No se presentó ninguna limitación para cumplir con la actividad</t>
    </r>
  </si>
  <si>
    <r>
      <rPr>
        <b/>
        <sz val="12"/>
        <rFont val="Arial"/>
        <family val="2"/>
      </rPr>
      <t xml:space="preserve">Cuarto Trimestre:  </t>
    </r>
    <r>
      <rPr>
        <sz val="12"/>
        <rFont val="Arial"/>
        <family val="2"/>
      </rPr>
      <t xml:space="preserve">Se realizó una (1) pieza comunicativa, alusiva al proceso Gestión de Inventarios, Almacén y Economato, así:
24-Oct-2022 Supervisores y apoyo a la gestión
</t>
    </r>
  </si>
  <si>
    <r>
      <rPr>
        <b/>
        <sz val="12"/>
        <rFont val="Arial"/>
        <family val="2"/>
      </rPr>
      <t>Cuarto Trimestre</t>
    </r>
    <r>
      <rPr>
        <sz val="12"/>
        <rFont val="Arial"/>
        <family val="2"/>
      </rPr>
      <t xml:space="preserve">
Pieza comunicativa publicada masivamente mediante correo electrónico comunicaciones@idipron.gov.co (ver adjunto pieza comunicativa en formato pdf)</t>
    </r>
  </si>
  <si>
    <r>
      <rPr>
        <b/>
        <sz val="12"/>
        <rFont val="Arial"/>
        <family val="2"/>
      </rPr>
      <t>Cuarto Trimestre</t>
    </r>
    <r>
      <rPr>
        <sz val="12"/>
        <rFont val="Arial"/>
        <family val="2"/>
      </rPr>
      <t xml:space="preserve">
No se presentó ninguna limitación para cumplir con la actividad</t>
    </r>
  </si>
  <si>
    <t>PAI-GIAE-2022-02</t>
  </si>
  <si>
    <t>Desarrollar estrategias de acercamiento a través de 4 mesas de trabajo con los responsables de inventario según las temáticas y 4 conversatorios relacionados con el proceso operativo y administrativo de Gestión Logística, dirigidos a los supervisores de contrato, sus apoyos y funcionarios delegados para la solicitud de bienes y elementos en bodega.</t>
  </si>
  <si>
    <t>4 mesas de trabajo y 4 conversatorios</t>
  </si>
  <si>
    <t>Actas de reunión - Registros de asistencia</t>
  </si>
  <si>
    <r>
      <rPr>
        <b/>
        <sz val="12"/>
        <rFont val="Arial"/>
        <family val="2"/>
      </rPr>
      <t xml:space="preserve">Primer Trimestre: </t>
    </r>
    <r>
      <rPr>
        <sz val="12"/>
        <rFont val="Arial"/>
        <family val="2"/>
      </rPr>
      <t>Se realizaron 2 mesas de trabajo relacionadas con el Proceso de Gestión Logística, así:
14-feb-2022: Mesa de trabajo con la Subdirección Técnica de Métodos Educativos y Operativa
10-mar-2022: Mesa de trabajo con el grupo de infraestructura
» Se realizaron  2 Conversatorios del Proceso de Gestión Logística, así:
07-mar-2022: Conversatorio con los colabores de la Subdirección Técnica de Métodos Educativos y Operativa
16-mar-2022: Conversatorio con convenios del proyecto de inversión 7726</t>
    </r>
  </si>
  <si>
    <r>
      <rPr>
        <b/>
        <sz val="12"/>
        <rFont val="Arial"/>
        <family val="2"/>
      </rPr>
      <t xml:space="preserve">Primer Trimestre: </t>
    </r>
    <r>
      <rPr>
        <sz val="12"/>
        <rFont val="Arial"/>
        <family val="2"/>
      </rPr>
      <t>Actas de reunión, formatos de registro de asistencia</t>
    </r>
  </si>
  <si>
    <r>
      <rPr>
        <b/>
        <sz val="12"/>
        <rFont val="Arial"/>
        <family val="2"/>
      </rPr>
      <t xml:space="preserve">Segundo trimestre: </t>
    </r>
    <r>
      <rPr>
        <sz val="12"/>
        <rFont val="Arial"/>
        <family val="2"/>
      </rPr>
      <t>Se realizó una (1) mesa de trabajo del proceso de Gestión Logística:
- (19-may-2022) Mesa de trabajo Sede Convenios Calle 15
Se realizaron  2 Conversatorios del proceso de Gestión Logística:
- (21-abr-2022) Conversatorio UPI Carmen de Apicalá
- (21-abr-2022) Conversatorio UPI El Edén</t>
    </r>
  </si>
  <si>
    <r>
      <rPr>
        <b/>
        <sz val="12"/>
        <rFont val="Arial"/>
        <family val="2"/>
      </rPr>
      <t>Segundo trimestre:</t>
    </r>
    <r>
      <rPr>
        <sz val="12"/>
        <rFont val="Arial"/>
        <family val="2"/>
      </rPr>
      <t xml:space="preserve"> Actas de reunión, formatos de registro de asistencia</t>
    </r>
  </si>
  <si>
    <r>
      <rPr>
        <b/>
        <sz val="12"/>
        <rFont val="Arial"/>
        <family val="2"/>
      </rPr>
      <t>Tercer Trimestre</t>
    </r>
    <r>
      <rPr>
        <sz val="12"/>
        <rFont val="Arial"/>
        <family val="2"/>
      </rPr>
      <t xml:space="preserve">
Se realizaron  2 mesas de trabajo del proceso de Gestión Logística:
31-ago-2022 Mesa de trabajo Proyecto 7726
14-sep-2022 Mesa de trabajo UPI La Rioja
Se realizaron 3 Conversatorios del proceso de Gestión Logística:
22-jul-2022 Conversatorio Serendipia
17-ago-2022 Conversatorio inventario UPI La Rioja
30-ago-2022 Conversatorio Subdirección Técnica de Métodos Educativos y Operativa</t>
    </r>
  </si>
  <si>
    <r>
      <rPr>
        <b/>
        <sz val="12"/>
        <rFont val="Arial"/>
        <family val="2"/>
      </rPr>
      <t>Tercer Trimestre</t>
    </r>
    <r>
      <rPr>
        <sz val="12"/>
        <rFont val="Arial"/>
        <family val="2"/>
      </rPr>
      <t xml:space="preserve">
Actas de reunión</t>
    </r>
  </si>
  <si>
    <r>
      <rPr>
        <b/>
        <sz val="12"/>
        <rFont val="Arial"/>
        <family val="2"/>
      </rPr>
      <t xml:space="preserve">Tercer Trimestre: </t>
    </r>
    <r>
      <rPr>
        <sz val="12"/>
        <rFont val="Arial"/>
        <family val="2"/>
      </rPr>
      <t>No se presentó ninguna limitación para cumplir con la actividad</t>
    </r>
  </si>
  <si>
    <t>Cuarto Trimestre</t>
  </si>
  <si>
    <t>PAI-GIAE-2022-03</t>
  </si>
  <si>
    <t xml:space="preserve">Realizar encuesta de satisfacción de percepción, mediante muestra, para fortalecer los puntos de control y la cultura organizacional con relación al proceso de Gestión Logística. </t>
  </si>
  <si>
    <t>1 encuesta</t>
  </si>
  <si>
    <t>Encuesta</t>
  </si>
  <si>
    <t>Primer Trimestre</t>
  </si>
  <si>
    <t>Segundo Trimestre</t>
  </si>
  <si>
    <r>
      <rPr>
        <b/>
        <sz val="12"/>
        <rFont val="Arial"/>
        <family val="2"/>
      </rPr>
      <t>Tercer Trimestre</t>
    </r>
    <r>
      <rPr>
        <sz val="12"/>
        <rFont val="Arial"/>
        <family val="2"/>
      </rPr>
      <t xml:space="preserve">
Se aplicó instrumento de seguimiento (encuesta) sobre la satisfacción de los ususarios del Proceso de Gestión Logística. Los resultados de la misma, se presentarán el el próximo trimestre. </t>
    </r>
  </si>
  <si>
    <r>
      <rPr>
        <b/>
        <sz val="12"/>
        <rFont val="Arial"/>
        <family val="2"/>
      </rPr>
      <t>Tercer Trimestre</t>
    </r>
    <r>
      <rPr>
        <sz val="12"/>
        <rFont val="Arial"/>
        <family val="2"/>
      </rPr>
      <t xml:space="preserve">
Invitación vía correo electrónico para diligenciamiento de encuesta almacen@idipron.gov.co (ver imagen en archivo word adjunto de invitación mediante link</t>
    </r>
  </si>
  <si>
    <r>
      <rPr>
        <b/>
        <sz val="12"/>
        <rFont val="Arial"/>
        <family val="2"/>
      </rPr>
      <t>Cuarto Trimestre:</t>
    </r>
    <r>
      <rPr>
        <sz val="12"/>
        <rFont val="Arial"/>
        <family val="2"/>
      </rPr>
      <t xml:space="preserve">
Se socializa masivamente a todos los usuarios internos del Instituto el día 17 de noviembre del 2022, el informe de resultados de la encuesta de satisfación realizada en agosto de 2022</t>
    </r>
  </si>
  <si>
    <r>
      <rPr>
        <b/>
        <sz val="12"/>
        <rFont val="Arial"/>
        <family val="2"/>
      </rPr>
      <t>Cuarto Trimestre:</t>
    </r>
    <r>
      <rPr>
        <sz val="12"/>
        <rFont val="Arial"/>
        <family val="2"/>
      </rPr>
      <t xml:space="preserve">
Pieza comunicativa publicada masivamente mediante correo electrónico comunicaciones@idipron.gov.co (ver adjunto pieza comunicativa en formato pdf) del 17-nov-22. 
Informe resultado encuesta de satisfacción 2022</t>
    </r>
  </si>
  <si>
    <r>
      <rPr>
        <b/>
        <sz val="12"/>
        <rFont val="Arial"/>
        <family val="2"/>
      </rPr>
      <t>Cuarto Trimestre:</t>
    </r>
    <r>
      <rPr>
        <sz val="12"/>
        <rFont val="Arial"/>
        <family val="2"/>
      </rPr>
      <t xml:space="preserve">
No se presentó ninguna limitación para cumplir con la actividad</t>
    </r>
  </si>
  <si>
    <t>PAI-GIAE-2022-04</t>
  </si>
  <si>
    <t>Realizar la recolección y acopio de los bienes devolutivos y/o elementos de consumo controlado con concepto de inservibles u obsoletos, de acuerdo con lo establecido en el procedimiento.</t>
  </si>
  <si>
    <t>Recolección y acopio de los bienes devolutivos y/o elementos de consumo controlado</t>
  </si>
  <si>
    <t>Relación de bienes devolutivos y/o elementos de consumo controlado acopiados en el depósito de inservibles para destinación final</t>
  </si>
  <si>
    <r>
      <rPr>
        <b/>
        <sz val="12"/>
        <rFont val="Arial"/>
        <family val="2"/>
      </rPr>
      <t>Primer Trimestre:</t>
    </r>
    <r>
      <rPr>
        <b/>
        <u/>
        <sz val="12"/>
        <rFont val="Arial"/>
        <family val="2"/>
      </rPr>
      <t xml:space="preserve"> </t>
    </r>
    <r>
      <rPr>
        <sz val="12"/>
        <rFont val="Arial"/>
        <family val="2"/>
      </rPr>
      <t>Se realizó recolección y acopio de los bienes devolutivos y/o elementos de consumo controlado con destino al depósito de inservibles para su destinación final en las siguientes unidades de Protección Integral (UPI), dependencias y sedes
28-feb-2022: Economato
10-mar-2022: Sede Calle 63
23-mar-2022: UPI Florida
28-mar-2022: UPI Servitá</t>
    </r>
  </si>
  <si>
    <r>
      <rPr>
        <b/>
        <sz val="12"/>
        <rFont val="Arial"/>
        <family val="2"/>
      </rPr>
      <t>Primer Trimestre:</t>
    </r>
    <r>
      <rPr>
        <sz val="12"/>
        <rFont val="Arial"/>
        <family val="2"/>
      </rPr>
      <t xml:space="preserve"> PDF correos institucionales enviados desde el funcionario Jean Paul Pinzón Riaño para programación de recolección de inservibles. </t>
    </r>
  </si>
  <si>
    <r>
      <rPr>
        <b/>
        <sz val="12"/>
        <rFont val="Arial"/>
        <family val="2"/>
      </rPr>
      <t xml:space="preserve">Segundo trimestre:  </t>
    </r>
    <r>
      <rPr>
        <sz val="12"/>
        <rFont val="Arial"/>
        <family val="2"/>
      </rPr>
      <t>Se realizó la recolección y acopio de las siguiente UPIS:
- (04-abr-2022) UPI Perdomo
- (06-abr-2022) UPI La 27
- (22-abr-2022) UPI OASIS
- (20-may-2022) UPI La 27</t>
    </r>
  </si>
  <si>
    <r>
      <rPr>
        <b/>
        <sz val="12"/>
        <rFont val="Arial"/>
        <family val="2"/>
      </rPr>
      <t xml:space="preserve">Segundo trimestre: </t>
    </r>
    <r>
      <rPr>
        <sz val="12"/>
        <rFont val="Arial"/>
        <family val="2"/>
      </rPr>
      <t xml:space="preserve"> PDF correos institucionales enviados desde el funcionario Jean Paul Pinzón Riaño para programación de recolección de inservibles. </t>
    </r>
  </si>
  <si>
    <t>Tercer Trimestre</t>
  </si>
  <si>
    <r>
      <rPr>
        <b/>
        <sz val="12"/>
        <color rgb="FF000000"/>
        <rFont val="Arial"/>
        <family val="2"/>
      </rPr>
      <t xml:space="preserve">Cuarto trimestre: </t>
    </r>
    <r>
      <rPr>
        <sz val="12"/>
        <color rgb="FF000000"/>
        <rFont val="Arial"/>
        <family val="2"/>
      </rPr>
      <t xml:space="preserve"> Durante el trimestre se realizó la recolección y acopio de bienes y elementos en la siguiente dependencia:
- (29-nov-2022) Distrito Joven
</t>
    </r>
  </si>
  <si>
    <r>
      <rPr>
        <b/>
        <sz val="12"/>
        <color rgb="FF000000"/>
        <rFont val="Arial"/>
        <family val="2"/>
      </rPr>
      <t xml:space="preserve">Cuarto trimestre: </t>
    </r>
    <r>
      <rPr>
        <sz val="12"/>
        <color rgb="FF000000"/>
        <rFont val="Arial"/>
        <family val="2"/>
      </rPr>
      <t xml:space="preserve"> PDF correos institucionales enviado desde el contratista Jaime Manjarres para programación de recolección de inservibles. 
Relación de bienes devolutivos y/o elementos de consumo controlado acopiados en el depósito de inservibles para destinación final</t>
    </r>
  </si>
  <si>
    <r>
      <rPr>
        <b/>
        <sz val="12"/>
        <rFont val="Arial"/>
        <family val="2"/>
      </rPr>
      <t>Cuarto trimestre:</t>
    </r>
    <r>
      <rPr>
        <sz val="12"/>
        <rFont val="Arial"/>
        <family val="2"/>
      </rPr>
      <t xml:space="preserve"> No se presentó ninguna limitación para cumplir con la actividad</t>
    </r>
  </si>
  <si>
    <t>PAI-GIAE-2022-05</t>
  </si>
  <si>
    <t xml:space="preserve">Elaborar y presentar el proyecto del acto administrativo que ordena la baja de bienes inservibles u obsoletos del Instituto al Comité Institucional de Gestión y desempeño </t>
  </si>
  <si>
    <t>2 baja de bienes inservibles u obsoletos</t>
  </si>
  <si>
    <t>Proyecto de acto administrativo</t>
  </si>
  <si>
    <r>
      <rPr>
        <b/>
        <sz val="12"/>
        <rFont val="Arial"/>
        <family val="2"/>
      </rPr>
      <t>Segundo trimestre:</t>
    </r>
    <r>
      <rPr>
        <b/>
        <u/>
        <sz val="12"/>
        <rFont val="Arial"/>
        <family val="2"/>
      </rPr>
      <t xml:space="preserve"> </t>
    </r>
    <r>
      <rPr>
        <sz val="12"/>
        <rFont val="Arial"/>
        <family val="2"/>
      </rPr>
      <t>Se preparó proyecto de resolución que autoriza y ordena la baja de bienes, presentado al CIGD.
El Subdirector Técnico Administrativo y Financiero suscribe la resolución 277 de 2022 "Por la cual se autoriza y ordena la baja definitiva de elementos de consumo servibles no utilizables, elementos de consumo controlado y bienes devolutivos servibles no utilizables, obsoletos e inservibles de propiedad del IDIPRON, para su enajenación a título gratuito u otras medidas de destinación final"</t>
    </r>
  </si>
  <si>
    <r>
      <rPr>
        <b/>
        <sz val="12"/>
        <rFont val="Arial"/>
        <family val="2"/>
      </rPr>
      <t>Segundo trimestre:</t>
    </r>
    <r>
      <rPr>
        <sz val="12"/>
        <rFont val="Arial"/>
        <family val="2"/>
      </rPr>
      <t xml:space="preserve"> Resolución 277 de 2022</t>
    </r>
  </si>
  <si>
    <r>
      <rPr>
        <b/>
        <sz val="12"/>
        <rFont val="Arial"/>
        <family val="2"/>
      </rPr>
      <t>Tercer Trimestre</t>
    </r>
    <r>
      <rPr>
        <sz val="12"/>
        <rFont val="Arial"/>
        <family val="2"/>
      </rPr>
      <t xml:space="preserve">
Se publicó el 5 de julio de 2022 la Resolución de baja No. 277 del 30-jun-22 en la pagina web insitucional, se recibió manifestación de interes y se adjudicó y se realizó la entrega a conformidad al adquiriente</t>
    </r>
  </si>
  <si>
    <r>
      <rPr>
        <b/>
        <sz val="12"/>
        <rFont val="Arial"/>
        <family val="2"/>
      </rPr>
      <t xml:space="preserve">Tercer Trimestre
</t>
    </r>
    <r>
      <rPr>
        <sz val="12"/>
        <rFont val="Arial"/>
        <family val="2"/>
      </rPr>
      <t xml:space="preserve">Resolución No. 277 del 2022 Baja de Bienes
Publicación en la página web institucional del ofrecimiento.
Acta de entrega de elementos y bienes - Ejército Nacional de Colombia </t>
    </r>
  </si>
  <si>
    <r>
      <rPr>
        <b/>
        <sz val="12"/>
        <rFont val="Arial"/>
        <family val="2"/>
      </rPr>
      <t>Tercer Trimestre</t>
    </r>
    <r>
      <rPr>
        <sz val="12"/>
        <rFont val="Arial"/>
        <family val="2"/>
      </rPr>
      <t xml:space="preserve">
 No se presentó ninguna limitación para cumplir con la actividad</t>
    </r>
  </si>
  <si>
    <r>
      <rPr>
        <b/>
        <sz val="12"/>
        <color rgb="FF000000"/>
        <rFont val="Arial"/>
        <family val="2"/>
      </rPr>
      <t xml:space="preserve">Cuarto Trimestre
</t>
    </r>
    <r>
      <rPr>
        <sz val="12"/>
        <color rgb="FF000000"/>
        <rFont val="Arial"/>
        <family val="2"/>
      </rPr>
      <t>El Comité Institucional de Gestión y Desempeño aprobó el proyecto de Resolución de baja el día 29 de diciembre de 2022, se publicó el día 30 de diciembre de 2022 la Resolución No. 663 de 2022 "Por la cual se autoriza y ordena la baja definitiva de elementos de consumo servibles no utilizables, elementos de consumo controlado y bienes devolutivos servibles no utilizables, obsoletos e inservibles de propiedad del Instituto Distrital para la Protección de la Niñez y la Juventud – IDIPRON, para su enajenación a título gratuito u otras medidas de disposición final"</t>
    </r>
  </si>
  <si>
    <r>
      <rPr>
        <b/>
        <sz val="12"/>
        <rFont val="Arial"/>
        <family val="2"/>
      </rPr>
      <t>Cuarto Trimestre</t>
    </r>
    <r>
      <rPr>
        <sz val="12"/>
        <rFont val="Arial"/>
        <family val="2"/>
      </rPr>
      <t xml:space="preserve">
Resolución No. 663 del 2022 Baja de Bienes.
Publicación en la página web institucional del ofrecimiento según Resolución No. 663 de 2022</t>
    </r>
  </si>
  <si>
    <t>PAI-GIAE-2022-06</t>
  </si>
  <si>
    <t>Realizar conteos selectivos y/o aleatorios a los bienes y elementos en bodega, así como a los bienes devolutivos y elementos de consumo controlado en servicio.</t>
  </si>
  <si>
    <t xml:space="preserve">Actas de visita </t>
  </si>
  <si>
    <r>
      <rPr>
        <b/>
        <sz val="12"/>
        <rFont val="Arial"/>
        <family val="2"/>
      </rPr>
      <t xml:space="preserve">Primer Trimestre: </t>
    </r>
    <r>
      <rPr>
        <sz val="12"/>
        <rFont val="Arial"/>
        <family val="2"/>
      </rPr>
      <t>Se realizaron conteos selectivos y/o aleatorios a los bienes devolutivos y elementos de consumo controlado en servicio de las siguientes UPI y dependencias.
10-feb-2022: UPI El Castillo
11-feb-2022: UPI Luna Park
17-feb-2022: UPI Luna Park
03-mar-2022: UPI Arcadia
18-mar-2022: UPI Servitá
23-mar-2022: Área Sicosocial
23-mar-2022: Sede Administrativa Calle 15
25-mar-2022: Área Cultura Ciudadana
31-mar-2022: CA Conservatorio "Javier de Nicoló"</t>
    </r>
  </si>
  <si>
    <r>
      <rPr>
        <b/>
        <sz val="12"/>
        <rFont val="Arial"/>
        <family val="2"/>
      </rPr>
      <t xml:space="preserve">Primer Trimestre: </t>
    </r>
    <r>
      <rPr>
        <sz val="12"/>
        <rFont val="Arial"/>
        <family val="2"/>
      </rPr>
      <t>Actas de Reunión</t>
    </r>
  </si>
  <si>
    <r>
      <rPr>
        <b/>
        <sz val="12"/>
        <rFont val="Arial"/>
        <family val="2"/>
      </rPr>
      <t xml:space="preserve">Segundo trimestre: </t>
    </r>
    <r>
      <rPr>
        <sz val="12"/>
        <rFont val="Arial"/>
        <family val="2"/>
      </rPr>
      <t>Se realizaron conteos selectivos y/o aleatorios a los bienes devolutivos y elementos de consumo controlado en servicio de las siguientes UPI y dependencias.
01-abr-2022:    UPI La Rioja
04-abr-2022:   CA La 32
06-abr-2022:   UPI Liberia
08-abr-2022:   UPI Perdomo
03-may-2022: CA Castillo
03-may-2022: CA La Victoria
04-may-2022: Sede Economato
05-may-2022: Sub-bodega San Blas
08-jun-2022:   Comedor Bosa
09-jun-2022:   Comedor Arborizadora
10-jun-2022:   Comedor Perdomo
13-jun-2022:  Comedor Usme</t>
    </r>
  </si>
  <si>
    <r>
      <rPr>
        <b/>
        <sz val="12"/>
        <rFont val="Arial"/>
        <family val="2"/>
      </rPr>
      <t>Segundo trimestre:</t>
    </r>
    <r>
      <rPr>
        <sz val="12"/>
        <rFont val="Arial"/>
        <family val="2"/>
      </rPr>
      <t xml:space="preserve"> Actas de Reunión</t>
    </r>
  </si>
  <si>
    <t>PAI-GIAE-2022-07</t>
  </si>
  <si>
    <t>Realizar la marcación de los bienes devolutivos y/o elementos de consumo controlado que lo requieran con los rótulos de identificación individual</t>
  </si>
  <si>
    <t>Relación de los bienes devolutivos y/o elementos de consumo controlado replaqueteados</t>
  </si>
  <si>
    <r>
      <rPr>
        <b/>
        <sz val="12"/>
        <rFont val="Arial"/>
        <family val="2"/>
      </rPr>
      <t xml:space="preserve">Primer Trimestre: </t>
    </r>
    <r>
      <rPr>
        <sz val="12"/>
        <rFont val="Arial"/>
        <family val="2"/>
      </rPr>
      <t>Se realizó replaqueteo de bienes devolutivos y/o elementos de consumo controlado en las siguientes UPI, sedes y dependencias:
10-feb-2022:  UPI El Castillo
17-feb-2022:  UPI Luna Park
03-mar-2022:  UPI Arcadia
18-mar-2022:  UPI Servita
23-mar-2022:  Área Sicosocial
23-mar-2022:  Sede Administrativa Calle 15
25-mar-2022:  Área Cultura Ciudadana
31-mar-2022:  CA Conservatorio "Javier de Nicoló"</t>
    </r>
  </si>
  <si>
    <r>
      <rPr>
        <b/>
        <sz val="12"/>
        <rFont val="Arial"/>
        <family val="2"/>
      </rPr>
      <t>Primer Trimestre:</t>
    </r>
    <r>
      <rPr>
        <sz val="12"/>
        <rFont val="Arial"/>
        <family val="2"/>
      </rPr>
      <t xml:space="preserve"> Actas de Reunión</t>
    </r>
  </si>
  <si>
    <r>
      <rPr>
        <b/>
        <sz val="12"/>
        <rFont val="Arial"/>
        <family val="2"/>
      </rPr>
      <t>Segundo trimestre:</t>
    </r>
    <r>
      <rPr>
        <b/>
        <u/>
        <sz val="12"/>
        <rFont val="Arial"/>
        <family val="2"/>
      </rPr>
      <t xml:space="preserve"> </t>
    </r>
    <r>
      <rPr>
        <sz val="12"/>
        <rFont val="Arial"/>
        <family val="2"/>
      </rPr>
      <t>Se realizó replaqueteo de bienes devolutivos y/o elementos de consumo controlado en las siguientes UPI, sedes y dependencias:
01-abr-2022:    UPI La Rioja
04-abr-2022:   CA La 32
06-abr-2022:   UPI Liberia
08-abr-2022:   UPI Perdomo
03-may-2022: CA Castillo
03-may-2022: CA La Victoria
04-may-2022: Sede Economato
05-may-2022: Sub-bodega San Blas
08-jun-2022:   Comedor Bosa
09-jun-2022:   Comedor Arborizadora
10-jun-2022:   Comedor Perdomo
13-jun-2022:   Comedor Usme</t>
    </r>
  </si>
  <si>
    <r>
      <rPr>
        <b/>
        <sz val="12"/>
        <rFont val="Arial"/>
        <family val="2"/>
      </rPr>
      <t>Tercer Trimestre:</t>
    </r>
    <r>
      <rPr>
        <sz val="12"/>
        <rFont val="Arial"/>
        <family val="2"/>
      </rPr>
      <t xml:space="preserve">
Se realizó replaqueteo de bienes devolutivos y/o elementos de consumo controlado en las siguientes UPI, sedes y dependencias:
25-jul-2022: CA Perdomo
28-jul-2022: CA Bosa
29-jul-2022: CA Luna Park
05-ago-2022: CA La 32
09-ago-2022: CA Arcadia
11-ago-2022: CA La Oasis
17-ago-2022: Comedor La Rioja
17-ago-2022: CA La Rioja
18-ago-2022: CA Belen
18-ago-2022: Economato
18-ago-2022: Sub-Bodega La 32
18-ago-2022: Sub-Bodega San Blas
19-ago-2022: Comedor San Blas
22-ago-2022: Comedor Arborizadora
23-ago-2022: Comedor Usme
24-ago-2022: Comedor Perdomo
24-ago-2022: Comedor Bosa
25-ago-2022: CA Eden
26-ago-2022: CA Carmen de Apicala
30-ago-2022: CC San Francisco
31-ago-2022: CC La Vega
02-sep-2022: Sub-Bodega La Favorita
05-sep-2022: Sub-Bodega El Perdomo
06-sep-2022: CA La Victoria
07-sep-2022: Sub-Bodega La Florida
09-sep-2022: CA Conservatorio
14-sep-2022: Área de Salud
14-sep-2022: Cultura Ciudadana
16-sep-2022: CA Santa Lucia
23-sep-2022: Infraestructura
26-sep-2022: Distrito Joven
27-sep-2022: Sicosocial
28-sep-2022: Edificación Calle 15</t>
    </r>
  </si>
  <si>
    <r>
      <rPr>
        <b/>
        <sz val="12"/>
        <rFont val="Arial"/>
        <family val="2"/>
      </rPr>
      <t>Tercer Trimestre:</t>
    </r>
    <r>
      <rPr>
        <sz val="12"/>
        <rFont val="Arial"/>
        <family val="2"/>
      </rPr>
      <t xml:space="preserve">
Actas de reunión </t>
    </r>
  </si>
  <si>
    <r>
      <rPr>
        <b/>
        <sz val="12"/>
        <rFont val="Arial"/>
        <family val="2"/>
      </rPr>
      <t xml:space="preserve">Cuarto Trimestre: </t>
    </r>
    <r>
      <rPr>
        <sz val="12"/>
        <rFont val="Arial"/>
        <family val="2"/>
      </rPr>
      <t xml:space="preserve">Se realizó replaqueteo de bienes devolutivos y/o elementos de consumo controlado en las siguientes UPI, sedes y dependencias:
03-oct-2022:  UPI Servitá
16-nov-2022: Oficina Asesora de Comunicaciones
16-nov-2022: Oficina Asesora de Planeación
18-nov-2022: UPI Liberia
22-nov-2022: CA El Castillo
22-nov-2022:  Subdireccion Administrativa 
23-nov-2022:  Subdireccion Administrativa
23-nov-2022:  Servicios Generales Calle 61
23-nov-2022:  Dirección
25-nov-2022:  CA Molinos
30-nov-2022: Gestión Documental
</t>
    </r>
  </si>
  <si>
    <r>
      <rPr>
        <b/>
        <sz val="12"/>
        <rFont val="Arial"/>
        <family val="2"/>
      </rPr>
      <t>Cuarto Trimestre:</t>
    </r>
    <r>
      <rPr>
        <sz val="12"/>
        <rFont val="Arial"/>
        <family val="2"/>
      </rPr>
      <t xml:space="preserve">
Actas de reunión </t>
    </r>
  </si>
  <si>
    <t>PAI-GIAE-2022-08</t>
  </si>
  <si>
    <t>Realizar la toma física general de los bienes devolutivos y de consumo controlado</t>
  </si>
  <si>
    <t>1 toma física en cada unidad y sede administrativa</t>
  </si>
  <si>
    <t>Informe final de toma física de Inventarios</t>
  </si>
  <si>
    <r>
      <rPr>
        <b/>
        <sz val="12"/>
        <rFont val="Arial"/>
        <family val="2"/>
      </rPr>
      <t>Tercer Trimestre:</t>
    </r>
    <r>
      <rPr>
        <sz val="12"/>
        <rFont val="Arial"/>
        <family val="2"/>
      </rPr>
      <t xml:space="preserve">
Se realizaron las tomas fisicas generales de bienes devolutivos y/o elementos de consumo controlado en las siguientes UPI, sedes y dependencias:
25-jul-2022: CA Perdomo
28-jul-2022: CA Bosa
29-jul-2022: CA Luna Park
05-ago-2022: CA La 32
09-ago-2022: CA Arcadia
11-ago-2022: CA La Oasis
17-ago-2022: Comedor La Rioja
17-ago-2022: CA La Rioja
18-ago-2022: CA Belen
18-ago-2022: Economato
18-ago-2022: Sub-Bodega La 32
18-ago-2022: Sub-Bodega San Blas
19-ago-2022: Comedor San Blas
22-ago-2022: Comedor Arborizadora
23-ago-2022: Comedor Usme
24-ago-2022: Comedor Perdomo
24-ago-2022: Comedor Bosa
25-ago-2022: CA Eden
26-ago-2022: CA Carmen de Apicala
30-ago-2022: CC San Francisco
31-ago-2022: CC La Vega
02-sep-2022: Sub-Bodega La Favorita
05-sep-2022: Sub-Bodega El Perdomo
06-sep-2022: CA La Victoria
07-sep-2022: Sub-Bodega La Florida
09-sep-2022: CA Conservatorio
14-sep-2022: Área de Salud
14-sep-2022: Cultura Ciudadana
16-sep-2022: CA Santa Lucia
23-sep-2022: Infraestructura
26-sep-2022: Distrito Joven
27-sep-2022: Sicosocial
28-sep-2022: Edificación Calle 15</t>
    </r>
  </si>
  <si>
    <r>
      <t xml:space="preserve">Tercer Trimestre:
</t>
    </r>
    <r>
      <rPr>
        <sz val="12"/>
        <rFont val="Arial"/>
        <family val="2"/>
      </rPr>
      <t xml:space="preserve">Formatos de Inventario físico por dependiencia en donde se evidencia las tomas físicas realizadas. </t>
    </r>
  </si>
  <si>
    <r>
      <rPr>
        <b/>
        <sz val="12"/>
        <rFont val="Arial"/>
        <family val="2"/>
      </rPr>
      <t>Tercer Trimestre:</t>
    </r>
    <r>
      <rPr>
        <sz val="12"/>
        <rFont val="Arial"/>
        <family val="2"/>
      </rPr>
      <t xml:space="preserve">
No se presentó ninguna limitación para cumplir con la actividad</t>
    </r>
  </si>
  <si>
    <r>
      <rPr>
        <b/>
        <sz val="12"/>
        <rFont val="Arial"/>
        <family val="2"/>
      </rPr>
      <t>Cuarto Trimestre</t>
    </r>
    <r>
      <rPr>
        <sz val="12"/>
        <rFont val="Arial"/>
        <family val="2"/>
      </rPr>
      <t xml:space="preserve">
Se realizaron las tomas físicas generales de bienes devolutivos y/o elementos de consumo controlado en las siguientes UPI, sedes y dependencias:
03-oct-2022:   CA Servitá
16-nov-2022:  Comunicaciones
16-nov-2022:  Planeación
18-nov-2022:  CC Liberia
22-nov-2022: CA El Castillo
22/23-nov-2022:  Subdireccion Administrativa 
23-nov-2022:  Servicios Generales (Calle 61)
23-nov-2022:  Dirección
25-nov-2022:  CA Molinos
30-nov-2022: Gestión Documental
30-nov-2022: Jurídica</t>
    </r>
  </si>
  <si>
    <r>
      <rPr>
        <b/>
        <sz val="12"/>
        <rFont val="Arial"/>
        <family val="2"/>
      </rPr>
      <t>Cuarto Trimestre</t>
    </r>
    <r>
      <rPr>
        <sz val="12"/>
        <rFont val="Arial"/>
        <family val="2"/>
      </rPr>
      <t xml:space="preserve">
Formatos de Inventario físico por dependencia en donde se evidencia las tomas físicas realizadas.
Informe Final Toma Fisica de Invenatrio 2022.</t>
    </r>
  </si>
  <si>
    <t>PAI-GIAE-2022-09</t>
  </si>
  <si>
    <t>Reportar semanalmente saldos de bienes y elementos en bodega a  Gerentes y Administradores de proyecto, supervisores y apoyos a la supervisión</t>
  </si>
  <si>
    <t>Reporte de saldos</t>
  </si>
  <si>
    <r>
      <rPr>
        <b/>
        <sz val="12"/>
        <rFont val="Arial"/>
        <family val="2"/>
      </rPr>
      <t>Primer Trimestre:</t>
    </r>
    <r>
      <rPr>
        <b/>
        <u/>
        <sz val="12"/>
        <rFont val="Arial"/>
        <family val="2"/>
      </rPr>
      <t xml:space="preserve"> </t>
    </r>
    <r>
      <rPr>
        <sz val="12"/>
        <rFont val="Arial"/>
        <family val="2"/>
      </rPr>
      <t>Se reportó vía correo electrónico semanalmente, los saldos de bienes y elementos en bodega a gerentes y administradores de proyecto, supervisores y apoyos a la supervisión y demás colaboradores para atender las necesidades institucionales</t>
    </r>
  </si>
  <si>
    <r>
      <rPr>
        <b/>
        <sz val="12"/>
        <rFont val="Arial"/>
        <family val="2"/>
      </rPr>
      <t>Primer Trimestre:</t>
    </r>
    <r>
      <rPr>
        <sz val="12"/>
        <rFont val="Arial"/>
        <family val="2"/>
      </rPr>
      <t xml:space="preserve"> Los saldos se remiten a los correos electrónicos institucionales desde el correo institucional </t>
    </r>
    <r>
      <rPr>
        <sz val="12"/>
        <color rgb="FF0000FF"/>
        <rFont val="Arial"/>
        <family val="2"/>
      </rPr>
      <t>almacen@idipron.gov.co</t>
    </r>
    <r>
      <rPr>
        <sz val="12"/>
        <rFont val="Arial"/>
        <family val="2"/>
      </rPr>
      <t xml:space="preserve"> (ver pantallazo en formato PDF)
</t>
    </r>
  </si>
  <si>
    <r>
      <rPr>
        <b/>
        <sz val="12"/>
        <rFont val="Arial"/>
        <family val="2"/>
      </rPr>
      <t xml:space="preserve">Segundo trimestre: </t>
    </r>
    <r>
      <rPr>
        <sz val="12"/>
        <rFont val="Arial"/>
        <family val="2"/>
      </rPr>
      <t>Se reportó vía correo electrónico semanalmente, los saldos de bienes y elementos en bodega a gerentes y administradores de proyecto, supervisores y apoyos a la supervisión y demás colaboradores para atender las necesidades institucionales</t>
    </r>
  </si>
  <si>
    <r>
      <rPr>
        <b/>
        <sz val="12"/>
        <rFont val="Arial"/>
        <family val="2"/>
      </rPr>
      <t>Segundo trimestre:</t>
    </r>
    <r>
      <rPr>
        <sz val="12"/>
        <rFont val="Arial"/>
        <family val="2"/>
      </rPr>
      <t xml:space="preserve"> Los saldos se remites a los correos electrónicos institucionales desde el correo institucional </t>
    </r>
    <r>
      <rPr>
        <sz val="12"/>
        <color rgb="FF0000FF"/>
        <rFont val="Arial"/>
        <family val="2"/>
      </rPr>
      <t>almacen@idipron.gov.co</t>
    </r>
    <r>
      <rPr>
        <sz val="12"/>
        <rFont val="Arial"/>
        <family val="2"/>
      </rPr>
      <t xml:space="preserve"> (ver pantallazo en formato PDF)
</t>
    </r>
  </si>
  <si>
    <r>
      <rPr>
        <b/>
        <sz val="12"/>
        <rFont val="Arial"/>
        <family val="2"/>
      </rPr>
      <t>Tercer Trimestre:</t>
    </r>
    <r>
      <rPr>
        <sz val="12"/>
        <rFont val="Arial"/>
        <family val="2"/>
      </rPr>
      <t xml:space="preserve">
Se reportó vía correo electrónico semanalmente, saldos de bienes y elementos en bodega a gerentes y administradores de proyecto, supervisores y apoyo a la supervisión y demás colaboradores para atender las necesidades institucionales</t>
    </r>
  </si>
  <si>
    <r>
      <rPr>
        <b/>
        <sz val="12"/>
        <rFont val="Arial"/>
        <family val="2"/>
      </rPr>
      <t>Tercer Trimestre:</t>
    </r>
    <r>
      <rPr>
        <sz val="12"/>
        <rFont val="Arial"/>
        <family val="2"/>
      </rPr>
      <t xml:space="preserve">
Los saldos se remiten a los correos electrónicos institucionales desde el correo institucional almacen@idipron.gov.co (ver pantallazos en formato PDF)</t>
    </r>
  </si>
  <si>
    <r>
      <rPr>
        <b/>
        <sz val="12"/>
        <rFont val="Arial"/>
        <family val="2"/>
      </rPr>
      <t>Tercer Trimestre:</t>
    </r>
    <r>
      <rPr>
        <sz val="12"/>
        <rFont val="Arial"/>
        <family val="2"/>
      </rPr>
      <t xml:space="preserve">
No se presentó ninguna limitación para cumplir con la actividad
</t>
    </r>
  </si>
  <si>
    <r>
      <rPr>
        <b/>
        <sz val="12"/>
        <rFont val="Arial"/>
        <family val="2"/>
      </rPr>
      <t>Cuarto Trimestre:</t>
    </r>
    <r>
      <rPr>
        <sz val="12"/>
        <rFont val="Arial"/>
        <family val="2"/>
      </rPr>
      <t xml:space="preserve">
Se reportó vía correo electrónico semanalmente, saldos de bienes y elementos en bodega a gerentes y administradores de proyecto, supervisores y apoyo a la supervisión y demás colaboradores para atender las necesidades institucionales</t>
    </r>
  </si>
  <si>
    <r>
      <rPr>
        <b/>
        <sz val="12"/>
        <rFont val="Arial"/>
        <family val="2"/>
      </rPr>
      <t>Cuarto Trimestre:</t>
    </r>
    <r>
      <rPr>
        <sz val="12"/>
        <rFont val="Arial"/>
        <family val="2"/>
      </rPr>
      <t xml:space="preserve">
Los saldos se remiten a los correos electrónicos institucionales desde el correo institucional almacen@idipron.gov.co (ver pantallazos en formato PDF)</t>
    </r>
  </si>
  <si>
    <t>PAI-GIAE-2022-10</t>
  </si>
  <si>
    <t xml:space="preserve">Comunicar a los Gerentes, Administradores y supervisores de contrato la disponibilidad de bienes y elementos en bodega para distribución y toma de decisiones </t>
  </si>
  <si>
    <t>1 comunicación</t>
  </si>
  <si>
    <t xml:space="preserve">Registro de comunicación de disponibilidad de bienes y elementos en bodega </t>
  </si>
  <si>
    <r>
      <rPr>
        <b/>
        <sz val="12"/>
        <rFont val="Arial"/>
        <family val="2"/>
      </rPr>
      <t>Primer Trimestre:</t>
    </r>
    <r>
      <rPr>
        <b/>
        <u/>
        <sz val="12"/>
        <rFont val="Arial"/>
        <family val="2"/>
      </rPr>
      <t xml:space="preserve"> </t>
    </r>
    <r>
      <rPr>
        <sz val="12"/>
        <rFont val="Arial"/>
        <family val="2"/>
      </rPr>
      <t>Se realizó comunicación de disponibilidad de bienes y elementos en bodega, mediante memorando 2022IE1148 del 2 de febrero de 2022 a subdirectores, gerentes y administradores de proyecto de inversión, supervisores y apoyos a la supervisión, coordinadores de convenios y líderes de área.</t>
    </r>
  </si>
  <si>
    <r>
      <rPr>
        <b/>
        <sz val="12"/>
        <rFont val="Arial"/>
        <family val="2"/>
      </rPr>
      <t xml:space="preserve">Primer Trimestre: </t>
    </r>
    <r>
      <rPr>
        <sz val="12"/>
        <rFont val="Arial"/>
        <family val="2"/>
      </rPr>
      <t>Memorando 2022IE1148 del 02-feb-2022.</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</si>
  <si>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</si>
  <si>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</si>
  <si>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</si>
  <si>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 xml:space="preserve">Ejecución de actividades para el fortalecimiento de políticas del MIPG
</t>
  </si>
  <si>
    <t>PAI-GIAE-2022-11</t>
  </si>
  <si>
    <t xml:space="preserve">Realizar actividades para el fortalecimiento de la política de Seguimiento y evaluación del desempeño institucional </t>
  </si>
  <si>
    <t xml:space="preserve">10 monitoreos </t>
  </si>
  <si>
    <t>Matriz de Excel de reporte 
Pantallazo de cargue en drive de las evidencias
Correo electrónico de envío del monitoreo</t>
  </si>
  <si>
    <r>
      <rPr>
        <sz val="12"/>
        <rFont val="Arial"/>
        <family val="2"/>
      </rPr>
      <t>Plan de adecuación y sostenibilidad - Seguimiento y evaluación del</t>
    </r>
    <r>
      <rPr>
        <sz val="12"/>
        <color theme="1"/>
        <rFont val="Arial"/>
        <family val="2"/>
      </rPr>
      <t xml:space="preserve"> desempeño institucional </t>
    </r>
  </si>
  <si>
    <r>
      <rPr>
        <b/>
        <sz val="12"/>
        <rFont val="Arial"/>
        <family val="2"/>
      </rPr>
      <t xml:space="preserve">Primer Trimestre: </t>
    </r>
    <r>
      <rPr>
        <sz val="12"/>
        <rFont val="Arial"/>
        <family val="2"/>
      </rPr>
      <t>Se realizó el seguimiento del plan de Acción</t>
    </r>
  </si>
  <si>
    <r>
      <rPr>
        <b/>
        <sz val="12"/>
        <rFont val="Arial"/>
        <family val="2"/>
      </rPr>
      <t xml:space="preserve">Primer Trimestre: </t>
    </r>
    <r>
      <rPr>
        <sz val="12"/>
        <rFont val="Arial"/>
        <family val="2"/>
      </rPr>
      <t xml:space="preserve">Matriz en formato Excel (E-PLA-FT-003)
Pantallazo de cargue en drive de las evidencias
</t>
    </r>
  </si>
  <si>
    <r>
      <rPr>
        <b/>
        <sz val="12"/>
        <color rgb="FF000000"/>
        <rFont val="Arial"/>
        <family val="2"/>
      </rPr>
      <t xml:space="preserve">Segundo trimestre: </t>
    </r>
    <r>
      <rPr>
        <sz val="12"/>
        <color rgb="FF000000"/>
        <rFont val="Arial"/>
        <family val="2"/>
      </rPr>
      <t>Se realizó el seguimiento del plan de Acción</t>
    </r>
  </si>
  <si>
    <r>
      <rPr>
        <b/>
        <sz val="12"/>
        <rFont val="Arial"/>
        <family val="2"/>
      </rPr>
      <t>Segundo trimestre:</t>
    </r>
    <r>
      <rPr>
        <sz val="12"/>
        <rFont val="Arial"/>
        <family val="2"/>
      </rPr>
      <t xml:space="preserve"> Matriz en formato Excel (E-PLA-FT-003)
Pantallazo de cargue en drive de las evidencias
</t>
    </r>
  </si>
  <si>
    <r>
      <rPr>
        <b/>
        <sz val="12"/>
        <color rgb="FF000000"/>
        <rFont val="Arial"/>
        <family val="2"/>
      </rPr>
      <t xml:space="preserve">Tercer Trimestre:
</t>
    </r>
    <r>
      <rPr>
        <sz val="12"/>
        <color rgb="FF000000"/>
        <rFont val="Arial"/>
        <family val="2"/>
      </rPr>
      <t>Se realizó el seguimiento del Plan de Acción del tercer trimestre vigencia 2022.</t>
    </r>
  </si>
  <si>
    <r>
      <rPr>
        <b/>
        <sz val="12"/>
        <color rgb="FF000000"/>
        <rFont val="Arial"/>
        <family val="2"/>
      </rPr>
      <t xml:space="preserve">Tercer Trimestre:
</t>
    </r>
    <r>
      <rPr>
        <sz val="12"/>
        <color rgb="FF000000"/>
        <rFont val="Arial"/>
        <family val="2"/>
      </rPr>
      <t>Matriz en formato Excel (E-PLA-FT-003)
Pantallazo de cargue en drive de las evidencias</t>
    </r>
  </si>
  <si>
    <r>
      <rPr>
        <b/>
        <sz val="12"/>
        <color rgb="FF000000"/>
        <rFont val="Arial"/>
        <family val="2"/>
      </rPr>
      <t xml:space="preserve">Cuarto Trimestre:
</t>
    </r>
    <r>
      <rPr>
        <sz val="12"/>
        <color rgb="FF000000"/>
        <rFont val="Arial"/>
        <family val="2"/>
      </rPr>
      <t>Se realizó el seguimiento del Plan de Acción del cuarto trimestre vigencia 2022.</t>
    </r>
  </si>
  <si>
    <r>
      <rPr>
        <b/>
        <sz val="12"/>
        <color rgb="FF000000"/>
        <rFont val="Arial"/>
        <family val="2"/>
      </rPr>
      <t xml:space="preserve">Cuarto Trimestre:
</t>
    </r>
    <r>
      <rPr>
        <sz val="12"/>
        <color rgb="FF000000"/>
        <rFont val="Arial"/>
        <family val="2"/>
      </rPr>
      <t>Matriz en formato Excel (E-PLA-FT-003)
Pantallazo de cargue en drive de las evidencias</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</si>
  <si>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</si>
  <si>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</si>
  <si>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</si>
  <si>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</si>
  <si>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</si>
  <si>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PAI-GIAE-2022-12</t>
  </si>
  <si>
    <t>Realizar monitoreo a los planes de mejoramiento del proceso</t>
  </si>
  <si>
    <t>3 monitoreos</t>
  </si>
  <si>
    <t>Matriz de Excel de reporte
Pantallazo de cargue en drive de las evidencias
Correo electrónico de envío del monitoreo</t>
  </si>
  <si>
    <r>
      <rPr>
        <b/>
        <sz val="12"/>
        <rFont val="Arial"/>
        <family val="2"/>
      </rPr>
      <t xml:space="preserve">Segundo trimestre: </t>
    </r>
    <r>
      <rPr>
        <sz val="12"/>
        <rFont val="Arial"/>
        <family val="2"/>
      </rPr>
      <t>Se realizó seguimiento del Plan de mejoramiento Proceso de gestión Logística</t>
    </r>
  </si>
  <si>
    <r>
      <rPr>
        <b/>
        <sz val="12"/>
        <rFont val="Arial"/>
        <family val="2"/>
      </rPr>
      <t>Segundo trimestre</t>
    </r>
    <r>
      <rPr>
        <sz val="12"/>
        <rFont val="Arial"/>
        <family val="2"/>
      </rPr>
      <t xml:space="preserve">: Matriz de Excel de reporte
Pantallazo de cargue en drive de las evidencias
</t>
    </r>
  </si>
  <si>
    <r>
      <rPr>
        <b/>
        <sz val="12"/>
        <rFont val="Arial"/>
        <family val="2"/>
      </rPr>
      <t>Tercer Trimestre:</t>
    </r>
    <r>
      <rPr>
        <sz val="12"/>
        <rFont val="Arial"/>
        <family val="2"/>
      </rPr>
      <t xml:space="preserve">
Se realizó monitoreo a los planes de mejoramiento del proceso de Gestión Logística</t>
    </r>
  </si>
  <si>
    <r>
      <rPr>
        <b/>
        <sz val="12"/>
        <rFont val="Arial"/>
        <family val="2"/>
      </rPr>
      <t>Tercer Trimestre:</t>
    </r>
    <r>
      <rPr>
        <sz val="12"/>
        <rFont val="Arial"/>
        <family val="2"/>
      </rPr>
      <t xml:space="preserve">
Matriz de excel de reporte
Pantallazo correo electrónico de cargue en Drive de las evidencias</t>
    </r>
  </si>
  <si>
    <r>
      <rPr>
        <b/>
        <sz val="12"/>
        <rFont val="Arial"/>
        <family val="2"/>
      </rPr>
      <t>Cuarto Trimestre:</t>
    </r>
    <r>
      <rPr>
        <sz val="12"/>
        <rFont val="Arial"/>
        <family val="2"/>
      </rPr>
      <t xml:space="preserve">
Se realizó monitoreo a los planes de mejoramiento del proceso de Gestión Logística</t>
    </r>
  </si>
  <si>
    <r>
      <rPr>
        <b/>
        <sz val="12"/>
        <rFont val="Arial"/>
        <family val="2"/>
      </rPr>
      <t>Cuarto Trimestre:</t>
    </r>
    <r>
      <rPr>
        <sz val="12"/>
        <rFont val="Arial"/>
        <family val="2"/>
      </rPr>
      <t xml:space="preserve">
Matriz de excel de reporte
Pantallazo correo electrónico de cargue en Drive de las evidencias</t>
    </r>
  </si>
  <si>
    <t>** El resultado debe propender por obtener una ejecución del 100% en este componente</t>
  </si>
  <si>
    <t>OTRAS ACCIONES DEL PROCESO - PLAN OPERATIVO</t>
  </si>
  <si>
    <t>Tema/Categoría</t>
  </si>
  <si>
    <t>Código de la actividad</t>
  </si>
  <si>
    <t>Actividades</t>
  </si>
  <si>
    <t xml:space="preserve">SEGUIMIENTO </t>
  </si>
  <si>
    <t>Soportes Avances (Actas de  Asistencia, Informes, Estudios, Informes de Convenios, etc.)</t>
  </si>
  <si>
    <r>
      <t xml:space="preserve">Realizar actividades para el fortalecimiento de la política de la política de  Seguimiento y evaluación del desempeño institucional 
</t>
    </r>
    <r>
      <rPr>
        <b/>
        <u/>
        <sz val="14"/>
        <rFont val="Arial"/>
        <family val="2"/>
      </rPr>
      <t>PAI-GL-2022-11</t>
    </r>
  </si>
  <si>
    <t>PAO-GIAE-2022-01</t>
  </si>
  <si>
    <t>Realizar monitoreo del plan de acción e indicadores estratégicos</t>
  </si>
  <si>
    <t>4 monitoreos</t>
  </si>
  <si>
    <r>
      <rPr>
        <b/>
        <sz val="12"/>
        <rFont val="Arial"/>
        <family val="2"/>
      </rPr>
      <t>Primer Trimestre:</t>
    </r>
    <r>
      <rPr>
        <b/>
        <u/>
        <sz val="12"/>
        <rFont val="Arial"/>
        <family val="2"/>
      </rPr>
      <t xml:space="preserve"> </t>
    </r>
    <r>
      <rPr>
        <sz val="12"/>
        <rFont val="Arial"/>
        <family val="2"/>
      </rPr>
      <t>Se realizó el seguimiento del plan de Acción</t>
    </r>
  </si>
  <si>
    <r>
      <rPr>
        <b/>
        <sz val="12"/>
        <rFont val="Arial"/>
        <family val="2"/>
      </rPr>
      <t xml:space="preserve">Primer Trimestre: </t>
    </r>
    <r>
      <rPr>
        <sz val="12"/>
        <rFont val="Arial"/>
        <family val="2"/>
      </rPr>
      <t>Matriz de Excel de reporte
Pantallazo de cargue en drive de las evidencias
Correo electrónico de envío del monitoreo</t>
    </r>
  </si>
  <si>
    <r>
      <rPr>
        <b/>
        <sz val="12"/>
        <rFont val="Arial"/>
        <family val="2"/>
      </rPr>
      <t xml:space="preserve">Primer Trimestre: </t>
    </r>
    <r>
      <rPr>
        <sz val="12"/>
        <rFont val="Arial"/>
        <family val="2"/>
      </rPr>
      <t>No se presentó ninguna limitación para cumplir con la actividad</t>
    </r>
  </si>
  <si>
    <r>
      <rPr>
        <b/>
        <sz val="12"/>
        <rFont val="Arial"/>
        <family val="2"/>
      </rPr>
      <t>Segundo trimestre:</t>
    </r>
    <r>
      <rPr>
        <b/>
        <u/>
        <sz val="12"/>
        <rFont val="Arial"/>
        <family val="2"/>
      </rPr>
      <t xml:space="preserve"> </t>
    </r>
    <r>
      <rPr>
        <sz val="12"/>
        <rFont val="Arial"/>
        <family val="2"/>
      </rPr>
      <t>Seguimiento  Plan de Acción 2 trimestre vigencia 2022</t>
    </r>
  </si>
  <si>
    <r>
      <rPr>
        <b/>
        <sz val="12"/>
        <rFont val="Arial"/>
        <family val="2"/>
      </rPr>
      <t xml:space="preserve">Segundo trimestre: </t>
    </r>
    <r>
      <rPr>
        <sz val="12"/>
        <rFont val="Arial"/>
        <family val="2"/>
      </rPr>
      <t xml:space="preserve">Matriz de Excel de reporte Pantallazo de cargue en drive de las evidencias
</t>
    </r>
  </si>
  <si>
    <r>
      <rPr>
        <b/>
        <sz val="12"/>
        <rFont val="Arial"/>
        <family val="2"/>
      </rPr>
      <t xml:space="preserve">Segundo trimestre: </t>
    </r>
    <r>
      <rPr>
        <sz val="12"/>
        <rFont val="Arial"/>
        <family val="2"/>
      </rPr>
      <t>No se presentó ninguna limitación para cumplir con la actividad</t>
    </r>
  </si>
  <si>
    <r>
      <rPr>
        <b/>
        <sz val="12"/>
        <rFont val="Arial"/>
        <family val="2"/>
      </rPr>
      <t>Tercer Trimestre:</t>
    </r>
    <r>
      <rPr>
        <sz val="12"/>
        <rFont val="Arial"/>
        <family val="2"/>
      </rPr>
      <t xml:space="preserve">
Se realizó monitoreo del plan de acción e indicadores estratégicos .</t>
    </r>
  </si>
  <si>
    <r>
      <rPr>
        <b/>
        <sz val="12"/>
        <rFont val="Arial"/>
        <family val="2"/>
      </rPr>
      <t>Tercer Trimestre:</t>
    </r>
    <r>
      <rPr>
        <sz val="12"/>
        <rFont val="Arial"/>
        <family val="2"/>
      </rPr>
      <t xml:space="preserve">
Matriz en formato Excel (E-PLA-FT-003)
Pantallazo de cargue en drive de las evidencias</t>
    </r>
  </si>
  <si>
    <r>
      <rPr>
        <b/>
        <sz val="12"/>
        <rFont val="Arial"/>
        <family val="2"/>
      </rPr>
      <t>Cuarto Trimestre:</t>
    </r>
    <r>
      <rPr>
        <sz val="12"/>
        <rFont val="Arial"/>
        <family val="2"/>
      </rPr>
      <t xml:space="preserve">
Se realizó monitoreo del plan de acción e indicadores estratégicos .</t>
    </r>
  </si>
  <si>
    <r>
      <rPr>
        <b/>
        <sz val="12"/>
        <rFont val="Arial"/>
        <family val="2"/>
      </rPr>
      <t>Cuarto Trimestre:</t>
    </r>
    <r>
      <rPr>
        <sz val="12"/>
        <rFont val="Arial"/>
        <family val="2"/>
      </rPr>
      <t xml:space="preserve">
Matriz en formato Excel (E-PLA-FT-003)
Pantallazo de cargue en drive de las evidencias</t>
    </r>
  </si>
  <si>
    <t>PAO-GIAE-2022-02</t>
  </si>
  <si>
    <t>Realizar monitoreo de indicadores de gestión</t>
  </si>
  <si>
    <r>
      <rPr>
        <b/>
        <sz val="12"/>
        <rFont val="Arial"/>
        <family val="2"/>
      </rPr>
      <t>Segundo trimestre:</t>
    </r>
    <r>
      <rPr>
        <sz val="12"/>
        <rFont val="Arial"/>
        <family val="2"/>
      </rPr>
      <t xml:space="preserve">
Reporte de seguimiento de indicadores de gestión</t>
    </r>
  </si>
  <si>
    <r>
      <rPr>
        <b/>
        <sz val="12"/>
        <rFont val="Arial"/>
        <family val="2"/>
      </rPr>
      <t>Segundo trimestre:</t>
    </r>
    <r>
      <rPr>
        <sz val="12"/>
        <rFont val="Arial"/>
        <family val="2"/>
      </rPr>
      <t xml:space="preserve"> Matriz de Excel de reporte
Pantallazo de cargue en drive de las evidencias
</t>
    </r>
  </si>
  <si>
    <r>
      <rPr>
        <b/>
        <sz val="12"/>
        <rFont val="Arial"/>
        <family val="2"/>
      </rPr>
      <t>Tercer Trimestre:</t>
    </r>
    <r>
      <rPr>
        <sz val="12"/>
        <rFont val="Arial"/>
        <family val="2"/>
      </rPr>
      <t xml:space="preserve">
Se realizó monitoreo de indicadores de gestión</t>
    </r>
  </si>
  <si>
    <r>
      <rPr>
        <b/>
        <sz val="12"/>
        <rFont val="Arial"/>
        <family val="2"/>
      </rPr>
      <t>Cuarto Trimestre:</t>
    </r>
    <r>
      <rPr>
        <sz val="12"/>
        <rFont val="Arial"/>
        <family val="2"/>
      </rPr>
      <t xml:space="preserve">
Se realizó monitoreo de indicadores de gestión</t>
    </r>
  </si>
  <si>
    <t>PAO-GIAE-2022-03</t>
  </si>
  <si>
    <t>Realizar monitoreo de mapas de riesgos de gestión y corrupción</t>
  </si>
  <si>
    <r>
      <rPr>
        <b/>
        <sz val="12"/>
        <rFont val="Arial"/>
        <family val="2"/>
      </rPr>
      <t>Segundo trimestre:</t>
    </r>
    <r>
      <rPr>
        <sz val="12"/>
        <rFont val="Arial"/>
        <family val="2"/>
      </rPr>
      <t xml:space="preserve">
Se realizó seguimiento mapa de riesgos del proceso, en el mes de mayo/22, se registraron las evidencias y matrices en el drive correspondientes. La consulta se puede realizar en el siguiente link: https://outlook.office365.com/mail/group/idipronbgta.onmicrosoft.com/MapadeRiesgosIDIPRON/files</t>
    </r>
  </si>
  <si>
    <r>
      <rPr>
        <b/>
        <sz val="12"/>
        <color rgb="FF000000"/>
        <rFont val="Arial"/>
        <family val="2"/>
      </rPr>
      <t>Segundo trimestre</t>
    </r>
    <r>
      <rPr>
        <sz val="12"/>
        <color rgb="FF000000"/>
        <rFont val="Arial"/>
        <family val="2"/>
      </rPr>
      <t xml:space="preserve">: Se adjunta pantallazo cargue Riesgos Gestión Logistica. 
Matriz de Excel de seguimiento riesgos de gestión y corrupción. </t>
    </r>
  </si>
  <si>
    <r>
      <rPr>
        <b/>
        <sz val="12"/>
        <rFont val="Arial"/>
        <family val="2"/>
      </rPr>
      <t>Tercer Trimestre:</t>
    </r>
    <r>
      <rPr>
        <sz val="12"/>
        <rFont val="Arial"/>
        <family val="2"/>
      </rPr>
      <t xml:space="preserve">
Se realizó monitoreo de mapas de riesgos de gestión y corrupción</t>
    </r>
  </si>
  <si>
    <r>
      <rPr>
        <b/>
        <sz val="12"/>
        <rFont val="Arial"/>
        <family val="2"/>
      </rPr>
      <t>Tercer Trimestre</t>
    </r>
    <r>
      <rPr>
        <sz val="12"/>
        <rFont val="Arial"/>
        <family val="2"/>
      </rPr>
      <t xml:space="preserve">
- Matriz de Excel de reporte
-Pantallazo cargue Riesgos Gestión Logistica. 
</t>
    </r>
  </si>
  <si>
    <r>
      <rPr>
        <b/>
        <sz val="12"/>
        <rFont val="Arial"/>
        <family val="2"/>
      </rPr>
      <t>Cuarto Trimestre:</t>
    </r>
    <r>
      <rPr>
        <sz val="12"/>
        <rFont val="Arial"/>
        <family val="2"/>
      </rPr>
      <t xml:space="preserve">
Se realizó monitoreo de mapas de riesgos de gestión y corrupción</t>
    </r>
  </si>
  <si>
    <r>
      <rPr>
        <b/>
        <sz val="12"/>
        <rFont val="Arial"/>
        <family val="2"/>
      </rPr>
      <t>Cuarto Trimestre:</t>
    </r>
    <r>
      <rPr>
        <sz val="12"/>
        <rFont val="Arial"/>
        <family val="2"/>
      </rPr>
      <t xml:space="preserve">
-Matriz de Excel de reporte
-Pantallazo cargue Riesgos Gestión Logistica. 
</t>
    </r>
  </si>
  <si>
    <t>CUMPLIMIENTO A NORMATIVIDAD</t>
  </si>
  <si>
    <t>PAO-GIAE-2022-04</t>
  </si>
  <si>
    <t>Realizar el informe de Austeridad del Gasto</t>
  </si>
  <si>
    <t>4 informes</t>
  </si>
  <si>
    <t>Informes de Austeridad en el gasto</t>
  </si>
  <si>
    <r>
      <rPr>
        <b/>
        <sz val="12"/>
        <color rgb="FF000000"/>
        <rFont val="Arial"/>
        <family val="2"/>
      </rPr>
      <t>Primer Trimestre:</t>
    </r>
    <r>
      <rPr>
        <sz val="12"/>
        <color rgb="FF000000"/>
        <rFont val="Arial"/>
        <family val="2"/>
      </rPr>
      <t xml:space="preserve"> Se realizó y comunicó el "Informe de Austeridad en el gasto público" , realizando el comparativo del primer trimestre de 2022 versus 2021 de acuerdo con el componente a cargo de Almacén e inventarios, suministro de papelería. El informe se envió a la Subdirección Financiera para consolidar la información con los demás componentes y reportar a los entes de control correspondientes. </t>
    </r>
  </si>
  <si>
    <r>
      <rPr>
        <b/>
        <sz val="12"/>
        <rFont val="Arial"/>
        <family val="2"/>
      </rPr>
      <t xml:space="preserve">Primer Trimestre: </t>
    </r>
    <r>
      <rPr>
        <sz val="12"/>
        <rFont val="Arial"/>
        <family val="2"/>
      </rPr>
      <t>Informe de Austeridad en el Gasto Público primer trimestre 2022
Pantallazo remisión Informe de Austeridad en el Gasto Público primer trimestre 2022</t>
    </r>
  </si>
  <si>
    <r>
      <rPr>
        <b/>
        <sz val="12"/>
        <color rgb="FF000000"/>
        <rFont val="Arial"/>
        <family val="2"/>
      </rPr>
      <t>Segundo Trimestre:</t>
    </r>
    <r>
      <rPr>
        <sz val="12"/>
        <color rgb="FF000000"/>
        <rFont val="Arial"/>
        <family val="2"/>
      </rPr>
      <t xml:space="preserve"> Se realizó y comunicó el "Informe de Austeridad en el gasto público" , realizando el comparativo del segundo trimestre de 2022 versus 2021 de acuerdo con el componente a cargo de Almacén e inventarios, suministro de papelería. El informe se envió a la Subdirección Financiera para consolidar la información con los demás componentes y reportar a los entes de control correspondientes. </t>
    </r>
  </si>
  <si>
    <r>
      <rPr>
        <b/>
        <sz val="12"/>
        <rFont val="Arial"/>
        <family val="2"/>
      </rPr>
      <t>Segundo trimestre:</t>
    </r>
    <r>
      <rPr>
        <sz val="12"/>
        <rFont val="Arial"/>
        <family val="2"/>
      </rPr>
      <t xml:space="preserve"> 
Pantallazo remisión Informe de Austeridad en el Gasto Público primer trimestre 2022</t>
    </r>
  </si>
  <si>
    <r>
      <rPr>
        <b/>
        <sz val="12"/>
        <rFont val="Arial"/>
        <family val="2"/>
      </rPr>
      <t>Tercer Trimestre:</t>
    </r>
    <r>
      <rPr>
        <sz val="12"/>
        <rFont val="Arial"/>
        <family val="2"/>
      </rPr>
      <t xml:space="preserve">
Se realizó y comunicó el "Informe de Austeridad en el gasto público" , realizando el comparativo del tercer trimestre de 2022 versus 2021 de acuerdo con el componente a cargo de Almacén e inventarios, suministro de papelería. El informe se envió a la Subdirección Financiera para consolidar la información con los demás componentes y reportar a los entes de control correspondientes. </t>
    </r>
  </si>
  <si>
    <r>
      <rPr>
        <b/>
        <sz val="12"/>
        <rFont val="Arial"/>
        <family val="2"/>
      </rPr>
      <t>Tercer Trimestre:</t>
    </r>
    <r>
      <rPr>
        <sz val="12"/>
        <rFont val="Arial"/>
        <family val="2"/>
      </rPr>
      <t xml:space="preserve">
Informe Austeridad en el gasto tercer trimestre 2021 vrs 2022
Pantallazo remisión Informe de Austeridad en el Gasto Público segundo trimestre 2022</t>
    </r>
  </si>
  <si>
    <r>
      <rPr>
        <b/>
        <sz val="12"/>
        <color rgb="FF000000"/>
        <rFont val="Arial"/>
        <family val="2"/>
      </rPr>
      <t>Cuarto Trimestre:</t>
    </r>
    <r>
      <rPr>
        <sz val="12"/>
        <color rgb="FF000000"/>
        <rFont val="Arial"/>
        <family val="2"/>
      </rPr>
      <t xml:space="preserve"> Se realizó y comunicó el "Informe de Austeridad en el gasto público" , realizando el comparativo del cuarto trimestre de 2022 versus 2021 de acuerdo con el componente a cargo de Almacén e inventarios, suministro de papelería. El informe se envió a la Subdirección Financiera para consolidar la información con los demás componentes y reportar a los entes de control correspondientes. </t>
    </r>
  </si>
  <si>
    <r>
      <rPr>
        <b/>
        <sz val="12"/>
        <rFont val="Arial"/>
        <family val="2"/>
      </rPr>
      <t xml:space="preserve">Cuarto Trimestre: </t>
    </r>
    <r>
      <rPr>
        <sz val="12"/>
        <rFont val="Arial"/>
        <family val="2"/>
      </rPr>
      <t>Informe de Austeridad en el Gasto Público cuarto trimestre 2022
Pantallazo remisión Informe de Austeridad en el Gasto Público cuarto trimestre 2022</t>
    </r>
  </si>
  <si>
    <r>
      <rPr>
        <b/>
        <sz val="12"/>
        <rFont val="Arial"/>
        <family val="2"/>
      </rPr>
      <t xml:space="preserve">Cuarto Trimestre:  </t>
    </r>
    <r>
      <rPr>
        <sz val="12"/>
        <rFont val="Arial"/>
        <family val="2"/>
      </rPr>
      <t>No se presentó ninguna limitación para cumplir con la actividad</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</si>
  <si>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</si>
  <si>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</si>
  <si>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</si>
  <si>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</si>
  <si>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</si>
  <si>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</si>
  <si>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</si>
  <si>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</si>
  <si>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</si>
  <si>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</si>
  <si>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</si>
  <si>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Incorporar mejores prácticas para la efectividad del modelo de administración y disposición de los bienes del instituto.
Implementación, desarrollo, interiorización y apropiación de las políticas de MIPG.
Cerrar las brechas organizacionales para mejorar la gestión del instituto.</t>
  </si>
  <si>
    <t xml:space="preserve"> </t>
  </si>
  <si>
    <t>APROBADO  POR</t>
  </si>
  <si>
    <t>REVISADO POR 
Espacio Diligenciado por la Oficina Asesora de Planeación</t>
  </si>
  <si>
    <t xml:space="preserve">líder de proceso </t>
  </si>
  <si>
    <t>Responsable de área/dependencia</t>
  </si>
  <si>
    <t>Gestor de planeación MIPG</t>
  </si>
  <si>
    <t>Gestor de planeación</t>
  </si>
  <si>
    <t xml:space="preserve">Nombre y Cargo: </t>
  </si>
  <si>
    <t>Hugo Alberto Carrillo Gómez - Secretarío General  Cód. 054 Grado 02</t>
  </si>
  <si>
    <t xml:space="preserve">Luis Eduardo Gutierrez - Gerente Recursos Fisicos </t>
  </si>
  <si>
    <t>Fecha de aprobación:</t>
  </si>
  <si>
    <t>Fecha de revisión :</t>
  </si>
  <si>
    <t xml:space="preserve">
ELABORADO POR 
</t>
  </si>
  <si>
    <t>Jean Paul Pinzón Riaño - Técnico Administrativo - Código 367 Grado 05</t>
  </si>
  <si>
    <t>Juan Erasmo Londoño - Contratista Almacén</t>
  </si>
  <si>
    <t>Revisó: Karen Viviana Rojas Pérez - Delegado Tipo A MIPG - SECRETARÍA GENERAL - 13/01/2023</t>
  </si>
  <si>
    <t>E-PLA-FT-028</t>
  </si>
  <si>
    <t>07</t>
  </si>
  <si>
    <t>HOJA DE VIDA Y MONITOREO INDICADOR</t>
  </si>
  <si>
    <t>VIGENCIA DESDE</t>
  </si>
  <si>
    <t>INFORMACIÓN PROCESO</t>
  </si>
  <si>
    <t>TIPO DE PROCESO</t>
  </si>
  <si>
    <t>NOMBRE DEL PROCESO</t>
  </si>
  <si>
    <t>SIGLA</t>
  </si>
  <si>
    <t xml:space="preserve">Apoyo </t>
  </si>
  <si>
    <t>Gestión Logística</t>
  </si>
  <si>
    <t>GLO</t>
  </si>
  <si>
    <t>DEFINICIÓN DEL INDICADOR</t>
  </si>
  <si>
    <t>NOMBRE DEL INDICADOR</t>
  </si>
  <si>
    <t>TIPO</t>
  </si>
  <si>
    <t>CÓDIGO DE INDICADOR</t>
  </si>
  <si>
    <t>Índice de rotación de los elementos</t>
  </si>
  <si>
    <t>Indicador Estratégico</t>
  </si>
  <si>
    <t>IN-PEI-GIAE-001</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</si>
  <si>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</si>
  <si>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</si>
  <si>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</si>
  <si>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</si>
  <si>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</si>
  <si>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</si>
  <si>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Incorporar mejores prácticas para la efectividad del modelo de administración y disposición de los  bienes del instituto</t>
  </si>
  <si>
    <t>N/A</t>
  </si>
  <si>
    <t>OBJETIVO DEL INDICADOR</t>
  </si>
  <si>
    <t>TIPOLOGÍA DE INDICADOR</t>
  </si>
  <si>
    <t>LÍNEA BASE</t>
  </si>
  <si>
    <t>META OBJETIVO</t>
  </si>
  <si>
    <t>META</t>
  </si>
  <si>
    <t xml:space="preserve">PLAZO  DE CUMPLIMIENTO </t>
  </si>
  <si>
    <t>VIGENCIA DE CUMPLIMENTO</t>
  </si>
  <si>
    <t xml:space="preserve">Monitorear el stock de elementos registrados en bodega de los proyectos de inversión y funcionamiento mediante el aplicativo de control de inventario, con el fin de dar cumplimiento a la planeación administrativa (no incluye la categoría 111 - adq. BMC alimentos; Cód. 44444). </t>
  </si>
  <si>
    <t>Eficacia</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</si>
  <si>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</si>
  <si>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</si>
  <si>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</si>
  <si>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</si>
  <si>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</si>
  <si>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</si>
  <si>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</si>
  <si>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</si>
  <si>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</si>
  <si>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</si>
  <si>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</si>
  <si>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</si>
  <si>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</si>
  <si>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</si>
  <si>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</si>
  <si>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</si>
  <si>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</si>
  <si>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69% al 50%</t>
  </si>
  <si>
    <t>&lt;49%</t>
  </si>
  <si>
    <t>Ascendente</t>
  </si>
  <si>
    <t>Comité Directivo y Procesos de la entidad</t>
  </si>
  <si>
    <t>FUENTE DE INFORMACIÓN</t>
  </si>
  <si>
    <t>FÓRMULA DE CÁLCULO DEL INDICADOR</t>
  </si>
  <si>
    <t>Reporte del aplicativo sistematizado para el control de inventarios.</t>
  </si>
  <si>
    <t>(Cant. de unidades de salida solicitadas por los proyectos de inversión y funcionamiento de elementos de consumo desde bodega durante el periodo / Cant. de unidades en stock de los proyectos de inversión y funcionamiento de elementos almacenados en bodega del periodo anterior)*100</t>
  </si>
  <si>
    <t>COMPORTAMIENTO INDICADOR</t>
  </si>
  <si>
    <t>Meses:</t>
  </si>
  <si>
    <t>MARZO</t>
  </si>
  <si>
    <t>JUNIO</t>
  </si>
  <si>
    <t>SEPTIEMBRE</t>
  </si>
  <si>
    <t>DICIEMBRE</t>
  </si>
  <si>
    <t>Dato Numerador:</t>
  </si>
  <si>
    <t>Dato Denominador:</t>
  </si>
  <si>
    <t>MONITOREO INDICADOR</t>
  </si>
  <si>
    <t>Periodo</t>
  </si>
  <si>
    <t>Resultado monitoreo</t>
  </si>
  <si>
    <t>Resultado Meta Vigencia</t>
  </si>
  <si>
    <t>Resultado Meta Trienio*</t>
  </si>
  <si>
    <t>* 70% anual equivale al 33% de la vigencia en comparacion del Trienio</t>
  </si>
  <si>
    <t>ANÁLISIS RESULTADO DEL INDICADOR</t>
  </si>
  <si>
    <r>
      <t xml:space="preserve">PRIMER TRIMESTRE: </t>
    </r>
    <r>
      <rPr>
        <sz val="10"/>
        <rFont val="Times New Roman"/>
        <family val="1"/>
      </rPr>
      <t xml:space="preserve">Según monitoreo primer trimestre se puede observar que, el rubro de funcionamiento 3122 y los proyectos 7720, 7726 y 7727 (Proyectos anteriores con stock 9712, 11402, 11062 y demás), donde la rotación del stock de los elementos presenta un nivel maximo de rotacion (81%) por parte de los supervisores, así como los gerentes y/o administradores (as) de los rubros presupuestales antes mencionados.
</t>
    </r>
    <r>
      <rPr>
        <b/>
        <sz val="10"/>
        <rFont val="Times New Roman"/>
        <family val="1"/>
      </rPr>
      <t xml:space="preserve">SEGUNDO TRIMESTRE:  </t>
    </r>
    <r>
      <rPr>
        <sz val="10"/>
        <rFont val="Times New Roman"/>
        <family val="1"/>
      </rPr>
      <t xml:space="preserve">Según monitoreo segundo trimestre se puede observar que, el rubro de funcionamiento 3122 y los proyectos 7720, 7726 y 7727 (Proyectos anteriores con stock 9712, 11402, 11062 y demás), donde la rotación del stock de los elementos presenta un imcremento en el nivel maximo de rotacion (82%) por parte de los supervisores, así como los gerentes y/o administradores (as) de los rubros presupuestales antes mencionados.
</t>
    </r>
    <r>
      <rPr>
        <b/>
        <sz val="10"/>
        <rFont val="Times New Roman"/>
        <family val="1"/>
      </rPr>
      <t>TERCER TRIMESTRE:</t>
    </r>
    <r>
      <rPr>
        <b/>
        <sz val="10"/>
        <color rgb="FFFF0000"/>
        <rFont val="Times New Roman"/>
        <family val="1"/>
      </rPr>
      <t xml:space="preserve"> </t>
    </r>
    <r>
      <rPr>
        <sz val="10"/>
        <color rgb="FFFF0000"/>
        <rFont val="Times New Roman"/>
        <family val="1"/>
      </rPr>
      <t xml:space="preserve"> </t>
    </r>
    <r>
      <rPr>
        <sz val="10"/>
        <rFont val="Times New Roman"/>
        <family val="1"/>
      </rPr>
      <t>Se observa que la rotación del stock de los elementos del rubro de funcionamiento 3122 y los proyectos 7720, 7726 y 7727 (Proyectos anteriores con stock 9712, 11402, 11062 y demás), se encuentra en el nivel aceptable (67%), lo que muestra mayor cantidad de ingreso de elementos que salidas, indicando que lo adquirido estaría superando el tiempo que debería permanecer en stock, por lo que se sugiere que los supervisores de los contratos, subdirectores, gerentes y/o administradores generen mecanismos que lleven a  planificar los tiempos entre la adquisición y la solicitud de los elementos con destino a las diferentes dependencias.</t>
    </r>
    <r>
      <rPr>
        <b/>
        <sz val="10"/>
        <rFont val="Times New Roman"/>
        <family val="1"/>
      </rPr>
      <t xml:space="preserve">
CUARTO TRIMESTRE: </t>
    </r>
    <r>
      <rPr>
        <sz val="10"/>
        <rFont val="Times New Roman"/>
        <family val="1"/>
      </rPr>
      <t>Se observa que la rotación del stock de los elementos del rubro de funcionamiento 3122 y los proyectos 7720, 7726 y 7727 (Proyectos anteriores con stock 9712, 11402, 11062 y demás), se encuentra en el nivel aceptable (69%), lo que muestra mayor cantidad de ingreso de elementos que salidas, indicando que lo adquirido estaría superando el tiempo que debería permanecer en stock, por lo que se sugiere que los supervisores de los contratos, subdirectores, gerentes y/o administradores generen mecanismos que lleven a  planificar los tiempos entre la adquisición y la solicitud de los elementos con destino a las diferentes dependencias.</t>
    </r>
  </si>
  <si>
    <t>LIMITANTES</t>
  </si>
  <si>
    <r>
      <rPr>
        <b/>
        <sz val="10"/>
        <rFont val="Times New Roman"/>
        <family val="1"/>
      </rPr>
      <t xml:space="preserve">PRIMER TRIMESTRE: </t>
    </r>
    <r>
      <rPr>
        <sz val="10"/>
        <rFont val="Times New Roman"/>
        <family val="1"/>
      </rPr>
      <t xml:space="preserve">No se presentaron limitantes en la medición del indicador
</t>
    </r>
    <r>
      <rPr>
        <b/>
        <sz val="10"/>
        <rFont val="Times New Roman"/>
        <family val="1"/>
      </rPr>
      <t xml:space="preserve">
SEGUNDO TRIMESTRE:</t>
    </r>
    <r>
      <rPr>
        <sz val="10"/>
        <rFont val="Times New Roman"/>
        <family val="1"/>
      </rPr>
      <t xml:space="preserve"> No se presentaron limitantes en la medición del indicador
</t>
    </r>
    <r>
      <rPr>
        <b/>
        <sz val="10"/>
        <rFont val="Times New Roman"/>
        <family val="1"/>
      </rPr>
      <t>TERCER TRIMESTRE:</t>
    </r>
    <r>
      <rPr>
        <sz val="10"/>
        <rFont val="Times New Roman"/>
        <family val="1"/>
      </rPr>
      <t xml:space="preserve"> No se presentaron limitantes en la medición del indicador
</t>
    </r>
    <r>
      <rPr>
        <b/>
        <sz val="10"/>
        <rFont val="Times New Roman"/>
        <family val="1"/>
      </rPr>
      <t xml:space="preserve">
CUARTO TRIMESTRE:</t>
    </r>
    <r>
      <rPr>
        <sz val="10"/>
        <rFont val="Times New Roman"/>
        <family val="1"/>
      </rPr>
      <t xml:space="preserve"> No se presentaron limitantes en la medición del indicador</t>
    </r>
  </si>
  <si>
    <t>CONTROL DE CAMBIOS DEL INDICADOR</t>
  </si>
  <si>
    <t>FECHA</t>
  </si>
  <si>
    <t>CAMBIOS</t>
  </si>
  <si>
    <t>JUSTIFICACIÓN</t>
  </si>
  <si>
    <t>FECHA QUE APLICA LA MODIFICACIÓN</t>
  </si>
  <si>
    <t>Se ajusta indicador al formato de Hoja de Vida de indicadores, se ajusta nombre formula y se añade objetivo del indicador</t>
  </si>
  <si>
    <t>Se alinea a la metodología según el Manual para la Formulación, Monitoreo y de Indicador.</t>
  </si>
  <si>
    <t>APROBACIÓN</t>
  </si>
  <si>
    <t>ELABORO:</t>
  </si>
  <si>
    <t>JUAN ERASMO LONDOÑO SANCHEZ</t>
  </si>
  <si>
    <t>CARGO:</t>
  </si>
  <si>
    <t>CONTRATISTA GERENCIA DE RECURSOS FÍSICOS - ALMACÉN E INVENTARIOS</t>
  </si>
  <si>
    <t>REVISO:</t>
  </si>
  <si>
    <t>LUIS EDUARDO GUTIERREZ ANGARITA / KAREN VIVIANA ROJAS PÉREZ</t>
  </si>
  <si>
    <t>GERENTE RECURSOS FÍSICOS / CONTRATISTA SECRETARÍA GENERAL</t>
  </si>
  <si>
    <t>APROBÓ:</t>
  </si>
  <si>
    <t xml:space="preserve">HUGO ALBERTO CARRILLO GOMEZ </t>
  </si>
  <si>
    <t xml:space="preserve">SECRETARIO GENERAL </t>
  </si>
  <si>
    <t>REVISIÓN Y SEGUIMIENTO POR LA OAP</t>
  </si>
  <si>
    <t>REVISO OAP:</t>
  </si>
  <si>
    <t>REVISO OAP</t>
  </si>
  <si>
    <t>Baja de Bienes</t>
  </si>
  <si>
    <t>IN-PEI-GIAE-002</t>
  </si>
  <si>
    <t>02</t>
  </si>
  <si>
    <t>Identificar, trasladar físicamente y registrar los bienes para dar de baja, de aquellos  identificados como obsoletos, deteriorados o inservibles que se  almacenarán en el depósito de inservibles.</t>
  </si>
  <si>
    <t>4 años</t>
  </si>
  <si>
    <t>Anual</t>
  </si>
  <si>
    <t>89% al 70%</t>
  </si>
  <si>
    <t>&lt; 69%</t>
  </si>
  <si>
    <t xml:space="preserve">Reporte Aplicativo SI_CAPITAL.
Resolución baja de bienes </t>
  </si>
  <si>
    <t>(Número total de bienes inservibles u obsoletos para destinación final / Número total de bienes inservibles u obsoletos con conceptos técnico y acopiados en el depósito de inservibles)*100</t>
  </si>
  <si>
    <t>Resultado Meta cuatrienio*</t>
  </si>
  <si>
    <t>* 90% anual equivale al 25% de la vigencia en comparacion del cuatrienio</t>
  </si>
  <si>
    <r>
      <rPr>
        <b/>
        <sz val="10"/>
        <color rgb="FF000000"/>
        <rFont val="Times New Roman"/>
        <family val="1"/>
      </rPr>
      <t>PRIMER TRIMESTRE:</t>
    </r>
    <r>
      <rPr>
        <sz val="10"/>
        <color rgb="FF000000"/>
        <rFont val="Times New Roman"/>
        <family val="1"/>
      </rPr>
      <t xml:space="preserve"> La frecuencia del monitoreo es anual, por lo tanto se reportará la ejecución del indicador al finalizar la vigencia 2022.
</t>
    </r>
    <r>
      <rPr>
        <b/>
        <sz val="10"/>
        <color rgb="FF000000"/>
        <rFont val="Times New Roman"/>
        <family val="1"/>
      </rPr>
      <t xml:space="preserve">SEGUNDO TRIMESTRE: </t>
    </r>
    <r>
      <rPr>
        <sz val="10"/>
        <color rgb="FF000000"/>
        <rFont val="Times New Roman"/>
        <family val="1"/>
      </rPr>
      <t xml:space="preserve">La frecuencia del monitoreo es anual, por lo tanto se reportará la ejecución del indicador al finalizar la vigencia 2022.
</t>
    </r>
    <r>
      <rPr>
        <b/>
        <sz val="10"/>
        <color rgb="FF000000"/>
        <rFont val="Times New Roman"/>
        <family val="1"/>
      </rPr>
      <t>TERCER TRIMESTRE:</t>
    </r>
    <r>
      <rPr>
        <sz val="10"/>
        <color rgb="FF000000"/>
        <rFont val="Times New Roman"/>
        <family val="1"/>
      </rPr>
      <t xml:space="preserve"> La frecuencia del monitoreo es anual, por lo tanto se reportará la ejecución del indicador al finalizar la vigencia 2022.
</t>
    </r>
    <r>
      <rPr>
        <b/>
        <sz val="10"/>
        <color rgb="FF000000"/>
        <rFont val="Times New Roman"/>
        <family val="1"/>
      </rPr>
      <t>CUARTO TRIMESTRE</t>
    </r>
    <r>
      <rPr>
        <sz val="10"/>
        <color rgb="FF000000"/>
        <rFont val="Times New Roman"/>
        <family val="1"/>
      </rPr>
      <t>: De acuerdo con las solicitudes radicadas en el Almacén, se acopiaron 1366 bienes devolutivos y 16088 elementos de consumo y consumo controlado, los cuales se presentaron en las resoluciones numeros 277 de 30 de junio de 2022 y resolucion 663 de 30 de diciembre de 2022 para destinacion final vigencia 2022, respecto a los 2246 bienes presentados en la resolucion de baja #510 del año 2021, lo anterior evidencia que el instituto durante cada vigencia destina los bienes para presentar el proyecto de baja y este aumentó en la vigencia 2022 debido a las gestiones realizadas con los responsables de inventario y las áreas técnicas para lograr emitir conceptos de elementos que la entidad no utiliza y que los mismos se encontraban obsoletos, lo anterior, con el fin de ser aprovechados por otra entidad en el desarrollo de sus funciones.</t>
    </r>
  </si>
  <si>
    <t xml:space="preserve">No se presentaron limitantes en la medición del indicador. </t>
  </si>
  <si>
    <t xml:space="preserve">Creación del indicador </t>
  </si>
  <si>
    <t>Se crea indicador para la medición de la plataforma estratégica</t>
  </si>
  <si>
    <t xml:space="preserve">Inventarios físicos realizados  a las UPIS y Sedes </t>
  </si>
  <si>
    <t>IN-PEI-GIAE-003</t>
  </si>
  <si>
    <t xml:space="preserve">Verificar los inventarios de los bienes muebles del Instituto en cada dependencia teniendo como referencia el reporte del aplicativo </t>
  </si>
  <si>
    <t>99%  al 80%</t>
  </si>
  <si>
    <t>&lt; 79%</t>
  </si>
  <si>
    <t xml:space="preserve">Reporte Aplicativo SI_CAPITAL. </t>
  </si>
  <si>
    <t>(Número de tomas físicas realizadas  / número total de tomas físicas programadas)*100</t>
  </si>
  <si>
    <t>Resultado Meta Cuatrienio*</t>
  </si>
  <si>
    <t>* 100% anual equivale al 25% de la vigencia en comparacion del cuatrienio</t>
  </si>
  <si>
    <r>
      <t xml:space="preserve">PRIMER TRIMESTRE: </t>
    </r>
    <r>
      <rPr>
        <sz val="10"/>
        <rFont val="Times New Roman"/>
        <family val="1"/>
      </rPr>
      <t xml:space="preserve">La toma fisica anual se programa dentro del segundo semestre del año; el indicador se monitorea con base en la toma fisica realizada a las dependencias individuales.
</t>
    </r>
    <r>
      <rPr>
        <b/>
        <sz val="10"/>
        <rFont val="Times New Roman"/>
        <family val="1"/>
      </rPr>
      <t>SEGUNDO TRIMESTRE:</t>
    </r>
    <r>
      <rPr>
        <sz val="10"/>
        <rFont val="Times New Roman"/>
        <family val="1"/>
      </rPr>
      <t xml:space="preserve"> La toma fisica anual se programa dentro del segundo semestre del año; el indicador se monitorea con base en la toma fisica realizada a las dependencias individuales.
</t>
    </r>
    <r>
      <rPr>
        <b/>
        <sz val="10"/>
        <rFont val="Times New Roman"/>
        <family val="1"/>
      </rPr>
      <t>TERCER TRIMESTRE:</t>
    </r>
    <r>
      <rPr>
        <sz val="10"/>
        <rFont val="Times New Roman"/>
        <family val="1"/>
      </rPr>
      <t xml:space="preserve"> De acuerdo con la programación de tomas fisicas de inventarios de bienes devolutivos y elementos de consumo controlado a realizarse en las dependencias del Instituto, fueron programadas 33 tomas físicas y se realizaron 33 tomas fisicas, cumpliendo con el 100% en el indicador propuesto para este trimestre. </t>
    </r>
    <r>
      <rPr>
        <b/>
        <sz val="10"/>
        <rFont val="Times New Roman"/>
        <family val="1"/>
      </rPr>
      <t xml:space="preserve">
CUARTO TRIMESTRE: </t>
    </r>
    <r>
      <rPr>
        <sz val="10"/>
        <rFont val="Times New Roman"/>
        <family val="1"/>
      </rPr>
      <t xml:space="preserve">De acuerdo con la programación de tomas fisicas de inventarios de bienes devolutivos y elementos de consumo controlado a realizarse en las dependencias del Instituto, fueron programadas 42 tomas físicas y se realizaron 42 tomas fisicas, cumpliendo con el 100% en el indicador propuesto para este trimestre. </t>
    </r>
  </si>
  <si>
    <r>
      <rPr>
        <b/>
        <sz val="10"/>
        <rFont val="Times New Roman"/>
        <family val="1"/>
      </rPr>
      <t>TERCER TRIMESTRE</t>
    </r>
    <r>
      <rPr>
        <sz val="10"/>
        <rFont val="Times New Roman"/>
        <family val="1"/>
      </rPr>
      <t xml:space="preserve">: No se presentaron limitantes en la medición del indicador
</t>
    </r>
    <r>
      <rPr>
        <b/>
        <sz val="10"/>
        <rFont val="Times New Roman"/>
        <family val="1"/>
      </rPr>
      <t>CUARTO TRIMESTRE:</t>
    </r>
    <r>
      <rPr>
        <sz val="10"/>
        <rFont val="Times New Roman"/>
        <family val="1"/>
      </rPr>
      <t xml:space="preserve"> No se presentaron limitantes en la medición del indicador</t>
    </r>
  </si>
  <si>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</si>
  <si>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</si>
  <si>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</si>
  <si>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</si>
  <si>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</si>
  <si>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</si>
  <si>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</si>
  <si>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</si>
  <si>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</si>
  <si>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</si>
  <si>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</si>
  <si>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</si>
  <si>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</si>
  <si>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</si>
  <si>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</si>
  <si>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</si>
  <si>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</si>
  <si>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</si>
  <si>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</si>
  <si>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</si>
  <si>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</si>
  <si>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</si>
  <si>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</si>
  <si>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</si>
  <si>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</si>
  <si>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</si>
  <si>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</si>
  <si>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</si>
  <si>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</si>
  <si>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</si>
  <si>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</si>
  <si>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</si>
  <si>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</si>
  <si>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</si>
  <si>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</si>
  <si>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</si>
  <si>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</si>
  <si>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</si>
  <si>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</si>
  <si>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</si>
  <si>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</si>
  <si>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</si>
  <si>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Gestión jurídica</t>
  </si>
  <si>
    <t>11. CIUDADES Y COMUNIDADES SOSTENIBLES</t>
  </si>
  <si>
    <t>2.4 - Producción sostenible de alimentos y prácticas agrícolas resilientes</t>
  </si>
  <si>
    <t>Subdirección técnica administrativa y financiera - gestión ambiental</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</si>
  <si>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</si>
  <si>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</si>
  <si>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</si>
  <si>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</si>
  <si>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</si>
  <si>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</si>
  <si>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</si>
  <si>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</si>
  <si>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</si>
  <si>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</si>
  <si>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</si>
  <si>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</si>
  <si>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</si>
  <si>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</si>
  <si>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</si>
  <si>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</si>
  <si>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</si>
  <si>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</si>
  <si>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</si>
  <si>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</si>
  <si>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</si>
  <si>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</si>
  <si>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</si>
  <si>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</si>
  <si>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</si>
  <si>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</si>
  <si>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</si>
  <si>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</si>
  <si>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</si>
  <si>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</si>
  <si>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</si>
  <si>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</si>
  <si>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</si>
  <si>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</si>
  <si>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</si>
  <si>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</si>
  <si>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</si>
  <si>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</si>
  <si>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</si>
  <si>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</si>
  <si>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</si>
  <si>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</si>
  <si>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</si>
  <si>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</si>
  <si>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</si>
  <si>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</si>
  <si>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</si>
  <si>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</si>
  <si>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</si>
  <si>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</si>
  <si>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</si>
  <si>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</si>
  <si>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</si>
  <si>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</si>
  <si>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</si>
  <si>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</si>
  <si>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</si>
  <si>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</si>
  <si>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</si>
  <si>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</si>
  <si>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</si>
  <si>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</si>
  <si>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</si>
  <si>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</si>
  <si>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</si>
  <si>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</si>
  <si>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</si>
  <si>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</si>
  <si>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</si>
  <si>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</si>
  <si>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</si>
  <si>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</si>
  <si>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</si>
  <si>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</si>
  <si>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</si>
  <si>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</si>
  <si>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</si>
  <si>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</si>
  <si>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</si>
  <si>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</si>
  <si>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</si>
  <si>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</si>
  <si>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</si>
  <si>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</si>
  <si>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</si>
  <si>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</si>
  <si>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</si>
  <si>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</si>
  <si>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</si>
  <si>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</si>
  <si>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</si>
  <si>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</si>
  <si>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</si>
  <si>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</si>
  <si>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</si>
  <si>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</si>
  <si>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</si>
  <si>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</si>
  <si>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</si>
  <si>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</si>
  <si>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</si>
  <si>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</si>
  <si>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</si>
  <si>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</si>
  <si>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</si>
  <si>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</si>
  <si>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</si>
  <si>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</si>
  <si>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</si>
  <si>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</si>
  <si>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</si>
  <si>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</si>
  <si>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</si>
  <si>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</si>
  <si>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</si>
  <si>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</si>
  <si>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</si>
  <si>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</si>
  <si>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</si>
  <si>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</si>
  <si>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</si>
  <si>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</si>
  <si>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</si>
  <si>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</si>
  <si>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</si>
  <si>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</si>
  <si>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</si>
  <si>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</si>
  <si>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</si>
  <si>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</si>
  <si>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</si>
  <si>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</si>
  <si>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</si>
  <si>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</si>
  <si>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</si>
  <si>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</si>
  <si>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</si>
  <si>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</si>
  <si>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</si>
  <si>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</si>
  <si>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</si>
  <si>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</si>
  <si>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</si>
  <si>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</si>
  <si>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</si>
  <si>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</si>
  <si>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</si>
  <si>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</si>
  <si>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</si>
  <si>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</si>
  <si>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</si>
  <si>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</si>
  <si>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</si>
  <si>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</si>
  <si>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</si>
  <si>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</si>
  <si>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</si>
  <si>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</si>
  <si>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</si>
  <si>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</si>
  <si>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</si>
  <si>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</si>
  <si>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</si>
  <si>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</si>
  <si>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</si>
  <si>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</si>
  <si>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</si>
  <si>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</si>
  <si>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</si>
  <si>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</si>
  <si>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</si>
  <si>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</si>
  <si>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</si>
  <si>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</si>
  <si>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</si>
  <si>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</si>
  <si>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</si>
  <si>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</si>
  <si>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</si>
  <si>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</si>
  <si>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</si>
  <si>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</si>
  <si>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</si>
  <si>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</si>
  <si>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</si>
  <si>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</si>
  <si>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</si>
  <si>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</si>
  <si>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</si>
  <si>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</si>
  <si>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</si>
  <si>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</si>
  <si>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</si>
  <si>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</si>
  <si>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</si>
  <si>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</si>
  <si>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</si>
  <si>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</si>
  <si>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</si>
  <si>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</si>
  <si>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</si>
  <si>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</si>
  <si>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</si>
  <si>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</si>
  <si>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</si>
  <si>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</si>
  <si>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</si>
  <si>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</si>
  <si>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</si>
  <si>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</si>
  <si>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</si>
  <si>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</si>
  <si>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</si>
  <si>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</si>
  <si>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</si>
  <si>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</si>
  <si>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</si>
  <si>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</si>
  <si>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</si>
  <si>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</si>
  <si>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</si>
  <si>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</si>
  <si>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</si>
  <si>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</si>
  <si>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</si>
  <si>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</si>
  <si>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</si>
  <si>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</si>
  <si>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</si>
  <si>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</si>
  <si>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</si>
  <si>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</si>
  <si>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</si>
  <si>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</si>
  <si>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</si>
  <si>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</si>
  <si>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</si>
  <si>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</si>
  <si>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</si>
  <si>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</si>
  <si>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</si>
  <si>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</si>
  <si>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</si>
  <si>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</si>
  <si>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</si>
  <si>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</si>
  <si>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</si>
  <si>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</si>
  <si>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</si>
  <si>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</si>
  <si>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</si>
  <si>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</si>
  <si>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</si>
  <si>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</si>
  <si>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</si>
  <si>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</si>
  <si>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</si>
  <si>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</si>
  <si>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</si>
  <si>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</si>
  <si>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</si>
  <si>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</si>
  <si>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</si>
  <si>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</si>
  <si>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</si>
  <si>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</si>
  <si>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</si>
  <si>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</si>
  <si>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</si>
  <si>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</si>
  <si>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</si>
  <si>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</si>
  <si>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</si>
  <si>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</si>
  <si>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</si>
  <si>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</si>
  <si>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</si>
  <si>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</si>
  <si>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</si>
  <si>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</si>
  <si>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</si>
  <si>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</si>
  <si>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</si>
  <si>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</si>
  <si>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</si>
  <si>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</si>
  <si>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</si>
  <si>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</si>
  <si>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</si>
  <si>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</si>
  <si>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</si>
  <si>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</si>
  <si>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</si>
  <si>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</si>
  <si>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</si>
  <si>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</si>
  <si>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</si>
  <si>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</si>
  <si>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</si>
  <si>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</si>
  <si>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</si>
  <si>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</si>
  <si>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</si>
  <si>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</si>
  <si>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</si>
  <si>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</si>
  <si>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</si>
  <si>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</si>
  <si>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</si>
  <si>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</si>
  <si>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</si>
  <si>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</si>
  <si>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</si>
  <si>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</si>
  <si>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</si>
  <si>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</si>
  <si>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</si>
  <si>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</si>
  <si>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</si>
  <si>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</si>
  <si>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</si>
  <si>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</si>
  <si>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</si>
  <si>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</si>
  <si>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</si>
  <si>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</si>
  <si>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</si>
  <si>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</si>
  <si>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</si>
  <si>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</si>
  <si>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</si>
  <si>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</si>
  <si>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Mensual</t>
  </si>
  <si>
    <t>1. Fortalecer el reconocimiento ciudadano del desempeño institucional del IDIPRON.</t>
  </si>
  <si>
    <t>Atención Ciudadanía</t>
  </si>
  <si>
    <t>ACI</t>
  </si>
  <si>
    <t>Estratégicos</t>
  </si>
  <si>
    <t>Numérico</t>
  </si>
  <si>
    <t>Eficiencia</t>
  </si>
  <si>
    <t>Descendente</t>
  </si>
  <si>
    <t>Bimestral</t>
  </si>
  <si>
    <t>Comunicaciones</t>
  </si>
  <si>
    <t>COM</t>
  </si>
  <si>
    <t>Misional</t>
  </si>
  <si>
    <t>Indicador Estratégico / Indicador de Gestión</t>
  </si>
  <si>
    <t>Efectividad</t>
  </si>
  <si>
    <t>3. Determinar las acciones orientadas al cierre de brechas organizacionales.</t>
  </si>
  <si>
    <t>Control Interno disciplinario</t>
  </si>
  <si>
    <t>CID</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</si>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</sst>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41">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b/>
      <u/>
      <sz val="14"/>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u/>
      <sz val="12"/>
      <name val="Arial"/>
      <family val="2"/>
    </font>
    <font>
      <b/>
      <sz val="12"/>
      <name val="Arial"/>
      <family val="2"/>
    </font>
    <font>
      <sz val="12"/>
      <color rgb="FF0000FF"/>
      <name val="Arial"/>
      <family val="2"/>
    </font>
    <font>
      <b/>
      <sz val="10"/>
      <color rgb="FFFF0000"/>
      <name val="Times New Roman"/>
      <family val="1"/>
    </font>
    <font>
      <sz val="10"/>
      <color rgb="FF000000"/>
      <name val="Times New Roman"/>
      <family val="1"/>
    </font>
    <font>
      <sz val="12"/>
      <color rgb="FF000000"/>
      <name val="Arial"/>
      <family val="2"/>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9" tint="0.39997558519241921"/>
        <bgColor indexed="64"/>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FF0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style="medium">
        <color rgb="FFFFFFFF"/>
      </left>
      <right/>
      <top/>
      <bottom/>
      <diagonal/>
    </border>
    <border>
      <left style="medium">
        <color rgb="FFFFFFFF"/>
      </left>
      <right/>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FFFFF"/>
      </left>
      <right/>
      <top/>
      <bottom style="medium">
        <color rgb="FFFFFFFF"/>
      </bottom>
      <diagonal/>
    </border>
    <border>
      <left/>
      <right style="medium">
        <color theme="0"/>
      </right>
      <top/>
      <bottom style="medium">
        <color rgb="FFFFFFFF"/>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rgb="FFFFFFFF"/>
      </bottom>
      <diagonal/>
    </border>
    <border>
      <left/>
      <right style="medium">
        <color theme="0"/>
      </right>
      <top style="medium">
        <color theme="0"/>
      </top>
      <bottom style="medium">
        <color rgb="FFFFFFFF"/>
      </bottom>
      <diagonal/>
    </border>
    <border>
      <left style="medium">
        <color theme="0"/>
      </left>
      <right/>
      <top/>
      <bottom style="medium">
        <color rgb="FFFFFFFF"/>
      </bottom>
      <diagonal/>
    </border>
    <border>
      <left style="medium">
        <color rgb="FFFFFFFF"/>
      </left>
      <right/>
      <top style="medium">
        <color rgb="FFFFFFFF"/>
      </top>
      <bottom style="medium">
        <color rgb="FFFFFFFF"/>
      </bottom>
      <diagonal/>
    </border>
    <border>
      <left/>
      <right style="medium">
        <color theme="0"/>
      </right>
      <top style="medium">
        <color rgb="FFFFFFFF"/>
      </top>
      <bottom style="medium">
        <color rgb="FFFFFFFF"/>
      </bottom>
      <diagonal/>
    </border>
    <border>
      <left/>
      <right/>
      <top style="medium">
        <color theme="0"/>
      </top>
      <bottom style="medium">
        <color rgb="FFFFFFFF"/>
      </bottom>
      <diagonal/>
    </border>
    <border>
      <left style="medium">
        <color theme="0"/>
      </left>
      <right/>
      <top style="medium">
        <color rgb="FFFFFFFF"/>
      </top>
      <bottom style="medium">
        <color theme="0"/>
      </bottom>
      <diagonal/>
    </border>
    <border>
      <left/>
      <right style="medium">
        <color theme="0"/>
      </right>
      <top style="medium">
        <color rgb="FFFFFFFF"/>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right/>
      <top style="medium">
        <color rgb="FFFFFFFF"/>
      </top>
      <bottom style="medium">
        <color theme="0"/>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theme="3" tint="-0.249977111117893"/>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rgb="FF333F4F"/>
      </left>
      <right style="medium">
        <color rgb="FF333F4F"/>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theme="3" tint="-0.249977111117893"/>
      </left>
      <right style="medium">
        <color rgb="FF333F4F"/>
      </right>
      <top/>
      <bottom/>
      <diagonal/>
    </border>
    <border>
      <left style="medium">
        <color rgb="FF333F4F"/>
      </left>
      <right/>
      <top/>
      <bottom/>
      <diagonal/>
    </border>
    <border>
      <left/>
      <right style="thin">
        <color indexed="64"/>
      </right>
      <top/>
      <bottom/>
      <diagonal/>
    </border>
    <border>
      <left/>
      <right style="hair">
        <color indexed="8"/>
      </right>
      <top/>
      <bottom/>
      <diagonal/>
    </border>
    <border>
      <left style="thin">
        <color indexed="64"/>
      </left>
      <right/>
      <top/>
      <bottom/>
      <diagonal/>
    </border>
    <border>
      <left style="medium">
        <color theme="0"/>
      </left>
      <right/>
      <top style="medium">
        <color theme="0"/>
      </top>
      <bottom/>
      <diagonal/>
    </border>
    <border>
      <left/>
      <right/>
      <top style="medium">
        <color theme="0"/>
      </top>
      <bottom/>
      <diagonal/>
    </border>
    <border>
      <left style="medium">
        <color rgb="FF333F4F"/>
      </left>
      <right style="medium">
        <color rgb="FF333F4F"/>
      </right>
      <top style="medium">
        <color rgb="FF333F4F"/>
      </top>
      <bottom style="medium">
        <color rgb="FF333F4F"/>
      </bottom>
      <diagonal/>
    </border>
    <border>
      <left/>
      <right style="medium">
        <color rgb="FF333F4F"/>
      </right>
      <top style="medium">
        <color rgb="FF333F4F"/>
      </top>
      <bottom style="medium">
        <color rgb="FF333F4F"/>
      </bottom>
      <diagonal/>
    </border>
    <border>
      <left/>
      <right/>
      <top style="medium">
        <color rgb="FF333F4F"/>
      </top>
      <bottom style="medium">
        <color rgb="FF333F4F"/>
      </bottom>
      <diagonal/>
    </border>
    <border>
      <left style="medium">
        <color rgb="FF333F4F"/>
      </left>
      <right style="medium">
        <color rgb="FF333F4F"/>
      </right>
      <top/>
      <bottom style="medium">
        <color rgb="FF333F4F"/>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8" fillId="0" borderId="0"/>
  </cellStyleXfs>
  <cellXfs count="367">
    <xf numFmtId="0" fontId="0" fillId="0" borderId="0" xfId="0"/>
    <xf numFmtId="0" fontId="0" fillId="3" borderId="0" xfId="0" applyFill="1"/>
    <xf numFmtId="0" fontId="5" fillId="4" borderId="0" xfId="3" applyFont="1" applyFill="1" applyAlignment="1" applyProtection="1">
      <alignment vertical="center" wrapText="1"/>
    </xf>
    <xf numFmtId="0" fontId="11" fillId="3" borderId="0" xfId="0" applyFont="1" applyFill="1" applyAlignment="1" applyProtection="1">
      <alignment horizontal="center" vertical="center" wrapText="1"/>
      <protection locked="0"/>
    </xf>
    <xf numFmtId="1" fontId="12" fillId="3" borderId="0" xfId="0" applyNumberFormat="1" applyFont="1" applyFill="1" applyAlignment="1" applyProtection="1">
      <alignment vertical="center" wrapText="1"/>
      <protection locked="0"/>
    </xf>
    <xf numFmtId="9" fontId="20" fillId="13" borderId="19" xfId="0" applyNumberFormat="1" applyFont="1" applyFill="1" applyBorder="1" applyAlignment="1" applyProtection="1">
      <alignment horizontal="center" vertical="center" wrapText="1"/>
      <protection locked="0"/>
    </xf>
    <xf numFmtId="9" fontId="20" fillId="13" borderId="0" xfId="0" applyNumberFormat="1" applyFont="1" applyFill="1" applyAlignment="1" applyProtection="1">
      <alignment horizontal="center" vertical="center" wrapText="1"/>
      <protection locked="0"/>
    </xf>
    <xf numFmtId="0" fontId="21" fillId="14" borderId="0" xfId="0" applyFont="1" applyFill="1" applyAlignment="1" applyProtection="1">
      <alignment horizontal="center" vertical="center" wrapText="1"/>
      <protection locked="0"/>
    </xf>
    <xf numFmtId="0" fontId="0" fillId="0" borderId="0" xfId="0" applyAlignment="1">
      <alignment wrapText="1"/>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6"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10" fillId="3" borderId="46" xfId="2" applyFont="1" applyFill="1" applyBorder="1" applyAlignment="1" applyProtection="1">
      <alignment horizontal="center" vertical="center" wrapText="1"/>
      <protection locked="0"/>
    </xf>
    <xf numFmtId="9" fontId="10" fillId="3" borderId="47" xfId="2" applyFont="1" applyFill="1" applyBorder="1" applyAlignment="1" applyProtection="1">
      <alignment horizontal="center" vertical="center" wrapText="1"/>
      <protection locked="0"/>
    </xf>
    <xf numFmtId="9" fontId="10" fillId="3" borderId="48" xfId="2"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31" fillId="0" borderId="0" xfId="4" applyFont="1"/>
    <xf numFmtId="0" fontId="29" fillId="0" borderId="0" xfId="4" applyFont="1" applyAlignment="1">
      <alignment vertical="center" wrapText="1"/>
    </xf>
    <xf numFmtId="0" fontId="33" fillId="0" borderId="0" xfId="4" applyFont="1"/>
    <xf numFmtId="0" fontId="30" fillId="0" borderId="1" xfId="4" applyFont="1" applyBorder="1" applyAlignment="1">
      <alignment horizontal="center" vertical="center"/>
    </xf>
    <xf numFmtId="10" fontId="30" fillId="0" borderId="0" xfId="4" applyNumberFormat="1" applyFont="1"/>
    <xf numFmtId="9" fontId="30" fillId="0" borderId="1" xfId="4" applyNumberFormat="1" applyFont="1" applyBorder="1" applyAlignment="1">
      <alignment horizontal="center" vertical="center"/>
    </xf>
    <xf numFmtId="9" fontId="30" fillId="0" borderId="1" xfId="4" applyNumberFormat="1" applyFont="1" applyBorder="1" applyAlignment="1">
      <alignment horizontal="center" vertical="center" wrapText="1"/>
    </xf>
    <xf numFmtId="0" fontId="29" fillId="0" borderId="0" xfId="4" applyFont="1" applyAlignment="1">
      <alignment horizontal="center" vertical="center"/>
    </xf>
    <xf numFmtId="0" fontId="29" fillId="0" borderId="0" xfId="4" applyFont="1" applyAlignment="1">
      <alignment horizontal="center"/>
    </xf>
    <xf numFmtId="10" fontId="30" fillId="0" borderId="0" xfId="4" applyNumberFormat="1" applyFont="1" applyAlignment="1">
      <alignment horizontal="center" vertical="center"/>
    </xf>
    <xf numFmtId="10" fontId="30" fillId="0" borderId="5" xfId="4" applyNumberFormat="1" applyFont="1" applyBorder="1" applyAlignment="1">
      <alignment horizontal="center" vertical="center"/>
    </xf>
    <xf numFmtId="0" fontId="34" fillId="0" borderId="0" xfId="4" applyFont="1"/>
    <xf numFmtId="0" fontId="30" fillId="0" borderId="0" xfId="4" applyFont="1" applyAlignment="1">
      <alignment horizontal="center" vertical="center"/>
    </xf>
    <xf numFmtId="9" fontId="30" fillId="0" borderId="0" xfId="4" applyNumberFormat="1" applyFont="1" applyAlignment="1">
      <alignment horizontal="center" vertical="center"/>
    </xf>
    <xf numFmtId="0" fontId="6" fillId="0" borderId="1" xfId="4" applyFont="1" applyBorder="1" applyAlignment="1">
      <alignment horizontal="center" vertical="center"/>
    </xf>
    <xf numFmtId="0" fontId="29" fillId="0" borderId="1" xfId="4" applyFont="1" applyBorder="1" applyAlignment="1">
      <alignment horizontal="left" vertical="center"/>
    </xf>
    <xf numFmtId="0" fontId="30" fillId="0" borderId="0" xfId="4" applyFont="1" applyAlignment="1">
      <alignment wrapText="1"/>
    </xf>
    <xf numFmtId="0" fontId="8" fillId="3" borderId="0" xfId="0" applyFont="1" applyFill="1" applyAlignment="1" applyProtection="1">
      <alignment horizontal="center" vertical="center" wrapText="1"/>
      <protection locked="0"/>
    </xf>
    <xf numFmtId="9" fontId="17" fillId="3" borderId="0" xfId="2" applyFont="1" applyFill="1" applyBorder="1" applyAlignment="1" applyProtection="1">
      <alignment horizontal="center" vertical="center" wrapText="1"/>
      <protection locked="0"/>
    </xf>
    <xf numFmtId="165" fontId="18" fillId="3" borderId="0" xfId="2" applyNumberFormat="1" applyFont="1" applyFill="1" applyBorder="1" applyAlignment="1" applyProtection="1">
      <alignment horizontal="center" vertical="center" wrapText="1"/>
      <protection locked="0"/>
    </xf>
    <xf numFmtId="0" fontId="22" fillId="13" borderId="0" xfId="0" applyFont="1" applyFill="1" applyAlignment="1" applyProtection="1">
      <alignment horizontal="center" vertical="center" wrapText="1"/>
      <protection locked="0"/>
    </xf>
    <xf numFmtId="0" fontId="22" fillId="13" borderId="55" xfId="0" applyFont="1" applyFill="1" applyBorder="1" applyAlignment="1" applyProtection="1">
      <alignment vertical="center" wrapText="1"/>
      <protection locked="0"/>
    </xf>
    <xf numFmtId="9" fontId="17" fillId="13" borderId="55" xfId="0" applyNumberFormat="1" applyFont="1" applyFill="1" applyBorder="1" applyAlignment="1" applyProtection="1">
      <alignment horizontal="center" vertical="center" wrapText="1"/>
      <protection locked="0"/>
    </xf>
    <xf numFmtId="9" fontId="17" fillId="13" borderId="0" xfId="0" applyNumberFormat="1" applyFont="1" applyFill="1" applyAlignment="1" applyProtection="1">
      <alignment horizontal="center" vertical="center" wrapText="1"/>
      <protection locked="0"/>
    </xf>
    <xf numFmtId="9" fontId="10" fillId="3" borderId="15" xfId="2" applyFont="1" applyFill="1" applyBorder="1" applyAlignment="1" applyProtection="1">
      <alignment horizontal="center" vertical="center" wrapText="1"/>
      <protection locked="0"/>
    </xf>
    <xf numFmtId="0" fontId="22" fillId="13" borderId="75" xfId="0" applyFont="1" applyFill="1" applyBorder="1" applyAlignment="1" applyProtection="1">
      <alignment vertical="center" wrapText="1"/>
      <protection locked="0"/>
    </xf>
    <xf numFmtId="9" fontId="17" fillId="13" borderId="75" xfId="0" applyNumberFormat="1" applyFont="1" applyFill="1" applyBorder="1" applyAlignment="1" applyProtection="1">
      <alignment horizontal="center" vertical="center" wrapText="1"/>
      <protection locked="0"/>
    </xf>
    <xf numFmtId="0" fontId="30" fillId="0" borderId="5" xfId="4" applyFont="1" applyBorder="1"/>
    <xf numFmtId="0" fontId="30" fillId="0" borderId="6" xfId="4" applyFont="1" applyBorder="1"/>
    <xf numFmtId="0" fontId="28" fillId="0" borderId="0" xfId="4"/>
    <xf numFmtId="0" fontId="28" fillId="0" borderId="0" xfId="4" applyAlignment="1">
      <alignment horizontal="left" wrapText="1"/>
    </xf>
    <xf numFmtId="9" fontId="30" fillId="0" borderId="5" xfId="4" applyNumberFormat="1" applyFont="1" applyBorder="1" applyAlignment="1">
      <alignment horizontal="center" vertical="center" wrapText="1"/>
    </xf>
    <xf numFmtId="9" fontId="30" fillId="0" borderId="5" xfId="4" applyNumberFormat="1" applyFont="1" applyBorder="1" applyAlignment="1">
      <alignment horizontal="center" vertical="center"/>
    </xf>
    <xf numFmtId="0" fontId="30" fillId="0" borderId="4" xfId="4" applyFont="1" applyBorder="1" applyAlignment="1">
      <alignment horizontal="center" vertical="center"/>
    </xf>
    <xf numFmtId="9" fontId="30" fillId="0" borderId="0" xfId="4" applyNumberFormat="1" applyFont="1" applyAlignment="1">
      <alignment horizontal="center" vertical="center" wrapText="1"/>
    </xf>
    <xf numFmtId="0" fontId="30" fillId="0" borderId="90" xfId="4" applyFont="1" applyBorder="1" applyAlignment="1">
      <alignment horizontal="center" vertical="center"/>
    </xf>
    <xf numFmtId="49" fontId="32" fillId="20" borderId="1" xfId="4" applyNumberFormat="1" applyFont="1" applyFill="1" applyBorder="1" applyAlignment="1">
      <alignment horizontal="center" vertical="center" wrapText="1"/>
    </xf>
    <xf numFmtId="14" fontId="8" fillId="6" borderId="7" xfId="0" applyNumberFormat="1" applyFont="1" applyFill="1" applyBorder="1" applyAlignment="1" applyProtection="1">
      <alignment horizontal="left" vertical="center" wrapText="1"/>
      <protection locked="0"/>
    </xf>
    <xf numFmtId="1" fontId="9" fillId="8" borderId="7" xfId="0" applyNumberFormat="1" applyFont="1" applyFill="1" applyBorder="1" applyAlignment="1" applyProtection="1">
      <alignment horizontal="left" vertical="center" wrapText="1"/>
      <protection locked="0"/>
    </xf>
    <xf numFmtId="0" fontId="0" fillId="3" borderId="0" xfId="0" applyFill="1" applyAlignment="1" applyProtection="1">
      <alignment horizontal="left" vertical="center"/>
      <protection locked="0"/>
    </xf>
    <xf numFmtId="0" fontId="5" fillId="4" borderId="0" xfId="3" applyFont="1" applyFill="1" applyAlignment="1" applyProtection="1">
      <alignment horizontal="left" vertical="center" wrapText="1"/>
      <protection locked="0"/>
    </xf>
    <xf numFmtId="0" fontId="30" fillId="0" borderId="0" xfId="4" applyFont="1"/>
    <xf numFmtId="0" fontId="8" fillId="13" borderId="75" xfId="0" applyFont="1" applyFill="1" applyBorder="1" applyAlignment="1" applyProtection="1">
      <alignment vertical="top" wrapText="1"/>
      <protection locked="0"/>
    </xf>
    <xf numFmtId="0" fontId="36" fillId="3" borderId="75" xfId="0" applyFont="1" applyFill="1" applyBorder="1" applyAlignment="1" applyProtection="1">
      <alignment vertical="top" wrapText="1"/>
      <protection locked="0"/>
    </xf>
    <xf numFmtId="0" fontId="5" fillId="2" borderId="0" xfId="3" applyFont="1" applyFill="1" applyBorder="1" applyAlignment="1" applyProtection="1">
      <alignment horizontal="center" vertical="center" wrapText="1"/>
      <protection locked="0"/>
    </xf>
    <xf numFmtId="14" fontId="5" fillId="8" borderId="0" xfId="0" applyNumberFormat="1" applyFont="1" applyFill="1" applyAlignment="1" applyProtection="1">
      <alignment horizontal="center" vertical="center"/>
      <protection locked="0"/>
    </xf>
    <xf numFmtId="0" fontId="5" fillId="8" borderId="0" xfId="0" applyFont="1" applyFill="1" applyAlignment="1" applyProtection="1">
      <alignment horizontal="center" vertical="center"/>
      <protection locked="0"/>
    </xf>
    <xf numFmtId="0" fontId="15" fillId="16" borderId="93" xfId="0" applyFont="1" applyFill="1" applyBorder="1" applyAlignment="1" applyProtection="1">
      <alignment horizontal="center" vertical="center" wrapText="1"/>
      <protection locked="0"/>
    </xf>
    <xf numFmtId="0" fontId="15" fillId="16" borderId="94" xfId="0" applyFont="1" applyFill="1" applyBorder="1" applyAlignment="1" applyProtection="1">
      <alignment horizontal="center" vertical="center" wrapText="1"/>
      <protection locked="0"/>
    </xf>
    <xf numFmtId="0" fontId="15" fillId="16" borderId="95" xfId="0" applyFont="1" applyFill="1" applyBorder="1" applyAlignment="1" applyProtection="1">
      <alignment vertical="center" wrapText="1"/>
      <protection locked="0"/>
    </xf>
    <xf numFmtId="0" fontId="15" fillId="16" borderId="95" xfId="0" applyFont="1" applyFill="1" applyBorder="1" applyAlignment="1" applyProtection="1">
      <alignment horizontal="center" vertical="center" wrapText="1"/>
      <protection locked="0"/>
    </xf>
    <xf numFmtId="0" fontId="15" fillId="16" borderId="75" xfId="0" applyFont="1" applyFill="1" applyBorder="1" applyAlignment="1" applyProtection="1">
      <alignment horizontal="center" vertical="center" wrapText="1"/>
      <protection locked="0"/>
    </xf>
    <xf numFmtId="0" fontId="5" fillId="2" borderId="96" xfId="0" applyFont="1" applyFill="1" applyBorder="1" applyAlignment="1" applyProtection="1">
      <alignment horizontal="center" vertical="center" wrapText="1"/>
      <protection locked="0"/>
    </xf>
    <xf numFmtId="14" fontId="5" fillId="2" borderId="44" xfId="0" applyNumberFormat="1" applyFont="1" applyFill="1" applyBorder="1" applyAlignment="1" applyProtection="1">
      <alignment horizontal="center" vertical="center" wrapText="1"/>
      <protection locked="0"/>
    </xf>
    <xf numFmtId="0" fontId="5" fillId="2" borderId="43" xfId="0" applyFont="1" applyFill="1" applyBorder="1" applyAlignment="1" applyProtection="1">
      <alignment vertical="center" wrapText="1"/>
      <protection locked="0"/>
    </xf>
    <xf numFmtId="0" fontId="5" fillId="2" borderId="43"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14" fontId="5" fillId="2" borderId="65" xfId="0" applyNumberFormat="1" applyFont="1" applyFill="1" applyBorder="1" applyAlignment="1" applyProtection="1">
      <alignment horizontal="center" vertical="center" wrapText="1"/>
      <protection locked="0"/>
    </xf>
    <xf numFmtId="0" fontId="5" fillId="2" borderId="96" xfId="0" applyFont="1" applyFill="1" applyBorder="1" applyAlignment="1" applyProtection="1">
      <alignment vertical="center" wrapText="1"/>
      <protection locked="0"/>
    </xf>
    <xf numFmtId="0" fontId="5" fillId="2" borderId="44" xfId="0" applyFont="1" applyFill="1" applyBorder="1" applyAlignment="1" applyProtection="1">
      <alignment horizontal="center" vertical="center" wrapText="1"/>
      <protection locked="0"/>
    </xf>
    <xf numFmtId="0" fontId="5" fillId="2" borderId="44" xfId="0" applyFont="1" applyFill="1" applyBorder="1" applyAlignment="1" applyProtection="1">
      <alignment vertical="center" wrapText="1"/>
      <protection locked="0"/>
    </xf>
    <xf numFmtId="0" fontId="17" fillId="13" borderId="75" xfId="0" applyFont="1" applyFill="1" applyBorder="1" applyAlignment="1" applyProtection="1">
      <alignment horizontal="left" vertical="top" wrapText="1"/>
      <protection locked="0"/>
    </xf>
    <xf numFmtId="0" fontId="36" fillId="13" borderId="75" xfId="0" applyFont="1" applyFill="1" applyBorder="1" applyAlignment="1" applyProtection="1">
      <alignment horizontal="left" vertical="top" wrapText="1"/>
      <protection locked="0"/>
    </xf>
    <xf numFmtId="0" fontId="29" fillId="0" borderId="1" xfId="4" applyFont="1" applyBorder="1" applyAlignment="1">
      <alignment horizontal="center" vertical="center"/>
    </xf>
    <xf numFmtId="0" fontId="32" fillId="0" borderId="1" xfId="4" applyFont="1" applyBorder="1" applyAlignment="1">
      <alignment horizontal="center" vertical="center" wrapText="1"/>
    </xf>
    <xf numFmtId="0" fontId="32" fillId="0" borderId="76" xfId="4" applyFont="1" applyBorder="1" applyAlignment="1">
      <alignment horizontal="center" vertical="center" wrapText="1"/>
    </xf>
    <xf numFmtId="0" fontId="29"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79" xfId="4" applyFont="1" applyBorder="1" applyAlignment="1">
      <alignment horizontal="center" vertical="center"/>
    </xf>
    <xf numFmtId="0" fontId="29" fillId="0" borderId="5" xfId="4" applyFont="1" applyBorder="1" applyAlignment="1">
      <alignment horizontal="center" vertical="center"/>
    </xf>
    <xf numFmtId="9" fontId="32" fillId="0" borderId="1" xfId="4" applyNumberFormat="1" applyFont="1" applyBorder="1" applyAlignment="1">
      <alignment horizontal="center" vertical="center" wrapText="1"/>
    </xf>
    <xf numFmtId="0" fontId="40" fillId="13" borderId="75" xfId="0" applyFont="1" applyFill="1" applyBorder="1" applyAlignment="1" applyProtection="1">
      <alignment vertical="top" wrapText="1"/>
      <protection locked="0"/>
    </xf>
    <xf numFmtId="0" fontId="40" fillId="13" borderId="75" xfId="0" applyFont="1" applyFill="1" applyBorder="1" applyAlignment="1" applyProtection="1">
      <alignment horizontal="left" vertical="top" wrapText="1"/>
      <protection locked="0"/>
    </xf>
    <xf numFmtId="0" fontId="8" fillId="13" borderId="75" xfId="0" applyFont="1" applyFill="1" applyBorder="1" applyAlignment="1" applyProtection="1">
      <alignment horizontal="left" vertical="top" wrapText="1"/>
      <protection locked="0"/>
    </xf>
    <xf numFmtId="0" fontId="21" fillId="14" borderId="29" xfId="0" applyFont="1" applyFill="1" applyBorder="1" applyAlignment="1" applyProtection="1">
      <alignment horizontal="center" vertical="center" wrapText="1"/>
      <protection locked="0"/>
    </xf>
    <xf numFmtId="0" fontId="21" fillId="14" borderId="34" xfId="0" applyFont="1" applyFill="1" applyBorder="1" applyAlignment="1" applyProtection="1">
      <alignment horizontal="center" vertical="center" wrapText="1"/>
      <protection locked="0"/>
    </xf>
    <xf numFmtId="0" fontId="21" fillId="14" borderId="30" xfId="0" applyFont="1" applyFill="1" applyBorder="1" applyAlignment="1" applyProtection="1">
      <alignment horizontal="center" vertical="center" wrapText="1"/>
      <protection locked="0"/>
    </xf>
    <xf numFmtId="0" fontId="5" fillId="8" borderId="27" xfId="0" applyFont="1" applyFill="1" applyBorder="1" applyAlignment="1" applyProtection="1">
      <alignment horizontal="center" vertical="center"/>
      <protection locked="0"/>
    </xf>
    <xf numFmtId="0" fontId="5" fillId="8" borderId="21" xfId="0" applyFont="1" applyFill="1" applyBorder="1" applyAlignment="1" applyProtection="1">
      <alignment horizontal="center" vertical="center"/>
      <protection locked="0"/>
    </xf>
    <xf numFmtId="0" fontId="5" fillId="8" borderId="28" xfId="0" applyFont="1" applyFill="1" applyBorder="1" applyAlignment="1" applyProtection="1">
      <alignment horizontal="center" vertical="center"/>
      <protection locked="0"/>
    </xf>
    <xf numFmtId="0" fontId="21" fillId="14" borderId="31" xfId="0" applyFont="1" applyFill="1" applyBorder="1" applyAlignment="1" applyProtection="1">
      <alignment horizontal="center" vertical="center" wrapText="1"/>
      <protection locked="0"/>
    </xf>
    <xf numFmtId="0" fontId="21" fillId="14" borderId="26" xfId="0" applyFont="1" applyFill="1" applyBorder="1" applyAlignment="1" applyProtection="1">
      <alignment horizontal="center" vertical="center" wrapText="1"/>
      <protection locked="0"/>
    </xf>
    <xf numFmtId="0" fontId="21" fillId="14" borderId="35" xfId="0" applyFont="1" applyFill="1" applyBorder="1" applyAlignment="1" applyProtection="1">
      <alignment horizontal="center" vertical="center" wrapText="1"/>
      <protection locked="0"/>
    </xf>
    <xf numFmtId="0" fontId="21" fillId="14" borderId="39" xfId="0" applyFont="1" applyFill="1" applyBorder="1" applyAlignment="1" applyProtection="1">
      <alignment horizontal="center" vertical="center" wrapText="1"/>
      <protection locked="0"/>
    </xf>
    <xf numFmtId="0" fontId="21" fillId="14" borderId="36" xfId="0" applyFont="1" applyFill="1" applyBorder="1" applyAlignment="1" applyProtection="1">
      <alignment horizontal="center" vertical="center" wrapText="1"/>
      <protection locked="0"/>
    </xf>
    <xf numFmtId="14" fontId="5" fillId="8" borderId="27" xfId="0" applyNumberFormat="1" applyFont="1" applyFill="1" applyBorder="1" applyAlignment="1" applyProtection="1">
      <alignment horizontal="center" vertical="center"/>
      <protection locked="0"/>
    </xf>
    <xf numFmtId="0" fontId="15" fillId="16" borderId="46"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5" fillId="2" borderId="46" xfId="0" applyFont="1" applyFill="1" applyBorder="1" applyAlignment="1" applyProtection="1">
      <alignment horizontal="center" vertical="center" wrapText="1"/>
      <protection locked="0"/>
    </xf>
    <xf numFmtId="0" fontId="5" fillId="2" borderId="48" xfId="0" applyFont="1" applyFill="1" applyBorder="1" applyAlignment="1" applyProtection="1">
      <alignment horizontal="center" vertical="center" wrapText="1"/>
      <protection locked="0"/>
    </xf>
    <xf numFmtId="0" fontId="21" fillId="14" borderId="25" xfId="0" applyFont="1" applyFill="1" applyBorder="1" applyAlignment="1" applyProtection="1">
      <alignment horizontal="center" vertical="center" wrapText="1"/>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165" fontId="18" fillId="3" borderId="75" xfId="2" applyNumberFormat="1" applyFont="1" applyFill="1" applyBorder="1" applyAlignment="1" applyProtection="1">
      <alignment horizontal="center" vertical="center" wrapText="1"/>
      <protection locked="0"/>
    </xf>
    <xf numFmtId="0" fontId="8" fillId="13" borderId="46" xfId="0" applyFont="1" applyFill="1" applyBorder="1" applyAlignment="1" applyProtection="1">
      <alignment horizontal="left" vertical="top" wrapText="1"/>
      <protection locked="0"/>
    </xf>
    <xf numFmtId="0" fontId="8" fillId="13" borderId="47" xfId="0" applyFont="1" applyFill="1" applyBorder="1" applyAlignment="1" applyProtection="1">
      <alignment horizontal="left" vertical="top" wrapText="1"/>
      <protection locked="0"/>
    </xf>
    <xf numFmtId="0" fontId="8" fillId="13" borderId="48" xfId="0" applyFont="1" applyFill="1" applyBorder="1" applyAlignment="1" applyProtection="1">
      <alignment horizontal="left" vertical="top" wrapText="1"/>
      <protection locked="0"/>
    </xf>
    <xf numFmtId="9" fontId="17" fillId="13" borderId="75" xfId="0" applyNumberFormat="1" applyFont="1" applyFill="1" applyBorder="1" applyAlignment="1" applyProtection="1">
      <alignment horizontal="center" vertical="center" wrapText="1"/>
      <protection locked="0"/>
    </xf>
    <xf numFmtId="0" fontId="17" fillId="13" borderId="46" xfId="0" applyFont="1" applyFill="1" applyBorder="1" applyAlignment="1" applyProtection="1">
      <alignment horizontal="left" vertical="top" wrapText="1"/>
      <protection locked="0"/>
    </xf>
    <xf numFmtId="0" fontId="8" fillId="13" borderId="75" xfId="0" applyFont="1" applyFill="1" applyBorder="1" applyAlignment="1" applyProtection="1">
      <alignment horizontal="left" vertical="top" wrapText="1"/>
      <protection locked="0"/>
    </xf>
    <xf numFmtId="9" fontId="17" fillId="9" borderId="75" xfId="0" applyNumberFormat="1" applyFont="1" applyFill="1" applyBorder="1" applyAlignment="1" applyProtection="1">
      <alignment horizontal="center" vertical="center" wrapText="1"/>
      <protection locked="0"/>
    </xf>
    <xf numFmtId="9" fontId="17" fillId="3" borderId="75" xfId="2" applyFont="1" applyFill="1" applyBorder="1" applyAlignment="1" applyProtection="1">
      <alignment horizontal="center" vertical="center" wrapText="1"/>
      <protection locked="0"/>
    </xf>
    <xf numFmtId="9" fontId="17" fillId="18" borderId="75" xfId="0" applyNumberFormat="1" applyFont="1" applyFill="1" applyBorder="1" applyAlignment="1" applyProtection="1">
      <alignment horizontal="center" vertical="center" wrapText="1"/>
      <protection locked="0"/>
    </xf>
    <xf numFmtId="0" fontId="13" fillId="3" borderId="75" xfId="0" applyFont="1" applyFill="1" applyBorder="1" applyAlignment="1" applyProtection="1">
      <alignment horizontal="center" vertical="center" wrapText="1"/>
      <protection locked="0"/>
    </xf>
    <xf numFmtId="14" fontId="13" fillId="3" borderId="75" xfId="0" applyNumberFormat="1" applyFont="1" applyFill="1" applyBorder="1" applyAlignment="1" applyProtection="1">
      <alignment horizontal="center" vertical="center" wrapText="1"/>
      <protection locked="0"/>
    </xf>
    <xf numFmtId="0" fontId="22" fillId="13" borderId="75"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51" xfId="0" applyFont="1" applyFill="1" applyBorder="1" applyAlignment="1" applyProtection="1">
      <alignment horizontal="center" vertical="center" textRotation="90" wrapText="1"/>
      <protection locked="0"/>
    </xf>
    <xf numFmtId="0" fontId="15" fillId="16" borderId="52" xfId="0" applyFont="1" applyFill="1" applyBorder="1" applyAlignment="1" applyProtection="1">
      <alignment horizontal="center" vertical="center" wrapText="1"/>
      <protection locked="0"/>
    </xf>
    <xf numFmtId="0" fontId="15" fillId="16" borderId="53"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54" xfId="0" applyFont="1" applyFill="1" applyBorder="1" applyAlignment="1" applyProtection="1">
      <alignment horizontal="center" vertical="center" wrapText="1"/>
      <protection locked="0"/>
    </xf>
    <xf numFmtId="0" fontId="15" fillId="16" borderId="55"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71" xfId="0" applyFont="1" applyFill="1" applyBorder="1" applyAlignment="1" applyProtection="1">
      <alignment horizontal="center" vertical="center" wrapText="1"/>
      <protection locked="0"/>
    </xf>
    <xf numFmtId="0" fontId="11" fillId="15" borderId="49"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70" xfId="0" applyFont="1" applyFill="1" applyBorder="1" applyAlignment="1" applyProtection="1">
      <alignment horizontal="center" vertical="center" wrapText="1"/>
      <protection locked="0"/>
    </xf>
    <xf numFmtId="0" fontId="11" fillId="15" borderId="62" xfId="0" applyFont="1" applyFill="1" applyBorder="1" applyAlignment="1" applyProtection="1">
      <alignment horizontal="center" vertical="center" wrapText="1"/>
      <protection locked="0"/>
    </xf>
    <xf numFmtId="0" fontId="11" fillId="15" borderId="63"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64"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52" xfId="0" applyFont="1" applyFill="1" applyBorder="1" applyAlignment="1" applyProtection="1">
      <alignment horizontal="center" vertical="center" wrapText="1"/>
      <protection locked="0"/>
    </xf>
    <xf numFmtId="0" fontId="11" fillId="12" borderId="58" xfId="0" applyFont="1" applyFill="1" applyBorder="1" applyAlignment="1" applyProtection="1">
      <alignment horizontal="center" vertical="center" wrapText="1"/>
      <protection locked="0"/>
    </xf>
    <xf numFmtId="0" fontId="11" fillId="12" borderId="49" xfId="0" applyFont="1" applyFill="1" applyBorder="1" applyAlignment="1" applyProtection="1">
      <alignment horizontal="center" vertical="center" wrapText="1"/>
      <protection locked="0"/>
    </xf>
    <xf numFmtId="0" fontId="11" fillId="12" borderId="61" xfId="0" applyFont="1" applyFill="1" applyBorder="1" applyAlignment="1" applyProtection="1">
      <alignment horizontal="center" vertical="center" wrapText="1"/>
      <protection locked="0"/>
    </xf>
    <xf numFmtId="0" fontId="11" fillId="12" borderId="54"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26" fillId="9" borderId="75" xfId="0"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48" xfId="0" applyFont="1" applyFill="1" applyBorder="1" applyAlignment="1" applyProtection="1">
      <alignment horizontal="center" vertical="center" wrapText="1"/>
      <protection locked="0"/>
    </xf>
    <xf numFmtId="0" fontId="15" fillId="16" borderId="41" xfId="0" applyFont="1" applyFill="1" applyBorder="1" applyAlignment="1" applyProtection="1">
      <alignment horizontal="center" vertical="center" wrapText="1"/>
      <protection locked="0"/>
    </xf>
    <xf numFmtId="0" fontId="15" fillId="16" borderId="42"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86" xfId="0" applyFont="1" applyFill="1" applyBorder="1" applyAlignment="1" applyProtection="1">
      <alignment horizontal="center" vertical="center" wrapText="1"/>
      <protection locked="0"/>
    </xf>
    <xf numFmtId="0" fontId="11" fillId="15" borderId="40" xfId="0" applyFont="1" applyFill="1" applyBorder="1" applyAlignment="1" applyProtection="1">
      <alignment horizontal="center" vertical="center" wrapText="1"/>
      <protection locked="0"/>
    </xf>
    <xf numFmtId="0" fontId="11" fillId="15" borderId="87" xfId="0" applyFont="1" applyFill="1" applyBorder="1" applyAlignment="1" applyProtection="1">
      <alignment horizontal="center" vertical="center" wrapText="1"/>
      <protection locked="0"/>
    </xf>
    <xf numFmtId="0" fontId="11" fillId="15" borderId="42"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6" fillId="3" borderId="75"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textRotation="90" wrapText="1"/>
      <protection locked="0"/>
    </xf>
    <xf numFmtId="0" fontId="8" fillId="3" borderId="75"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5" fillId="12" borderId="46" xfId="0" applyFont="1" applyFill="1" applyBorder="1" applyAlignment="1" applyProtection="1">
      <alignment horizontal="center" vertical="center"/>
      <protection locked="0"/>
    </xf>
    <xf numFmtId="0" fontId="15" fillId="12" borderId="47" xfId="0" applyFont="1" applyFill="1" applyBorder="1" applyAlignment="1" applyProtection="1">
      <alignment horizontal="center" vertical="center"/>
      <protection locked="0"/>
    </xf>
    <xf numFmtId="0" fontId="15" fillId="12" borderId="48" xfId="0" applyFont="1" applyFill="1" applyBorder="1" applyAlignment="1" applyProtection="1">
      <alignment horizontal="center" vertical="center"/>
      <protection locked="0"/>
    </xf>
    <xf numFmtId="165" fontId="13" fillId="3" borderId="75" xfId="0" applyNumberFormat="1" applyFont="1" applyFill="1" applyBorder="1" applyAlignment="1" applyProtection="1">
      <alignment horizontal="center" vertical="center" wrapText="1"/>
      <protection locked="0"/>
    </xf>
    <xf numFmtId="14" fontId="17" fillId="3" borderId="75" xfId="0" applyNumberFormat="1" applyFont="1" applyFill="1" applyBorder="1" applyAlignment="1" applyProtection="1">
      <alignment horizontal="center" vertical="center" wrapText="1"/>
      <protection locked="0"/>
    </xf>
    <xf numFmtId="9" fontId="8" fillId="17" borderId="75" xfId="0" applyNumberFormat="1" applyFont="1" applyFill="1" applyBorder="1" applyAlignment="1" applyProtection="1">
      <alignment horizontal="center" vertical="center" wrapText="1"/>
      <protection locked="0"/>
    </xf>
    <xf numFmtId="9" fontId="13" fillId="17" borderId="75" xfId="0" applyNumberFormat="1"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9" fontId="10" fillId="3" borderId="54" xfId="2" applyFont="1" applyFill="1" applyBorder="1" applyAlignment="1" applyProtection="1">
      <alignment horizontal="center" vertical="center" wrapText="1"/>
      <protection locked="0"/>
    </xf>
    <xf numFmtId="9" fontId="10" fillId="3" borderId="55" xfId="2" applyFont="1" applyFill="1" applyBorder="1" applyAlignment="1" applyProtection="1">
      <alignment horizontal="center" vertical="center" wrapText="1"/>
      <protection locked="0"/>
    </xf>
    <xf numFmtId="9" fontId="10" fillId="3" borderId="59" xfId="2"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1" fillId="3" borderId="75" xfId="0" applyFont="1" applyFill="1" applyBorder="1" applyAlignment="1" applyProtection="1">
      <alignment horizontal="center" vertical="center" wrapText="1"/>
      <protection locked="0"/>
    </xf>
    <xf numFmtId="9" fontId="8" fillId="3" borderId="75" xfId="0" applyNumberFormat="1" applyFont="1" applyFill="1" applyBorder="1" applyAlignment="1" applyProtection="1">
      <alignment horizontal="center" vertical="center" wrapText="1"/>
      <protection locked="0"/>
    </xf>
    <xf numFmtId="9" fontId="13" fillId="3" borderId="75" xfId="0" applyNumberFormat="1" applyFont="1" applyFill="1" applyBorder="1" applyAlignment="1" applyProtection="1">
      <alignment horizontal="center" vertical="center" wrapText="1"/>
      <protection locked="0"/>
    </xf>
    <xf numFmtId="14" fontId="17" fillId="9" borderId="75"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21" fillId="14" borderId="32" xfId="0" applyFont="1" applyFill="1" applyBorder="1" applyAlignment="1" applyProtection="1">
      <alignment horizontal="center" vertical="center" wrapText="1"/>
      <protection locked="0"/>
    </xf>
    <xf numFmtId="0" fontId="21" fillId="14" borderId="33" xfId="0" applyFont="1" applyFill="1" applyBorder="1" applyAlignment="1" applyProtection="1">
      <alignment horizontal="center" vertical="center" wrapText="1"/>
      <protection locked="0"/>
    </xf>
    <xf numFmtId="14" fontId="5" fillId="8" borderId="29" xfId="0" applyNumberFormat="1" applyFont="1" applyFill="1" applyBorder="1" applyAlignment="1" applyProtection="1">
      <alignment horizontal="center" vertical="center"/>
      <protection locked="0"/>
    </xf>
    <xf numFmtId="0" fontId="5" fillId="8" borderId="34" xfId="0" applyFont="1" applyFill="1" applyBorder="1" applyAlignment="1" applyProtection="1">
      <alignment horizontal="center" vertical="center"/>
      <protection locked="0"/>
    </xf>
    <xf numFmtId="0" fontId="5" fillId="8" borderId="30"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11" fillId="15" borderId="72" xfId="0" applyFont="1" applyFill="1" applyBorder="1" applyAlignment="1" applyProtection="1">
      <alignment horizontal="center" vertical="center" wrapText="1"/>
      <protection locked="0"/>
    </xf>
    <xf numFmtId="0" fontId="11" fillId="15" borderId="73" xfId="0" applyFont="1" applyFill="1" applyBorder="1" applyAlignment="1" applyProtection="1">
      <alignment horizontal="center" vertical="center" wrapText="1"/>
      <protection locked="0"/>
    </xf>
    <xf numFmtId="0" fontId="5" fillId="8" borderId="22"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14" fontId="13" fillId="3" borderId="63" xfId="0" applyNumberFormat="1" applyFont="1" applyFill="1" applyBorder="1" applyAlignment="1" applyProtection="1">
      <alignment horizontal="center" vertical="center" wrapText="1"/>
      <protection locked="0"/>
    </xf>
    <xf numFmtId="14" fontId="13" fillId="3" borderId="64" xfId="0" applyNumberFormat="1"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9" fontId="20" fillId="14" borderId="19" xfId="0" applyNumberFormat="1" applyFont="1" applyFill="1" applyBorder="1" applyAlignment="1" applyProtection="1">
      <alignment horizontal="center" vertical="center" wrapText="1"/>
      <protection locked="0"/>
    </xf>
    <xf numFmtId="9" fontId="20" fillId="14" borderId="0" xfId="0" applyNumberFormat="1" applyFont="1" applyFill="1" applyAlignment="1" applyProtection="1">
      <alignment horizontal="center" vertical="center" wrapText="1"/>
      <protection locked="0"/>
    </xf>
    <xf numFmtId="9" fontId="20" fillId="14" borderId="20" xfId="0" applyNumberFormat="1" applyFont="1" applyFill="1" applyBorder="1" applyAlignment="1" applyProtection="1">
      <alignment horizontal="center" vertical="center" wrapText="1"/>
      <protection locked="0"/>
    </xf>
    <xf numFmtId="9" fontId="20" fillId="14" borderId="21" xfId="0" applyNumberFormat="1" applyFont="1" applyFill="1" applyBorder="1" applyAlignment="1" applyProtection="1">
      <alignment horizontal="center" vertical="center" wrapText="1"/>
      <protection locked="0"/>
    </xf>
    <xf numFmtId="0" fontId="10" fillId="11" borderId="22" xfId="3" applyFont="1" applyFill="1" applyBorder="1" applyAlignment="1" applyProtection="1">
      <alignment horizontal="center" vertical="center" wrapText="1"/>
      <protection locked="0"/>
    </xf>
    <xf numFmtId="0" fontId="10" fillId="11" borderId="23" xfId="3" applyFont="1" applyFill="1" applyBorder="1" applyAlignment="1" applyProtection="1">
      <alignment horizontal="center" vertical="center" wrapText="1"/>
      <protection locked="0"/>
    </xf>
    <xf numFmtId="0" fontId="10" fillId="11" borderId="24" xfId="3" applyFont="1" applyFill="1" applyBorder="1" applyAlignment="1" applyProtection="1">
      <alignment horizontal="center" vertical="center" wrapText="1"/>
      <protection locked="0"/>
    </xf>
    <xf numFmtId="14" fontId="5" fillId="8" borderId="22" xfId="0" applyNumberFormat="1"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0" fontId="19" fillId="10" borderId="0" xfId="0" applyFont="1" applyFill="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14" fontId="8" fillId="0" borderId="75" xfId="0" applyNumberFormat="1" applyFont="1" applyBorder="1" applyAlignment="1" applyProtection="1">
      <alignment horizontal="center" vertical="center" wrapText="1"/>
      <protection locked="0"/>
    </xf>
    <xf numFmtId="9" fontId="17" fillId="17" borderId="75" xfId="0" applyNumberFormat="1" applyFont="1" applyFill="1" applyBorder="1" applyAlignment="1" applyProtection="1">
      <alignment horizontal="center" vertical="center" wrapText="1"/>
      <protection locked="0"/>
    </xf>
    <xf numFmtId="9" fontId="17" fillId="0" borderId="75" xfId="2" applyFont="1" applyFill="1" applyBorder="1" applyAlignment="1" applyProtection="1">
      <alignment horizontal="center" vertical="center" wrapText="1"/>
      <protection locked="0"/>
    </xf>
    <xf numFmtId="0" fontId="29" fillId="20" borderId="76" xfId="4" applyFont="1" applyFill="1" applyBorder="1" applyAlignment="1">
      <alignment horizontal="center" vertical="center" wrapText="1"/>
    </xf>
    <xf numFmtId="0" fontId="29" fillId="20" borderId="77" xfId="4" applyFont="1" applyFill="1" applyBorder="1" applyAlignment="1">
      <alignment horizontal="center" vertical="center" wrapText="1"/>
    </xf>
    <xf numFmtId="0" fontId="29" fillId="20" borderId="78" xfId="4" applyFont="1" applyFill="1" applyBorder="1" applyAlignment="1">
      <alignment horizontal="center" vertical="center" wrapText="1"/>
    </xf>
    <xf numFmtId="0" fontId="32" fillId="0" borderId="76" xfId="4" applyFont="1" applyBorder="1" applyAlignment="1">
      <alignment horizontal="center" vertical="center" wrapText="1"/>
    </xf>
    <xf numFmtId="0" fontId="32" fillId="0" borderId="77" xfId="4" applyFont="1" applyBorder="1" applyAlignment="1">
      <alignment horizontal="center" vertical="center" wrapText="1"/>
    </xf>
    <xf numFmtId="0" fontId="32" fillId="0" borderId="78" xfId="4" applyFont="1" applyBorder="1" applyAlignment="1">
      <alignment horizontal="center" vertical="center" wrapText="1"/>
    </xf>
    <xf numFmtId="0" fontId="6" fillId="0" borderId="76" xfId="4" applyFont="1" applyBorder="1" applyAlignment="1">
      <alignment horizontal="left" vertical="center"/>
    </xf>
    <xf numFmtId="0" fontId="6" fillId="0" borderId="78" xfId="4" applyFont="1" applyBorder="1" applyAlignment="1">
      <alignment horizontal="left" vertical="center"/>
    </xf>
    <xf numFmtId="0" fontId="32" fillId="0" borderId="1" xfId="4" applyFont="1" applyBorder="1" applyAlignment="1">
      <alignment horizontal="center" vertical="center" wrapText="1"/>
    </xf>
    <xf numFmtId="14" fontId="32" fillId="0" borderId="1" xfId="4" applyNumberFormat="1" applyFont="1" applyBorder="1" applyAlignment="1">
      <alignment horizontal="center" vertical="center" wrapText="1"/>
    </xf>
    <xf numFmtId="0" fontId="6" fillId="20" borderId="1" xfId="4" applyFont="1" applyFill="1" applyBorder="1" applyAlignment="1">
      <alignment horizontal="center" vertical="center"/>
    </xf>
    <xf numFmtId="0" fontId="32" fillId="3" borderId="83" xfId="4" applyFont="1" applyFill="1" applyBorder="1" applyAlignment="1">
      <alignment horizontal="left" vertical="top" wrapText="1"/>
    </xf>
    <xf numFmtId="0" fontId="32" fillId="3" borderId="84" xfId="4" applyFont="1" applyFill="1" applyBorder="1" applyAlignment="1">
      <alignment horizontal="left" vertical="top"/>
    </xf>
    <xf numFmtId="0" fontId="32" fillId="3" borderId="85" xfId="4" applyFont="1" applyFill="1" applyBorder="1" applyAlignment="1">
      <alignment horizontal="left" vertical="top"/>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6" fillId="0" borderId="76" xfId="4" applyFont="1" applyBorder="1" applyAlignment="1">
      <alignment horizontal="center" vertical="center"/>
    </xf>
    <xf numFmtId="0" fontId="30" fillId="0" borderId="0" xfId="4" applyFont="1"/>
    <xf numFmtId="0" fontId="29" fillId="20" borderId="1" xfId="4" applyFont="1" applyFill="1" applyBorder="1" applyAlignment="1">
      <alignment horizontal="center" vertical="center"/>
    </xf>
    <xf numFmtId="0" fontId="6" fillId="3" borderId="2" xfId="4" applyFont="1" applyFill="1" applyBorder="1" applyAlignment="1">
      <alignment horizontal="left" vertical="top" wrapText="1"/>
    </xf>
    <xf numFmtId="0" fontId="32" fillId="3" borderId="3" xfId="4" applyFont="1" applyFill="1" applyBorder="1" applyAlignment="1">
      <alignment horizontal="left" vertical="top" wrapText="1"/>
    </xf>
    <xf numFmtId="0" fontId="32" fillId="3" borderId="79" xfId="4" applyFont="1" applyFill="1" applyBorder="1" applyAlignment="1">
      <alignment horizontal="left" vertical="top"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wrapText="1"/>
    </xf>
    <xf numFmtId="0" fontId="30" fillId="0" borderId="78" xfId="4" applyFont="1" applyBorder="1" applyAlignment="1">
      <alignment horizontal="center" vertical="center" wrapText="1"/>
    </xf>
    <xf numFmtId="0" fontId="30" fillId="0" borderId="89" xfId="4" applyFont="1" applyBorder="1"/>
    <xf numFmtId="0" fontId="30" fillId="0" borderId="88" xfId="4" applyFont="1" applyBorder="1"/>
    <xf numFmtId="9" fontId="30" fillId="0" borderId="66" xfId="4" applyNumberFormat="1" applyFont="1" applyBorder="1" applyAlignment="1">
      <alignment horizontal="center" vertical="center" wrapText="1"/>
    </xf>
    <xf numFmtId="9" fontId="30" fillId="0" borderId="50" xfId="4" applyNumberFormat="1" applyFont="1" applyBorder="1" applyAlignment="1">
      <alignment horizontal="center" vertical="center" wrapText="1"/>
    </xf>
    <xf numFmtId="9" fontId="30" fillId="0" borderId="56" xfId="4" applyNumberFormat="1" applyFont="1" applyBorder="1" applyAlignment="1">
      <alignment horizontal="center" vertical="center" wrapText="1"/>
    </xf>
    <xf numFmtId="0" fontId="30" fillId="0" borderId="81" xfId="4" applyFont="1" applyBorder="1"/>
    <xf numFmtId="0" fontId="30" fillId="0" borderId="82" xfId="4" applyFont="1" applyBorder="1"/>
    <xf numFmtId="0" fontId="29" fillId="0" borderId="1" xfId="4" applyFont="1" applyBorder="1" applyAlignment="1">
      <alignment horizontal="left" vertical="center" wrapText="1"/>
    </xf>
    <xf numFmtId="3" fontId="30" fillId="0" borderId="76" xfId="4" applyNumberFormat="1" applyFont="1" applyBorder="1" applyAlignment="1">
      <alignment horizontal="center" vertical="center"/>
    </xf>
    <xf numFmtId="3" fontId="30" fillId="0" borderId="77" xfId="4" applyNumberFormat="1" applyFont="1" applyBorder="1" applyAlignment="1">
      <alignment horizontal="center" vertical="center"/>
    </xf>
    <xf numFmtId="3" fontId="30" fillId="0" borderId="78" xfId="4" applyNumberFormat="1" applyFont="1" applyBorder="1" applyAlignment="1">
      <alignment horizontal="center" vertical="center"/>
    </xf>
    <xf numFmtId="3" fontId="39" fillId="13" borderId="76" xfId="0" applyNumberFormat="1" applyFont="1" applyFill="1" applyBorder="1" applyAlignment="1">
      <alignment horizontal="center" vertical="center"/>
    </xf>
    <xf numFmtId="3" fontId="39" fillId="13" borderId="77" xfId="0" applyNumberFormat="1" applyFont="1" applyFill="1" applyBorder="1" applyAlignment="1">
      <alignment horizontal="center" vertical="center"/>
    </xf>
    <xf numFmtId="0" fontId="29" fillId="19" borderId="1" xfId="4" applyFont="1" applyFill="1" applyBorder="1" applyAlignment="1">
      <alignment horizontal="center" vertical="center"/>
    </xf>
    <xf numFmtId="0" fontId="30" fillId="0" borderId="80" xfId="4" applyFont="1" applyBorder="1"/>
    <xf numFmtId="0" fontId="29" fillId="0" borderId="76" xfId="4" applyFont="1" applyBorder="1" applyAlignment="1">
      <alignment horizontal="left" vertical="center" wrapText="1"/>
    </xf>
    <xf numFmtId="0" fontId="29" fillId="0" borderId="78" xfId="4" applyFont="1" applyBorder="1" applyAlignment="1">
      <alignment horizontal="left" vertical="center" wrapText="1"/>
    </xf>
    <xf numFmtId="0" fontId="29" fillId="0" borderId="76" xfId="4" applyFont="1" applyBorder="1" applyAlignment="1">
      <alignment horizontal="center" vertical="center"/>
    </xf>
    <xf numFmtId="0" fontId="29" fillId="0" borderId="77" xfId="4" applyFont="1" applyBorder="1" applyAlignment="1">
      <alignment horizontal="center" vertical="center"/>
    </xf>
    <xf numFmtId="0" fontId="29" fillId="0" borderId="78" xfId="4" applyFont="1" applyBorder="1" applyAlignment="1">
      <alignment horizontal="center" vertical="center"/>
    </xf>
    <xf numFmtId="0" fontId="29" fillId="0" borderId="76" xfId="4" applyFont="1" applyBorder="1" applyAlignment="1">
      <alignment horizontal="center" vertical="center" wrapText="1"/>
    </xf>
    <xf numFmtId="0" fontId="29" fillId="0" borderId="77" xfId="4" applyFont="1" applyBorder="1" applyAlignment="1">
      <alignment horizontal="center" vertical="center" wrapText="1"/>
    </xf>
    <xf numFmtId="0" fontId="29" fillId="0" borderId="78" xfId="4" applyFont="1" applyBorder="1" applyAlignment="1">
      <alignment horizontal="center" vertical="center" wrapText="1"/>
    </xf>
    <xf numFmtId="0" fontId="29" fillId="0" borderId="1" xfId="4" applyFont="1" applyBorder="1" applyAlignment="1">
      <alignment horizontal="center" vertical="center"/>
    </xf>
    <xf numFmtId="0" fontId="29" fillId="19" borderId="76" xfId="4" applyFont="1" applyFill="1" applyBorder="1" applyAlignment="1">
      <alignment horizontal="center" vertical="center"/>
    </xf>
    <xf numFmtId="0" fontId="29" fillId="19" borderId="77" xfId="4" applyFont="1" applyFill="1" applyBorder="1" applyAlignment="1">
      <alignment horizontal="center" vertical="center"/>
    </xf>
    <xf numFmtId="0" fontId="29" fillId="19" borderId="78" xfId="4" applyFont="1" applyFill="1" applyBorder="1" applyAlignment="1">
      <alignment horizontal="center" vertical="center"/>
    </xf>
    <xf numFmtId="9" fontId="32" fillId="0" borderId="76" xfId="4" applyNumberFormat="1" applyFont="1" applyBorder="1" applyAlignment="1">
      <alignment horizontal="center" vertical="center" wrapText="1"/>
    </xf>
    <xf numFmtId="9" fontId="32" fillId="0" borderId="78" xfId="4" applyNumberFormat="1" applyFont="1" applyBorder="1" applyAlignment="1">
      <alignment horizontal="center" vertical="center" wrapText="1"/>
    </xf>
    <xf numFmtId="0" fontId="29" fillId="0" borderId="66" xfId="4" applyFont="1" applyBorder="1" applyAlignment="1">
      <alignment horizontal="center" vertical="center" wrapText="1"/>
    </xf>
    <xf numFmtId="0" fontId="29" fillId="0" borderId="56" xfId="4" applyFont="1" applyBorder="1" applyAlignment="1">
      <alignment horizontal="center" vertical="center" wrapText="1"/>
    </xf>
    <xf numFmtId="0" fontId="29" fillId="0" borderId="2" xfId="4" applyFont="1" applyBorder="1" applyAlignment="1">
      <alignment horizontal="center" vertical="center" wrapText="1"/>
    </xf>
    <xf numFmtId="0" fontId="29" fillId="0" borderId="79"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6" xfId="4" applyFont="1" applyBorder="1" applyAlignment="1">
      <alignment horizontal="center" vertical="center" wrapText="1"/>
    </xf>
    <xf numFmtId="0" fontId="29" fillId="3" borderId="76" xfId="4" applyFont="1" applyFill="1" applyBorder="1" applyAlignment="1">
      <alignment horizontal="center" vertical="center"/>
    </xf>
    <xf numFmtId="0" fontId="29" fillId="3" borderId="77" xfId="4" applyFont="1" applyFill="1" applyBorder="1" applyAlignment="1">
      <alignment horizontal="center" vertical="center"/>
    </xf>
    <xf numFmtId="0" fontId="29" fillId="3" borderId="78" xfId="4" applyFont="1" applyFill="1" applyBorder="1" applyAlignment="1">
      <alignment horizontal="center" vertical="center"/>
    </xf>
    <xf numFmtId="0" fontId="29" fillId="0" borderId="3" xfId="4" applyFont="1" applyBorder="1" applyAlignment="1">
      <alignment horizontal="center" vertical="center" wrapText="1"/>
    </xf>
    <xf numFmtId="0" fontId="29" fillId="0" borderId="5" xfId="4" applyFont="1" applyBorder="1" applyAlignment="1">
      <alignment horizontal="center" vertical="center" wrapText="1"/>
    </xf>
    <xf numFmtId="9" fontId="32" fillId="0" borderId="1" xfId="4" applyNumberFormat="1" applyFont="1" applyBorder="1" applyAlignment="1">
      <alignment horizontal="center" vertical="center" wrapText="1"/>
    </xf>
    <xf numFmtId="49" fontId="32" fillId="0" borderId="1" xfId="4" applyNumberFormat="1" applyFont="1" applyBorder="1" applyAlignment="1">
      <alignment horizontal="center" vertical="center" wrapText="1"/>
    </xf>
    <xf numFmtId="0" fontId="34"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79" xfId="4" applyFont="1" applyBorder="1" applyAlignment="1">
      <alignment horizontal="center" vertical="center"/>
    </xf>
    <xf numFmtId="0" fontId="29" fillId="0" borderId="4" xfId="4" applyFont="1" applyBorder="1" applyAlignment="1">
      <alignment horizontal="center" vertical="center"/>
    </xf>
    <xf numFmtId="0" fontId="29" fillId="0" borderId="5" xfId="4" applyFont="1" applyBorder="1" applyAlignment="1">
      <alignment horizontal="center" vertical="center"/>
    </xf>
    <xf numFmtId="0" fontId="29" fillId="0" borderId="6" xfId="4" applyFont="1" applyBorder="1" applyAlignment="1">
      <alignment horizontal="center" vertical="center"/>
    </xf>
    <xf numFmtId="0" fontId="30" fillId="0" borderId="76" xfId="4" applyFont="1" applyBorder="1" applyAlignment="1">
      <alignment horizontal="center" vertical="center"/>
    </xf>
    <xf numFmtId="0" fontId="30" fillId="0" borderId="77" xfId="4" applyFont="1" applyBorder="1" applyAlignment="1">
      <alignment horizontal="center" vertical="center"/>
    </xf>
    <xf numFmtId="0" fontId="30" fillId="0" borderId="78" xfId="4" applyFont="1" applyBorder="1" applyAlignment="1">
      <alignment horizontal="center" vertical="center"/>
    </xf>
    <xf numFmtId="49" fontId="32" fillId="0" borderId="76" xfId="4" applyNumberFormat="1" applyFont="1" applyBorder="1" applyAlignment="1">
      <alignment horizontal="center" vertical="center" wrapText="1"/>
    </xf>
    <xf numFmtId="49" fontId="32" fillId="0" borderId="77" xfId="4" applyNumberFormat="1" applyFont="1" applyBorder="1" applyAlignment="1">
      <alignment horizontal="center" vertical="center" wrapText="1"/>
    </xf>
    <xf numFmtId="49" fontId="32" fillId="0" borderId="78" xfId="4" applyNumberFormat="1" applyFont="1" applyBorder="1" applyAlignment="1">
      <alignment horizontal="center" vertical="center" wrapText="1"/>
    </xf>
    <xf numFmtId="0" fontId="29" fillId="0" borderId="1" xfId="4" applyFont="1" applyBorder="1" applyAlignment="1">
      <alignment horizontal="center" vertical="center" wrapText="1"/>
    </xf>
    <xf numFmtId="14" fontId="29" fillId="0" borderId="1" xfId="4" applyNumberFormat="1" applyFont="1" applyBorder="1" applyAlignment="1">
      <alignment horizontal="center" vertical="center"/>
    </xf>
    <xf numFmtId="0" fontId="29" fillId="0" borderId="1" xfId="4" applyFont="1" applyBorder="1" applyAlignment="1">
      <alignment horizontal="center"/>
    </xf>
    <xf numFmtId="49" fontId="29" fillId="0" borderId="1" xfId="4" applyNumberFormat="1" applyFont="1" applyBorder="1" applyAlignment="1">
      <alignment horizontal="center"/>
    </xf>
    <xf numFmtId="0" fontId="32" fillId="3" borderId="83" xfId="4" applyFont="1" applyFill="1" applyBorder="1" applyAlignment="1">
      <alignment horizontal="left" vertical="center"/>
    </xf>
    <xf numFmtId="0" fontId="32" fillId="3" borderId="84" xfId="4" applyFont="1" applyFill="1" applyBorder="1" applyAlignment="1">
      <alignment horizontal="left" vertical="center"/>
    </xf>
    <xf numFmtId="0" fontId="32" fillId="3" borderId="85" xfId="4" applyFont="1" applyFill="1" applyBorder="1" applyAlignment="1">
      <alignment horizontal="left" vertical="center"/>
    </xf>
    <xf numFmtId="0" fontId="39" fillId="3" borderId="2" xfId="4" applyFont="1" applyFill="1" applyBorder="1" applyAlignment="1">
      <alignment horizontal="left" vertical="top" wrapText="1"/>
    </xf>
    <xf numFmtId="0" fontId="39" fillId="0" borderId="76" xfId="0" applyFont="1" applyBorder="1" applyAlignment="1">
      <alignment horizontal="center" vertical="center"/>
    </xf>
    <xf numFmtId="0" fontId="39" fillId="0" borderId="77" xfId="0" applyFont="1" applyBorder="1" applyAlignment="1">
      <alignment horizontal="center" vertical="center"/>
    </xf>
    <xf numFmtId="0" fontId="39" fillId="0" borderId="78" xfId="0" applyFont="1" applyBorder="1" applyAlignment="1">
      <alignment horizontal="center" vertical="center"/>
    </xf>
    <xf numFmtId="0" fontId="30" fillId="21" borderId="76" xfId="4" applyFont="1" applyFill="1" applyBorder="1" applyAlignment="1">
      <alignment horizontal="center" vertical="center"/>
    </xf>
    <xf numFmtId="0" fontId="30" fillId="21" borderId="77" xfId="4" applyFont="1" applyFill="1" applyBorder="1" applyAlignment="1">
      <alignment horizontal="center" vertical="center"/>
    </xf>
    <xf numFmtId="0" fontId="30" fillId="21" borderId="78" xfId="4" applyFont="1" applyFill="1" applyBorder="1" applyAlignment="1">
      <alignment horizontal="center" vertical="center"/>
    </xf>
    <xf numFmtId="0" fontId="32" fillId="3" borderId="83" xfId="4" applyFont="1" applyFill="1" applyBorder="1" applyAlignment="1">
      <alignment horizontal="left" vertical="center" wrapText="1"/>
    </xf>
    <xf numFmtId="0" fontId="30" fillId="3" borderId="76" xfId="4" applyFont="1" applyFill="1" applyBorder="1" applyAlignment="1">
      <alignment horizontal="center" vertical="center"/>
    </xf>
    <xf numFmtId="0" fontId="30" fillId="3" borderId="77" xfId="4" applyFont="1" applyFill="1" applyBorder="1" applyAlignment="1">
      <alignment horizontal="center" vertical="center"/>
    </xf>
    <xf numFmtId="0" fontId="30" fillId="3" borderId="78" xfId="4" applyFont="1" applyFill="1" applyBorder="1" applyAlignment="1">
      <alignment horizontal="center" vertical="center"/>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'IN-PEI-GIAE-001'!$C$30</c:f>
              <c:strCache>
                <c:ptCount val="1"/>
                <c:pt idx="0">
                  <c:v>Resultado monitoreo</c:v>
                </c:pt>
              </c:strCache>
            </c:strRef>
          </c:tx>
          <c:spPr>
            <a:solidFill>
              <a:srgbClr val="004586"/>
            </a:solidFill>
            <a:ln w="25400">
              <a:noFill/>
            </a:ln>
          </c:spPr>
          <c:invertIfNegative val="0"/>
          <c:cat>
            <c:strRef>
              <c:f>'IN-PEI-GIAE-001'!$B$31:$B$42</c:f>
              <c:strCache>
                <c:ptCount val="5"/>
                <c:pt idx="0">
                  <c:v>Marzo</c:v>
                </c:pt>
                <c:pt idx="1">
                  <c:v>Junio</c:v>
                </c:pt>
                <c:pt idx="2">
                  <c:v>Septiembre</c:v>
                </c:pt>
                <c:pt idx="3">
                  <c:v>Diciembre</c:v>
                </c:pt>
                <c:pt idx="4">
                  <c:v>* 70% anual equivale al 33% de la vigencia en comparacion del Trienio</c:v>
                </c:pt>
              </c:strCache>
            </c:strRef>
          </c:cat>
          <c:val>
            <c:numRef>
              <c:f>'IN-PEI-GIAE-001'!$C$31:$C$34</c:f>
              <c:numCache>
                <c:formatCode>0%</c:formatCode>
                <c:ptCount val="4"/>
                <c:pt idx="0">
                  <c:v>0.81223581844177195</c:v>
                </c:pt>
                <c:pt idx="1">
                  <c:v>0.82336614719586154</c:v>
                </c:pt>
                <c:pt idx="2">
                  <c:v>0.67323533889274179</c:v>
                </c:pt>
                <c:pt idx="3">
                  <c:v>0.68789296551071466</c:v>
                </c:pt>
              </c:numCache>
            </c:numRef>
          </c:val>
          <c:extLst>
            <c:ext xmlns:c16="http://schemas.microsoft.com/office/drawing/2014/chart" uri="{C3380CC4-5D6E-409C-BE32-E72D297353CC}">
              <c16:uniqueId val="{00000000-52F8-49A3-A9DE-DB30530ED4AC}"/>
            </c:ext>
          </c:extLst>
        </c:ser>
        <c:dLbls>
          <c:showLegendKey val="0"/>
          <c:showVal val="0"/>
          <c:showCatName val="0"/>
          <c:showSerName val="0"/>
          <c:showPercent val="0"/>
          <c:showBubbleSize val="0"/>
        </c:dLbls>
        <c:gapWidth val="150"/>
        <c:axId val="226643104"/>
        <c:axId val="226299000"/>
      </c:barChart>
      <c:lineChart>
        <c:grouping val="standard"/>
        <c:varyColors val="0"/>
        <c:ser>
          <c:idx val="1"/>
          <c:order val="1"/>
          <c:tx>
            <c:strRef>
              <c:f>'IN-PEI-GIAE-001'!$D$30</c:f>
              <c:strCache>
                <c:ptCount val="1"/>
                <c:pt idx="0">
                  <c:v>Resultado Meta Vigencia</c:v>
                </c:pt>
              </c:strCache>
            </c:strRef>
          </c:tx>
          <c:marker>
            <c:symbol val="none"/>
          </c:marker>
          <c:cat>
            <c:strRef>
              <c:f>'IN-PEI-GIAE-001'!$B$31:$B$42</c:f>
              <c:strCache>
                <c:ptCount val="5"/>
                <c:pt idx="0">
                  <c:v>Marzo</c:v>
                </c:pt>
                <c:pt idx="1">
                  <c:v>Junio</c:v>
                </c:pt>
                <c:pt idx="2">
                  <c:v>Septiembre</c:v>
                </c:pt>
                <c:pt idx="3">
                  <c:v>Diciembre</c:v>
                </c:pt>
                <c:pt idx="4">
                  <c:v>* 70% anual equivale al 33% de la vigencia en comparacion del Trienio</c:v>
                </c:pt>
              </c:strCache>
            </c:strRef>
          </c:cat>
          <c:val>
            <c:numRef>
              <c:f>'IN-PEI-GIAE-001'!$D$31:$D$34</c:f>
              <c:numCache>
                <c:formatCode>0%</c:formatCode>
                <c:ptCount val="4"/>
                <c:pt idx="0">
                  <c:v>0.7</c:v>
                </c:pt>
                <c:pt idx="1">
                  <c:v>0.7</c:v>
                </c:pt>
                <c:pt idx="2">
                  <c:v>0.7</c:v>
                </c:pt>
                <c:pt idx="3">
                  <c:v>0.7</c:v>
                </c:pt>
              </c:numCache>
            </c:numRef>
          </c:val>
          <c:smooth val="0"/>
          <c:extLst>
            <c:ext xmlns:c16="http://schemas.microsoft.com/office/drawing/2014/chart" uri="{C3380CC4-5D6E-409C-BE32-E72D297353CC}">
              <c16:uniqueId val="{00000001-52F8-49A3-A9DE-DB30530ED4AC}"/>
            </c:ext>
          </c:extLst>
        </c:ser>
        <c:ser>
          <c:idx val="0"/>
          <c:order val="2"/>
          <c:tx>
            <c:strRef>
              <c:f>'IN-PEI-GIAE-001'!$E$30</c:f>
              <c:strCache>
                <c:ptCount val="1"/>
                <c:pt idx="0">
                  <c:v>Resultado Meta Trienio*</c:v>
                </c:pt>
              </c:strCache>
            </c:strRef>
          </c:tx>
          <c:spPr>
            <a:ln w="38100">
              <a:solidFill>
                <a:srgbClr val="00B050"/>
              </a:solidFill>
              <a:prstDash val="solid"/>
            </a:ln>
          </c:spPr>
          <c:marker>
            <c:symbol val="none"/>
          </c:marker>
          <c:cat>
            <c:strRef>
              <c:f>'IN-PEI-GIAE-001'!$B$31:$B$42</c:f>
              <c:strCache>
                <c:ptCount val="5"/>
                <c:pt idx="0">
                  <c:v>Marzo</c:v>
                </c:pt>
                <c:pt idx="1">
                  <c:v>Junio</c:v>
                </c:pt>
                <c:pt idx="2">
                  <c:v>Septiembre</c:v>
                </c:pt>
                <c:pt idx="3">
                  <c:v>Diciembre</c:v>
                </c:pt>
                <c:pt idx="4">
                  <c:v>* 70% anual equivale al 33% de la vigencia en comparacion del Trienio</c:v>
                </c:pt>
              </c:strCache>
            </c:strRef>
          </c:cat>
          <c:val>
            <c:numRef>
              <c:f>'IN-PEI-GIAE-001'!$E$31:$E$34</c:f>
              <c:numCache>
                <c:formatCode>0%</c:formatCode>
                <c:ptCount val="4"/>
                <c:pt idx="0">
                  <c:v>0.24723024727838991</c:v>
                </c:pt>
              </c:numCache>
            </c:numRef>
          </c:val>
          <c:smooth val="0"/>
          <c:extLst>
            <c:ext xmlns:c16="http://schemas.microsoft.com/office/drawing/2014/chart" uri="{C3380CC4-5D6E-409C-BE32-E72D297353CC}">
              <c16:uniqueId val="{00000002-52F8-49A3-A9DE-DB30530ED4AC}"/>
            </c:ext>
          </c:extLst>
        </c:ser>
        <c:dLbls>
          <c:showLegendKey val="0"/>
          <c:showVal val="0"/>
          <c:showCatName val="0"/>
          <c:showSerName val="0"/>
          <c:showPercent val="0"/>
          <c:showBubbleSize val="0"/>
        </c:dLbls>
        <c:marker val="1"/>
        <c:smooth val="0"/>
        <c:axId val="226643104"/>
        <c:axId val="226299000"/>
      </c:lineChart>
      <c:catAx>
        <c:axId val="2266431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26299000"/>
        <c:crossesAt val="0"/>
        <c:auto val="1"/>
        <c:lblAlgn val="ctr"/>
        <c:lblOffset val="100"/>
        <c:tickLblSkip val="1"/>
        <c:tickMarkSkip val="1"/>
        <c:noMultiLvlLbl val="0"/>
      </c:catAx>
      <c:valAx>
        <c:axId val="22629900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664310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'IN-PEI-GIAE-002'!$C$30</c:f>
              <c:strCache>
                <c:ptCount val="1"/>
                <c:pt idx="0">
                  <c:v>Resultado monitoreo</c:v>
                </c:pt>
              </c:strCache>
            </c:strRef>
          </c:tx>
          <c:spPr>
            <a:solidFill>
              <a:srgbClr val="004586"/>
            </a:solidFill>
            <a:ln w="25400">
              <a:noFill/>
            </a:ln>
          </c:spPr>
          <c:invertIfNegative val="0"/>
          <c:cat>
            <c:strRef>
              <c:f>'IN-PEI-GIAE-002'!$B$31:$B$42</c:f>
              <c:strCache>
                <c:ptCount val="5"/>
                <c:pt idx="0">
                  <c:v>2021</c:v>
                </c:pt>
                <c:pt idx="1">
                  <c:v>2022</c:v>
                </c:pt>
                <c:pt idx="2">
                  <c:v>2023</c:v>
                </c:pt>
                <c:pt idx="3">
                  <c:v>2024</c:v>
                </c:pt>
                <c:pt idx="4">
                  <c:v>* 90% anual equivale al 25% de la vigencia en comparacion del cuatrienio</c:v>
                </c:pt>
              </c:strCache>
            </c:strRef>
          </c:cat>
          <c:val>
            <c:numRef>
              <c:f>'IN-PEI-GIAE-002'!$C$31:$C$34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BA67-4F32-89F0-088B4811F5CA}"/>
            </c:ext>
          </c:extLst>
        </c:ser>
        <c:dLbls>
          <c:showLegendKey val="0"/>
          <c:showVal val="0"/>
          <c:showCatName val="0"/>
          <c:showSerName val="0"/>
          <c:showPercent val="0"/>
          <c:showBubbleSize val="0"/>
        </c:dLbls>
        <c:gapWidth val="150"/>
        <c:axId val="278243848"/>
        <c:axId val="277840760"/>
      </c:barChart>
      <c:lineChart>
        <c:grouping val="standard"/>
        <c:varyColors val="0"/>
        <c:ser>
          <c:idx val="1"/>
          <c:order val="1"/>
          <c:tx>
            <c:strRef>
              <c:f>'IN-PEI-GIAE-002'!$D$30</c:f>
              <c:strCache>
                <c:ptCount val="1"/>
                <c:pt idx="0">
                  <c:v>Resultado Meta Vigencia</c:v>
                </c:pt>
              </c:strCache>
            </c:strRef>
          </c:tx>
          <c:marker>
            <c:symbol val="none"/>
          </c:marker>
          <c:cat>
            <c:strRef>
              <c:f>'IN-PEI-GIAE-002'!$B$31:$B$42</c:f>
              <c:strCache>
                <c:ptCount val="5"/>
                <c:pt idx="0">
                  <c:v>2021</c:v>
                </c:pt>
                <c:pt idx="1">
                  <c:v>2022</c:v>
                </c:pt>
                <c:pt idx="2">
                  <c:v>2023</c:v>
                </c:pt>
                <c:pt idx="3">
                  <c:v>2024</c:v>
                </c:pt>
                <c:pt idx="4">
                  <c:v>* 90% anual equivale al 25% de la vigencia en comparacion del cuatrienio</c:v>
                </c:pt>
              </c:strCache>
            </c:strRef>
          </c:cat>
          <c:val>
            <c:numRef>
              <c:f>'IN-PEI-GIAE-002'!$D$31:$D$34</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BA67-4F32-89F0-088B4811F5CA}"/>
            </c:ext>
          </c:extLst>
        </c:ser>
        <c:dLbls>
          <c:showLegendKey val="0"/>
          <c:showVal val="0"/>
          <c:showCatName val="0"/>
          <c:showSerName val="0"/>
          <c:showPercent val="0"/>
          <c:showBubbleSize val="0"/>
        </c:dLbls>
        <c:marker val="1"/>
        <c:smooth val="0"/>
        <c:axId val="278243848"/>
        <c:axId val="277840760"/>
      </c:lineChart>
      <c:catAx>
        <c:axId val="27824384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77840760"/>
        <c:crossesAt val="0"/>
        <c:auto val="1"/>
        <c:lblAlgn val="ctr"/>
        <c:lblOffset val="100"/>
        <c:tickLblSkip val="1"/>
        <c:tickMarkSkip val="1"/>
        <c:noMultiLvlLbl val="0"/>
      </c:catAx>
      <c:valAx>
        <c:axId val="2778407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78243848"/>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'IN-PEI-GIAE-003'!$C$30</c:f>
              <c:strCache>
                <c:ptCount val="1"/>
                <c:pt idx="0">
                  <c:v>Resultado monitoreo</c:v>
                </c:pt>
              </c:strCache>
            </c:strRef>
          </c:tx>
          <c:spPr>
            <a:solidFill>
              <a:srgbClr val="004586"/>
            </a:solidFill>
            <a:ln w="25400">
              <a:noFill/>
            </a:ln>
          </c:spPr>
          <c:invertIfNegative val="0"/>
          <c:cat>
            <c:strRef>
              <c:f>'IN-PEI-GIAE-003'!$B$31:$B$42</c:f>
              <c:strCache>
                <c:ptCount val="5"/>
                <c:pt idx="0">
                  <c:v>Marzo</c:v>
                </c:pt>
                <c:pt idx="1">
                  <c:v>Junio</c:v>
                </c:pt>
                <c:pt idx="2">
                  <c:v>Septiembre</c:v>
                </c:pt>
                <c:pt idx="3">
                  <c:v>Diciembre</c:v>
                </c:pt>
                <c:pt idx="4">
                  <c:v>* 100% anual equivale al 25% de la vigencia en comparacion del cuatrienio</c:v>
                </c:pt>
              </c:strCache>
            </c:strRef>
          </c:cat>
          <c:val>
            <c:numRef>
              <c:f>'IN-PEI-GIAE-003'!$C$31:$C$34</c:f>
              <c:numCache>
                <c:formatCode>0%</c:formatCode>
                <c:ptCount val="4"/>
                <c:pt idx="0">
                  <c:v>0</c:v>
                </c:pt>
                <c:pt idx="1">
                  <c:v>0</c:v>
                </c:pt>
                <c:pt idx="2">
                  <c:v>1</c:v>
                </c:pt>
                <c:pt idx="3">
                  <c:v>1</c:v>
                </c:pt>
              </c:numCache>
            </c:numRef>
          </c:val>
          <c:extLst>
            <c:ext xmlns:c16="http://schemas.microsoft.com/office/drawing/2014/chart" uri="{C3380CC4-5D6E-409C-BE32-E72D297353CC}">
              <c16:uniqueId val="{00000000-AD20-4837-929B-3829C0D27A9F}"/>
            </c:ext>
          </c:extLst>
        </c:ser>
        <c:dLbls>
          <c:showLegendKey val="0"/>
          <c:showVal val="0"/>
          <c:showCatName val="0"/>
          <c:showSerName val="0"/>
          <c:showPercent val="0"/>
          <c:showBubbleSize val="0"/>
        </c:dLbls>
        <c:gapWidth val="150"/>
        <c:axId val="227878552"/>
        <c:axId val="278243448"/>
      </c:barChart>
      <c:lineChart>
        <c:grouping val="standard"/>
        <c:varyColors val="0"/>
        <c:ser>
          <c:idx val="1"/>
          <c:order val="1"/>
          <c:tx>
            <c:strRef>
              <c:f>'IN-PEI-GIAE-003'!$D$30</c:f>
              <c:strCache>
                <c:ptCount val="1"/>
                <c:pt idx="0">
                  <c:v>Resultado Meta Vigencia</c:v>
                </c:pt>
              </c:strCache>
            </c:strRef>
          </c:tx>
          <c:marker>
            <c:symbol val="none"/>
          </c:marker>
          <c:cat>
            <c:strRef>
              <c:f>'IN-PEI-GIAE-003'!$B$31:$B$42</c:f>
              <c:strCache>
                <c:ptCount val="5"/>
                <c:pt idx="0">
                  <c:v>Marzo</c:v>
                </c:pt>
                <c:pt idx="1">
                  <c:v>Junio</c:v>
                </c:pt>
                <c:pt idx="2">
                  <c:v>Septiembre</c:v>
                </c:pt>
                <c:pt idx="3">
                  <c:v>Diciembre</c:v>
                </c:pt>
                <c:pt idx="4">
                  <c:v>* 100% anual equivale al 25% de la vigencia en comparacion del cuatrienio</c:v>
                </c:pt>
              </c:strCache>
            </c:strRef>
          </c:cat>
          <c:val>
            <c:numRef>
              <c:f>'IN-PEI-GIAE-003'!$D$31:$D$34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AD20-4837-929B-3829C0D27A9F}"/>
            </c:ext>
          </c:extLst>
        </c:ser>
        <c:dLbls>
          <c:showLegendKey val="0"/>
          <c:showVal val="0"/>
          <c:showCatName val="0"/>
          <c:showSerName val="0"/>
          <c:showPercent val="0"/>
          <c:showBubbleSize val="0"/>
        </c:dLbls>
        <c:marker val="1"/>
        <c:smooth val="0"/>
        <c:axId val="227878552"/>
        <c:axId val="278243448"/>
      </c:lineChart>
      <c:catAx>
        <c:axId val="22787855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78243448"/>
        <c:crossesAt val="0"/>
        <c:auto val="1"/>
        <c:lblAlgn val="ctr"/>
        <c:lblOffset val="100"/>
        <c:tickLblSkip val="1"/>
        <c:tickMarkSkip val="1"/>
        <c:noMultiLvlLbl val="0"/>
      </c:catAx>
      <c:valAx>
        <c:axId val="278243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787855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9265920"/>
    <xdr:ext cx="6046470" cy="2592705"/>
    <xdr:graphicFrame macro="">
      <xdr:nvGraphicFramePr>
        <xdr:cNvPr id="2" name="Gráfico 3">
          <a:extLst>
            <a:ext uri="{FF2B5EF4-FFF2-40B4-BE49-F238E27FC236}">
              <a16:creationId xmlns:a16="http://schemas.microsoft.com/office/drawing/2014/main" id="{77EC9013-C3A2-4514-9F94-4B77CA2AD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592634A1-1375-4730-A60F-D0615C03F1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9195013"/>
    <xdr:ext cx="6046470" cy="2592705"/>
    <xdr:graphicFrame macro="">
      <xdr:nvGraphicFramePr>
        <xdr:cNvPr id="2" name="Gráfico 3">
          <a:extLst>
            <a:ext uri="{FF2B5EF4-FFF2-40B4-BE49-F238E27FC236}">
              <a16:creationId xmlns:a16="http://schemas.microsoft.com/office/drawing/2014/main" id="{C3F7C563-1203-4681-BB09-665903483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48AC7112-A730-4F2F-A1AC-878145B6BC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859780" y="9189520"/>
    <xdr:ext cx="6046470" cy="2592705"/>
    <xdr:graphicFrame macro="">
      <xdr:nvGraphicFramePr>
        <xdr:cNvPr id="2" name="Gráfico 3">
          <a:extLst>
            <a:ext uri="{FF2B5EF4-FFF2-40B4-BE49-F238E27FC236}">
              <a16:creationId xmlns:a16="http://schemas.microsoft.com/office/drawing/2014/main" id="{26D78F46-2294-476B-9DA3-EC8F7315F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8A0CBB6D-8B3F-457B-83F2-E45537B04A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7"/>
  <sheetViews>
    <sheetView tabSelected="1" zoomScale="70" zoomScaleNormal="70" workbookViewId="0">
      <selection activeCell="E17" sqref="E17"/>
    </sheetView>
  </sheetViews>
  <sheetFormatPr baseColWidth="10" defaultColWidth="11.44140625" defaultRowHeight="14.4"/>
  <cols>
    <col min="1" max="1" width="34" style="1" customWidth="1"/>
    <col min="2" max="2" width="22.109375" style="1" customWidth="1"/>
    <col min="3" max="3" width="38.33203125" style="1" customWidth="1"/>
    <col min="4" max="4" width="46.33203125" style="1" customWidth="1"/>
    <col min="5" max="9" width="53.33203125" style="1" customWidth="1"/>
    <col min="10" max="10" width="43.6640625" style="1" customWidth="1"/>
    <col min="11" max="11" width="39.33203125" style="1" customWidth="1"/>
    <col min="12" max="12" width="35.44140625" style="1" customWidth="1"/>
    <col min="13" max="13" width="25" style="1" customWidth="1"/>
    <col min="14" max="14" width="11.44140625" style="1"/>
    <col min="15" max="15" width="12.5546875" style="1" bestFit="1" customWidth="1"/>
    <col min="16" max="18" width="11.44140625" style="1"/>
    <col min="19" max="19" width="12.6640625" style="1" bestFit="1" customWidth="1"/>
    <col min="20" max="22" width="11.44140625" style="1"/>
    <col min="23" max="23" width="12.6640625" style="1" bestFit="1" customWidth="1"/>
    <col min="24" max="39" width="11.44140625" style="1"/>
    <col min="40" max="40" width="39.109375" style="1" customWidth="1"/>
    <col min="41" max="41" width="52.6640625" style="1" customWidth="1"/>
    <col min="42" max="42" width="46.88671875" style="1" customWidth="1"/>
    <col min="43" max="43" width="44.88671875" style="1" customWidth="1"/>
    <col min="44" max="44" width="22.5546875" style="1" customWidth="1"/>
    <col min="45" max="45" width="27.6640625" style="1" customWidth="1"/>
    <col min="46" max="16384" width="11.44140625" style="1"/>
  </cols>
  <sheetData>
    <row r="1" spans="1:48" ht="24" customHeight="1">
      <c r="A1" s="244"/>
      <c r="B1" s="236" t="s">
        <v>0</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10" t="s">
        <v>1</v>
      </c>
      <c r="AS1" s="31" t="s">
        <v>2</v>
      </c>
      <c r="AT1" s="11"/>
      <c r="AU1" s="11"/>
      <c r="AV1" s="11"/>
    </row>
    <row r="2" spans="1:48" ht="24" customHeight="1">
      <c r="A2" s="245"/>
      <c r="B2" s="238"/>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10" t="s">
        <v>3</v>
      </c>
      <c r="AS2" s="31">
        <v>14</v>
      </c>
      <c r="AT2" s="11"/>
      <c r="AU2" s="11"/>
      <c r="AV2" s="11"/>
    </row>
    <row r="3" spans="1:48" ht="24" customHeight="1">
      <c r="A3" s="245"/>
      <c r="B3" s="240" t="s">
        <v>4</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10" t="s">
        <v>5</v>
      </c>
      <c r="AS3" s="31" t="s">
        <v>6</v>
      </c>
      <c r="AT3" s="11"/>
      <c r="AU3" s="11"/>
      <c r="AV3" s="11"/>
    </row>
    <row r="4" spans="1:48" ht="24" customHeight="1">
      <c r="A4" s="246"/>
      <c r="B4" s="242"/>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12" t="s">
        <v>7</v>
      </c>
      <c r="AS4" s="32">
        <v>44728</v>
      </c>
      <c r="AT4" s="11"/>
      <c r="AU4" s="11"/>
      <c r="AV4" s="11"/>
    </row>
    <row r="5" spans="1:48">
      <c r="A5" s="13"/>
      <c r="B5" s="13"/>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5"/>
      <c r="AS5" s="15"/>
      <c r="AT5" s="11"/>
      <c r="AU5" s="11"/>
      <c r="AV5" s="11"/>
    </row>
    <row r="6" spans="1:48" ht="15" thickBot="1">
      <c r="A6" s="16"/>
      <c r="B6" s="16"/>
      <c r="C6" s="16"/>
      <c r="D6" s="16"/>
      <c r="E6" s="16"/>
      <c r="F6" s="16"/>
      <c r="G6" s="16"/>
      <c r="H6" s="16"/>
      <c r="I6" s="16"/>
      <c r="J6" s="16"/>
      <c r="K6" s="16"/>
      <c r="L6" s="16"/>
      <c r="M6" s="16"/>
      <c r="N6" s="16"/>
      <c r="O6" s="16"/>
      <c r="P6" s="16"/>
      <c r="Q6" s="16"/>
      <c r="R6" s="16"/>
      <c r="S6" s="11"/>
      <c r="T6" s="11"/>
      <c r="U6" s="11"/>
      <c r="V6" s="11"/>
      <c r="W6" s="11"/>
      <c r="X6" s="11"/>
      <c r="Y6" s="11"/>
      <c r="Z6" s="11"/>
      <c r="AA6" s="11"/>
      <c r="AB6" s="11"/>
      <c r="AC6" s="11"/>
      <c r="AD6" s="11"/>
      <c r="AE6" s="11"/>
      <c r="AF6" s="11"/>
      <c r="AG6" s="11"/>
      <c r="AH6" s="11"/>
      <c r="AI6" s="11"/>
      <c r="AJ6" s="11"/>
      <c r="AK6" s="11"/>
      <c r="AL6" s="17"/>
      <c r="AM6" s="17"/>
      <c r="AN6" s="17"/>
      <c r="AO6" s="17"/>
      <c r="AP6" s="17"/>
      <c r="AQ6" s="17"/>
      <c r="AR6" s="17"/>
      <c r="AS6" s="11"/>
      <c r="AT6" s="11"/>
      <c r="AU6" s="11"/>
      <c r="AV6" s="11"/>
    </row>
    <row r="7" spans="1:48" ht="15.6" thickBot="1">
      <c r="A7" s="18" t="s">
        <v>8</v>
      </c>
      <c r="B7" s="19"/>
      <c r="C7" s="82">
        <v>44939</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row>
    <row r="8" spans="1:48" ht="15" thickBot="1">
      <c r="A8" s="20"/>
      <c r="B8" s="16"/>
      <c r="C8" s="20"/>
      <c r="D8" s="21"/>
      <c r="E8" s="21"/>
      <c r="F8" s="21"/>
      <c r="G8" s="21"/>
      <c r="H8" s="21"/>
      <c r="I8" s="2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row>
    <row r="9" spans="1:48" ht="15" thickBot="1">
      <c r="A9" s="22" t="s">
        <v>9</v>
      </c>
      <c r="B9" s="16"/>
      <c r="C9" s="83">
        <v>2022</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row>
    <row r="10" spans="1:48" ht="15" thickBot="1">
      <c r="A10" s="20"/>
      <c r="B10" s="16"/>
      <c r="C10" s="20"/>
      <c r="D10" s="21"/>
      <c r="E10" s="21"/>
      <c r="F10" s="21"/>
      <c r="G10" s="21"/>
      <c r="H10" s="21"/>
      <c r="I10" s="2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row>
    <row r="11" spans="1:48" ht="15" thickBot="1">
      <c r="A11" s="22" t="s">
        <v>10</v>
      </c>
      <c r="B11" s="19"/>
      <c r="C11" s="83" t="s">
        <v>11</v>
      </c>
      <c r="D11" s="21"/>
      <c r="E11" s="21"/>
      <c r="F11" s="21"/>
      <c r="G11" s="21"/>
      <c r="H11" s="21"/>
      <c r="I11" s="2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row>
    <row r="12" spans="1:48" ht="15" thickBot="1">
      <c r="A12" s="20"/>
      <c r="B12" s="16"/>
      <c r="C12" s="20"/>
      <c r="D12" s="21"/>
      <c r="E12" s="21"/>
      <c r="F12" s="21"/>
      <c r="G12" s="21"/>
      <c r="H12" s="21"/>
      <c r="I12" s="2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row>
    <row r="13" spans="1:48" ht="28.2" thickBot="1">
      <c r="A13" s="18" t="s">
        <v>12</v>
      </c>
      <c r="B13" s="16"/>
      <c r="C13" s="83" t="s">
        <v>13</v>
      </c>
      <c r="D13" s="21"/>
      <c r="E13" s="21"/>
      <c r="F13" s="21"/>
      <c r="G13" s="21"/>
      <c r="H13" s="21"/>
      <c r="I13" s="2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row>
    <row r="14" spans="1:48" ht="15" thickBot="1">
      <c r="A14" s="20"/>
      <c r="B14" s="16"/>
      <c r="C14" s="20"/>
      <c r="D14" s="21"/>
      <c r="E14" s="21"/>
      <c r="F14" s="21"/>
      <c r="G14" s="21"/>
      <c r="H14" s="21"/>
      <c r="I14" s="2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row>
    <row r="15" spans="1:48" ht="15" thickBot="1">
      <c r="A15" s="18" t="s">
        <v>14</v>
      </c>
      <c r="B15" s="19"/>
      <c r="C15" s="83" t="s">
        <v>15</v>
      </c>
      <c r="D15" s="21"/>
      <c r="E15" s="21"/>
      <c r="F15" s="21"/>
      <c r="G15" s="21"/>
      <c r="H15" s="21"/>
      <c r="I15" s="2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row>
    <row r="16" spans="1:48" ht="15" thickBot="1">
      <c r="A16" s="11"/>
      <c r="B16" s="11"/>
      <c r="C16" s="8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row>
    <row r="17" spans="1:48" ht="28.2" thickBot="1">
      <c r="A17" s="30" t="s">
        <v>16</v>
      </c>
      <c r="B17"/>
      <c r="C17" s="83" t="s">
        <v>17</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row>
    <row r="18" spans="1:48" ht="16.8">
      <c r="A18" s="21"/>
      <c r="B18" s="21"/>
      <c r="C18" s="85"/>
      <c r="D18" s="21"/>
      <c r="E18" s="21"/>
      <c r="F18" s="21"/>
      <c r="G18" s="21"/>
      <c r="H18" s="21"/>
      <c r="I18" s="21"/>
      <c r="J18" s="21"/>
      <c r="K18" s="21"/>
      <c r="L18" s="23"/>
      <c r="M18" s="21"/>
      <c r="N18" s="21"/>
      <c r="O18" s="21"/>
      <c r="P18" s="21"/>
      <c r="Q18" s="21"/>
      <c r="R18" s="21"/>
      <c r="S18" s="21"/>
      <c r="T18" s="21"/>
      <c r="U18" s="23"/>
      <c r="V18" s="24"/>
      <c r="W18" s="25"/>
      <c r="X18" s="24"/>
      <c r="Y18" s="24"/>
      <c r="Z18" s="24"/>
      <c r="AA18" s="24"/>
      <c r="AB18" s="24"/>
      <c r="AC18" s="26"/>
      <c r="AD18" s="24"/>
      <c r="AE18" s="24"/>
      <c r="AF18" s="24"/>
      <c r="AG18" s="4"/>
      <c r="AH18" s="4"/>
      <c r="AI18" s="4"/>
      <c r="AJ18" s="4"/>
      <c r="AK18" s="4"/>
      <c r="AL18" s="24"/>
      <c r="AM18" s="24"/>
      <c r="AN18" s="24"/>
      <c r="AO18" s="24"/>
      <c r="AP18" s="24"/>
      <c r="AQ18" s="24"/>
      <c r="AR18" s="24"/>
      <c r="AS18" s="24"/>
      <c r="AT18" s="11"/>
      <c r="AU18" s="11"/>
      <c r="AV18" s="11"/>
    </row>
    <row r="19" spans="1:48" ht="64.5" customHeight="1">
      <c r="A19" s="213" t="s">
        <v>18</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11"/>
      <c r="AU19" s="11"/>
      <c r="AV19" s="11"/>
    </row>
    <row r="20" spans="1:48">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row>
    <row r="21" spans="1:48" ht="15" thickBo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row>
    <row r="22" spans="1:48" ht="18" thickBot="1">
      <c r="A22" s="185" t="s">
        <v>19</v>
      </c>
      <c r="B22" s="186"/>
      <c r="C22" s="186"/>
      <c r="D22" s="186"/>
      <c r="E22" s="186"/>
      <c r="F22" s="186"/>
      <c r="G22" s="186"/>
      <c r="H22" s="186"/>
      <c r="I22" s="186"/>
      <c r="J22" s="186"/>
      <c r="K22" s="186"/>
      <c r="L22" s="186"/>
      <c r="M22" s="186"/>
      <c r="N22" s="187" t="s">
        <v>20</v>
      </c>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9"/>
      <c r="AO22" s="190" t="s">
        <v>21</v>
      </c>
      <c r="AP22" s="190"/>
      <c r="AQ22" s="190"/>
      <c r="AR22" s="190"/>
      <c r="AS22" s="191"/>
      <c r="AT22" s="11"/>
      <c r="AU22" s="11"/>
      <c r="AV22" s="11"/>
    </row>
    <row r="23" spans="1:48" ht="27.75" customHeight="1" thickBot="1">
      <c r="A23" s="206" t="s">
        <v>22</v>
      </c>
      <c r="B23" s="207"/>
      <c r="C23" s="207"/>
      <c r="D23" s="207"/>
      <c r="E23" s="208"/>
      <c r="F23" s="206" t="s">
        <v>23</v>
      </c>
      <c r="G23" s="207"/>
      <c r="H23" s="207"/>
      <c r="I23" s="207"/>
      <c r="J23" s="207"/>
      <c r="K23" s="207"/>
      <c r="L23" s="207"/>
      <c r="M23" s="208"/>
      <c r="N23" s="205" t="s">
        <v>24</v>
      </c>
      <c r="O23" s="181"/>
      <c r="P23" s="180" t="s">
        <v>25</v>
      </c>
      <c r="Q23" s="181"/>
      <c r="R23" s="180" t="s">
        <v>26</v>
      </c>
      <c r="S23" s="181"/>
      <c r="T23" s="180" t="s">
        <v>27</v>
      </c>
      <c r="U23" s="181"/>
      <c r="V23" s="180" t="s">
        <v>28</v>
      </c>
      <c r="W23" s="181"/>
      <c r="X23" s="180" t="s">
        <v>29</v>
      </c>
      <c r="Y23" s="181"/>
      <c r="Z23" s="180" t="s">
        <v>30</v>
      </c>
      <c r="AA23" s="181"/>
      <c r="AB23" s="180" t="s">
        <v>31</v>
      </c>
      <c r="AC23" s="181"/>
      <c r="AD23" s="180" t="s">
        <v>32</v>
      </c>
      <c r="AE23" s="181"/>
      <c r="AF23" s="180" t="s">
        <v>33</v>
      </c>
      <c r="AG23" s="181"/>
      <c r="AH23" s="180" t="s">
        <v>34</v>
      </c>
      <c r="AI23" s="181"/>
      <c r="AJ23" s="180" t="s">
        <v>35</v>
      </c>
      <c r="AK23" s="181"/>
      <c r="AL23" s="180" t="s">
        <v>36</v>
      </c>
      <c r="AM23" s="181"/>
      <c r="AN23" s="203" t="s">
        <v>37</v>
      </c>
      <c r="AO23" s="192"/>
      <c r="AP23" s="192"/>
      <c r="AQ23" s="193"/>
      <c r="AR23" s="192"/>
      <c r="AS23" s="194"/>
      <c r="AT23" s="11"/>
      <c r="AU23" s="11"/>
      <c r="AV23" s="11"/>
    </row>
    <row r="24" spans="1:48" ht="48.75" customHeight="1" thickBot="1">
      <c r="A24" s="180" t="s">
        <v>38</v>
      </c>
      <c r="B24" s="180" t="s">
        <v>39</v>
      </c>
      <c r="C24" s="180" t="s">
        <v>40</v>
      </c>
      <c r="D24" s="180" t="s">
        <v>41</v>
      </c>
      <c r="E24" s="180" t="s">
        <v>42</v>
      </c>
      <c r="F24" s="180" t="s">
        <v>43</v>
      </c>
      <c r="G24" s="180" t="s">
        <v>44</v>
      </c>
      <c r="H24" s="218" t="s">
        <v>45</v>
      </c>
      <c r="I24" s="218" t="s">
        <v>46</v>
      </c>
      <c r="J24" s="214" t="s">
        <v>47</v>
      </c>
      <c r="K24" s="214" t="s">
        <v>48</v>
      </c>
      <c r="L24" s="214" t="s">
        <v>49</v>
      </c>
      <c r="M24" s="214" t="s">
        <v>50</v>
      </c>
      <c r="N24" s="182"/>
      <c r="O24" s="183"/>
      <c r="P24" s="182"/>
      <c r="Q24" s="183"/>
      <c r="R24" s="182"/>
      <c r="S24" s="183"/>
      <c r="T24" s="182"/>
      <c r="U24" s="183"/>
      <c r="V24" s="182"/>
      <c r="W24" s="183"/>
      <c r="X24" s="182"/>
      <c r="Y24" s="183"/>
      <c r="Z24" s="182"/>
      <c r="AA24" s="183"/>
      <c r="AB24" s="182"/>
      <c r="AC24" s="183"/>
      <c r="AD24" s="182"/>
      <c r="AE24" s="183"/>
      <c r="AF24" s="182"/>
      <c r="AG24" s="183"/>
      <c r="AH24" s="182" t="s">
        <v>26</v>
      </c>
      <c r="AI24" s="183"/>
      <c r="AJ24" s="182"/>
      <c r="AK24" s="183"/>
      <c r="AL24" s="182" t="s">
        <v>26</v>
      </c>
      <c r="AM24" s="183"/>
      <c r="AN24" s="203"/>
      <c r="AO24" s="195" t="s">
        <v>51</v>
      </c>
      <c r="AP24" s="197" t="s">
        <v>52</v>
      </c>
      <c r="AQ24" s="169" t="s">
        <v>53</v>
      </c>
      <c r="AR24" s="199" t="s">
        <v>54</v>
      </c>
      <c r="AS24" s="200" t="s">
        <v>55</v>
      </c>
      <c r="AT24" s="11"/>
      <c r="AU24" s="11"/>
      <c r="AV24" s="11"/>
    </row>
    <row r="25" spans="1:48" ht="36.75" customHeight="1" thickBot="1">
      <c r="A25" s="180"/>
      <c r="B25" s="180"/>
      <c r="C25" s="180"/>
      <c r="D25" s="180"/>
      <c r="E25" s="180"/>
      <c r="F25" s="180"/>
      <c r="G25" s="180"/>
      <c r="H25" s="214"/>
      <c r="I25" s="214"/>
      <c r="J25" s="214"/>
      <c r="K25" s="214"/>
      <c r="L25" s="214"/>
      <c r="M25" s="214"/>
      <c r="N25" s="27" t="s">
        <v>56</v>
      </c>
      <c r="O25" s="27" t="s">
        <v>57</v>
      </c>
      <c r="P25" s="27" t="s">
        <v>58</v>
      </c>
      <c r="Q25" s="27" t="s">
        <v>59</v>
      </c>
      <c r="R25" s="27" t="s">
        <v>58</v>
      </c>
      <c r="S25" s="27" t="s">
        <v>59</v>
      </c>
      <c r="T25" s="27" t="s">
        <v>58</v>
      </c>
      <c r="U25" s="27" t="s">
        <v>59</v>
      </c>
      <c r="V25" s="27" t="s">
        <v>58</v>
      </c>
      <c r="W25" s="27" t="s">
        <v>59</v>
      </c>
      <c r="X25" s="27" t="s">
        <v>58</v>
      </c>
      <c r="Y25" s="27" t="s">
        <v>59</v>
      </c>
      <c r="Z25" s="27" t="s">
        <v>58</v>
      </c>
      <c r="AA25" s="27" t="s">
        <v>59</v>
      </c>
      <c r="AB25" s="27" t="s">
        <v>58</v>
      </c>
      <c r="AC25" s="27" t="s">
        <v>59</v>
      </c>
      <c r="AD25" s="27" t="s">
        <v>58</v>
      </c>
      <c r="AE25" s="27" t="s">
        <v>59</v>
      </c>
      <c r="AF25" s="27" t="s">
        <v>58</v>
      </c>
      <c r="AG25" s="27" t="s">
        <v>59</v>
      </c>
      <c r="AH25" s="27" t="s">
        <v>58</v>
      </c>
      <c r="AI25" s="27" t="s">
        <v>59</v>
      </c>
      <c r="AJ25" s="27" t="s">
        <v>58</v>
      </c>
      <c r="AK25" s="27" t="s">
        <v>59</v>
      </c>
      <c r="AL25" s="27" t="s">
        <v>58</v>
      </c>
      <c r="AM25" s="27" t="s">
        <v>59</v>
      </c>
      <c r="AN25" s="203"/>
      <c r="AO25" s="196"/>
      <c r="AP25" s="198"/>
      <c r="AQ25" s="170"/>
      <c r="AR25" s="166"/>
      <c r="AS25" s="201"/>
      <c r="AT25" s="11"/>
      <c r="AU25" s="11"/>
      <c r="AV25" s="11"/>
    </row>
    <row r="26" spans="1:48" ht="82.5" customHeight="1" thickBot="1">
      <c r="A26" s="202" t="s">
        <v>60</v>
      </c>
      <c r="B26" s="202" t="s">
        <v>61</v>
      </c>
      <c r="C26" s="202" t="s">
        <v>62</v>
      </c>
      <c r="D26" s="149" t="s">
        <v>63</v>
      </c>
      <c r="E26" s="149" t="s">
        <v>64</v>
      </c>
      <c r="F26" s="149" t="s">
        <v>65</v>
      </c>
      <c r="G26" s="204" t="s">
        <v>66</v>
      </c>
      <c r="H26" s="149" t="s">
        <v>67</v>
      </c>
      <c r="I26" s="149" t="s">
        <v>68</v>
      </c>
      <c r="J26" s="209" t="s">
        <v>69</v>
      </c>
      <c r="K26" s="210">
        <v>44621</v>
      </c>
      <c r="L26" s="210">
        <v>44864</v>
      </c>
      <c r="M26" s="204" t="s">
        <v>70</v>
      </c>
      <c r="N26" s="147">
        <v>0.1</v>
      </c>
      <c r="O26" s="147">
        <f>N26*(P26+R26+T26+V26+X26+Z26+AB26+AD26+AF26+AH26+AJ26+AL26)</f>
        <v>0.1</v>
      </c>
      <c r="P26" s="147"/>
      <c r="Q26" s="147"/>
      <c r="R26" s="147"/>
      <c r="S26" s="147"/>
      <c r="T26" s="147">
        <v>0.13</v>
      </c>
      <c r="U26" s="147">
        <v>0.13</v>
      </c>
      <c r="V26" s="147">
        <v>0.13</v>
      </c>
      <c r="W26" s="147">
        <v>0.13</v>
      </c>
      <c r="X26" s="147">
        <v>0.13</v>
      </c>
      <c r="Y26" s="147">
        <v>0.13</v>
      </c>
      <c r="Z26" s="147">
        <v>0.13</v>
      </c>
      <c r="AA26" s="147">
        <v>0.13</v>
      </c>
      <c r="AB26" s="147">
        <v>0.13</v>
      </c>
      <c r="AC26" s="147">
        <v>0</v>
      </c>
      <c r="AD26" s="147">
        <v>0.13</v>
      </c>
      <c r="AE26" s="147">
        <v>0.26</v>
      </c>
      <c r="AF26" s="147">
        <v>0.13</v>
      </c>
      <c r="AG26" s="147">
        <v>0.13</v>
      </c>
      <c r="AH26" s="147">
        <v>0.09</v>
      </c>
      <c r="AI26" s="147">
        <v>0.09</v>
      </c>
      <c r="AJ26" s="147"/>
      <c r="AK26" s="147"/>
      <c r="AL26" s="147"/>
      <c r="AM26" s="147"/>
      <c r="AN26" s="139">
        <f t="shared" ref="AN26" si="0">N26*(Q26+S26+U26+W26+Y26+AA26+AC26+AE26+AG26+AI26+AK26+AM26)</f>
        <v>0.1</v>
      </c>
      <c r="AO26" s="87" t="s">
        <v>71</v>
      </c>
      <c r="AP26" s="87" t="s">
        <v>72</v>
      </c>
      <c r="AQ26" s="88" t="s">
        <v>73</v>
      </c>
      <c r="AR26" s="71">
        <f t="shared" ref="AR26" si="1">Q26+S26+U26</f>
        <v>0.13</v>
      </c>
      <c r="AS26" s="143">
        <f t="shared" ref="AS26" si="2">SUM(AR26:AR29)</f>
        <v>1</v>
      </c>
      <c r="AT26" s="11"/>
      <c r="AU26" s="11"/>
      <c r="AV26" s="11"/>
    </row>
    <row r="27" spans="1:48" ht="68.25" customHeight="1" thickBot="1">
      <c r="A27" s="202"/>
      <c r="B27" s="202"/>
      <c r="C27" s="202"/>
      <c r="D27" s="149"/>
      <c r="E27" s="149"/>
      <c r="F27" s="149"/>
      <c r="G27" s="204"/>
      <c r="H27" s="149"/>
      <c r="I27" s="149"/>
      <c r="J27" s="209"/>
      <c r="K27" s="210"/>
      <c r="L27" s="210"/>
      <c r="M27" s="204"/>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39"/>
      <c r="AO27" s="87" t="s">
        <v>74</v>
      </c>
      <c r="AP27" s="87" t="s">
        <v>75</v>
      </c>
      <c r="AQ27" s="87" t="s">
        <v>76</v>
      </c>
      <c r="AR27" s="71">
        <f t="shared" ref="AR27" si="3">W26+Y26+AA26</f>
        <v>0.39</v>
      </c>
      <c r="AS27" s="143"/>
      <c r="AT27" s="11"/>
      <c r="AU27" s="11"/>
      <c r="AV27" s="11"/>
    </row>
    <row r="28" spans="1:48" ht="67.5" customHeight="1" thickBot="1">
      <c r="A28" s="202"/>
      <c r="B28" s="202"/>
      <c r="C28" s="202"/>
      <c r="D28" s="149"/>
      <c r="E28" s="149"/>
      <c r="F28" s="149"/>
      <c r="G28" s="204"/>
      <c r="H28" s="149"/>
      <c r="I28" s="149"/>
      <c r="J28" s="209"/>
      <c r="K28" s="210"/>
      <c r="L28" s="210"/>
      <c r="M28" s="204"/>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39"/>
      <c r="AO28" s="87" t="s">
        <v>77</v>
      </c>
      <c r="AP28" s="87" t="s">
        <v>78</v>
      </c>
      <c r="AQ28" s="87" t="s">
        <v>79</v>
      </c>
      <c r="AR28" s="71">
        <f t="shared" ref="AR28" si="4">AC26+AE26+AG26</f>
        <v>0.39</v>
      </c>
      <c r="AS28" s="143"/>
      <c r="AT28" s="11"/>
      <c r="AU28" s="11"/>
      <c r="AV28" s="11"/>
    </row>
    <row r="29" spans="1:48" ht="114.75" customHeight="1" thickBot="1">
      <c r="A29" s="202"/>
      <c r="B29" s="202"/>
      <c r="C29" s="202"/>
      <c r="D29" s="149"/>
      <c r="E29" s="149"/>
      <c r="F29" s="149"/>
      <c r="G29" s="204"/>
      <c r="H29" s="149"/>
      <c r="I29" s="149"/>
      <c r="J29" s="209"/>
      <c r="K29" s="210"/>
      <c r="L29" s="210"/>
      <c r="M29" s="204"/>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39"/>
      <c r="AO29" s="87" t="s">
        <v>80</v>
      </c>
      <c r="AP29" s="87" t="s">
        <v>81</v>
      </c>
      <c r="AQ29" s="87" t="s">
        <v>82</v>
      </c>
      <c r="AR29" s="71">
        <f t="shared" ref="AR29" si="5">AI26+AK26+AM26</f>
        <v>0.09</v>
      </c>
      <c r="AS29" s="143"/>
      <c r="AT29" s="11"/>
      <c r="AU29" s="11"/>
      <c r="AV29" s="11"/>
    </row>
    <row r="30" spans="1:48" ht="88.5" customHeight="1" thickBot="1">
      <c r="A30" s="202"/>
      <c r="B30" s="202"/>
      <c r="C30" s="202"/>
      <c r="D30" s="149"/>
      <c r="E30" s="149"/>
      <c r="F30" s="149" t="s">
        <v>83</v>
      </c>
      <c r="G30" s="204" t="s">
        <v>84</v>
      </c>
      <c r="H30" s="149" t="s">
        <v>85</v>
      </c>
      <c r="I30" s="149" t="s">
        <v>86</v>
      </c>
      <c r="J30" s="209" t="s">
        <v>69</v>
      </c>
      <c r="K30" s="266">
        <v>44621</v>
      </c>
      <c r="L30" s="210">
        <v>44864</v>
      </c>
      <c r="M30" s="204" t="s">
        <v>70</v>
      </c>
      <c r="N30" s="147">
        <v>0.1</v>
      </c>
      <c r="O30" s="147">
        <f>N30*(P30+R30+T30+V30+X30+Z30+AB30+AD30+AF30+AH30+AJ30+AL30)</f>
        <v>9.9999999999999992E-2</v>
      </c>
      <c r="P30" s="147"/>
      <c r="Q30" s="147"/>
      <c r="R30" s="147"/>
      <c r="S30" s="147"/>
      <c r="T30" s="147">
        <v>0.25</v>
      </c>
      <c r="U30" s="147">
        <v>0.25</v>
      </c>
      <c r="V30" s="147">
        <v>0.25</v>
      </c>
      <c r="W30" s="147">
        <v>0.25</v>
      </c>
      <c r="X30" s="147">
        <v>0.1</v>
      </c>
      <c r="Y30" s="147">
        <v>0.1</v>
      </c>
      <c r="Z30" s="147"/>
      <c r="AA30" s="147"/>
      <c r="AB30" s="147">
        <v>0.1</v>
      </c>
      <c r="AC30" s="147">
        <v>0.1</v>
      </c>
      <c r="AD30" s="147">
        <v>0.1</v>
      </c>
      <c r="AE30" s="147">
        <v>0.2</v>
      </c>
      <c r="AF30" s="147">
        <v>0.1</v>
      </c>
      <c r="AG30" s="147">
        <v>0.1</v>
      </c>
      <c r="AH30" s="147">
        <v>0.1</v>
      </c>
      <c r="AI30" s="147"/>
      <c r="AJ30" s="147"/>
      <c r="AK30" s="147"/>
      <c r="AL30" s="147"/>
      <c r="AM30" s="147"/>
      <c r="AN30" s="139">
        <f t="shared" ref="AN30" si="6">N30*(Q30+S30+U30+W30+Y30+AA30+AC30+AE30+AG30+AI30+AK30+AM30)</f>
        <v>9.9999999999999992E-2</v>
      </c>
      <c r="AO30" s="87" t="s">
        <v>87</v>
      </c>
      <c r="AP30" s="87" t="s">
        <v>88</v>
      </c>
      <c r="AQ30" s="88" t="s">
        <v>73</v>
      </c>
      <c r="AR30" s="71">
        <f t="shared" ref="AR30" si="7">Q30+S30+U30</f>
        <v>0.25</v>
      </c>
      <c r="AS30" s="143">
        <f t="shared" ref="AS30" si="8">SUM(AR30:AR33)</f>
        <v>1</v>
      </c>
      <c r="AT30" s="11"/>
      <c r="AU30" s="11"/>
      <c r="AV30" s="11"/>
    </row>
    <row r="31" spans="1:48" ht="66.75" customHeight="1" thickBot="1">
      <c r="A31" s="202"/>
      <c r="B31" s="202"/>
      <c r="C31" s="202"/>
      <c r="D31" s="149"/>
      <c r="E31" s="149"/>
      <c r="F31" s="149"/>
      <c r="G31" s="204"/>
      <c r="H31" s="149"/>
      <c r="I31" s="149"/>
      <c r="J31" s="209"/>
      <c r="K31" s="266"/>
      <c r="L31" s="210"/>
      <c r="M31" s="204"/>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39"/>
      <c r="AO31" s="87" t="s">
        <v>89</v>
      </c>
      <c r="AP31" s="87" t="s">
        <v>90</v>
      </c>
      <c r="AQ31" s="87" t="s">
        <v>76</v>
      </c>
      <c r="AR31" s="71">
        <f t="shared" ref="AR31" si="9">W30+Y30+AA30</f>
        <v>0.35</v>
      </c>
      <c r="AS31" s="143"/>
      <c r="AT31" s="11"/>
      <c r="AU31" s="11"/>
      <c r="AV31" s="11"/>
    </row>
    <row r="32" spans="1:48" ht="96" customHeight="1" thickBot="1">
      <c r="A32" s="202"/>
      <c r="B32" s="202"/>
      <c r="C32" s="202"/>
      <c r="D32" s="149"/>
      <c r="E32" s="149"/>
      <c r="F32" s="149"/>
      <c r="G32" s="204"/>
      <c r="H32" s="149"/>
      <c r="I32" s="149"/>
      <c r="J32" s="209"/>
      <c r="K32" s="266"/>
      <c r="L32" s="210"/>
      <c r="M32" s="204"/>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39"/>
      <c r="AO32" s="119" t="s">
        <v>91</v>
      </c>
      <c r="AP32" s="119" t="s">
        <v>92</v>
      </c>
      <c r="AQ32" s="119" t="s">
        <v>93</v>
      </c>
      <c r="AR32" s="71">
        <f t="shared" ref="AR32" si="10">AC30+AE30+AG30</f>
        <v>0.4</v>
      </c>
      <c r="AS32" s="143"/>
      <c r="AT32" s="11"/>
      <c r="AU32" s="11"/>
      <c r="AV32" s="11"/>
    </row>
    <row r="33" spans="1:48" ht="26.25" customHeight="1" thickBot="1">
      <c r="A33" s="202"/>
      <c r="B33" s="202"/>
      <c r="C33" s="202"/>
      <c r="D33" s="149"/>
      <c r="E33" s="149"/>
      <c r="F33" s="149"/>
      <c r="G33" s="204"/>
      <c r="H33" s="149"/>
      <c r="I33" s="149"/>
      <c r="J33" s="209"/>
      <c r="K33" s="266"/>
      <c r="L33" s="210"/>
      <c r="M33" s="204"/>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39"/>
      <c r="AO33" s="70" t="s">
        <v>94</v>
      </c>
      <c r="AP33" s="70" t="s">
        <v>94</v>
      </c>
      <c r="AQ33" s="70" t="s">
        <v>94</v>
      </c>
      <c r="AR33" s="71">
        <f t="shared" ref="AR33" si="11">AI30+AK30+AM30</f>
        <v>0</v>
      </c>
      <c r="AS33" s="143"/>
      <c r="AT33" s="11"/>
      <c r="AU33" s="11"/>
      <c r="AV33" s="11"/>
    </row>
    <row r="34" spans="1:48" ht="26.25" customHeight="1" thickBot="1">
      <c r="A34" s="202"/>
      <c r="B34" s="202"/>
      <c r="C34" s="202"/>
      <c r="D34" s="149"/>
      <c r="E34" s="149"/>
      <c r="F34" s="149" t="s">
        <v>95</v>
      </c>
      <c r="G34" s="204" t="s">
        <v>96</v>
      </c>
      <c r="H34" s="149" t="s">
        <v>97</v>
      </c>
      <c r="I34" s="149" t="s">
        <v>98</v>
      </c>
      <c r="J34" s="209" t="s">
        <v>69</v>
      </c>
      <c r="K34" s="210">
        <v>44774</v>
      </c>
      <c r="L34" s="210">
        <v>44895</v>
      </c>
      <c r="M34" s="204" t="s">
        <v>70</v>
      </c>
      <c r="N34" s="147">
        <v>0.05</v>
      </c>
      <c r="O34" s="147">
        <f t="shared" ref="O34" si="12">N34*(P34+R34+T34+V34+X34+Z34+AB34+AD34+AF34+AH34+AJ34+AL34)</f>
        <v>0.05</v>
      </c>
      <c r="P34" s="147"/>
      <c r="Q34" s="147"/>
      <c r="R34" s="147"/>
      <c r="S34" s="147"/>
      <c r="T34" s="147"/>
      <c r="U34" s="147"/>
      <c r="V34" s="147"/>
      <c r="W34" s="147"/>
      <c r="X34" s="147"/>
      <c r="Y34" s="147"/>
      <c r="Z34" s="147"/>
      <c r="AA34" s="147"/>
      <c r="AB34" s="147"/>
      <c r="AC34" s="147"/>
      <c r="AD34" s="147">
        <v>0.5</v>
      </c>
      <c r="AE34" s="147">
        <v>0.5</v>
      </c>
      <c r="AF34" s="147"/>
      <c r="AG34" s="147"/>
      <c r="AH34" s="147"/>
      <c r="AI34" s="147"/>
      <c r="AJ34" s="147">
        <v>0.5</v>
      </c>
      <c r="AK34" s="147">
        <v>0.5</v>
      </c>
      <c r="AL34" s="147"/>
      <c r="AM34" s="147"/>
      <c r="AN34" s="139">
        <f t="shared" ref="AN34" si="13">N34*(Q34+S34+U34+W34+Y34+AA34+AC34+AE34+AG34+AI34+AK34+AM34)</f>
        <v>0.05</v>
      </c>
      <c r="AO34" s="70" t="s">
        <v>99</v>
      </c>
      <c r="AP34" s="70" t="s">
        <v>99</v>
      </c>
      <c r="AQ34" s="70" t="s">
        <v>99</v>
      </c>
      <c r="AR34" s="71">
        <f t="shared" ref="AR34" si="14">Q34+S34+U34</f>
        <v>0</v>
      </c>
      <c r="AS34" s="143">
        <f t="shared" ref="AS34" si="15">SUM(AR34:AR37)</f>
        <v>1</v>
      </c>
      <c r="AT34" s="11"/>
      <c r="AU34" s="11"/>
      <c r="AV34" s="11"/>
    </row>
    <row r="35" spans="1:48" ht="26.25" customHeight="1" thickBot="1">
      <c r="A35" s="202"/>
      <c r="B35" s="202"/>
      <c r="C35" s="202"/>
      <c r="D35" s="149"/>
      <c r="E35" s="149"/>
      <c r="F35" s="149"/>
      <c r="G35" s="204"/>
      <c r="H35" s="149"/>
      <c r="I35" s="149"/>
      <c r="J35" s="209"/>
      <c r="K35" s="210"/>
      <c r="L35" s="210"/>
      <c r="M35" s="204"/>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39"/>
      <c r="AO35" s="70" t="s">
        <v>100</v>
      </c>
      <c r="AP35" s="70" t="s">
        <v>100</v>
      </c>
      <c r="AQ35" s="70" t="s">
        <v>100</v>
      </c>
      <c r="AR35" s="71">
        <f t="shared" ref="AR35" si="16">W34+Y34+AA34</f>
        <v>0</v>
      </c>
      <c r="AS35" s="143"/>
      <c r="AT35" s="11"/>
      <c r="AU35" s="11"/>
      <c r="AV35" s="11"/>
    </row>
    <row r="36" spans="1:48" ht="68.25" customHeight="1" thickBot="1">
      <c r="A36" s="202"/>
      <c r="B36" s="202"/>
      <c r="C36" s="202"/>
      <c r="D36" s="149"/>
      <c r="E36" s="149"/>
      <c r="F36" s="149"/>
      <c r="G36" s="204"/>
      <c r="H36" s="149"/>
      <c r="I36" s="149"/>
      <c r="J36" s="209"/>
      <c r="K36" s="210"/>
      <c r="L36" s="210"/>
      <c r="M36" s="204"/>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39"/>
      <c r="AO36" s="119" t="s">
        <v>101</v>
      </c>
      <c r="AP36" s="119" t="s">
        <v>102</v>
      </c>
      <c r="AQ36" s="119" t="s">
        <v>93</v>
      </c>
      <c r="AR36" s="71">
        <f t="shared" ref="AR36" si="17">AC34+AE34+AG34</f>
        <v>0.5</v>
      </c>
      <c r="AS36" s="143"/>
      <c r="AT36" s="11"/>
      <c r="AU36" s="11"/>
      <c r="AV36" s="11"/>
    </row>
    <row r="37" spans="1:48" ht="109.5" customHeight="1" thickBot="1">
      <c r="A37" s="202"/>
      <c r="B37" s="202"/>
      <c r="C37" s="202"/>
      <c r="D37" s="149"/>
      <c r="E37" s="149"/>
      <c r="F37" s="149"/>
      <c r="G37" s="204"/>
      <c r="H37" s="149"/>
      <c r="I37" s="149"/>
      <c r="J37" s="209"/>
      <c r="K37" s="210"/>
      <c r="L37" s="210"/>
      <c r="M37" s="204"/>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39"/>
      <c r="AO37" s="87" t="s">
        <v>103</v>
      </c>
      <c r="AP37" s="87" t="s">
        <v>104</v>
      </c>
      <c r="AQ37" s="87" t="s">
        <v>105</v>
      </c>
      <c r="AR37" s="71">
        <f t="shared" ref="AR37" si="18">AI34+AK34+AM34</f>
        <v>0.5</v>
      </c>
      <c r="AS37" s="143"/>
      <c r="AT37" s="11"/>
      <c r="AU37" s="11"/>
      <c r="AV37" s="11"/>
    </row>
    <row r="38" spans="1:48" ht="69.75" customHeight="1" thickBot="1">
      <c r="A38" s="202"/>
      <c r="B38" s="202"/>
      <c r="C38" s="202"/>
      <c r="D38" s="149"/>
      <c r="E38" s="149"/>
      <c r="F38" s="149" t="s">
        <v>106</v>
      </c>
      <c r="G38" s="149" t="s">
        <v>107</v>
      </c>
      <c r="H38" s="149" t="s">
        <v>108</v>
      </c>
      <c r="I38" s="149" t="s">
        <v>109</v>
      </c>
      <c r="J38" s="209" t="s">
        <v>69</v>
      </c>
      <c r="K38" s="210">
        <v>44621</v>
      </c>
      <c r="L38" s="210">
        <v>44864</v>
      </c>
      <c r="M38" s="204" t="s">
        <v>70</v>
      </c>
      <c r="N38" s="147">
        <v>0.2</v>
      </c>
      <c r="O38" s="147">
        <f>N38*(P38+R38+T38+V38+X38+Z38+AB38+AD38+AF38+AH38+AJ38+AL38)</f>
        <v>0.2</v>
      </c>
      <c r="P38" s="147"/>
      <c r="Q38" s="147"/>
      <c r="R38" s="147"/>
      <c r="S38" s="147"/>
      <c r="T38" s="147">
        <v>0.25</v>
      </c>
      <c r="U38" s="147">
        <v>0.25</v>
      </c>
      <c r="V38" s="147">
        <v>0.25</v>
      </c>
      <c r="W38" s="147">
        <v>0.25</v>
      </c>
      <c r="X38" s="147">
        <v>0.25</v>
      </c>
      <c r="Y38" s="147">
        <v>0.25</v>
      </c>
      <c r="Z38" s="147"/>
      <c r="AA38" s="147"/>
      <c r="AB38" s="147"/>
      <c r="AC38" s="147"/>
      <c r="AD38" s="147"/>
      <c r="AE38" s="147"/>
      <c r="AF38" s="147"/>
      <c r="AG38" s="147"/>
      <c r="AH38" s="147">
        <v>0.25</v>
      </c>
      <c r="AI38" s="147">
        <v>0</v>
      </c>
      <c r="AJ38" s="268"/>
      <c r="AK38" s="147">
        <v>0.25</v>
      </c>
      <c r="AL38" s="147"/>
      <c r="AM38" s="147"/>
      <c r="AN38" s="139">
        <f t="shared" ref="AN38" si="19">N38*(Q38+S38+U38+W38+Y38+AA38+AC38+AE38+AG38+AI38+AK38+AM38)</f>
        <v>0.2</v>
      </c>
      <c r="AO38" s="87" t="s">
        <v>110</v>
      </c>
      <c r="AP38" s="87" t="s">
        <v>111</v>
      </c>
      <c r="AQ38" s="88" t="s">
        <v>73</v>
      </c>
      <c r="AR38" s="71">
        <f t="shared" ref="AR38" si="20">Q38+S38+U38</f>
        <v>0.25</v>
      </c>
      <c r="AS38" s="143">
        <f t="shared" ref="AS38" si="21">SUM(AR38:AR41)</f>
        <v>1</v>
      </c>
      <c r="AT38" s="11"/>
      <c r="AU38" s="11"/>
      <c r="AV38" s="11"/>
    </row>
    <row r="39" spans="1:48" ht="83.25" customHeight="1" thickBot="1">
      <c r="A39" s="202"/>
      <c r="B39" s="202"/>
      <c r="C39" s="202"/>
      <c r="D39" s="149"/>
      <c r="E39" s="149"/>
      <c r="F39" s="149"/>
      <c r="G39" s="149"/>
      <c r="H39" s="149"/>
      <c r="I39" s="149"/>
      <c r="J39" s="209"/>
      <c r="K39" s="210"/>
      <c r="L39" s="210"/>
      <c r="M39" s="204"/>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268"/>
      <c r="AK39" s="147"/>
      <c r="AL39" s="147"/>
      <c r="AM39" s="147"/>
      <c r="AN39" s="139"/>
      <c r="AO39" s="87" t="s">
        <v>112</v>
      </c>
      <c r="AP39" s="87" t="s">
        <v>113</v>
      </c>
      <c r="AQ39" s="87" t="s">
        <v>76</v>
      </c>
      <c r="AR39" s="71">
        <f t="shared" ref="AR39" si="22">W38+Y38+AA38</f>
        <v>0.5</v>
      </c>
      <c r="AS39" s="143"/>
      <c r="AT39" s="11"/>
      <c r="AU39" s="11"/>
      <c r="AV39" s="11"/>
    </row>
    <row r="40" spans="1:48" ht="26.25" customHeight="1" thickBot="1">
      <c r="A40" s="202"/>
      <c r="B40" s="202"/>
      <c r="C40" s="202"/>
      <c r="D40" s="149"/>
      <c r="E40" s="149"/>
      <c r="F40" s="149"/>
      <c r="G40" s="149"/>
      <c r="H40" s="149"/>
      <c r="I40" s="149"/>
      <c r="J40" s="209"/>
      <c r="K40" s="210"/>
      <c r="L40" s="210"/>
      <c r="M40" s="204"/>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268"/>
      <c r="AK40" s="147"/>
      <c r="AL40" s="147"/>
      <c r="AM40" s="147"/>
      <c r="AN40" s="139"/>
      <c r="AO40" s="70" t="s">
        <v>114</v>
      </c>
      <c r="AP40" s="70" t="s">
        <v>114</v>
      </c>
      <c r="AQ40" s="70" t="s">
        <v>114</v>
      </c>
      <c r="AR40" s="71">
        <f t="shared" ref="AR40" si="23">AC38+AE38+AG38</f>
        <v>0</v>
      </c>
      <c r="AS40" s="143"/>
      <c r="AT40" s="11"/>
      <c r="AU40" s="11"/>
      <c r="AV40" s="11"/>
    </row>
    <row r="41" spans="1:48" ht="106.5" customHeight="1">
      <c r="A41" s="202"/>
      <c r="B41" s="202"/>
      <c r="C41" s="202"/>
      <c r="D41" s="149"/>
      <c r="E41" s="149"/>
      <c r="F41" s="149"/>
      <c r="G41" s="149"/>
      <c r="H41" s="149"/>
      <c r="I41" s="149"/>
      <c r="J41" s="209"/>
      <c r="K41" s="210"/>
      <c r="L41" s="210"/>
      <c r="M41" s="204"/>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268"/>
      <c r="AK41" s="147"/>
      <c r="AL41" s="147"/>
      <c r="AM41" s="147"/>
      <c r="AN41" s="139"/>
      <c r="AO41" s="117" t="s">
        <v>115</v>
      </c>
      <c r="AP41" s="117" t="s">
        <v>116</v>
      </c>
      <c r="AQ41" s="87" t="s">
        <v>117</v>
      </c>
      <c r="AR41" s="71">
        <f t="shared" ref="AR41" si="24">AI38+AK38+AM38</f>
        <v>0.25</v>
      </c>
      <c r="AS41" s="143"/>
      <c r="AT41" s="11"/>
      <c r="AU41" s="11"/>
      <c r="AV41" s="11"/>
    </row>
    <row r="42" spans="1:48" ht="26.25" customHeight="1">
      <c r="A42" s="202"/>
      <c r="B42" s="202"/>
      <c r="C42" s="202"/>
      <c r="D42" s="149"/>
      <c r="E42" s="149"/>
      <c r="F42" s="149" t="s">
        <v>118</v>
      </c>
      <c r="G42" s="149" t="s">
        <v>119</v>
      </c>
      <c r="H42" s="204" t="s">
        <v>120</v>
      </c>
      <c r="I42" s="149" t="s">
        <v>121</v>
      </c>
      <c r="J42" s="209" t="s">
        <v>69</v>
      </c>
      <c r="K42" s="210">
        <v>44713</v>
      </c>
      <c r="L42" s="210">
        <v>44915</v>
      </c>
      <c r="M42" s="204" t="s">
        <v>70</v>
      </c>
      <c r="N42" s="147">
        <v>0.1</v>
      </c>
      <c r="O42" s="147">
        <f>N42*(P42+R42+T42+V42+X42+Z42+AB42+AD42+AF42+AH42+AJ42+AL42)</f>
        <v>0.1</v>
      </c>
      <c r="P42" s="147"/>
      <c r="Q42" s="147"/>
      <c r="R42" s="147"/>
      <c r="S42" s="147"/>
      <c r="T42" s="147"/>
      <c r="U42" s="147"/>
      <c r="V42" s="147"/>
      <c r="W42" s="147"/>
      <c r="X42" s="147"/>
      <c r="Y42" s="147"/>
      <c r="Z42" s="147">
        <v>0.25</v>
      </c>
      <c r="AA42" s="147">
        <v>0.25</v>
      </c>
      <c r="AB42" s="147">
        <v>0.25</v>
      </c>
      <c r="AC42" s="147">
        <v>0.25</v>
      </c>
      <c r="AD42" s="147"/>
      <c r="AE42" s="147"/>
      <c r="AF42" s="147"/>
      <c r="AG42" s="147"/>
      <c r="AH42" s="147"/>
      <c r="AI42" s="147"/>
      <c r="AJ42" s="147">
        <v>0.25</v>
      </c>
      <c r="AK42" s="147">
        <v>0.25</v>
      </c>
      <c r="AL42" s="147">
        <v>0.25</v>
      </c>
      <c r="AM42" s="147">
        <v>0.25</v>
      </c>
      <c r="AN42" s="139">
        <f t="shared" ref="AN42" si="25">N42*(Q42+S42+U42+W42+Y42+AA42+AC42+AE42+AG42+AI42+AK42+AM42)</f>
        <v>0.1</v>
      </c>
      <c r="AO42" s="70" t="s">
        <v>99</v>
      </c>
      <c r="AP42" s="70" t="s">
        <v>99</v>
      </c>
      <c r="AQ42" s="70" t="s">
        <v>99</v>
      </c>
      <c r="AR42" s="71">
        <f t="shared" ref="AR42" si="26">Q42+S42+U42</f>
        <v>0</v>
      </c>
      <c r="AS42" s="143">
        <f t="shared" ref="AS42" si="27">SUM(AR42:AR45)</f>
        <v>1</v>
      </c>
      <c r="AT42" s="11"/>
      <c r="AU42" s="11"/>
      <c r="AV42" s="11"/>
    </row>
    <row r="43" spans="1:48" ht="26.25" customHeight="1">
      <c r="A43" s="202"/>
      <c r="B43" s="202"/>
      <c r="C43" s="202"/>
      <c r="D43" s="149"/>
      <c r="E43" s="149"/>
      <c r="F43" s="149"/>
      <c r="G43" s="149"/>
      <c r="H43" s="204"/>
      <c r="I43" s="149"/>
      <c r="J43" s="209"/>
      <c r="K43" s="210"/>
      <c r="L43" s="210"/>
      <c r="M43" s="204"/>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39"/>
      <c r="AO43" s="87" t="s">
        <v>122</v>
      </c>
      <c r="AP43" s="87" t="s">
        <v>123</v>
      </c>
      <c r="AQ43" s="87" t="s">
        <v>76</v>
      </c>
      <c r="AR43" s="71">
        <f t="shared" ref="AR43" si="28">W42+Y42+AA42</f>
        <v>0.25</v>
      </c>
      <c r="AS43" s="143"/>
      <c r="AT43" s="11"/>
      <c r="AU43" s="11"/>
      <c r="AV43" s="11"/>
    </row>
    <row r="44" spans="1:48" ht="26.25" customHeight="1" thickBot="1">
      <c r="A44" s="202"/>
      <c r="B44" s="202"/>
      <c r="C44" s="202"/>
      <c r="D44" s="149"/>
      <c r="E44" s="149"/>
      <c r="F44" s="149"/>
      <c r="G44" s="149"/>
      <c r="H44" s="204"/>
      <c r="I44" s="149"/>
      <c r="J44" s="209"/>
      <c r="K44" s="210"/>
      <c r="L44" s="210"/>
      <c r="M44" s="204"/>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39"/>
      <c r="AO44" s="119" t="s">
        <v>124</v>
      </c>
      <c r="AP44" s="119" t="s">
        <v>125</v>
      </c>
      <c r="AQ44" s="119" t="s">
        <v>126</v>
      </c>
      <c r="AR44" s="71">
        <f t="shared" ref="AR44" si="29">AC42+AE42+AG42</f>
        <v>0.25</v>
      </c>
      <c r="AS44" s="143"/>
      <c r="AT44" s="11"/>
      <c r="AU44" s="11"/>
      <c r="AV44" s="11"/>
    </row>
    <row r="45" spans="1:48" ht="156" customHeight="1" thickBot="1">
      <c r="A45" s="202"/>
      <c r="B45" s="202"/>
      <c r="C45" s="202"/>
      <c r="D45" s="149"/>
      <c r="E45" s="149"/>
      <c r="F45" s="149"/>
      <c r="G45" s="149"/>
      <c r="H45" s="204"/>
      <c r="I45" s="149"/>
      <c r="J45" s="209"/>
      <c r="K45" s="210"/>
      <c r="L45" s="210"/>
      <c r="M45" s="204"/>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39"/>
      <c r="AO45" s="117" t="s">
        <v>127</v>
      </c>
      <c r="AP45" s="87" t="s">
        <v>128</v>
      </c>
      <c r="AQ45" s="87" t="s">
        <v>82</v>
      </c>
      <c r="AR45" s="71">
        <v>0.5</v>
      </c>
      <c r="AS45" s="143"/>
      <c r="AT45" s="11"/>
      <c r="AU45" s="11"/>
      <c r="AV45" s="11"/>
    </row>
    <row r="46" spans="1:48" ht="26.25" customHeight="1" thickBot="1">
      <c r="A46" s="202"/>
      <c r="B46" s="202"/>
      <c r="C46" s="202"/>
      <c r="D46" s="149"/>
      <c r="E46" s="149"/>
      <c r="F46" s="149" t="s">
        <v>129</v>
      </c>
      <c r="G46" s="149" t="s">
        <v>130</v>
      </c>
      <c r="H46" s="149">
        <v>1</v>
      </c>
      <c r="I46" s="149" t="s">
        <v>131</v>
      </c>
      <c r="J46" s="209" t="s">
        <v>69</v>
      </c>
      <c r="K46" s="150">
        <v>44593</v>
      </c>
      <c r="L46" s="210">
        <v>44742</v>
      </c>
      <c r="M46" s="204" t="s">
        <v>70</v>
      </c>
      <c r="N46" s="147">
        <v>0.1</v>
      </c>
      <c r="O46" s="147">
        <f>N46*(P46+R46+T46+V46+X46+Z46+AB46+AD46+AF46+AH46+AJ46+AL46)</f>
        <v>0.1</v>
      </c>
      <c r="P46" s="210"/>
      <c r="Q46" s="210"/>
      <c r="R46" s="267">
        <v>0.2</v>
      </c>
      <c r="S46" s="267">
        <v>0.2</v>
      </c>
      <c r="T46" s="267">
        <v>0.2</v>
      </c>
      <c r="U46" s="267">
        <v>0.2</v>
      </c>
      <c r="V46" s="267">
        <v>0.2</v>
      </c>
      <c r="W46" s="267">
        <v>0.2</v>
      </c>
      <c r="X46" s="267">
        <v>0.2</v>
      </c>
      <c r="Y46" s="267">
        <v>0.2</v>
      </c>
      <c r="Z46" s="267">
        <v>0.2</v>
      </c>
      <c r="AA46" s="267">
        <v>0.2</v>
      </c>
      <c r="AB46" s="210"/>
      <c r="AC46" s="210"/>
      <c r="AD46" s="210"/>
      <c r="AE46" s="210"/>
      <c r="AF46" s="210"/>
      <c r="AG46" s="210"/>
      <c r="AH46" s="210"/>
      <c r="AI46" s="210"/>
      <c r="AJ46" s="210"/>
      <c r="AK46" s="210"/>
      <c r="AL46" s="210"/>
      <c r="AM46" s="210"/>
      <c r="AN46" s="139">
        <f t="shared" ref="AN46" si="30">N46*(Q46+S46+U46+W46+Y46+AA46+AC46+AE46+AG46+AI46+AK46+AM46)</f>
        <v>0.1</v>
      </c>
      <c r="AO46" s="87" t="s">
        <v>132</v>
      </c>
      <c r="AP46" s="87" t="s">
        <v>133</v>
      </c>
      <c r="AQ46" s="88" t="s">
        <v>73</v>
      </c>
      <c r="AR46" s="71">
        <f t="shared" ref="AR46" si="31">Q46+S46+U46</f>
        <v>0.4</v>
      </c>
      <c r="AS46" s="143">
        <f t="shared" ref="AS46" si="32">SUM(AR46:AR49)</f>
        <v>1</v>
      </c>
      <c r="AT46" s="11"/>
      <c r="AU46" s="11"/>
      <c r="AV46" s="11"/>
    </row>
    <row r="47" spans="1:48" ht="26.25" customHeight="1" thickBot="1">
      <c r="A47" s="202"/>
      <c r="B47" s="202"/>
      <c r="C47" s="202"/>
      <c r="D47" s="149"/>
      <c r="E47" s="149"/>
      <c r="F47" s="149"/>
      <c r="G47" s="149"/>
      <c r="H47" s="149"/>
      <c r="I47" s="149"/>
      <c r="J47" s="209"/>
      <c r="K47" s="149"/>
      <c r="L47" s="210"/>
      <c r="M47" s="204"/>
      <c r="N47" s="147"/>
      <c r="O47" s="147"/>
      <c r="P47" s="210"/>
      <c r="Q47" s="210"/>
      <c r="R47" s="267"/>
      <c r="S47" s="267"/>
      <c r="T47" s="267"/>
      <c r="U47" s="267"/>
      <c r="V47" s="267"/>
      <c r="W47" s="267"/>
      <c r="X47" s="267"/>
      <c r="Y47" s="267"/>
      <c r="Z47" s="267"/>
      <c r="AA47" s="267"/>
      <c r="AB47" s="210"/>
      <c r="AC47" s="210"/>
      <c r="AD47" s="210"/>
      <c r="AE47" s="210"/>
      <c r="AF47" s="210"/>
      <c r="AG47" s="210"/>
      <c r="AH47" s="210"/>
      <c r="AI47" s="210"/>
      <c r="AJ47" s="210"/>
      <c r="AK47" s="210"/>
      <c r="AL47" s="210"/>
      <c r="AM47" s="210"/>
      <c r="AN47" s="139"/>
      <c r="AO47" s="87" t="s">
        <v>134</v>
      </c>
      <c r="AP47" s="87" t="s">
        <v>135</v>
      </c>
      <c r="AQ47" s="87" t="s">
        <v>76</v>
      </c>
      <c r="AR47" s="71">
        <f t="shared" ref="AR47" si="33">W46+Y46+AA46</f>
        <v>0.60000000000000009</v>
      </c>
      <c r="AS47" s="143"/>
      <c r="AT47" s="11"/>
      <c r="AU47" s="11"/>
      <c r="AV47" s="11"/>
    </row>
    <row r="48" spans="1:48" ht="26.25" customHeight="1" thickBot="1">
      <c r="A48" s="202"/>
      <c r="B48" s="202"/>
      <c r="C48" s="202"/>
      <c r="D48" s="149"/>
      <c r="E48" s="149"/>
      <c r="F48" s="149"/>
      <c r="G48" s="149"/>
      <c r="H48" s="149"/>
      <c r="I48" s="149"/>
      <c r="J48" s="209"/>
      <c r="K48" s="149"/>
      <c r="L48" s="210"/>
      <c r="M48" s="204"/>
      <c r="N48" s="147"/>
      <c r="O48" s="147"/>
      <c r="P48" s="210"/>
      <c r="Q48" s="210"/>
      <c r="R48" s="267"/>
      <c r="S48" s="267"/>
      <c r="T48" s="267"/>
      <c r="U48" s="267"/>
      <c r="V48" s="267"/>
      <c r="W48" s="267"/>
      <c r="X48" s="267"/>
      <c r="Y48" s="267"/>
      <c r="Z48" s="267"/>
      <c r="AA48" s="267"/>
      <c r="AB48" s="210"/>
      <c r="AC48" s="210"/>
      <c r="AD48" s="210"/>
      <c r="AE48" s="210"/>
      <c r="AF48" s="210"/>
      <c r="AG48" s="210"/>
      <c r="AH48" s="210"/>
      <c r="AI48" s="210"/>
      <c r="AJ48" s="210"/>
      <c r="AK48" s="210"/>
      <c r="AL48" s="210"/>
      <c r="AM48" s="210"/>
      <c r="AN48" s="139"/>
      <c r="AO48" s="70" t="s">
        <v>114</v>
      </c>
      <c r="AP48" s="70" t="s">
        <v>114</v>
      </c>
      <c r="AQ48" s="70" t="s">
        <v>114</v>
      </c>
      <c r="AR48" s="71">
        <f t="shared" ref="AR48" si="34">AC46+AE46+AG46</f>
        <v>0</v>
      </c>
      <c r="AS48" s="143"/>
      <c r="AT48" s="11"/>
      <c r="AU48" s="11"/>
      <c r="AV48" s="11"/>
    </row>
    <row r="49" spans="1:48" ht="26.25" customHeight="1" thickBot="1">
      <c r="A49" s="202"/>
      <c r="B49" s="202"/>
      <c r="C49" s="202"/>
      <c r="D49" s="149"/>
      <c r="E49" s="149"/>
      <c r="F49" s="149"/>
      <c r="G49" s="149"/>
      <c r="H49" s="149"/>
      <c r="I49" s="149"/>
      <c r="J49" s="209"/>
      <c r="K49" s="149"/>
      <c r="L49" s="210"/>
      <c r="M49" s="204"/>
      <c r="N49" s="147"/>
      <c r="O49" s="147"/>
      <c r="P49" s="210"/>
      <c r="Q49" s="210"/>
      <c r="R49" s="267"/>
      <c r="S49" s="267"/>
      <c r="T49" s="267"/>
      <c r="U49" s="267"/>
      <c r="V49" s="267"/>
      <c r="W49" s="267"/>
      <c r="X49" s="267"/>
      <c r="Y49" s="267"/>
      <c r="Z49" s="267"/>
      <c r="AA49" s="267"/>
      <c r="AB49" s="210"/>
      <c r="AC49" s="210"/>
      <c r="AD49" s="210"/>
      <c r="AE49" s="210"/>
      <c r="AF49" s="210"/>
      <c r="AG49" s="210"/>
      <c r="AH49" s="210"/>
      <c r="AI49" s="210"/>
      <c r="AJ49" s="210"/>
      <c r="AK49" s="210"/>
      <c r="AL49" s="210"/>
      <c r="AM49" s="210"/>
      <c r="AN49" s="139"/>
      <c r="AO49" s="70" t="s">
        <v>94</v>
      </c>
      <c r="AP49" s="70" t="s">
        <v>94</v>
      </c>
      <c r="AQ49" s="70" t="s">
        <v>94</v>
      </c>
      <c r="AR49" s="71">
        <f t="shared" ref="AR49" si="35">AI46+AK46+AM46</f>
        <v>0</v>
      </c>
      <c r="AS49" s="143"/>
      <c r="AT49" s="11"/>
      <c r="AU49" s="11"/>
      <c r="AV49" s="11"/>
    </row>
    <row r="50" spans="1:48" ht="111" customHeight="1" thickBot="1">
      <c r="A50" s="202"/>
      <c r="B50" s="202"/>
      <c r="C50" s="202"/>
      <c r="D50" s="149"/>
      <c r="E50" s="149"/>
      <c r="F50" s="149" t="s">
        <v>136</v>
      </c>
      <c r="G50" s="149" t="s">
        <v>137</v>
      </c>
      <c r="H50" s="149">
        <v>1</v>
      </c>
      <c r="I50" s="149" t="s">
        <v>138</v>
      </c>
      <c r="J50" s="209" t="s">
        <v>69</v>
      </c>
      <c r="K50" s="150">
        <v>44593</v>
      </c>
      <c r="L50" s="210">
        <v>44895</v>
      </c>
      <c r="M50" s="204" t="s">
        <v>70</v>
      </c>
      <c r="N50" s="147">
        <v>0.05</v>
      </c>
      <c r="O50" s="147">
        <f>N50*(P50+R50+T50+V50+X50+Z50+AB50+AD50+AF50+AH50+AJ50+AL50)</f>
        <v>4.9999999999999996E-2</v>
      </c>
      <c r="P50" s="204"/>
      <c r="Q50" s="204"/>
      <c r="R50" s="211">
        <v>0.1</v>
      </c>
      <c r="S50" s="211">
        <v>0.1</v>
      </c>
      <c r="T50" s="211">
        <v>0.1</v>
      </c>
      <c r="U50" s="211">
        <v>0.1</v>
      </c>
      <c r="V50" s="211">
        <v>0.1</v>
      </c>
      <c r="W50" s="211">
        <v>0.1</v>
      </c>
      <c r="X50" s="211">
        <v>0.1</v>
      </c>
      <c r="Y50" s="211">
        <v>0.1</v>
      </c>
      <c r="Z50" s="211">
        <v>0.1</v>
      </c>
      <c r="AA50" s="211">
        <v>0.1</v>
      </c>
      <c r="AB50" s="211">
        <v>0.1</v>
      </c>
      <c r="AC50" s="211">
        <v>0.1</v>
      </c>
      <c r="AD50" s="211">
        <v>0.1</v>
      </c>
      <c r="AE50" s="211">
        <v>0.1</v>
      </c>
      <c r="AF50" s="211">
        <v>0.1</v>
      </c>
      <c r="AG50" s="211">
        <v>0.1</v>
      </c>
      <c r="AH50" s="211">
        <v>0.1</v>
      </c>
      <c r="AI50" s="211">
        <v>0.1</v>
      </c>
      <c r="AJ50" s="211">
        <v>0.1</v>
      </c>
      <c r="AK50" s="211">
        <v>0.1</v>
      </c>
      <c r="AL50" s="204"/>
      <c r="AM50" s="204"/>
      <c r="AN50" s="139">
        <f>N50*(Q50+S50+U50+W50+Y50+AA50+AC50+AE50+AG50+AI50+AK50+AM50)</f>
        <v>4.9999999999999996E-2</v>
      </c>
      <c r="AO50" s="87" t="s">
        <v>139</v>
      </c>
      <c r="AP50" s="87" t="s">
        <v>140</v>
      </c>
      <c r="AQ50" s="88" t="s">
        <v>73</v>
      </c>
      <c r="AR50" s="71">
        <f>Q50+S50+U50</f>
        <v>0.2</v>
      </c>
      <c r="AS50" s="143">
        <f t="shared" ref="AS50" si="36">SUM(AR50:AR53)</f>
        <v>1</v>
      </c>
      <c r="AT50" s="11"/>
      <c r="AU50" s="11"/>
      <c r="AV50" s="11"/>
    </row>
    <row r="51" spans="1:48" ht="88.5" customHeight="1" thickBot="1">
      <c r="A51" s="202"/>
      <c r="B51" s="202"/>
      <c r="C51" s="202"/>
      <c r="D51" s="149"/>
      <c r="E51" s="149"/>
      <c r="F51" s="149"/>
      <c r="G51" s="149"/>
      <c r="H51" s="149"/>
      <c r="I51" s="149"/>
      <c r="J51" s="209"/>
      <c r="K51" s="149"/>
      <c r="L51" s="210"/>
      <c r="M51" s="204"/>
      <c r="N51" s="147"/>
      <c r="O51" s="147"/>
      <c r="P51" s="204"/>
      <c r="Q51" s="204"/>
      <c r="R51" s="211"/>
      <c r="S51" s="211"/>
      <c r="T51" s="211"/>
      <c r="U51" s="211"/>
      <c r="V51" s="211"/>
      <c r="W51" s="211"/>
      <c r="X51" s="211"/>
      <c r="Y51" s="211"/>
      <c r="Z51" s="211"/>
      <c r="AA51" s="211"/>
      <c r="AB51" s="211"/>
      <c r="AC51" s="211"/>
      <c r="AD51" s="211"/>
      <c r="AE51" s="211"/>
      <c r="AF51" s="211"/>
      <c r="AG51" s="211"/>
      <c r="AH51" s="211"/>
      <c r="AI51" s="211"/>
      <c r="AJ51" s="211"/>
      <c r="AK51" s="211"/>
      <c r="AL51" s="204"/>
      <c r="AM51" s="204"/>
      <c r="AN51" s="139"/>
      <c r="AO51" s="87" t="s">
        <v>141</v>
      </c>
      <c r="AP51" s="87" t="s">
        <v>135</v>
      </c>
      <c r="AQ51" s="87" t="s">
        <v>76</v>
      </c>
      <c r="AR51" s="71">
        <f>W50+Y50+AA50</f>
        <v>0.30000000000000004</v>
      </c>
      <c r="AS51" s="143"/>
      <c r="AT51" s="11"/>
      <c r="AU51" s="11"/>
      <c r="AV51" s="11"/>
    </row>
    <row r="52" spans="1:48" ht="87" customHeight="1" thickBot="1">
      <c r="A52" s="202"/>
      <c r="B52" s="202"/>
      <c r="C52" s="202"/>
      <c r="D52" s="149"/>
      <c r="E52" s="149"/>
      <c r="F52" s="149"/>
      <c r="G52" s="149"/>
      <c r="H52" s="149"/>
      <c r="I52" s="149"/>
      <c r="J52" s="209"/>
      <c r="K52" s="149"/>
      <c r="L52" s="210"/>
      <c r="M52" s="204"/>
      <c r="N52" s="147"/>
      <c r="O52" s="147"/>
      <c r="P52" s="204"/>
      <c r="Q52" s="204"/>
      <c r="R52" s="211"/>
      <c r="S52" s="211"/>
      <c r="T52" s="211"/>
      <c r="U52" s="211"/>
      <c r="V52" s="211"/>
      <c r="W52" s="211"/>
      <c r="X52" s="211"/>
      <c r="Y52" s="211"/>
      <c r="Z52" s="211"/>
      <c r="AA52" s="211"/>
      <c r="AB52" s="211"/>
      <c r="AC52" s="211"/>
      <c r="AD52" s="211"/>
      <c r="AE52" s="211"/>
      <c r="AF52" s="211"/>
      <c r="AG52" s="211"/>
      <c r="AH52" s="211"/>
      <c r="AI52" s="211"/>
      <c r="AJ52" s="211"/>
      <c r="AK52" s="211"/>
      <c r="AL52" s="204"/>
      <c r="AM52" s="204"/>
      <c r="AN52" s="139"/>
      <c r="AO52" s="119" t="s">
        <v>142</v>
      </c>
      <c r="AP52" s="119" t="s">
        <v>143</v>
      </c>
      <c r="AQ52" s="119" t="s">
        <v>93</v>
      </c>
      <c r="AR52" s="71">
        <f>AC50+AE50+AG50</f>
        <v>0.30000000000000004</v>
      </c>
      <c r="AS52" s="143"/>
      <c r="AT52" s="11"/>
      <c r="AU52" s="11"/>
      <c r="AV52" s="11"/>
    </row>
    <row r="53" spans="1:48" ht="138" customHeight="1" thickBot="1">
      <c r="A53" s="202"/>
      <c r="B53" s="202"/>
      <c r="C53" s="202"/>
      <c r="D53" s="149"/>
      <c r="E53" s="149"/>
      <c r="F53" s="149"/>
      <c r="G53" s="149"/>
      <c r="H53" s="149"/>
      <c r="I53" s="149"/>
      <c r="J53" s="209"/>
      <c r="K53" s="149"/>
      <c r="L53" s="210"/>
      <c r="M53" s="204"/>
      <c r="N53" s="147"/>
      <c r="O53" s="147"/>
      <c r="P53" s="204"/>
      <c r="Q53" s="204"/>
      <c r="R53" s="211"/>
      <c r="S53" s="211"/>
      <c r="T53" s="211"/>
      <c r="U53" s="211"/>
      <c r="V53" s="211"/>
      <c r="W53" s="211"/>
      <c r="X53" s="211"/>
      <c r="Y53" s="211"/>
      <c r="Z53" s="211"/>
      <c r="AA53" s="211"/>
      <c r="AB53" s="211"/>
      <c r="AC53" s="211"/>
      <c r="AD53" s="211"/>
      <c r="AE53" s="211"/>
      <c r="AF53" s="211"/>
      <c r="AG53" s="211"/>
      <c r="AH53" s="211"/>
      <c r="AI53" s="211"/>
      <c r="AJ53" s="211"/>
      <c r="AK53" s="211"/>
      <c r="AL53" s="204"/>
      <c r="AM53" s="204"/>
      <c r="AN53" s="139"/>
      <c r="AO53" s="87" t="s">
        <v>144</v>
      </c>
      <c r="AP53" s="119" t="s">
        <v>145</v>
      </c>
      <c r="AQ53" s="119" t="s">
        <v>105</v>
      </c>
      <c r="AR53" s="71">
        <f>AI50+AK50+AM50</f>
        <v>0.2</v>
      </c>
      <c r="AS53" s="143"/>
      <c r="AT53" s="11"/>
      <c r="AU53" s="11"/>
      <c r="AV53" s="11"/>
    </row>
    <row r="54" spans="1:48" ht="26.25" customHeight="1" thickBot="1">
      <c r="A54" s="202"/>
      <c r="B54" s="202"/>
      <c r="C54" s="202"/>
      <c r="D54" s="149"/>
      <c r="E54" s="149"/>
      <c r="F54" s="149" t="s">
        <v>146</v>
      </c>
      <c r="G54" s="149" t="s">
        <v>147</v>
      </c>
      <c r="H54" s="149" t="s">
        <v>148</v>
      </c>
      <c r="I54" s="149" t="s">
        <v>149</v>
      </c>
      <c r="J54" s="209" t="s">
        <v>69</v>
      </c>
      <c r="K54" s="150">
        <v>44743</v>
      </c>
      <c r="L54" s="210">
        <v>44895</v>
      </c>
      <c r="M54" s="204" t="s">
        <v>70</v>
      </c>
      <c r="N54" s="147">
        <v>0.2</v>
      </c>
      <c r="O54" s="147">
        <f>N54*(P54+R54+T54+V54+X54+Z54+AB54+AD54+AF54+AH54+AJ54+AL54)</f>
        <v>0.2</v>
      </c>
      <c r="P54" s="149"/>
      <c r="Q54" s="149"/>
      <c r="R54" s="149"/>
      <c r="S54" s="149"/>
      <c r="T54" s="149"/>
      <c r="U54" s="149"/>
      <c r="V54" s="149"/>
      <c r="W54" s="149"/>
      <c r="X54" s="149"/>
      <c r="Y54" s="149"/>
      <c r="Z54" s="149"/>
      <c r="AA54" s="149"/>
      <c r="AB54" s="212">
        <v>0.2</v>
      </c>
      <c r="AC54" s="212">
        <v>0.2</v>
      </c>
      <c r="AD54" s="212">
        <v>0.2</v>
      </c>
      <c r="AE54" s="212">
        <v>0.2</v>
      </c>
      <c r="AF54" s="212">
        <v>0.2</v>
      </c>
      <c r="AG54" s="212">
        <v>0.2</v>
      </c>
      <c r="AH54" s="212">
        <v>0.2</v>
      </c>
      <c r="AI54" s="212">
        <v>0.2</v>
      </c>
      <c r="AJ54" s="212">
        <v>0.2</v>
      </c>
      <c r="AK54" s="212">
        <v>0.2</v>
      </c>
      <c r="AL54" s="149"/>
      <c r="AM54" s="149"/>
      <c r="AN54" s="139">
        <f>N54*(Q54+S54+U54+W54+Y54+AA54+AC54+AE54+AG54+AI54+AK54+AM54)</f>
        <v>0.2</v>
      </c>
      <c r="AO54" s="70" t="s">
        <v>99</v>
      </c>
      <c r="AP54" s="70" t="s">
        <v>99</v>
      </c>
      <c r="AQ54" s="70" t="s">
        <v>99</v>
      </c>
      <c r="AR54" s="71">
        <f>Q54+S54+U54</f>
        <v>0</v>
      </c>
      <c r="AS54" s="143">
        <f t="shared" ref="AS54" si="37">SUM(AR54:AR57)</f>
        <v>1</v>
      </c>
      <c r="AT54" s="11"/>
      <c r="AU54" s="11"/>
      <c r="AV54" s="11"/>
    </row>
    <row r="55" spans="1:48" ht="26.25" customHeight="1" thickBot="1">
      <c r="A55" s="202"/>
      <c r="B55" s="202"/>
      <c r="C55" s="202"/>
      <c r="D55" s="149"/>
      <c r="E55" s="149"/>
      <c r="F55" s="149"/>
      <c r="G55" s="149"/>
      <c r="H55" s="149"/>
      <c r="I55" s="149"/>
      <c r="J55" s="209"/>
      <c r="K55" s="149"/>
      <c r="L55" s="210"/>
      <c r="M55" s="204"/>
      <c r="N55" s="147"/>
      <c r="O55" s="147"/>
      <c r="P55" s="149"/>
      <c r="Q55" s="149"/>
      <c r="R55" s="149"/>
      <c r="S55" s="149"/>
      <c r="T55" s="149"/>
      <c r="U55" s="149"/>
      <c r="V55" s="149"/>
      <c r="W55" s="149"/>
      <c r="X55" s="149"/>
      <c r="Y55" s="149"/>
      <c r="Z55" s="149"/>
      <c r="AA55" s="149"/>
      <c r="AB55" s="212"/>
      <c r="AC55" s="212"/>
      <c r="AD55" s="212"/>
      <c r="AE55" s="212"/>
      <c r="AF55" s="212"/>
      <c r="AG55" s="212"/>
      <c r="AH55" s="212"/>
      <c r="AI55" s="212"/>
      <c r="AJ55" s="212"/>
      <c r="AK55" s="212"/>
      <c r="AL55" s="149"/>
      <c r="AM55" s="149"/>
      <c r="AN55" s="139"/>
      <c r="AO55" s="70" t="s">
        <v>100</v>
      </c>
      <c r="AP55" s="70" t="s">
        <v>100</v>
      </c>
      <c r="AQ55" s="70" t="s">
        <v>100</v>
      </c>
      <c r="AR55" s="71">
        <f>W54+Y54+AA54</f>
        <v>0</v>
      </c>
      <c r="AS55" s="143"/>
      <c r="AT55" s="11"/>
      <c r="AU55" s="11"/>
      <c r="AV55" s="11"/>
    </row>
    <row r="56" spans="1:48" ht="120.75" customHeight="1" thickBot="1">
      <c r="A56" s="202"/>
      <c r="B56" s="202"/>
      <c r="C56" s="202"/>
      <c r="D56" s="149"/>
      <c r="E56" s="149"/>
      <c r="F56" s="149"/>
      <c r="G56" s="149"/>
      <c r="H56" s="149"/>
      <c r="I56" s="149"/>
      <c r="J56" s="209"/>
      <c r="K56" s="149"/>
      <c r="L56" s="210"/>
      <c r="M56" s="204"/>
      <c r="N56" s="147"/>
      <c r="O56" s="147"/>
      <c r="P56" s="149"/>
      <c r="Q56" s="149"/>
      <c r="R56" s="149"/>
      <c r="S56" s="149"/>
      <c r="T56" s="149"/>
      <c r="U56" s="149"/>
      <c r="V56" s="149"/>
      <c r="W56" s="149"/>
      <c r="X56" s="149"/>
      <c r="Y56" s="149"/>
      <c r="Z56" s="149"/>
      <c r="AA56" s="149"/>
      <c r="AB56" s="212"/>
      <c r="AC56" s="212"/>
      <c r="AD56" s="212"/>
      <c r="AE56" s="212"/>
      <c r="AF56" s="212"/>
      <c r="AG56" s="212"/>
      <c r="AH56" s="212"/>
      <c r="AI56" s="212"/>
      <c r="AJ56" s="212"/>
      <c r="AK56" s="212"/>
      <c r="AL56" s="149"/>
      <c r="AM56" s="149"/>
      <c r="AN56" s="139"/>
      <c r="AO56" s="119" t="s">
        <v>150</v>
      </c>
      <c r="AP56" s="107" t="s">
        <v>151</v>
      </c>
      <c r="AQ56" s="119" t="s">
        <v>152</v>
      </c>
      <c r="AR56" s="71">
        <f>AC54+AE54+AG54</f>
        <v>0.60000000000000009</v>
      </c>
      <c r="AS56" s="143"/>
      <c r="AT56" s="11"/>
      <c r="AU56" s="11"/>
      <c r="AV56" s="11"/>
    </row>
    <row r="57" spans="1:48" ht="188.25" customHeight="1" thickBot="1">
      <c r="A57" s="202"/>
      <c r="B57" s="202"/>
      <c r="C57" s="202"/>
      <c r="D57" s="149"/>
      <c r="E57" s="149"/>
      <c r="F57" s="149"/>
      <c r="G57" s="149"/>
      <c r="H57" s="149"/>
      <c r="I57" s="149"/>
      <c r="J57" s="209"/>
      <c r="K57" s="149"/>
      <c r="L57" s="210"/>
      <c r="M57" s="204"/>
      <c r="N57" s="147"/>
      <c r="O57" s="147"/>
      <c r="P57" s="149"/>
      <c r="Q57" s="149"/>
      <c r="R57" s="149"/>
      <c r="S57" s="149"/>
      <c r="T57" s="149"/>
      <c r="U57" s="149"/>
      <c r="V57" s="149"/>
      <c r="W57" s="149"/>
      <c r="X57" s="149"/>
      <c r="Y57" s="149"/>
      <c r="Z57" s="149"/>
      <c r="AA57" s="149"/>
      <c r="AB57" s="212"/>
      <c r="AC57" s="212"/>
      <c r="AD57" s="212"/>
      <c r="AE57" s="212"/>
      <c r="AF57" s="212"/>
      <c r="AG57" s="212"/>
      <c r="AH57" s="212"/>
      <c r="AI57" s="212"/>
      <c r="AJ57" s="212"/>
      <c r="AK57" s="212"/>
      <c r="AL57" s="149"/>
      <c r="AM57" s="149"/>
      <c r="AN57" s="139"/>
      <c r="AO57" s="87" t="s">
        <v>153</v>
      </c>
      <c r="AP57" s="87" t="s">
        <v>154</v>
      </c>
      <c r="AQ57" s="87" t="s">
        <v>82</v>
      </c>
      <c r="AR57" s="71">
        <f>AI54+AK54+AM54</f>
        <v>0.4</v>
      </c>
      <c r="AS57" s="143"/>
      <c r="AT57" s="11"/>
      <c r="AU57" s="11"/>
      <c r="AV57" s="11"/>
    </row>
    <row r="58" spans="1:48" ht="94.5" customHeight="1" thickBot="1">
      <c r="A58" s="202"/>
      <c r="B58" s="202"/>
      <c r="C58" s="202"/>
      <c r="D58" s="149"/>
      <c r="E58" s="149"/>
      <c r="F58" s="149" t="s">
        <v>155</v>
      </c>
      <c r="G58" s="149" t="s">
        <v>156</v>
      </c>
      <c r="H58" s="149">
        <v>1</v>
      </c>
      <c r="I58" s="149" t="s">
        <v>157</v>
      </c>
      <c r="J58" s="209" t="s">
        <v>69</v>
      </c>
      <c r="K58" s="150">
        <v>44593</v>
      </c>
      <c r="L58" s="210">
        <v>44895</v>
      </c>
      <c r="M58" s="204" t="s">
        <v>70</v>
      </c>
      <c r="N58" s="147">
        <v>0.05</v>
      </c>
      <c r="O58" s="147">
        <f>N58*(P58+R58+T58+V58+X58+Z58+AB58+AD58+AF58+AH58+AJ58+AL58)</f>
        <v>4.9999999999999996E-2</v>
      </c>
      <c r="P58" s="149"/>
      <c r="Q58" s="149"/>
      <c r="R58" s="212">
        <v>0.1</v>
      </c>
      <c r="S58" s="212">
        <v>0.1</v>
      </c>
      <c r="T58" s="212">
        <v>0.1</v>
      </c>
      <c r="U58" s="212">
        <v>0.1</v>
      </c>
      <c r="V58" s="212">
        <v>0.1</v>
      </c>
      <c r="W58" s="212">
        <v>0.1</v>
      </c>
      <c r="X58" s="212">
        <v>0.1</v>
      </c>
      <c r="Y58" s="212">
        <v>0.1</v>
      </c>
      <c r="Z58" s="212">
        <v>0.1</v>
      </c>
      <c r="AA58" s="212">
        <v>0.1</v>
      </c>
      <c r="AB58" s="212">
        <v>0.1</v>
      </c>
      <c r="AC58" s="212">
        <v>0.1</v>
      </c>
      <c r="AD58" s="212">
        <v>0.1</v>
      </c>
      <c r="AE58" s="212">
        <v>0.1</v>
      </c>
      <c r="AF58" s="212">
        <v>0.1</v>
      </c>
      <c r="AG58" s="212">
        <v>0.1</v>
      </c>
      <c r="AH58" s="212">
        <v>0.1</v>
      </c>
      <c r="AI58" s="212">
        <v>0.1</v>
      </c>
      <c r="AJ58" s="212">
        <v>0.1</v>
      </c>
      <c r="AK58" s="212">
        <v>0.1</v>
      </c>
      <c r="AL58" s="149"/>
      <c r="AM58" s="149"/>
      <c r="AN58" s="139">
        <f>N58*(Q58+S58+U58+W58+Y58+AA58+AC58+AE58+AG58+AI58+AK58+AM58)</f>
        <v>4.9999999999999996E-2</v>
      </c>
      <c r="AO58" s="87" t="s">
        <v>158</v>
      </c>
      <c r="AP58" s="87" t="s">
        <v>159</v>
      </c>
      <c r="AQ58" s="88" t="s">
        <v>73</v>
      </c>
      <c r="AR58" s="71">
        <f>Q58+S58+U58</f>
        <v>0.2</v>
      </c>
      <c r="AS58" s="143">
        <f t="shared" ref="AS58" si="38">SUM(AR58:AR61)</f>
        <v>1</v>
      </c>
      <c r="AT58" s="11"/>
      <c r="AU58" s="11"/>
      <c r="AV58" s="11"/>
    </row>
    <row r="59" spans="1:48" ht="107.25" customHeight="1" thickBot="1">
      <c r="A59" s="202"/>
      <c r="B59" s="202"/>
      <c r="C59" s="202"/>
      <c r="D59" s="149"/>
      <c r="E59" s="149"/>
      <c r="F59" s="149"/>
      <c r="G59" s="149"/>
      <c r="H59" s="149"/>
      <c r="I59" s="149"/>
      <c r="J59" s="209"/>
      <c r="K59" s="149"/>
      <c r="L59" s="210"/>
      <c r="M59" s="204"/>
      <c r="N59" s="147"/>
      <c r="O59" s="147"/>
      <c r="P59" s="149"/>
      <c r="Q59" s="149"/>
      <c r="R59" s="212"/>
      <c r="S59" s="212"/>
      <c r="T59" s="212"/>
      <c r="U59" s="212"/>
      <c r="V59" s="212"/>
      <c r="W59" s="212"/>
      <c r="X59" s="212"/>
      <c r="Y59" s="212"/>
      <c r="Z59" s="212"/>
      <c r="AA59" s="212"/>
      <c r="AB59" s="212"/>
      <c r="AC59" s="212"/>
      <c r="AD59" s="212"/>
      <c r="AE59" s="212"/>
      <c r="AF59" s="212"/>
      <c r="AG59" s="212"/>
      <c r="AH59" s="212"/>
      <c r="AI59" s="212"/>
      <c r="AJ59" s="212"/>
      <c r="AK59" s="212"/>
      <c r="AL59" s="149"/>
      <c r="AM59" s="149"/>
      <c r="AN59" s="139"/>
      <c r="AO59" s="87" t="s">
        <v>160</v>
      </c>
      <c r="AP59" s="87" t="s">
        <v>161</v>
      </c>
      <c r="AQ59" s="87" t="s">
        <v>76</v>
      </c>
      <c r="AR59" s="71">
        <f>W58+Y58+AA58</f>
        <v>0.30000000000000004</v>
      </c>
      <c r="AS59" s="143"/>
      <c r="AT59" s="11"/>
      <c r="AU59" s="11"/>
      <c r="AV59" s="11"/>
    </row>
    <row r="60" spans="1:48" ht="119.25" customHeight="1" thickBot="1">
      <c r="A60" s="202"/>
      <c r="B60" s="202"/>
      <c r="C60" s="202"/>
      <c r="D60" s="149"/>
      <c r="E60" s="149"/>
      <c r="F60" s="149"/>
      <c r="G60" s="149"/>
      <c r="H60" s="149"/>
      <c r="I60" s="149"/>
      <c r="J60" s="209"/>
      <c r="K60" s="149"/>
      <c r="L60" s="210"/>
      <c r="M60" s="204"/>
      <c r="N60" s="147"/>
      <c r="O60" s="147"/>
      <c r="P60" s="149"/>
      <c r="Q60" s="149"/>
      <c r="R60" s="212"/>
      <c r="S60" s="212"/>
      <c r="T60" s="212"/>
      <c r="U60" s="212"/>
      <c r="V60" s="212"/>
      <c r="W60" s="212"/>
      <c r="X60" s="212"/>
      <c r="Y60" s="212"/>
      <c r="Z60" s="212"/>
      <c r="AA60" s="212"/>
      <c r="AB60" s="212"/>
      <c r="AC60" s="212"/>
      <c r="AD60" s="212"/>
      <c r="AE60" s="212"/>
      <c r="AF60" s="212"/>
      <c r="AG60" s="212"/>
      <c r="AH60" s="212"/>
      <c r="AI60" s="212"/>
      <c r="AJ60" s="212"/>
      <c r="AK60" s="212"/>
      <c r="AL60" s="149"/>
      <c r="AM60" s="149"/>
      <c r="AN60" s="139"/>
      <c r="AO60" s="87" t="s">
        <v>162</v>
      </c>
      <c r="AP60" s="87" t="s">
        <v>163</v>
      </c>
      <c r="AQ60" s="119" t="s">
        <v>164</v>
      </c>
      <c r="AR60" s="71">
        <f>AC58+AE58+AG58</f>
        <v>0.30000000000000004</v>
      </c>
      <c r="AS60" s="143"/>
      <c r="AT60" s="11"/>
      <c r="AU60" s="11"/>
      <c r="AV60" s="11"/>
    </row>
    <row r="61" spans="1:48" ht="136.5" customHeight="1" thickBot="1">
      <c r="A61" s="202"/>
      <c r="B61" s="202"/>
      <c r="C61" s="202"/>
      <c r="D61" s="149"/>
      <c r="E61" s="149"/>
      <c r="F61" s="149"/>
      <c r="G61" s="149"/>
      <c r="H61" s="149"/>
      <c r="I61" s="149"/>
      <c r="J61" s="209"/>
      <c r="K61" s="149"/>
      <c r="L61" s="210"/>
      <c r="M61" s="204"/>
      <c r="N61" s="147"/>
      <c r="O61" s="147"/>
      <c r="P61" s="149"/>
      <c r="Q61" s="149"/>
      <c r="R61" s="212"/>
      <c r="S61" s="212"/>
      <c r="T61" s="212"/>
      <c r="U61" s="212"/>
      <c r="V61" s="212"/>
      <c r="W61" s="212"/>
      <c r="X61" s="212"/>
      <c r="Y61" s="212"/>
      <c r="Z61" s="212"/>
      <c r="AA61" s="212"/>
      <c r="AB61" s="212"/>
      <c r="AC61" s="212"/>
      <c r="AD61" s="212"/>
      <c r="AE61" s="212"/>
      <c r="AF61" s="212"/>
      <c r="AG61" s="212"/>
      <c r="AH61" s="212"/>
      <c r="AI61" s="212"/>
      <c r="AJ61" s="212"/>
      <c r="AK61" s="212"/>
      <c r="AL61" s="149"/>
      <c r="AM61" s="149"/>
      <c r="AN61" s="139"/>
      <c r="AO61" s="87" t="s">
        <v>165</v>
      </c>
      <c r="AP61" s="87" t="s">
        <v>166</v>
      </c>
      <c r="AQ61" s="87" t="s">
        <v>105</v>
      </c>
      <c r="AR61" s="71">
        <f>AI58+AK58+AM58</f>
        <v>0.2</v>
      </c>
      <c r="AS61" s="143"/>
      <c r="AT61" s="11"/>
      <c r="AU61" s="11"/>
      <c r="AV61" s="11"/>
    </row>
    <row r="62" spans="1:48" ht="26.25" customHeight="1" thickBot="1">
      <c r="A62" s="202"/>
      <c r="B62" s="202"/>
      <c r="C62" s="202"/>
      <c r="D62" s="149"/>
      <c r="E62" s="149"/>
      <c r="F62" s="149" t="s">
        <v>167</v>
      </c>
      <c r="G62" s="149" t="s">
        <v>168</v>
      </c>
      <c r="H62" s="149" t="s">
        <v>169</v>
      </c>
      <c r="I62" s="149" t="s">
        <v>170</v>
      </c>
      <c r="J62" s="209" t="s">
        <v>69</v>
      </c>
      <c r="K62" s="150">
        <v>44593</v>
      </c>
      <c r="L62" s="210">
        <v>44895</v>
      </c>
      <c r="M62" s="204" t="s">
        <v>70</v>
      </c>
      <c r="N62" s="147">
        <v>0.05</v>
      </c>
      <c r="O62" s="147">
        <f>N62*(P62+R62+T62+V62+X62+Z62+AB62+AD62+AF62+AH62+AJ62+AL62)</f>
        <v>0.05</v>
      </c>
      <c r="P62" s="149"/>
      <c r="Q62" s="149"/>
      <c r="R62" s="212">
        <v>1</v>
      </c>
      <c r="S62" s="212">
        <v>1</v>
      </c>
      <c r="T62" s="149"/>
      <c r="U62" s="149"/>
      <c r="V62" s="149"/>
      <c r="W62" s="149"/>
      <c r="X62" s="149"/>
      <c r="Y62" s="149"/>
      <c r="Z62" s="149"/>
      <c r="AA62" s="149"/>
      <c r="AB62" s="149"/>
      <c r="AC62" s="149"/>
      <c r="AD62" s="149"/>
      <c r="AE62" s="149"/>
      <c r="AF62" s="149"/>
      <c r="AG62" s="149"/>
      <c r="AH62" s="149"/>
      <c r="AI62" s="149"/>
      <c r="AJ62" s="149"/>
      <c r="AK62" s="149"/>
      <c r="AL62" s="149"/>
      <c r="AM62" s="149"/>
      <c r="AN62" s="139">
        <f>N62*(Q62+S62+U62+W62+Y62+AA62+AC62+AE62+AG62+AI62+AK62+AM62)</f>
        <v>0.05</v>
      </c>
      <c r="AO62" s="87" t="s">
        <v>171</v>
      </c>
      <c r="AP62" s="87" t="s">
        <v>172</v>
      </c>
      <c r="AQ62" s="88" t="s">
        <v>73</v>
      </c>
      <c r="AR62" s="71">
        <f>Q62+S62+U62</f>
        <v>1</v>
      </c>
      <c r="AS62" s="143">
        <f t="shared" ref="AS62" si="39">SUM(AR62:AR65)</f>
        <v>1</v>
      </c>
      <c r="AT62" s="11"/>
      <c r="AU62" s="11"/>
      <c r="AV62" s="11"/>
    </row>
    <row r="63" spans="1:48" ht="26.25" customHeight="1" thickBot="1">
      <c r="A63" s="202"/>
      <c r="B63" s="202"/>
      <c r="C63" s="202"/>
      <c r="D63" s="149"/>
      <c r="E63" s="149"/>
      <c r="F63" s="149"/>
      <c r="G63" s="149"/>
      <c r="H63" s="149"/>
      <c r="I63" s="149"/>
      <c r="J63" s="209"/>
      <c r="K63" s="149"/>
      <c r="L63" s="210"/>
      <c r="M63" s="204"/>
      <c r="N63" s="147"/>
      <c r="O63" s="147"/>
      <c r="P63" s="149"/>
      <c r="Q63" s="149"/>
      <c r="R63" s="212"/>
      <c r="S63" s="212"/>
      <c r="T63" s="149"/>
      <c r="U63" s="149"/>
      <c r="V63" s="149"/>
      <c r="W63" s="149"/>
      <c r="X63" s="149"/>
      <c r="Y63" s="149"/>
      <c r="Z63" s="149"/>
      <c r="AA63" s="149"/>
      <c r="AB63" s="149"/>
      <c r="AC63" s="149"/>
      <c r="AD63" s="149"/>
      <c r="AE63" s="149"/>
      <c r="AF63" s="149"/>
      <c r="AG63" s="149"/>
      <c r="AH63" s="149"/>
      <c r="AI63" s="149"/>
      <c r="AJ63" s="149"/>
      <c r="AK63" s="149"/>
      <c r="AL63" s="149"/>
      <c r="AM63" s="149"/>
      <c r="AN63" s="139"/>
      <c r="AO63" s="70" t="s">
        <v>100</v>
      </c>
      <c r="AP63" s="70" t="s">
        <v>100</v>
      </c>
      <c r="AQ63" s="70" t="s">
        <v>100</v>
      </c>
      <c r="AR63" s="71">
        <f>W62+Y62+AA62</f>
        <v>0</v>
      </c>
      <c r="AS63" s="143"/>
      <c r="AT63" s="11"/>
      <c r="AU63" s="11"/>
      <c r="AV63" s="11"/>
    </row>
    <row r="64" spans="1:48" ht="26.25" customHeight="1" thickBot="1">
      <c r="A64" s="202"/>
      <c r="B64" s="202"/>
      <c r="C64" s="202"/>
      <c r="D64" s="149"/>
      <c r="E64" s="149"/>
      <c r="F64" s="149"/>
      <c r="G64" s="149"/>
      <c r="H64" s="149"/>
      <c r="I64" s="149"/>
      <c r="J64" s="209"/>
      <c r="K64" s="149"/>
      <c r="L64" s="210"/>
      <c r="M64" s="204"/>
      <c r="N64" s="147"/>
      <c r="O64" s="147"/>
      <c r="P64" s="149"/>
      <c r="Q64" s="149"/>
      <c r="R64" s="212"/>
      <c r="S64" s="212"/>
      <c r="T64" s="149"/>
      <c r="U64" s="149"/>
      <c r="V64" s="149"/>
      <c r="W64" s="149"/>
      <c r="X64" s="149"/>
      <c r="Y64" s="149"/>
      <c r="Z64" s="149"/>
      <c r="AA64" s="149"/>
      <c r="AB64" s="149"/>
      <c r="AC64" s="149"/>
      <c r="AD64" s="149"/>
      <c r="AE64" s="149"/>
      <c r="AF64" s="149"/>
      <c r="AG64" s="149"/>
      <c r="AH64" s="149"/>
      <c r="AI64" s="149"/>
      <c r="AJ64" s="149"/>
      <c r="AK64" s="149"/>
      <c r="AL64" s="149"/>
      <c r="AM64" s="149"/>
      <c r="AN64" s="139"/>
      <c r="AO64" s="70" t="s">
        <v>114</v>
      </c>
      <c r="AP64" s="70" t="s">
        <v>114</v>
      </c>
      <c r="AQ64" s="70" t="s">
        <v>114</v>
      </c>
      <c r="AR64" s="71">
        <f>AC62+AE62+AG62</f>
        <v>0</v>
      </c>
      <c r="AS64" s="143"/>
      <c r="AT64" s="11"/>
      <c r="AU64" s="11"/>
      <c r="AV64" s="11"/>
    </row>
    <row r="65" spans="1:48" ht="26.25" customHeight="1" thickBot="1">
      <c r="A65" s="202"/>
      <c r="B65" s="202"/>
      <c r="C65" s="202"/>
      <c r="D65" s="149"/>
      <c r="E65" s="149"/>
      <c r="F65" s="149"/>
      <c r="G65" s="149"/>
      <c r="H65" s="149"/>
      <c r="I65" s="149"/>
      <c r="J65" s="209"/>
      <c r="K65" s="149"/>
      <c r="L65" s="210"/>
      <c r="M65" s="204"/>
      <c r="N65" s="147"/>
      <c r="O65" s="147"/>
      <c r="P65" s="149"/>
      <c r="Q65" s="149"/>
      <c r="R65" s="212"/>
      <c r="S65" s="212"/>
      <c r="T65" s="149"/>
      <c r="U65" s="149"/>
      <c r="V65" s="149"/>
      <c r="W65" s="149"/>
      <c r="X65" s="149"/>
      <c r="Y65" s="149"/>
      <c r="Z65" s="149"/>
      <c r="AA65" s="149"/>
      <c r="AB65" s="149"/>
      <c r="AC65" s="149"/>
      <c r="AD65" s="149"/>
      <c r="AE65" s="149"/>
      <c r="AF65" s="149"/>
      <c r="AG65" s="149"/>
      <c r="AH65" s="149"/>
      <c r="AI65" s="149"/>
      <c r="AJ65" s="149"/>
      <c r="AK65" s="149"/>
      <c r="AL65" s="149"/>
      <c r="AM65" s="149"/>
      <c r="AN65" s="139"/>
      <c r="AO65" s="70" t="s">
        <v>94</v>
      </c>
      <c r="AP65" s="70" t="s">
        <v>94</v>
      </c>
      <c r="AQ65" s="70" t="s">
        <v>94</v>
      </c>
      <c r="AR65" s="71">
        <f>AI62+AK62+AM62</f>
        <v>0</v>
      </c>
      <c r="AS65" s="143"/>
      <c r="AT65" s="11"/>
      <c r="AU65" s="11"/>
      <c r="AV65" s="11"/>
    </row>
    <row r="66" spans="1:48" ht="48" customHeight="1" thickBot="1">
      <c r="A66" s="184" t="s">
        <v>60</v>
      </c>
      <c r="B66" s="184" t="s">
        <v>173</v>
      </c>
      <c r="C66" s="184" t="s">
        <v>174</v>
      </c>
      <c r="D66" s="184" t="s">
        <v>175</v>
      </c>
      <c r="E66" s="184" t="s">
        <v>176</v>
      </c>
      <c r="F66" s="149" t="s">
        <v>177</v>
      </c>
      <c r="G66" s="149" t="s">
        <v>178</v>
      </c>
      <c r="H66" s="204" t="s">
        <v>179</v>
      </c>
      <c r="I66" s="149" t="s">
        <v>180</v>
      </c>
      <c r="J66" s="209" t="s">
        <v>181</v>
      </c>
      <c r="K66" s="210">
        <v>44621</v>
      </c>
      <c r="L66" s="210">
        <v>44915</v>
      </c>
      <c r="M66" s="204" t="s">
        <v>70</v>
      </c>
      <c r="N66" s="147">
        <v>1</v>
      </c>
      <c r="O66" s="147">
        <f>N66*(P66+R66+T66+V66+X66+Z66+AB66+AD66+AF66+AH66+AJ66+AL66)</f>
        <v>1</v>
      </c>
      <c r="P66" s="147"/>
      <c r="Q66" s="147"/>
      <c r="R66" s="147"/>
      <c r="S66" s="147"/>
      <c r="T66" s="147">
        <v>0.25</v>
      </c>
      <c r="U66" s="147">
        <v>0.25</v>
      </c>
      <c r="V66" s="147"/>
      <c r="W66" s="147"/>
      <c r="X66" s="147"/>
      <c r="Y66" s="147"/>
      <c r="Z66" s="147">
        <v>0.25</v>
      </c>
      <c r="AA66" s="147">
        <v>0.25</v>
      </c>
      <c r="AB66" s="147"/>
      <c r="AC66" s="147"/>
      <c r="AD66" s="147"/>
      <c r="AE66" s="147"/>
      <c r="AF66" s="147">
        <v>0.25</v>
      </c>
      <c r="AG66" s="147">
        <v>0.25</v>
      </c>
      <c r="AH66" s="147"/>
      <c r="AI66" s="147"/>
      <c r="AJ66" s="147"/>
      <c r="AK66" s="147"/>
      <c r="AL66" s="147">
        <v>0.25</v>
      </c>
      <c r="AM66" s="147">
        <v>0.25</v>
      </c>
      <c r="AN66" s="139">
        <f>N66*(Q66+S66+U66+W66+Y66+AA66+AC66+AE66+AG66+AI66+AK66+AM66)</f>
        <v>1</v>
      </c>
      <c r="AO66" s="87" t="s">
        <v>182</v>
      </c>
      <c r="AP66" s="87" t="s">
        <v>183</v>
      </c>
      <c r="AQ66" s="88" t="s">
        <v>73</v>
      </c>
      <c r="AR66" s="71">
        <f>Q66+S66+U66</f>
        <v>0.25</v>
      </c>
      <c r="AS66" s="143">
        <f>SUM(AR66:AR69)</f>
        <v>1</v>
      </c>
      <c r="AT66" s="11"/>
      <c r="AU66" s="11"/>
      <c r="AV66" s="11"/>
    </row>
    <row r="67" spans="1:48" ht="43.5" customHeight="1" thickBot="1">
      <c r="A67" s="184"/>
      <c r="B67" s="184"/>
      <c r="C67" s="184"/>
      <c r="D67" s="184"/>
      <c r="E67" s="184"/>
      <c r="F67" s="149"/>
      <c r="G67" s="149"/>
      <c r="H67" s="204"/>
      <c r="I67" s="149"/>
      <c r="J67" s="209"/>
      <c r="K67" s="210"/>
      <c r="L67" s="210"/>
      <c r="M67" s="204"/>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39"/>
      <c r="AO67" s="117" t="s">
        <v>184</v>
      </c>
      <c r="AP67" s="87" t="s">
        <v>185</v>
      </c>
      <c r="AQ67" s="87" t="s">
        <v>76</v>
      </c>
      <c r="AR67" s="71">
        <f>W66+Y66+AA66</f>
        <v>0.25</v>
      </c>
      <c r="AS67" s="143"/>
      <c r="AT67" s="11"/>
      <c r="AU67" s="11"/>
      <c r="AV67" s="11"/>
    </row>
    <row r="68" spans="1:48" ht="58.5" customHeight="1" thickBot="1">
      <c r="A68" s="184"/>
      <c r="B68" s="184"/>
      <c r="C68" s="184"/>
      <c r="D68" s="184"/>
      <c r="E68" s="184"/>
      <c r="F68" s="149"/>
      <c r="G68" s="149"/>
      <c r="H68" s="204"/>
      <c r="I68" s="149"/>
      <c r="J68" s="209"/>
      <c r="K68" s="210"/>
      <c r="L68" s="210"/>
      <c r="M68" s="204"/>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39"/>
      <c r="AO68" s="118" t="s">
        <v>186</v>
      </c>
      <c r="AP68" s="118" t="s">
        <v>187</v>
      </c>
      <c r="AQ68" s="119" t="s">
        <v>152</v>
      </c>
      <c r="AR68" s="71">
        <f>AC66+AE66+AG66</f>
        <v>0.25</v>
      </c>
      <c r="AS68" s="143"/>
      <c r="AT68" s="11"/>
      <c r="AU68" s="11"/>
      <c r="AV68" s="11"/>
    </row>
    <row r="69" spans="1:48" ht="87" customHeight="1" thickBot="1">
      <c r="A69" s="184"/>
      <c r="B69" s="184"/>
      <c r="C69" s="184"/>
      <c r="D69" s="184"/>
      <c r="E69" s="184"/>
      <c r="F69" s="149"/>
      <c r="G69" s="149"/>
      <c r="H69" s="204"/>
      <c r="I69" s="149"/>
      <c r="J69" s="209"/>
      <c r="K69" s="210"/>
      <c r="L69" s="210"/>
      <c r="M69" s="204"/>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39"/>
      <c r="AO69" s="118" t="s">
        <v>188</v>
      </c>
      <c r="AP69" s="118" t="s">
        <v>189</v>
      </c>
      <c r="AQ69" s="119" t="s">
        <v>105</v>
      </c>
      <c r="AR69" s="71">
        <f>AI66+AK66+AM66</f>
        <v>0.25</v>
      </c>
      <c r="AS69" s="143"/>
      <c r="AT69" s="11"/>
      <c r="AU69" s="11"/>
      <c r="AV69" s="11"/>
    </row>
    <row r="70" spans="1:48" ht="26.25" customHeight="1" thickBot="1">
      <c r="A70" s="202" t="s">
        <v>190</v>
      </c>
      <c r="B70" s="202" t="s">
        <v>191</v>
      </c>
      <c r="C70" s="202" t="s">
        <v>192</v>
      </c>
      <c r="D70" s="202" t="s">
        <v>193</v>
      </c>
      <c r="E70" s="202" t="s">
        <v>194</v>
      </c>
      <c r="F70" s="149" t="s">
        <v>195</v>
      </c>
      <c r="G70" s="149" t="s">
        <v>196</v>
      </c>
      <c r="H70" s="149" t="s">
        <v>197</v>
      </c>
      <c r="I70" s="149" t="s">
        <v>198</v>
      </c>
      <c r="J70" s="209" t="s">
        <v>69</v>
      </c>
      <c r="K70" s="210">
        <v>44682</v>
      </c>
      <c r="L70" s="210">
        <v>44926</v>
      </c>
      <c r="M70" s="204" t="s">
        <v>70</v>
      </c>
      <c r="N70" s="147">
        <v>1</v>
      </c>
      <c r="O70" s="147">
        <f>N70*(P70+R70+T70+V70+X70+Z70+AB70+AD70+AF70+AH70+AJ70+AL70)</f>
        <v>0.99990000000000001</v>
      </c>
      <c r="P70" s="147"/>
      <c r="Q70" s="147"/>
      <c r="R70" s="147"/>
      <c r="S70" s="147"/>
      <c r="T70" s="147"/>
      <c r="U70" s="147"/>
      <c r="V70" s="147"/>
      <c r="W70" s="147"/>
      <c r="X70" s="147">
        <v>0.33329999999999999</v>
      </c>
      <c r="Y70" s="147">
        <v>0.33329999999999999</v>
      </c>
      <c r="Z70" s="147"/>
      <c r="AA70" s="147"/>
      <c r="AB70" s="147"/>
      <c r="AC70" s="147"/>
      <c r="AD70" s="147">
        <v>0.33329999999999999</v>
      </c>
      <c r="AE70" s="147">
        <v>0.33329999999999999</v>
      </c>
      <c r="AF70" s="147"/>
      <c r="AG70" s="147"/>
      <c r="AH70" s="147"/>
      <c r="AI70" s="147"/>
      <c r="AJ70" s="147"/>
      <c r="AK70" s="147"/>
      <c r="AL70" s="147">
        <v>0.33329999999999999</v>
      </c>
      <c r="AM70" s="147">
        <v>0.33</v>
      </c>
      <c r="AN70" s="139">
        <f>N70*(Q70+S70+U70+W70+Y70+AA70+AC70+AE70+AG70+AI70+AK70+AM70)</f>
        <v>0.99659999999999993</v>
      </c>
      <c r="AO70" s="70" t="s">
        <v>99</v>
      </c>
      <c r="AP70" s="70" t="s">
        <v>99</v>
      </c>
      <c r="AQ70" s="70" t="s">
        <v>99</v>
      </c>
      <c r="AR70" s="71">
        <f>Q70+S70+U70</f>
        <v>0</v>
      </c>
      <c r="AS70" s="143">
        <f>SUM(AR70:AR73)</f>
        <v>0.99659999999999993</v>
      </c>
      <c r="AT70" s="11"/>
      <c r="AU70" s="11"/>
      <c r="AV70" s="11"/>
    </row>
    <row r="71" spans="1:48" ht="71.25" customHeight="1" thickBot="1">
      <c r="A71" s="202"/>
      <c r="B71" s="202"/>
      <c r="C71" s="202"/>
      <c r="D71" s="202"/>
      <c r="E71" s="202"/>
      <c r="F71" s="149"/>
      <c r="G71" s="149"/>
      <c r="H71" s="149"/>
      <c r="I71" s="149"/>
      <c r="J71" s="209"/>
      <c r="K71" s="210"/>
      <c r="L71" s="210"/>
      <c r="M71" s="204"/>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39"/>
      <c r="AO71" s="87" t="s">
        <v>199</v>
      </c>
      <c r="AP71" s="87" t="s">
        <v>200</v>
      </c>
      <c r="AQ71" s="87" t="s">
        <v>76</v>
      </c>
      <c r="AR71" s="71">
        <f>W70+Y70+AA70</f>
        <v>0.33329999999999999</v>
      </c>
      <c r="AS71" s="143"/>
      <c r="AT71" s="11"/>
      <c r="AU71" s="11"/>
      <c r="AV71" s="11"/>
    </row>
    <row r="72" spans="1:48" ht="78" customHeight="1" thickBot="1">
      <c r="A72" s="202"/>
      <c r="B72" s="202"/>
      <c r="C72" s="202"/>
      <c r="D72" s="202"/>
      <c r="E72" s="202"/>
      <c r="F72" s="149"/>
      <c r="G72" s="149"/>
      <c r="H72" s="149"/>
      <c r="I72" s="149"/>
      <c r="J72" s="209"/>
      <c r="K72" s="210"/>
      <c r="L72" s="210"/>
      <c r="M72" s="204"/>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39"/>
      <c r="AO72" s="119" t="s">
        <v>201</v>
      </c>
      <c r="AP72" s="119" t="s">
        <v>202</v>
      </c>
      <c r="AQ72" s="119" t="s">
        <v>152</v>
      </c>
      <c r="AR72" s="71">
        <f>AC70+AE70+AG70</f>
        <v>0.33329999999999999</v>
      </c>
      <c r="AS72" s="143"/>
      <c r="AT72" s="11"/>
      <c r="AU72" s="11"/>
      <c r="AV72" s="11"/>
    </row>
    <row r="73" spans="1:48" ht="83.25" customHeight="1" thickBot="1">
      <c r="A73" s="202"/>
      <c r="B73" s="202"/>
      <c r="C73" s="202"/>
      <c r="D73" s="202"/>
      <c r="E73" s="202"/>
      <c r="F73" s="149"/>
      <c r="G73" s="149"/>
      <c r="H73" s="149"/>
      <c r="I73" s="149"/>
      <c r="J73" s="209"/>
      <c r="K73" s="210"/>
      <c r="L73" s="210"/>
      <c r="M73" s="204"/>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39"/>
      <c r="AO73" s="119" t="s">
        <v>203</v>
      </c>
      <c r="AP73" s="119" t="s">
        <v>204</v>
      </c>
      <c r="AQ73" s="119" t="s">
        <v>105</v>
      </c>
      <c r="AR73" s="71">
        <f>AI70+AK70+AM70</f>
        <v>0.33</v>
      </c>
      <c r="AS73" s="143"/>
      <c r="AT73" s="11"/>
      <c r="AU73" s="11"/>
      <c r="AV73" s="11"/>
    </row>
    <row r="74" spans="1:48" ht="15.75" customHeight="1" thickBo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215" t="s">
        <v>205</v>
      </c>
      <c r="AQ74" s="216"/>
      <c r="AR74" s="217"/>
      <c r="AS74" s="69">
        <f>AVERAGE(AS26:AS73)</f>
        <v>0.9997166666666667</v>
      </c>
      <c r="AT74" s="11"/>
      <c r="AU74" s="11"/>
      <c r="AV74" s="11"/>
    </row>
    <row r="75" spans="1:48">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row>
    <row r="76" spans="1:48">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row>
    <row r="77" spans="1:48" s="2" customFormat="1" ht="43.5" customHeight="1">
      <c r="A77" s="263" t="s">
        <v>206</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1"/>
      <c r="AU77" s="21"/>
      <c r="AV77" s="21"/>
    </row>
    <row r="78" spans="1:4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row>
    <row r="79" spans="1:48">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row>
    <row r="80" spans="1:48" ht="15" thickBo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row>
    <row r="81" spans="1:48" ht="18.75" customHeight="1">
      <c r="A81" s="171" t="s">
        <v>207</v>
      </c>
      <c r="B81" s="171" t="s">
        <v>208</v>
      </c>
      <c r="C81" s="174" t="s">
        <v>209</v>
      </c>
      <c r="D81" s="175"/>
      <c r="E81" s="171" t="s">
        <v>45</v>
      </c>
      <c r="F81" s="171" t="s">
        <v>46</v>
      </c>
      <c r="G81" s="171" t="s">
        <v>48</v>
      </c>
      <c r="H81" s="171" t="s">
        <v>49</v>
      </c>
      <c r="I81" s="174" t="s">
        <v>50</v>
      </c>
      <c r="J81" s="264" t="s">
        <v>20</v>
      </c>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155" t="s">
        <v>210</v>
      </c>
      <c r="AL81" s="156"/>
      <c r="AM81" s="156"/>
      <c r="AN81" s="156"/>
      <c r="AO81" s="156"/>
      <c r="AP81" s="156"/>
      <c r="AQ81" s="157"/>
      <c r="AT81" s="11"/>
      <c r="AU81" s="11"/>
      <c r="AV81" s="11"/>
    </row>
    <row r="82" spans="1:48" ht="48" customHeight="1" thickBot="1">
      <c r="A82" s="172"/>
      <c r="B82" s="172"/>
      <c r="C82" s="176"/>
      <c r="D82" s="177"/>
      <c r="E82" s="172"/>
      <c r="F82" s="172"/>
      <c r="G82" s="172"/>
      <c r="H82" s="172"/>
      <c r="I82" s="172"/>
      <c r="J82" s="176" t="s">
        <v>24</v>
      </c>
      <c r="K82" s="181"/>
      <c r="L82" s="180" t="s">
        <v>25</v>
      </c>
      <c r="M82" s="181"/>
      <c r="N82" s="180" t="s">
        <v>26</v>
      </c>
      <c r="O82" s="181"/>
      <c r="P82" s="180" t="s">
        <v>27</v>
      </c>
      <c r="Q82" s="181"/>
      <c r="R82" s="180" t="s">
        <v>28</v>
      </c>
      <c r="S82" s="181"/>
      <c r="T82" s="180" t="s">
        <v>29</v>
      </c>
      <c r="U82" s="181"/>
      <c r="V82" s="180" t="s">
        <v>30</v>
      </c>
      <c r="W82" s="181"/>
      <c r="X82" s="180" t="s">
        <v>31</v>
      </c>
      <c r="Y82" s="181"/>
      <c r="Z82" s="180" t="s">
        <v>32</v>
      </c>
      <c r="AA82" s="181"/>
      <c r="AB82" s="180" t="s">
        <v>33</v>
      </c>
      <c r="AC82" s="181"/>
      <c r="AD82" s="180" t="s">
        <v>34</v>
      </c>
      <c r="AE82" s="181"/>
      <c r="AF82" s="180" t="s">
        <v>35</v>
      </c>
      <c r="AG82" s="181"/>
      <c r="AH82" s="180" t="s">
        <v>36</v>
      </c>
      <c r="AI82" s="181"/>
      <c r="AJ82" s="152" t="s">
        <v>37</v>
      </c>
      <c r="AK82" s="158"/>
      <c r="AL82" s="159"/>
      <c r="AM82" s="159"/>
      <c r="AN82" s="159"/>
      <c r="AO82" s="159"/>
      <c r="AP82" s="159"/>
      <c r="AQ82" s="160"/>
      <c r="AT82" s="11"/>
      <c r="AU82" s="11"/>
      <c r="AV82" s="11"/>
    </row>
    <row r="83" spans="1:48" ht="44.25" customHeight="1" thickBot="1">
      <c r="A83" s="172"/>
      <c r="B83" s="172"/>
      <c r="C83" s="176"/>
      <c r="D83" s="177"/>
      <c r="E83" s="172"/>
      <c r="F83" s="172"/>
      <c r="G83" s="172"/>
      <c r="H83" s="172"/>
      <c r="I83" s="172"/>
      <c r="J83" s="265"/>
      <c r="K83" s="183"/>
      <c r="L83" s="182"/>
      <c r="M83" s="183"/>
      <c r="N83" s="182"/>
      <c r="O83" s="183"/>
      <c r="P83" s="182"/>
      <c r="Q83" s="183"/>
      <c r="R83" s="182"/>
      <c r="S83" s="183"/>
      <c r="T83" s="182"/>
      <c r="U83" s="183"/>
      <c r="V83" s="182"/>
      <c r="W83" s="183"/>
      <c r="X83" s="182"/>
      <c r="Y83" s="183"/>
      <c r="Z83" s="182"/>
      <c r="AA83" s="183"/>
      <c r="AB83" s="182"/>
      <c r="AC83" s="183"/>
      <c r="AD83" s="182"/>
      <c r="AE83" s="183"/>
      <c r="AF83" s="182"/>
      <c r="AG83" s="183"/>
      <c r="AH83" s="182"/>
      <c r="AI83" s="183"/>
      <c r="AJ83" s="153"/>
      <c r="AK83" s="161" t="s">
        <v>51</v>
      </c>
      <c r="AL83" s="162"/>
      <c r="AM83" s="163"/>
      <c r="AN83" s="167" t="s">
        <v>211</v>
      </c>
      <c r="AO83" s="169" t="s">
        <v>53</v>
      </c>
      <c r="AP83" s="247" t="s">
        <v>54</v>
      </c>
      <c r="AQ83" s="167" t="s">
        <v>55</v>
      </c>
      <c r="AT83" s="11"/>
      <c r="AU83" s="11"/>
      <c r="AV83" s="11"/>
    </row>
    <row r="84" spans="1:48" ht="48" customHeight="1" thickBot="1">
      <c r="A84" s="173"/>
      <c r="B84" s="173"/>
      <c r="C84" s="178"/>
      <c r="D84" s="179"/>
      <c r="E84" s="173"/>
      <c r="F84" s="173"/>
      <c r="G84" s="173"/>
      <c r="H84" s="173"/>
      <c r="I84" s="173"/>
      <c r="J84" s="28" t="s">
        <v>56</v>
      </c>
      <c r="K84" s="27" t="s">
        <v>57</v>
      </c>
      <c r="L84" s="27" t="s">
        <v>58</v>
      </c>
      <c r="M84" s="27" t="s">
        <v>59</v>
      </c>
      <c r="N84" s="27" t="s">
        <v>58</v>
      </c>
      <c r="O84" s="27" t="s">
        <v>59</v>
      </c>
      <c r="P84" s="27" t="s">
        <v>58</v>
      </c>
      <c r="Q84" s="27" t="s">
        <v>59</v>
      </c>
      <c r="R84" s="27" t="s">
        <v>58</v>
      </c>
      <c r="S84" s="27" t="s">
        <v>59</v>
      </c>
      <c r="T84" s="27" t="s">
        <v>58</v>
      </c>
      <c r="U84" s="27" t="s">
        <v>59</v>
      </c>
      <c r="V84" s="27" t="s">
        <v>58</v>
      </c>
      <c r="W84" s="27" t="s">
        <v>59</v>
      </c>
      <c r="X84" s="27" t="s">
        <v>58</v>
      </c>
      <c r="Y84" s="27" t="s">
        <v>59</v>
      </c>
      <c r="Z84" s="27" t="s">
        <v>58</v>
      </c>
      <c r="AA84" s="27" t="s">
        <v>59</v>
      </c>
      <c r="AB84" s="27" t="s">
        <v>58</v>
      </c>
      <c r="AC84" s="27" t="s">
        <v>59</v>
      </c>
      <c r="AD84" s="27" t="s">
        <v>58</v>
      </c>
      <c r="AE84" s="27" t="s">
        <v>59</v>
      </c>
      <c r="AF84" s="27" t="s">
        <v>58</v>
      </c>
      <c r="AG84" s="27" t="s">
        <v>59</v>
      </c>
      <c r="AH84" s="27" t="s">
        <v>58</v>
      </c>
      <c r="AI84" s="27" t="s">
        <v>59</v>
      </c>
      <c r="AJ84" s="154"/>
      <c r="AK84" s="164"/>
      <c r="AL84" s="165"/>
      <c r="AM84" s="166"/>
      <c r="AN84" s="168"/>
      <c r="AO84" s="170"/>
      <c r="AP84" s="248"/>
      <c r="AQ84" s="168"/>
      <c r="AT84" s="11"/>
      <c r="AU84" s="11"/>
      <c r="AV84" s="11"/>
    </row>
    <row r="85" spans="1:48" ht="53.25" customHeight="1" thickBot="1">
      <c r="A85" s="225" t="s">
        <v>212</v>
      </c>
      <c r="B85" s="149" t="s">
        <v>213</v>
      </c>
      <c r="C85" s="149" t="s">
        <v>214</v>
      </c>
      <c r="D85" s="149"/>
      <c r="E85" s="226" t="s">
        <v>215</v>
      </c>
      <c r="F85" s="149" t="s">
        <v>198</v>
      </c>
      <c r="G85" s="150">
        <v>44621</v>
      </c>
      <c r="H85" s="150">
        <v>44915</v>
      </c>
      <c r="I85" s="204" t="s">
        <v>70</v>
      </c>
      <c r="J85" s="147">
        <v>0.2</v>
      </c>
      <c r="K85" s="147">
        <f>J85*(L85+N85+P85+R85+T85+V85+X85+Z85+AB85+AD85+AF85+AH85)</f>
        <v>0.2</v>
      </c>
      <c r="L85" s="147"/>
      <c r="M85" s="147"/>
      <c r="N85" s="147"/>
      <c r="O85" s="147"/>
      <c r="P85" s="147">
        <v>0.25</v>
      </c>
      <c r="Q85" s="147">
        <v>0.25</v>
      </c>
      <c r="R85" s="147"/>
      <c r="S85" s="147"/>
      <c r="T85" s="147"/>
      <c r="U85" s="147"/>
      <c r="V85" s="147">
        <v>0.25</v>
      </c>
      <c r="W85" s="147">
        <v>0.25</v>
      </c>
      <c r="X85" s="147"/>
      <c r="Y85" s="147"/>
      <c r="Z85" s="147"/>
      <c r="AA85" s="147"/>
      <c r="AB85" s="147">
        <v>0.25</v>
      </c>
      <c r="AC85" s="147">
        <v>0.25</v>
      </c>
      <c r="AD85" s="147"/>
      <c r="AE85" s="147"/>
      <c r="AF85" s="147"/>
      <c r="AG85" s="147"/>
      <c r="AH85" s="147">
        <v>0.25</v>
      </c>
      <c r="AI85" s="147">
        <v>0.25</v>
      </c>
      <c r="AJ85" s="139">
        <f>J85*(M85+O85+Q85+S85+U85+W85+Y85+AA85+AC85+AE85+AG85+AI85)</f>
        <v>0.2</v>
      </c>
      <c r="AK85" s="140" t="s">
        <v>216</v>
      </c>
      <c r="AL85" s="141"/>
      <c r="AM85" s="142"/>
      <c r="AN85" s="119" t="s">
        <v>217</v>
      </c>
      <c r="AO85" s="87" t="s">
        <v>218</v>
      </c>
      <c r="AP85" s="71">
        <f>M85+O85+Q85</f>
        <v>0.25</v>
      </c>
      <c r="AQ85" s="143">
        <f>SUM(AP85:AP88)</f>
        <v>1</v>
      </c>
      <c r="AT85" s="11"/>
      <c r="AU85" s="11"/>
      <c r="AV85" s="11"/>
    </row>
    <row r="86" spans="1:48" ht="53.25" customHeight="1" thickBot="1">
      <c r="A86" s="225"/>
      <c r="B86" s="149"/>
      <c r="C86" s="149"/>
      <c r="D86" s="149"/>
      <c r="E86" s="204"/>
      <c r="F86" s="149"/>
      <c r="G86" s="149"/>
      <c r="H86" s="149"/>
      <c r="I86" s="204"/>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39"/>
      <c r="AK86" s="140" t="s">
        <v>219</v>
      </c>
      <c r="AL86" s="141"/>
      <c r="AM86" s="142"/>
      <c r="AN86" s="119" t="s">
        <v>220</v>
      </c>
      <c r="AO86" s="87" t="s">
        <v>221</v>
      </c>
      <c r="AP86" s="71">
        <f>S85+U85+W85</f>
        <v>0.25</v>
      </c>
      <c r="AQ86" s="143"/>
      <c r="AT86" s="11"/>
      <c r="AU86" s="11"/>
      <c r="AV86" s="11"/>
    </row>
    <row r="87" spans="1:48" ht="57" customHeight="1" thickBot="1">
      <c r="A87" s="225"/>
      <c r="B87" s="149"/>
      <c r="C87" s="149"/>
      <c r="D87" s="149"/>
      <c r="E87" s="204"/>
      <c r="F87" s="149"/>
      <c r="G87" s="149"/>
      <c r="H87" s="149"/>
      <c r="I87" s="204"/>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39"/>
      <c r="AK87" s="145" t="s">
        <v>222</v>
      </c>
      <c r="AL87" s="145"/>
      <c r="AM87" s="145"/>
      <c r="AN87" s="119" t="s">
        <v>223</v>
      </c>
      <c r="AO87" s="119" t="s">
        <v>152</v>
      </c>
      <c r="AP87" s="71">
        <f>Y85+AA85+AC85</f>
        <v>0.25</v>
      </c>
      <c r="AQ87" s="143"/>
      <c r="AT87" s="11"/>
      <c r="AU87" s="11"/>
      <c r="AV87" s="11"/>
    </row>
    <row r="88" spans="1:48" ht="81" customHeight="1" thickBot="1">
      <c r="A88" s="225"/>
      <c r="B88" s="149"/>
      <c r="C88" s="149"/>
      <c r="D88" s="149"/>
      <c r="E88" s="204"/>
      <c r="F88" s="149"/>
      <c r="G88" s="149"/>
      <c r="H88" s="149"/>
      <c r="I88" s="204"/>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39"/>
      <c r="AK88" s="145" t="s">
        <v>224</v>
      </c>
      <c r="AL88" s="145"/>
      <c r="AM88" s="145"/>
      <c r="AN88" s="119" t="s">
        <v>225</v>
      </c>
      <c r="AO88" s="119" t="s">
        <v>105</v>
      </c>
      <c r="AP88" s="71">
        <f>AE85+AG85+AI85</f>
        <v>0.25</v>
      </c>
      <c r="AQ88" s="143"/>
      <c r="AT88" s="11"/>
      <c r="AU88" s="11"/>
      <c r="AV88" s="11"/>
    </row>
    <row r="89" spans="1:48" ht="35.25" customHeight="1" thickBot="1">
      <c r="A89" s="225"/>
      <c r="B89" s="149" t="s">
        <v>226</v>
      </c>
      <c r="C89" s="149" t="s">
        <v>227</v>
      </c>
      <c r="D89" s="149"/>
      <c r="E89" s="149" t="s">
        <v>197</v>
      </c>
      <c r="F89" s="149" t="s">
        <v>198</v>
      </c>
      <c r="G89" s="251">
        <v>44713</v>
      </c>
      <c r="H89" s="150">
        <v>44915</v>
      </c>
      <c r="I89" s="204" t="s">
        <v>70</v>
      </c>
      <c r="J89" s="147">
        <v>0.4</v>
      </c>
      <c r="K89" s="147">
        <f t="shared" ref="K89" si="40">J89*(L89+N89+P89+R89+T89+V89+X89+Z89+AB89+AD89+AF89+AH89)</f>
        <v>0.39996000000000004</v>
      </c>
      <c r="L89" s="147"/>
      <c r="M89" s="147"/>
      <c r="N89" s="147"/>
      <c r="O89" s="147"/>
      <c r="P89" s="147"/>
      <c r="Q89" s="147"/>
      <c r="R89" s="147"/>
      <c r="S89" s="147"/>
      <c r="T89" s="147"/>
      <c r="U89" s="147"/>
      <c r="V89" s="147">
        <v>0.33329999999999999</v>
      </c>
      <c r="W89" s="147">
        <v>0.33329999999999999</v>
      </c>
      <c r="X89" s="147"/>
      <c r="Y89" s="147"/>
      <c r="Z89" s="147"/>
      <c r="AA89" s="147"/>
      <c r="AB89" s="147">
        <v>0.33329999999999999</v>
      </c>
      <c r="AC89" s="147">
        <v>0.33329999999999999</v>
      </c>
      <c r="AD89" s="147"/>
      <c r="AE89" s="147"/>
      <c r="AF89" s="147"/>
      <c r="AG89" s="147"/>
      <c r="AH89" s="147">
        <v>0.33329999999999999</v>
      </c>
      <c r="AI89" s="147">
        <v>0.33</v>
      </c>
      <c r="AJ89" s="139">
        <f>J89*(M89+O89+Q89+S89+U89+W89+Y89+AA89+AC89+AE89+AG89+AI89)</f>
        <v>0.39863999999999999</v>
      </c>
      <c r="AK89" s="151" t="s">
        <v>99</v>
      </c>
      <c r="AL89" s="151"/>
      <c r="AM89" s="151"/>
      <c r="AN89" s="70" t="s">
        <v>99</v>
      </c>
      <c r="AO89" s="70" t="s">
        <v>99</v>
      </c>
      <c r="AP89" s="71">
        <f>M89+O89+Q89</f>
        <v>0</v>
      </c>
      <c r="AQ89" s="143">
        <f t="shared" ref="AQ89" si="41">SUM(AP89:AP92)</f>
        <v>0.99659999999999993</v>
      </c>
      <c r="AT89" s="11"/>
      <c r="AU89" s="11"/>
      <c r="AV89" s="11"/>
    </row>
    <row r="90" spans="1:48" ht="80.25" customHeight="1" thickBot="1">
      <c r="A90" s="225"/>
      <c r="B90" s="149"/>
      <c r="C90" s="149"/>
      <c r="D90" s="149"/>
      <c r="E90" s="149"/>
      <c r="F90" s="149"/>
      <c r="G90" s="252"/>
      <c r="H90" s="149"/>
      <c r="I90" s="204"/>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39"/>
      <c r="AK90" s="145" t="s">
        <v>228</v>
      </c>
      <c r="AL90" s="145"/>
      <c r="AM90" s="145"/>
      <c r="AN90" s="119" t="s">
        <v>229</v>
      </c>
      <c r="AO90" s="87" t="s">
        <v>221</v>
      </c>
      <c r="AP90" s="71">
        <f>S89+U89+W89</f>
        <v>0.33329999999999999</v>
      </c>
      <c r="AQ90" s="143"/>
      <c r="AT90" s="11"/>
      <c r="AU90" s="11"/>
      <c r="AV90" s="11"/>
    </row>
    <row r="91" spans="1:48" ht="75" customHeight="1" thickBot="1">
      <c r="A91" s="225"/>
      <c r="B91" s="149"/>
      <c r="C91" s="149"/>
      <c r="D91" s="149"/>
      <c r="E91" s="149"/>
      <c r="F91" s="149"/>
      <c r="G91" s="252"/>
      <c r="H91" s="149"/>
      <c r="I91" s="204"/>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39"/>
      <c r="AK91" s="145" t="s">
        <v>230</v>
      </c>
      <c r="AL91" s="145"/>
      <c r="AM91" s="145"/>
      <c r="AN91" s="119" t="s">
        <v>223</v>
      </c>
      <c r="AO91" s="119" t="s">
        <v>152</v>
      </c>
      <c r="AP91" s="71">
        <f>Y89+AA89+AC89</f>
        <v>0.33329999999999999</v>
      </c>
      <c r="AQ91" s="143"/>
      <c r="AT91" s="11"/>
      <c r="AU91" s="11"/>
      <c r="AV91" s="11"/>
    </row>
    <row r="92" spans="1:48" ht="73.5" customHeight="1" thickBot="1">
      <c r="A92" s="225"/>
      <c r="B92" s="149"/>
      <c r="C92" s="149"/>
      <c r="D92" s="149"/>
      <c r="E92" s="149"/>
      <c r="F92" s="149"/>
      <c r="G92" s="253"/>
      <c r="H92" s="149"/>
      <c r="I92" s="204"/>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39"/>
      <c r="AK92" s="145" t="s">
        <v>231</v>
      </c>
      <c r="AL92" s="145"/>
      <c r="AM92" s="145"/>
      <c r="AN92" s="119" t="s">
        <v>225</v>
      </c>
      <c r="AO92" s="119" t="s">
        <v>105</v>
      </c>
      <c r="AP92" s="71">
        <f>AE89+AG89+AI89</f>
        <v>0.33</v>
      </c>
      <c r="AQ92" s="143"/>
      <c r="AT92" s="11"/>
      <c r="AU92" s="11"/>
      <c r="AV92" s="11"/>
    </row>
    <row r="93" spans="1:48" ht="35.25" customHeight="1" thickBot="1">
      <c r="A93" s="225"/>
      <c r="B93" s="149" t="s">
        <v>232</v>
      </c>
      <c r="C93" s="149" t="s">
        <v>233</v>
      </c>
      <c r="D93" s="149"/>
      <c r="E93" s="149" t="s">
        <v>197</v>
      </c>
      <c r="F93" s="149" t="s">
        <v>198</v>
      </c>
      <c r="G93" s="150">
        <v>44682</v>
      </c>
      <c r="H93" s="150">
        <v>44915</v>
      </c>
      <c r="I93" s="204" t="s">
        <v>70</v>
      </c>
      <c r="J93" s="147">
        <v>0.2</v>
      </c>
      <c r="K93" s="147">
        <f t="shared" ref="K93" si="42">J93*(L93+N93+P93+R93+T93+V93+X93+Z93+AB93+AD93+AF93+AH93)</f>
        <v>0.2</v>
      </c>
      <c r="L93" s="147"/>
      <c r="M93" s="147"/>
      <c r="N93" s="147"/>
      <c r="O93" s="147"/>
      <c r="P93" s="147"/>
      <c r="Q93" s="147"/>
      <c r="R93" s="147"/>
      <c r="S93" s="147"/>
      <c r="T93" s="147">
        <v>0.33</v>
      </c>
      <c r="U93" s="147">
        <v>0.33</v>
      </c>
      <c r="V93" s="147"/>
      <c r="W93" s="147"/>
      <c r="X93" s="147"/>
      <c r="Y93" s="147"/>
      <c r="Z93" s="147"/>
      <c r="AA93" s="147"/>
      <c r="AB93" s="147">
        <v>0.33</v>
      </c>
      <c r="AC93" s="147">
        <v>0.33</v>
      </c>
      <c r="AD93" s="147"/>
      <c r="AE93" s="147"/>
      <c r="AF93" s="147"/>
      <c r="AG93" s="147"/>
      <c r="AH93" s="147">
        <v>0.34</v>
      </c>
      <c r="AI93" s="147">
        <v>0.34</v>
      </c>
      <c r="AJ93" s="139">
        <f>J93*(M93+O93+Q93+S93+U93+W93+Y93+AA93+AC93+AE93+AG93+AI93)</f>
        <v>0.2</v>
      </c>
      <c r="AK93" s="151" t="s">
        <v>99</v>
      </c>
      <c r="AL93" s="151"/>
      <c r="AM93" s="151"/>
      <c r="AN93" s="70" t="s">
        <v>99</v>
      </c>
      <c r="AO93" s="70" t="s">
        <v>99</v>
      </c>
      <c r="AP93" s="71">
        <f>M93+O93+Q93</f>
        <v>0</v>
      </c>
      <c r="AQ93" s="143">
        <f t="shared" ref="AQ93" si="43">SUM(AP93:AP96)</f>
        <v>1</v>
      </c>
      <c r="AT93" s="11"/>
      <c r="AU93" s="11"/>
      <c r="AV93" s="11"/>
    </row>
    <row r="94" spans="1:48" ht="112.5" customHeight="1" thickBot="1">
      <c r="A94" s="225"/>
      <c r="B94" s="149"/>
      <c r="C94" s="149"/>
      <c r="D94" s="149"/>
      <c r="E94" s="149"/>
      <c r="F94" s="149"/>
      <c r="G94" s="149"/>
      <c r="H94" s="149"/>
      <c r="I94" s="204"/>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39"/>
      <c r="AK94" s="145" t="s">
        <v>234</v>
      </c>
      <c r="AL94" s="145"/>
      <c r="AM94" s="145"/>
      <c r="AN94" s="106" t="s">
        <v>235</v>
      </c>
      <c r="AO94" s="87" t="s">
        <v>221</v>
      </c>
      <c r="AP94" s="71">
        <f>S93+U93+W93</f>
        <v>0.33</v>
      </c>
      <c r="AQ94" s="143"/>
      <c r="AT94" s="11"/>
      <c r="AU94" s="11"/>
      <c r="AV94" s="11"/>
    </row>
    <row r="95" spans="1:48" ht="79.5" customHeight="1" thickBot="1">
      <c r="A95" s="225"/>
      <c r="B95" s="149"/>
      <c r="C95" s="149"/>
      <c r="D95" s="149"/>
      <c r="E95" s="149"/>
      <c r="F95" s="149"/>
      <c r="G95" s="149"/>
      <c r="H95" s="149"/>
      <c r="I95" s="204"/>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39"/>
      <c r="AK95" s="145" t="s">
        <v>236</v>
      </c>
      <c r="AL95" s="145"/>
      <c r="AM95" s="145"/>
      <c r="AN95" s="119" t="s">
        <v>237</v>
      </c>
      <c r="AO95" s="119" t="s">
        <v>79</v>
      </c>
      <c r="AP95" s="71">
        <f>Y93+AA93+AC93</f>
        <v>0.33</v>
      </c>
      <c r="AQ95" s="143"/>
      <c r="AT95" s="11"/>
      <c r="AU95" s="11"/>
      <c r="AV95" s="11"/>
    </row>
    <row r="96" spans="1:48" ht="98.25" customHeight="1" thickBot="1">
      <c r="A96" s="225"/>
      <c r="B96" s="149"/>
      <c r="C96" s="149"/>
      <c r="D96" s="149"/>
      <c r="E96" s="149"/>
      <c r="F96" s="149"/>
      <c r="G96" s="149"/>
      <c r="H96" s="149"/>
      <c r="I96" s="204"/>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39"/>
      <c r="AK96" s="145" t="s">
        <v>238</v>
      </c>
      <c r="AL96" s="145"/>
      <c r="AM96" s="145"/>
      <c r="AN96" s="119" t="s">
        <v>239</v>
      </c>
      <c r="AO96" s="119" t="s">
        <v>105</v>
      </c>
      <c r="AP96" s="71">
        <f>AE93+AG93+AI93</f>
        <v>0.34</v>
      </c>
      <c r="AQ96" s="143"/>
      <c r="AT96" s="11"/>
      <c r="AU96" s="11"/>
      <c r="AV96" s="11"/>
    </row>
    <row r="97" spans="1:48" ht="97.5" customHeight="1" thickBot="1">
      <c r="A97" s="225" t="s">
        <v>240</v>
      </c>
      <c r="B97" s="149" t="s">
        <v>241</v>
      </c>
      <c r="C97" s="149" t="s">
        <v>242</v>
      </c>
      <c r="D97" s="149"/>
      <c r="E97" s="227" t="s">
        <v>243</v>
      </c>
      <c r="F97" s="149" t="s">
        <v>244</v>
      </c>
      <c r="G97" s="228">
        <v>44621</v>
      </c>
      <c r="H97" s="228">
        <v>44925</v>
      </c>
      <c r="I97" s="204" t="s">
        <v>70</v>
      </c>
      <c r="J97" s="146">
        <v>0.2</v>
      </c>
      <c r="K97" s="147">
        <f>J97*(L97+N97+P97+R97+T97+V97+X97+Z97+AB97+AD97+AF97+AH97)</f>
        <v>0.2</v>
      </c>
      <c r="L97" s="146"/>
      <c r="M97" s="146"/>
      <c r="N97" s="146"/>
      <c r="O97" s="146"/>
      <c r="P97" s="147">
        <v>0.25</v>
      </c>
      <c r="Q97" s="147">
        <v>0.25</v>
      </c>
      <c r="R97" s="147"/>
      <c r="S97" s="146"/>
      <c r="T97" s="146"/>
      <c r="U97" s="146"/>
      <c r="V97" s="147">
        <v>0.25</v>
      </c>
      <c r="W97" s="147">
        <v>0.25</v>
      </c>
      <c r="X97" s="147"/>
      <c r="Y97" s="146"/>
      <c r="Z97" s="146"/>
      <c r="AA97" s="146"/>
      <c r="AB97" s="147">
        <v>0.25</v>
      </c>
      <c r="AC97" s="147">
        <v>0.25</v>
      </c>
      <c r="AD97" s="143"/>
      <c r="AE97" s="146"/>
      <c r="AF97" s="146"/>
      <c r="AG97" s="146"/>
      <c r="AH97" s="148">
        <v>0.25</v>
      </c>
      <c r="AI97" s="148">
        <v>0.25</v>
      </c>
      <c r="AJ97" s="139">
        <f>J97*(M97+O97+Q97+S97+U97+W97+Y97+AA97+AC97+AE97+AG97+AI97)</f>
        <v>0.2</v>
      </c>
      <c r="AK97" s="140" t="s">
        <v>245</v>
      </c>
      <c r="AL97" s="141"/>
      <c r="AM97" s="142"/>
      <c r="AN97" s="119" t="s">
        <v>246</v>
      </c>
      <c r="AO97" s="87" t="s">
        <v>218</v>
      </c>
      <c r="AP97" s="71">
        <f>M97+O97+Q97</f>
        <v>0.25</v>
      </c>
      <c r="AQ97" s="143">
        <f>SUM(AP97:AP100)</f>
        <v>1</v>
      </c>
      <c r="AT97" s="11"/>
      <c r="AU97" s="11"/>
      <c r="AV97" s="11"/>
    </row>
    <row r="98" spans="1:48" ht="75.75" customHeight="1" thickBot="1">
      <c r="A98" s="225"/>
      <c r="B98" s="149"/>
      <c r="C98" s="149"/>
      <c r="D98" s="149"/>
      <c r="E98" s="149"/>
      <c r="F98" s="149"/>
      <c r="G98" s="228"/>
      <c r="H98" s="228"/>
      <c r="I98" s="204"/>
      <c r="J98" s="146"/>
      <c r="K98" s="147"/>
      <c r="L98" s="146"/>
      <c r="M98" s="146"/>
      <c r="N98" s="146"/>
      <c r="O98" s="146"/>
      <c r="P98" s="147"/>
      <c r="Q98" s="147"/>
      <c r="R98" s="147"/>
      <c r="S98" s="146"/>
      <c r="T98" s="146"/>
      <c r="U98" s="146"/>
      <c r="V98" s="147"/>
      <c r="W98" s="147"/>
      <c r="X98" s="147"/>
      <c r="Y98" s="146"/>
      <c r="Z98" s="146"/>
      <c r="AA98" s="146"/>
      <c r="AB98" s="147"/>
      <c r="AC98" s="147"/>
      <c r="AD98" s="143"/>
      <c r="AE98" s="146"/>
      <c r="AF98" s="146"/>
      <c r="AG98" s="146"/>
      <c r="AH98" s="148"/>
      <c r="AI98" s="148"/>
      <c r="AJ98" s="139"/>
      <c r="AK98" s="144" t="s">
        <v>247</v>
      </c>
      <c r="AL98" s="141"/>
      <c r="AM98" s="142"/>
      <c r="AN98" s="119" t="s">
        <v>248</v>
      </c>
      <c r="AO98" s="87" t="s">
        <v>221</v>
      </c>
      <c r="AP98" s="71">
        <f>S97+U97+W97</f>
        <v>0.25</v>
      </c>
      <c r="AQ98" s="143"/>
      <c r="AT98" s="11"/>
      <c r="AU98" s="11"/>
      <c r="AV98" s="11"/>
    </row>
    <row r="99" spans="1:48" ht="79.5" customHeight="1" thickBot="1">
      <c r="A99" s="225"/>
      <c r="B99" s="149"/>
      <c r="C99" s="149"/>
      <c r="D99" s="149"/>
      <c r="E99" s="149"/>
      <c r="F99" s="149"/>
      <c r="G99" s="228"/>
      <c r="H99" s="228"/>
      <c r="I99" s="204"/>
      <c r="J99" s="146"/>
      <c r="K99" s="147"/>
      <c r="L99" s="146"/>
      <c r="M99" s="146"/>
      <c r="N99" s="146"/>
      <c r="O99" s="146"/>
      <c r="P99" s="147"/>
      <c r="Q99" s="147"/>
      <c r="R99" s="147"/>
      <c r="S99" s="146"/>
      <c r="T99" s="146"/>
      <c r="U99" s="146"/>
      <c r="V99" s="147"/>
      <c r="W99" s="147"/>
      <c r="X99" s="147"/>
      <c r="Y99" s="146"/>
      <c r="Z99" s="146"/>
      <c r="AA99" s="146"/>
      <c r="AB99" s="147"/>
      <c r="AC99" s="147"/>
      <c r="AD99" s="143"/>
      <c r="AE99" s="146"/>
      <c r="AF99" s="146"/>
      <c r="AG99" s="146"/>
      <c r="AH99" s="148"/>
      <c r="AI99" s="148"/>
      <c r="AJ99" s="139"/>
      <c r="AK99" s="145" t="s">
        <v>249</v>
      </c>
      <c r="AL99" s="145"/>
      <c r="AM99" s="145"/>
      <c r="AN99" s="119" t="s">
        <v>250</v>
      </c>
      <c r="AO99" s="119" t="s">
        <v>152</v>
      </c>
      <c r="AP99" s="71">
        <f>Y97+AA97+AC97</f>
        <v>0.25</v>
      </c>
      <c r="AQ99" s="143"/>
      <c r="AT99" s="11"/>
      <c r="AU99" s="11"/>
      <c r="AV99" s="11"/>
    </row>
    <row r="100" spans="1:48" ht="175.5" customHeight="1" thickBot="1">
      <c r="A100" s="225"/>
      <c r="B100" s="149"/>
      <c r="C100" s="149"/>
      <c r="D100" s="149"/>
      <c r="E100" s="149"/>
      <c r="F100" s="149"/>
      <c r="G100" s="228"/>
      <c r="H100" s="228"/>
      <c r="I100" s="204"/>
      <c r="J100" s="146"/>
      <c r="K100" s="147"/>
      <c r="L100" s="146"/>
      <c r="M100" s="146"/>
      <c r="N100" s="146"/>
      <c r="O100" s="146"/>
      <c r="P100" s="147"/>
      <c r="Q100" s="147"/>
      <c r="R100" s="147"/>
      <c r="S100" s="146"/>
      <c r="T100" s="146"/>
      <c r="U100" s="146"/>
      <c r="V100" s="147"/>
      <c r="W100" s="147"/>
      <c r="X100" s="147"/>
      <c r="Y100" s="146"/>
      <c r="Z100" s="146"/>
      <c r="AA100" s="146"/>
      <c r="AB100" s="147"/>
      <c r="AC100" s="147"/>
      <c r="AD100" s="143"/>
      <c r="AE100" s="146"/>
      <c r="AF100" s="146"/>
      <c r="AG100" s="146"/>
      <c r="AH100" s="148"/>
      <c r="AI100" s="148"/>
      <c r="AJ100" s="139"/>
      <c r="AK100" s="144" t="s">
        <v>251</v>
      </c>
      <c r="AL100" s="141"/>
      <c r="AM100" s="142"/>
      <c r="AN100" s="119" t="s">
        <v>252</v>
      </c>
      <c r="AO100" s="87" t="s">
        <v>253</v>
      </c>
      <c r="AP100" s="71">
        <f>AE97+AG97+AI97</f>
        <v>0.25</v>
      </c>
      <c r="AQ100" s="143"/>
      <c r="AT100" s="11"/>
      <c r="AU100" s="11"/>
      <c r="AV100" s="11"/>
    </row>
    <row r="101" spans="1:48" ht="16.2" customHeight="1" thickBot="1">
      <c r="A101" s="3"/>
      <c r="B101" s="44"/>
      <c r="C101" s="44"/>
      <c r="D101" s="44"/>
      <c r="E101" s="44"/>
      <c r="F101" s="44"/>
      <c r="G101" s="44"/>
      <c r="H101" s="44"/>
      <c r="I101" s="62"/>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4"/>
      <c r="AK101" s="65"/>
      <c r="AL101" s="65"/>
      <c r="AM101" s="65"/>
      <c r="AN101" s="66"/>
      <c r="AO101" s="66"/>
      <c r="AP101" s="67"/>
      <c r="AQ101" s="68"/>
      <c r="AT101" s="11"/>
      <c r="AU101" s="11"/>
      <c r="AV101" s="11"/>
    </row>
    <row r="102" spans="1:48" ht="15" customHeight="1" thickBo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41" t="s">
        <v>205</v>
      </c>
      <c r="AO102" s="42"/>
      <c r="AP102" s="43"/>
      <c r="AQ102" s="9">
        <f>AVERAGE(AQ85:AQ96)</f>
        <v>0.99886666666666668</v>
      </c>
      <c r="AT102" s="11"/>
      <c r="AU102" s="11"/>
      <c r="AV102" s="11"/>
    </row>
    <row r="103" spans="1:48">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row>
    <row r="104" spans="1:48">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row>
    <row r="105" spans="1:48" ht="15" thickBo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row>
    <row r="106" spans="1:48" ht="18" thickBot="1">
      <c r="A106" s="219" t="s">
        <v>254</v>
      </c>
      <c r="B106" s="220"/>
      <c r="C106" s="220"/>
      <c r="D106" s="220"/>
      <c r="E106" s="220"/>
      <c r="F106" s="220"/>
      <c r="G106" s="220"/>
      <c r="H106" s="220"/>
      <c r="I106" s="220"/>
      <c r="J106" s="220"/>
      <c r="K106" s="220"/>
      <c r="L106" s="220"/>
      <c r="M106" s="220"/>
      <c r="N106" s="220"/>
      <c r="O106" s="220"/>
      <c r="P106" s="220"/>
      <c r="Q106" s="29"/>
      <c r="R106" s="221">
        <f>AVERAGE(AQ102+AS74)</f>
        <v>1.9985833333333334</v>
      </c>
      <c r="S106" s="221"/>
      <c r="T106" s="221"/>
      <c r="U106" s="221"/>
      <c r="V106" s="221"/>
      <c r="W106" s="221"/>
      <c r="X106" s="221"/>
      <c r="Y106" s="221"/>
      <c r="Z106" s="221"/>
      <c r="AA106" s="221"/>
      <c r="AB106" s="221"/>
      <c r="AC106" s="221"/>
      <c r="AD106" s="221"/>
      <c r="AE106" s="221"/>
      <c r="AF106" s="221"/>
      <c r="AG106" s="221"/>
      <c r="AH106" s="221"/>
      <c r="AI106" s="222"/>
      <c r="AJ106" s="19"/>
      <c r="AK106" s="16"/>
      <c r="AL106" s="17"/>
      <c r="AM106" s="17"/>
      <c r="AN106" s="17"/>
      <c r="AO106" s="17"/>
      <c r="AP106" s="17"/>
      <c r="AQ106" s="17"/>
      <c r="AR106" s="17"/>
      <c r="AS106" s="24"/>
      <c r="AT106" s="11"/>
      <c r="AU106" s="11"/>
      <c r="AV106" s="11"/>
    </row>
    <row r="107" spans="1:48">
      <c r="A107" s="16"/>
      <c r="B107" s="223"/>
      <c r="C107" s="223"/>
      <c r="D107" s="223"/>
      <c r="E107" s="17"/>
      <c r="F107" s="17"/>
      <c r="G107" s="17"/>
      <c r="H107" s="17"/>
      <c r="I107" s="17"/>
      <c r="J107" s="223"/>
      <c r="K107" s="223"/>
      <c r="L107" s="223"/>
      <c r="M107" s="223"/>
      <c r="N107" s="223"/>
      <c r="O107" s="223"/>
      <c r="P107" s="223"/>
      <c r="Q107" s="223"/>
      <c r="R107" s="223"/>
      <c r="S107" s="223"/>
      <c r="T107" s="223"/>
      <c r="U107" s="223"/>
      <c r="V107" s="223"/>
      <c r="W107" s="224"/>
      <c r="X107" s="224"/>
      <c r="Y107" s="224"/>
      <c r="Z107" s="224"/>
      <c r="AA107" s="224"/>
      <c r="AB107" s="224"/>
      <c r="AC107" s="224"/>
      <c r="AD107" s="224"/>
      <c r="AE107" s="224"/>
      <c r="AF107" s="224"/>
      <c r="AG107" s="11"/>
      <c r="AH107" s="11"/>
      <c r="AI107" s="11"/>
      <c r="AJ107" s="11"/>
      <c r="AK107" s="23"/>
      <c r="AL107" s="17"/>
      <c r="AM107" s="17"/>
      <c r="AN107" s="17"/>
      <c r="AO107" s="17"/>
      <c r="AP107" s="17"/>
      <c r="AQ107" s="17"/>
      <c r="AR107" s="17"/>
      <c r="AS107" s="24"/>
      <c r="AT107" s="11"/>
      <c r="AU107" s="11"/>
      <c r="AV107" s="11"/>
    </row>
    <row r="108" spans="1:4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7"/>
      <c r="AM108" s="17"/>
      <c r="AN108" s="17"/>
      <c r="AO108" s="17"/>
      <c r="AP108" s="17"/>
      <c r="AQ108" s="17"/>
      <c r="AR108" s="17"/>
      <c r="AS108" s="16"/>
      <c r="AT108" s="11"/>
      <c r="AU108" s="11"/>
      <c r="AV108" s="11"/>
    </row>
    <row r="109" spans="1:48" ht="17.399999999999999">
      <c r="A109" s="229" t="s">
        <v>255</v>
      </c>
      <c r="B109" s="229"/>
      <c r="C109" s="229"/>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16"/>
      <c r="AM109" s="16"/>
      <c r="AN109" s="16"/>
      <c r="AO109" s="16"/>
      <c r="AP109" s="16"/>
      <c r="AQ109" s="16"/>
      <c r="AR109" s="16"/>
      <c r="AS109" s="16"/>
      <c r="AT109" s="11"/>
      <c r="AU109" s="11"/>
      <c r="AV109" s="11"/>
    </row>
    <row r="110" spans="1:48">
      <c r="A110" s="230"/>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c r="AA110" s="230"/>
      <c r="AB110" s="230"/>
      <c r="AC110" s="230"/>
      <c r="AD110" s="230"/>
      <c r="AE110" s="230"/>
      <c r="AF110" s="230"/>
      <c r="AG110" s="230"/>
      <c r="AH110" s="230"/>
      <c r="AI110" s="230"/>
      <c r="AJ110" s="230"/>
      <c r="AK110" s="230"/>
      <c r="AL110" s="16"/>
      <c r="AM110" s="16"/>
      <c r="AN110" s="16"/>
      <c r="AO110" s="16"/>
      <c r="AP110" s="16"/>
      <c r="AQ110" s="16"/>
      <c r="AR110" s="16"/>
      <c r="AS110" s="17"/>
      <c r="AT110" s="11"/>
      <c r="AU110" s="11"/>
      <c r="AV110" s="11"/>
    </row>
    <row r="111" spans="1:48" ht="15" thickBot="1">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16"/>
      <c r="AM111" s="16"/>
      <c r="AN111" s="16"/>
      <c r="AO111" s="16"/>
      <c r="AP111" s="16"/>
      <c r="AQ111" s="16"/>
      <c r="AR111" s="16"/>
      <c r="AS111" s="17"/>
      <c r="AT111" s="11"/>
      <c r="AU111" s="11"/>
      <c r="AV111" s="11"/>
    </row>
    <row r="112" spans="1:48" ht="35.4" thickBot="1">
      <c r="A112" s="92" t="s">
        <v>256</v>
      </c>
      <c r="B112" s="93" t="s">
        <v>257</v>
      </c>
      <c r="C112" s="94" t="s">
        <v>258</v>
      </c>
      <c r="D112" s="132" t="s">
        <v>259</v>
      </c>
      <c r="E112" s="133"/>
      <c r="F112" s="95" t="s">
        <v>260</v>
      </c>
      <c r="G112" s="96" t="s">
        <v>261</v>
      </c>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16"/>
      <c r="AM112" s="16"/>
      <c r="AN112" s="16"/>
      <c r="AO112" s="16"/>
      <c r="AP112" s="16"/>
      <c r="AQ112" s="16"/>
      <c r="AR112" s="16"/>
      <c r="AS112" s="17"/>
      <c r="AT112" s="11"/>
      <c r="AU112" s="11"/>
      <c r="AV112" s="11"/>
    </row>
    <row r="113" spans="1:48" ht="15" thickBot="1">
      <c r="A113" s="97">
        <v>1</v>
      </c>
      <c r="B113" s="98">
        <v>44592</v>
      </c>
      <c r="C113" s="99" t="s">
        <v>262</v>
      </c>
      <c r="D113" s="134" t="s">
        <v>69</v>
      </c>
      <c r="E113" s="135"/>
      <c r="F113" s="100" t="s">
        <v>69</v>
      </c>
      <c r="G113" s="101" t="s">
        <v>69</v>
      </c>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16"/>
      <c r="AM113" s="16"/>
      <c r="AN113" s="16"/>
      <c r="AO113" s="16"/>
      <c r="AP113" s="16"/>
      <c r="AQ113" s="16"/>
      <c r="AR113" s="16"/>
      <c r="AS113" s="17"/>
      <c r="AT113" s="11"/>
      <c r="AU113" s="11"/>
      <c r="AV113" s="11"/>
    </row>
    <row r="114" spans="1:48" ht="207.6" thickBot="1">
      <c r="A114" s="97">
        <v>2</v>
      </c>
      <c r="B114" s="98">
        <v>44764</v>
      </c>
      <c r="C114" s="99" t="s">
        <v>263</v>
      </c>
      <c r="D114" s="134" t="s">
        <v>264</v>
      </c>
      <c r="E114" s="135"/>
      <c r="F114" s="100" t="s">
        <v>265</v>
      </c>
      <c r="G114" s="102">
        <v>44592</v>
      </c>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16"/>
      <c r="AM114" s="16"/>
      <c r="AN114" s="16"/>
      <c r="AO114" s="16"/>
      <c r="AP114" s="16"/>
      <c r="AQ114" s="16"/>
      <c r="AR114" s="16"/>
      <c r="AS114" s="17"/>
      <c r="AT114" s="11"/>
      <c r="AU114" s="11"/>
      <c r="AV114" s="11"/>
    </row>
    <row r="115" spans="1:48" ht="15" thickBot="1">
      <c r="A115" s="103"/>
      <c r="B115" s="104"/>
      <c r="C115" s="99"/>
      <c r="D115" s="134" t="s">
        <v>266</v>
      </c>
      <c r="E115" s="135"/>
      <c r="F115" s="100"/>
      <c r="G115" s="101"/>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16"/>
      <c r="AM115" s="16"/>
      <c r="AN115" s="16"/>
      <c r="AO115" s="16"/>
      <c r="AP115" s="16"/>
      <c r="AQ115" s="16"/>
      <c r="AR115" s="16"/>
      <c r="AS115" s="17"/>
      <c r="AT115" s="11"/>
      <c r="AU115" s="11"/>
      <c r="AV115" s="11"/>
    </row>
    <row r="116" spans="1:48" ht="15" thickBot="1">
      <c r="A116" s="103"/>
      <c r="B116" s="104"/>
      <c r="C116" s="99"/>
      <c r="D116" s="134"/>
      <c r="E116" s="135"/>
      <c r="F116" s="100"/>
      <c r="G116" s="101"/>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16"/>
      <c r="AM116" s="16"/>
      <c r="AN116" s="16"/>
      <c r="AO116" s="16"/>
      <c r="AP116" s="16"/>
      <c r="AQ116" s="16"/>
      <c r="AR116" s="16"/>
      <c r="AS116" s="17"/>
      <c r="AT116" s="11"/>
      <c r="AU116" s="11"/>
      <c r="AV116" s="11"/>
    </row>
    <row r="117" spans="1:48" ht="15" thickBot="1">
      <c r="A117" s="103"/>
      <c r="B117" s="104"/>
      <c r="C117" s="99"/>
      <c r="D117" s="134"/>
      <c r="E117" s="135"/>
      <c r="F117" s="100"/>
      <c r="G117" s="101"/>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16"/>
      <c r="AM117" s="16"/>
      <c r="AN117" s="16"/>
      <c r="AO117" s="16"/>
      <c r="AP117" s="16"/>
      <c r="AQ117" s="16"/>
      <c r="AR117" s="16"/>
      <c r="AS117" s="17"/>
      <c r="AT117" s="11"/>
      <c r="AU117" s="11"/>
      <c r="AV117" s="11"/>
    </row>
    <row r="118" spans="1:48" ht="15" thickBot="1">
      <c r="A118" s="103"/>
      <c r="B118" s="104"/>
      <c r="C118" s="99"/>
      <c r="D118" s="134"/>
      <c r="E118" s="135"/>
      <c r="F118" s="100"/>
      <c r="G118" s="101"/>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16"/>
      <c r="AM118" s="16"/>
      <c r="AN118" s="16"/>
      <c r="AO118" s="16"/>
      <c r="AP118" s="16"/>
      <c r="AQ118" s="16"/>
      <c r="AR118" s="16"/>
      <c r="AS118" s="17"/>
      <c r="AT118" s="11"/>
      <c r="AU118" s="11"/>
      <c r="AV118" s="11"/>
    </row>
    <row r="119" spans="1:48" ht="15" thickBot="1">
      <c r="A119" s="103"/>
      <c r="B119" s="104"/>
      <c r="C119" s="99"/>
      <c r="D119" s="134"/>
      <c r="E119" s="135"/>
      <c r="F119" s="100"/>
      <c r="G119" s="101"/>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16"/>
      <c r="AM119" s="16"/>
      <c r="AN119" s="16"/>
      <c r="AO119" s="16"/>
      <c r="AP119" s="16"/>
      <c r="AQ119" s="16"/>
      <c r="AR119" s="16"/>
      <c r="AS119" s="17"/>
      <c r="AT119" s="11"/>
      <c r="AU119" s="11"/>
      <c r="AV119" s="11"/>
    </row>
    <row r="120" spans="1:48" ht="15" thickBot="1">
      <c r="A120" s="103"/>
      <c r="B120" s="104"/>
      <c r="C120" s="99"/>
      <c r="D120" s="134"/>
      <c r="E120" s="135"/>
      <c r="F120" s="100"/>
      <c r="G120" s="101"/>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16"/>
      <c r="AM120" s="16"/>
      <c r="AN120" s="16"/>
      <c r="AO120" s="16"/>
      <c r="AP120" s="16"/>
      <c r="AQ120" s="16"/>
      <c r="AR120" s="16"/>
      <c r="AS120" s="17"/>
      <c r="AT120" s="11"/>
      <c r="AU120" s="11"/>
      <c r="AV120" s="11"/>
    </row>
    <row r="121" spans="1:48" ht="15" thickBot="1">
      <c r="A121" s="103"/>
      <c r="B121" s="105"/>
      <c r="C121" s="99"/>
      <c r="D121" s="134"/>
      <c r="E121" s="135"/>
      <c r="F121" s="100"/>
      <c r="G121" s="101"/>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16"/>
      <c r="AM121" s="16"/>
      <c r="AN121" s="16"/>
      <c r="AO121" s="16"/>
      <c r="AP121" s="16"/>
      <c r="AQ121" s="16"/>
      <c r="AR121" s="16"/>
      <c r="AS121" s="17"/>
      <c r="AT121" s="11"/>
      <c r="AU121" s="11"/>
      <c r="AV121" s="11"/>
    </row>
    <row r="122" spans="1:48">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16"/>
      <c r="AM122" s="16"/>
      <c r="AN122" s="16"/>
      <c r="AO122" s="16"/>
      <c r="AP122" s="16"/>
      <c r="AQ122" s="16"/>
      <c r="AR122" s="16"/>
      <c r="AS122" s="17"/>
      <c r="AT122" s="11"/>
      <c r="AU122" s="11"/>
      <c r="AV122" s="11"/>
    </row>
    <row r="123" spans="1:48">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16"/>
      <c r="AM123" s="16"/>
      <c r="AN123" s="16"/>
      <c r="AO123" s="16"/>
      <c r="AP123" s="16"/>
      <c r="AQ123" s="16"/>
      <c r="AR123" s="16"/>
      <c r="AS123" s="17"/>
      <c r="AT123" s="11"/>
      <c r="AU123" s="11"/>
      <c r="AV123" s="11"/>
    </row>
    <row r="124" spans="1:48">
      <c r="A124" s="16"/>
      <c r="B124" s="223"/>
      <c r="C124" s="223"/>
      <c r="D124" s="223"/>
      <c r="E124" s="17"/>
      <c r="F124" s="17"/>
      <c r="G124" s="17"/>
      <c r="H124" s="17"/>
      <c r="I124" s="17"/>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c r="AL124" s="16"/>
      <c r="AM124" s="17"/>
      <c r="AN124" s="17"/>
      <c r="AO124" s="17"/>
      <c r="AP124" s="17"/>
      <c r="AQ124" s="17"/>
      <c r="AR124" s="17"/>
      <c r="AS124" s="17"/>
      <c r="AT124" s="11"/>
      <c r="AU124" s="11"/>
      <c r="AV124" s="11"/>
    </row>
    <row r="125" spans="1:48">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7"/>
      <c r="AN125" s="17"/>
      <c r="AO125" s="17"/>
      <c r="AP125" s="17"/>
      <c r="AQ125" s="17"/>
      <c r="AR125" s="17"/>
      <c r="AS125" s="17"/>
      <c r="AT125" s="11"/>
      <c r="AU125" s="11"/>
      <c r="AV125" s="11"/>
    </row>
    <row r="126" spans="1:48">
      <c r="A126" s="254" t="s">
        <v>267</v>
      </c>
      <c r="B126" s="255"/>
      <c r="C126" s="255"/>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16"/>
      <c r="AA126" s="254" t="s">
        <v>268</v>
      </c>
      <c r="AB126" s="255"/>
      <c r="AC126" s="255"/>
      <c r="AD126" s="255"/>
      <c r="AE126" s="255"/>
      <c r="AF126" s="255"/>
      <c r="AG126" s="255"/>
      <c r="AH126" s="255"/>
      <c r="AI126" s="255"/>
      <c r="AJ126" s="255"/>
      <c r="AK126" s="255"/>
      <c r="AL126" s="255"/>
      <c r="AM126" s="255"/>
      <c r="AN126" s="255"/>
      <c r="AO126" s="255"/>
      <c r="AP126" s="255"/>
      <c r="AQ126" s="255"/>
      <c r="AR126" s="255"/>
      <c r="AS126" s="17"/>
      <c r="AT126" s="11"/>
      <c r="AU126" s="11"/>
      <c r="AV126" s="11"/>
    </row>
    <row r="127" spans="1:48">
      <c r="A127" s="254"/>
      <c r="B127" s="255"/>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16"/>
      <c r="AA127" s="254"/>
      <c r="AB127" s="255"/>
      <c r="AC127" s="255"/>
      <c r="AD127" s="255"/>
      <c r="AE127" s="255"/>
      <c r="AF127" s="255"/>
      <c r="AG127" s="255"/>
      <c r="AH127" s="255"/>
      <c r="AI127" s="255"/>
      <c r="AJ127" s="255"/>
      <c r="AK127" s="255"/>
      <c r="AL127" s="255"/>
      <c r="AM127" s="255"/>
      <c r="AN127" s="255"/>
      <c r="AO127" s="255"/>
      <c r="AP127" s="255"/>
      <c r="AQ127" s="255"/>
      <c r="AR127" s="255"/>
      <c r="AS127" s="17"/>
      <c r="AT127" s="11"/>
      <c r="AU127" s="11"/>
      <c r="AV127" s="11"/>
    </row>
    <row r="128" spans="1:48" ht="15" thickBot="1">
      <c r="A128" s="254"/>
      <c r="B128" s="255"/>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16"/>
      <c r="AA128" s="256"/>
      <c r="AB128" s="257"/>
      <c r="AC128" s="257"/>
      <c r="AD128" s="257"/>
      <c r="AE128" s="257"/>
      <c r="AF128" s="257"/>
      <c r="AG128" s="257"/>
      <c r="AH128" s="257"/>
      <c r="AI128" s="257"/>
      <c r="AJ128" s="257"/>
      <c r="AK128" s="257"/>
      <c r="AL128" s="257"/>
      <c r="AM128" s="257"/>
      <c r="AN128" s="257"/>
      <c r="AO128" s="257"/>
      <c r="AP128" s="257"/>
      <c r="AQ128" s="257"/>
      <c r="AR128" s="257"/>
      <c r="AS128" s="17"/>
      <c r="AT128" s="11"/>
      <c r="AU128" s="11"/>
      <c r="AV128" s="11"/>
    </row>
    <row r="129" spans="1:48" ht="15" thickBot="1">
      <c r="A129" s="258" t="s">
        <v>269</v>
      </c>
      <c r="B129" s="259"/>
      <c r="C129" s="259"/>
      <c r="D129" s="259"/>
      <c r="E129" s="259"/>
      <c r="F129" s="259"/>
      <c r="G129" s="259"/>
      <c r="H129" s="259"/>
      <c r="I129" s="259"/>
      <c r="J129" s="259"/>
      <c r="K129" s="259"/>
      <c r="L129" s="259"/>
      <c r="M129" s="259"/>
      <c r="N129" s="259"/>
      <c r="O129" s="260"/>
      <c r="P129" s="258" t="s">
        <v>270</v>
      </c>
      <c r="Q129" s="259"/>
      <c r="R129" s="259"/>
      <c r="S129" s="259"/>
      <c r="T129" s="259"/>
      <c r="U129" s="259"/>
      <c r="V129" s="259"/>
      <c r="W129" s="259"/>
      <c r="X129" s="259"/>
      <c r="Y129" s="260"/>
      <c r="Z129" s="16"/>
      <c r="AA129" s="258" t="s">
        <v>271</v>
      </c>
      <c r="AB129" s="259"/>
      <c r="AC129" s="259"/>
      <c r="AD129" s="259"/>
      <c r="AE129" s="259"/>
      <c r="AF129" s="259"/>
      <c r="AG129" s="259"/>
      <c r="AH129" s="259"/>
      <c r="AI129" s="259"/>
      <c r="AJ129" s="259"/>
      <c r="AK129" s="259"/>
      <c r="AL129" s="258" t="s">
        <v>272</v>
      </c>
      <c r="AM129" s="259"/>
      <c r="AN129" s="259"/>
      <c r="AO129" s="259"/>
      <c r="AP129" s="259"/>
      <c r="AQ129" s="259"/>
      <c r="AR129" s="259"/>
      <c r="AS129" s="17"/>
      <c r="AT129" s="11"/>
      <c r="AU129" s="11"/>
      <c r="AV129" s="11"/>
    </row>
    <row r="130" spans="1:48" ht="15" thickBot="1">
      <c r="A130" s="136" t="s">
        <v>273</v>
      </c>
      <c r="B130" s="127"/>
      <c r="C130" s="123" t="s">
        <v>274</v>
      </c>
      <c r="D130" s="124"/>
      <c r="E130" s="124"/>
      <c r="F130" s="124"/>
      <c r="G130" s="124"/>
      <c r="H130" s="124"/>
      <c r="I130" s="124"/>
      <c r="J130" s="124"/>
      <c r="K130" s="124"/>
      <c r="L130" s="124"/>
      <c r="M130" s="124"/>
      <c r="N130" s="124"/>
      <c r="O130" s="125"/>
      <c r="P130" s="136" t="s">
        <v>273</v>
      </c>
      <c r="Q130" s="127"/>
      <c r="R130" s="123" t="s">
        <v>275</v>
      </c>
      <c r="S130" s="124"/>
      <c r="T130" s="124"/>
      <c r="U130" s="124"/>
      <c r="V130" s="124"/>
      <c r="W130" s="124"/>
      <c r="X130" s="124"/>
      <c r="Y130" s="125"/>
      <c r="Z130" s="16"/>
      <c r="AA130" s="120" t="s">
        <v>273</v>
      </c>
      <c r="AB130" s="121"/>
      <c r="AC130" s="122"/>
      <c r="AD130" s="123"/>
      <c r="AE130" s="124"/>
      <c r="AF130" s="124"/>
      <c r="AG130" s="124"/>
      <c r="AH130" s="124"/>
      <c r="AI130" s="124"/>
      <c r="AJ130" s="124"/>
      <c r="AK130" s="125"/>
      <c r="AL130" s="126" t="s">
        <v>273</v>
      </c>
      <c r="AM130" s="127"/>
      <c r="AN130" s="123"/>
      <c r="AO130" s="124"/>
      <c r="AP130" s="124"/>
      <c r="AQ130" s="124"/>
      <c r="AR130" s="124"/>
      <c r="AS130" s="17"/>
      <c r="AT130" s="11"/>
      <c r="AU130" s="11"/>
      <c r="AV130" s="11"/>
    </row>
    <row r="131" spans="1:48" ht="15" thickBot="1">
      <c r="A131" s="231" t="s">
        <v>276</v>
      </c>
      <c r="B131" s="232"/>
      <c r="C131" s="233">
        <v>44939</v>
      </c>
      <c r="D131" s="234"/>
      <c r="E131" s="234"/>
      <c r="F131" s="234"/>
      <c r="G131" s="234"/>
      <c r="H131" s="234"/>
      <c r="I131" s="234"/>
      <c r="J131" s="234"/>
      <c r="K131" s="234"/>
      <c r="L131" s="234"/>
      <c r="M131" s="234"/>
      <c r="N131" s="234"/>
      <c r="O131" s="235"/>
      <c r="P131" s="231" t="s">
        <v>276</v>
      </c>
      <c r="Q131" s="232"/>
      <c r="R131" s="261">
        <v>44932</v>
      </c>
      <c r="S131" s="250"/>
      <c r="T131" s="250"/>
      <c r="U131" s="250"/>
      <c r="V131" s="250"/>
      <c r="W131" s="250"/>
      <c r="X131" s="250"/>
      <c r="Y131" s="262"/>
      <c r="Z131" s="16"/>
      <c r="AA131" s="128" t="s">
        <v>277</v>
      </c>
      <c r="AB131" s="129"/>
      <c r="AC131" s="130"/>
      <c r="AD131" s="131"/>
      <c r="AE131" s="124"/>
      <c r="AF131" s="124"/>
      <c r="AG131" s="124"/>
      <c r="AH131" s="124"/>
      <c r="AI131" s="124"/>
      <c r="AJ131" s="124"/>
      <c r="AK131" s="125"/>
      <c r="AL131" s="128" t="s">
        <v>277</v>
      </c>
      <c r="AM131" s="130"/>
      <c r="AN131" s="123"/>
      <c r="AO131" s="124"/>
      <c r="AP131" s="124"/>
      <c r="AQ131" s="124"/>
      <c r="AR131" s="124"/>
      <c r="AS131" s="17"/>
      <c r="AT131" s="11"/>
      <c r="AU131" s="11"/>
      <c r="AV131" s="11"/>
    </row>
    <row r="132" spans="1:48" ht="15" thickBot="1">
      <c r="A132" s="7"/>
      <c r="B132" s="7"/>
      <c r="C132" s="90"/>
      <c r="D132" s="91"/>
      <c r="E132" s="91"/>
      <c r="F132" s="91"/>
      <c r="G132" s="91"/>
      <c r="H132" s="91"/>
      <c r="I132" s="91"/>
      <c r="J132" s="91"/>
      <c r="K132" s="91"/>
      <c r="L132" s="91"/>
      <c r="M132" s="91"/>
      <c r="N132" s="91"/>
      <c r="O132" s="91"/>
      <c r="P132" s="7"/>
      <c r="Q132" s="7"/>
      <c r="R132" s="90"/>
      <c r="S132" s="91"/>
      <c r="T132" s="91"/>
      <c r="U132" s="91"/>
      <c r="V132" s="91"/>
      <c r="W132" s="91"/>
      <c r="X132" s="91"/>
      <c r="Y132" s="91"/>
      <c r="Z132" s="16"/>
      <c r="AA132" s="120" t="s">
        <v>273</v>
      </c>
      <c r="AB132" s="121"/>
      <c r="AC132" s="122"/>
      <c r="AD132" s="123"/>
      <c r="AE132" s="124"/>
      <c r="AF132" s="124"/>
      <c r="AG132" s="124"/>
      <c r="AH132" s="124"/>
      <c r="AI132" s="124"/>
      <c r="AJ132" s="124"/>
      <c r="AK132" s="125"/>
      <c r="AL132" s="126" t="s">
        <v>273</v>
      </c>
      <c r="AM132" s="127"/>
      <c r="AN132" s="123"/>
      <c r="AO132" s="124"/>
      <c r="AP132" s="124"/>
      <c r="AQ132" s="124"/>
      <c r="AR132" s="124"/>
      <c r="AS132" s="17"/>
      <c r="AT132" s="11"/>
      <c r="AU132" s="11"/>
      <c r="AV132" s="11"/>
    </row>
    <row r="133" spans="1:48" ht="15" thickBot="1">
      <c r="A133" s="7"/>
      <c r="B133" s="7"/>
      <c r="C133" s="90"/>
      <c r="D133" s="91"/>
      <c r="E133" s="91"/>
      <c r="F133" s="91"/>
      <c r="G133" s="91"/>
      <c r="H133" s="91"/>
      <c r="I133" s="91"/>
      <c r="J133" s="91"/>
      <c r="K133" s="91"/>
      <c r="L133" s="91"/>
      <c r="M133" s="91"/>
      <c r="N133" s="91"/>
      <c r="O133" s="91"/>
      <c r="P133" s="7"/>
      <c r="Q133" s="7"/>
      <c r="R133" s="90"/>
      <c r="S133" s="91"/>
      <c r="T133" s="91"/>
      <c r="U133" s="91"/>
      <c r="V133" s="91"/>
      <c r="W133" s="91"/>
      <c r="X133" s="91"/>
      <c r="Y133" s="91"/>
      <c r="Z133" s="16"/>
      <c r="AA133" s="128" t="s">
        <v>277</v>
      </c>
      <c r="AB133" s="129"/>
      <c r="AC133" s="130"/>
      <c r="AD133" s="131"/>
      <c r="AE133" s="124"/>
      <c r="AF133" s="124"/>
      <c r="AG133" s="124"/>
      <c r="AH133" s="124"/>
      <c r="AI133" s="124"/>
      <c r="AJ133" s="124"/>
      <c r="AK133" s="125"/>
      <c r="AL133" s="128" t="s">
        <v>277</v>
      </c>
      <c r="AM133" s="130"/>
      <c r="AN133" s="123"/>
      <c r="AO133" s="124"/>
      <c r="AP133" s="124"/>
      <c r="AQ133" s="124"/>
      <c r="AR133" s="124"/>
      <c r="AS133" s="17"/>
      <c r="AT133" s="11"/>
      <c r="AU133" s="11"/>
      <c r="AV133" s="11"/>
    </row>
    <row r="134" spans="1:48">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21"/>
      <c r="AJ134" s="16"/>
      <c r="AK134" s="16"/>
      <c r="AL134" s="16"/>
      <c r="AM134" s="17"/>
      <c r="AN134" s="17"/>
      <c r="AO134" s="17"/>
      <c r="AP134" s="17"/>
      <c r="AQ134" s="17"/>
      <c r="AR134" s="17"/>
      <c r="AS134" s="17"/>
      <c r="AT134" s="11"/>
      <c r="AU134" s="11"/>
      <c r="AV134" s="11"/>
    </row>
    <row r="135" spans="1:48">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21"/>
      <c r="AJ135" s="16"/>
      <c r="AK135" s="16"/>
      <c r="AL135" s="16"/>
      <c r="AM135" s="17"/>
      <c r="AN135" s="17"/>
      <c r="AO135" s="17"/>
      <c r="AP135" s="17"/>
      <c r="AQ135" s="17"/>
      <c r="AR135" s="17"/>
      <c r="AS135" s="17"/>
      <c r="AT135" s="11"/>
      <c r="AU135" s="11"/>
      <c r="AV135" s="11"/>
    </row>
    <row r="136" spans="1:48">
      <c r="A136" s="254" t="s">
        <v>278</v>
      </c>
      <c r="B136" s="25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17"/>
      <c r="AT136" s="11"/>
      <c r="AU136" s="11"/>
      <c r="AV136" s="11"/>
    </row>
    <row r="137" spans="1:48">
      <c r="A137" s="254"/>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17"/>
      <c r="AT137" s="11"/>
      <c r="AU137" s="11"/>
      <c r="AV137" s="11"/>
    </row>
    <row r="138" spans="1:48">
      <c r="A138" s="254"/>
      <c r="B138" s="25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17"/>
      <c r="AT138" s="11"/>
      <c r="AU138" s="11"/>
      <c r="AV138" s="11"/>
    </row>
    <row r="139" spans="1:48" ht="15" thickBot="1">
      <c r="A139" s="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17"/>
      <c r="AT139" s="11"/>
      <c r="AU139" s="11"/>
      <c r="AV139" s="11"/>
    </row>
    <row r="140" spans="1:48" ht="15" thickBot="1">
      <c r="A140" s="136" t="s">
        <v>273</v>
      </c>
      <c r="B140" s="127"/>
      <c r="C140" s="123" t="s">
        <v>279</v>
      </c>
      <c r="D140" s="124"/>
      <c r="E140" s="124"/>
      <c r="F140" s="124"/>
      <c r="G140" s="124"/>
      <c r="H140" s="124"/>
      <c r="I140" s="124"/>
      <c r="J140" s="124"/>
      <c r="K140" s="124"/>
      <c r="L140" s="124"/>
      <c r="M140" s="124"/>
      <c r="N140" s="124"/>
      <c r="O140" s="125"/>
      <c r="P140" s="136" t="s">
        <v>273</v>
      </c>
      <c r="Q140" s="127"/>
      <c r="R140" s="123"/>
      <c r="S140" s="124"/>
      <c r="T140" s="124"/>
      <c r="U140" s="124"/>
      <c r="V140" s="124"/>
      <c r="W140" s="124"/>
      <c r="X140" s="124"/>
      <c r="Y140" s="125"/>
      <c r="Z140" s="136" t="s">
        <v>273</v>
      </c>
      <c r="AA140" s="127"/>
      <c r="AB140" s="7"/>
      <c r="AC140" s="123"/>
      <c r="AD140" s="124"/>
      <c r="AE140" s="124"/>
      <c r="AF140" s="124"/>
      <c r="AG140" s="124"/>
      <c r="AH140" s="124"/>
      <c r="AI140" s="124"/>
      <c r="AJ140" s="125"/>
      <c r="AK140" s="136" t="s">
        <v>273</v>
      </c>
      <c r="AL140" s="127"/>
      <c r="AM140" s="249"/>
      <c r="AN140" s="250"/>
      <c r="AO140" s="250"/>
      <c r="AP140" s="250"/>
      <c r="AQ140" s="250"/>
      <c r="AR140" s="250"/>
      <c r="AS140" s="17"/>
      <c r="AT140" s="11"/>
      <c r="AU140" s="11"/>
      <c r="AV140" s="11"/>
    </row>
    <row r="141" spans="1:48" ht="15" thickBot="1">
      <c r="A141" s="136" t="s">
        <v>273</v>
      </c>
      <c r="B141" s="127"/>
      <c r="C141" s="123" t="s">
        <v>280</v>
      </c>
      <c r="D141" s="124"/>
      <c r="E141" s="124"/>
      <c r="F141" s="124"/>
      <c r="G141" s="124"/>
      <c r="H141" s="124"/>
      <c r="I141" s="124"/>
      <c r="J141" s="124"/>
      <c r="K141" s="124"/>
      <c r="L141" s="124"/>
      <c r="M141" s="124"/>
      <c r="N141" s="124"/>
      <c r="O141" s="125"/>
      <c r="P141" s="136" t="s">
        <v>273</v>
      </c>
      <c r="Q141" s="127"/>
      <c r="R141" s="123"/>
      <c r="S141" s="124"/>
      <c r="T141" s="124"/>
      <c r="U141" s="124"/>
      <c r="V141" s="124"/>
      <c r="W141" s="124"/>
      <c r="X141" s="124"/>
      <c r="Y141" s="125"/>
      <c r="Z141" s="136" t="s">
        <v>273</v>
      </c>
      <c r="AA141" s="127"/>
      <c r="AB141" s="7"/>
      <c r="AC141" s="123"/>
      <c r="AD141" s="124"/>
      <c r="AE141" s="124"/>
      <c r="AF141" s="124"/>
      <c r="AG141" s="124"/>
      <c r="AH141" s="124"/>
      <c r="AI141" s="124"/>
      <c r="AJ141" s="125"/>
      <c r="AK141" s="136" t="s">
        <v>273</v>
      </c>
      <c r="AL141" s="127"/>
      <c r="AM141" s="249"/>
      <c r="AN141" s="250"/>
      <c r="AO141" s="250"/>
      <c r="AP141" s="250"/>
      <c r="AQ141" s="250"/>
      <c r="AR141" s="250"/>
      <c r="AS141" s="17"/>
      <c r="AT141" s="11"/>
      <c r="AU141" s="11"/>
      <c r="AV141" s="11"/>
    </row>
    <row r="142" spans="1:48" ht="15" thickBot="1">
      <c r="A142" s="136" t="s">
        <v>273</v>
      </c>
      <c r="B142" s="127"/>
      <c r="C142" s="137" t="s">
        <v>281</v>
      </c>
      <c r="D142" s="138"/>
      <c r="E142" s="138"/>
      <c r="F142" s="138"/>
      <c r="G142" s="138"/>
      <c r="H142" s="138"/>
      <c r="I142" s="138"/>
      <c r="J142" s="138"/>
      <c r="K142" s="138"/>
      <c r="L142" s="138"/>
      <c r="M142" s="138"/>
      <c r="N142" s="138"/>
      <c r="O142" s="138"/>
      <c r="P142" s="136" t="s">
        <v>273</v>
      </c>
      <c r="Q142" s="127"/>
      <c r="R142" s="123"/>
      <c r="S142" s="124"/>
      <c r="T142" s="124"/>
      <c r="U142" s="124"/>
      <c r="V142" s="124"/>
      <c r="W142" s="124"/>
      <c r="X142" s="124"/>
      <c r="Y142" s="125"/>
      <c r="Z142" s="136" t="s">
        <v>273</v>
      </c>
      <c r="AA142" s="127"/>
      <c r="AB142" s="7"/>
      <c r="AC142" s="123"/>
      <c r="AD142" s="124"/>
      <c r="AE142" s="124"/>
      <c r="AF142" s="124"/>
      <c r="AG142" s="124"/>
      <c r="AH142" s="124"/>
      <c r="AI142" s="124"/>
      <c r="AJ142" s="125"/>
      <c r="AK142" s="136" t="s">
        <v>273</v>
      </c>
      <c r="AL142" s="127"/>
      <c r="AM142" s="249"/>
      <c r="AN142" s="250"/>
      <c r="AO142" s="250"/>
      <c r="AP142" s="250"/>
      <c r="AQ142" s="250"/>
      <c r="AR142" s="250"/>
      <c r="AS142" s="17"/>
      <c r="AT142" s="11"/>
      <c r="AU142" s="11"/>
      <c r="AV142" s="11"/>
    </row>
    <row r="143" spans="1:48" ht="15" thickBot="1">
      <c r="A143" s="136" t="s">
        <v>273</v>
      </c>
      <c r="B143" s="127"/>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7"/>
      <c r="AM143" s="17"/>
      <c r="AN143" s="17"/>
      <c r="AO143" s="17"/>
      <c r="AP143" s="17"/>
      <c r="AQ143" s="17"/>
      <c r="AR143" s="17"/>
      <c r="AS143" s="17"/>
      <c r="AT143" s="11"/>
      <c r="AU143" s="11"/>
      <c r="AV143" s="11"/>
    </row>
    <row r="144" spans="1:48">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7"/>
      <c r="AM144" s="17"/>
      <c r="AN144" s="17"/>
      <c r="AO144" s="17"/>
      <c r="AP144" s="17"/>
      <c r="AQ144" s="17"/>
      <c r="AR144" s="17"/>
      <c r="AS144" s="17"/>
      <c r="AT144" s="11"/>
      <c r="AU144" s="11"/>
      <c r="AV144" s="11"/>
    </row>
    <row r="145" spans="1:48">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7"/>
      <c r="AM145" s="17"/>
      <c r="AN145" s="17"/>
      <c r="AO145" s="17"/>
      <c r="AP145" s="17"/>
      <c r="AQ145" s="17"/>
      <c r="AR145" s="17"/>
      <c r="AS145" s="17"/>
      <c r="AT145" s="11"/>
      <c r="AU145" s="11"/>
      <c r="AV145" s="11"/>
    </row>
    <row r="146" spans="1:48">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7"/>
      <c r="AM146" s="17"/>
      <c r="AN146" s="17"/>
      <c r="AO146" s="17"/>
      <c r="AP146" s="17"/>
      <c r="AQ146" s="17"/>
      <c r="AR146" s="17"/>
      <c r="AS146" s="17"/>
      <c r="AT146" s="11"/>
      <c r="AU146" s="11"/>
      <c r="AV146" s="11"/>
    </row>
    <row r="147" spans="1:48">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7"/>
      <c r="AM147" s="17"/>
      <c r="AN147" s="17"/>
      <c r="AO147" s="17"/>
      <c r="AP147" s="17"/>
      <c r="AQ147" s="17"/>
      <c r="AR147" s="17"/>
      <c r="AS147" s="17"/>
      <c r="AT147" s="11"/>
      <c r="AU147" s="11"/>
      <c r="AV147" s="11"/>
    </row>
    <row r="148" spans="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7"/>
      <c r="AM148" s="17"/>
      <c r="AN148" s="17"/>
      <c r="AO148" s="17"/>
      <c r="AP148" s="17"/>
      <c r="AQ148" s="17"/>
      <c r="AR148" s="17"/>
      <c r="AS148" s="17"/>
      <c r="AT148" s="11"/>
      <c r="AU148" s="11"/>
      <c r="AV148" s="11"/>
    </row>
    <row r="149" spans="1:48">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7"/>
      <c r="AM149" s="17"/>
      <c r="AN149" s="17"/>
      <c r="AO149" s="17"/>
      <c r="AP149" s="17"/>
      <c r="AQ149" s="17"/>
      <c r="AR149" s="17"/>
      <c r="AS149" s="17"/>
      <c r="AT149" s="11"/>
      <c r="AU149" s="11"/>
      <c r="AV149" s="11"/>
    </row>
    <row r="150" spans="1:48">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7"/>
      <c r="AM150" s="17"/>
      <c r="AN150" s="17"/>
      <c r="AO150" s="17"/>
      <c r="AP150" s="17"/>
      <c r="AQ150" s="17"/>
      <c r="AR150" s="17"/>
      <c r="AS150" s="17"/>
      <c r="AT150" s="11"/>
      <c r="AU150" s="11"/>
      <c r="AV150" s="11"/>
    </row>
    <row r="151" spans="1:48">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7"/>
      <c r="AM151" s="17"/>
      <c r="AN151" s="17"/>
      <c r="AO151" s="17"/>
      <c r="AP151" s="17"/>
      <c r="AQ151" s="17"/>
      <c r="AR151" s="17"/>
      <c r="AS151" s="17"/>
      <c r="AT151" s="11"/>
      <c r="AU151" s="11"/>
      <c r="AV151" s="11"/>
    </row>
    <row r="152" spans="1:48">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7"/>
      <c r="AM152" s="17"/>
      <c r="AN152" s="17"/>
      <c r="AO152" s="17"/>
      <c r="AP152" s="17"/>
      <c r="AQ152" s="17"/>
      <c r="AR152" s="17"/>
      <c r="AS152" s="17"/>
      <c r="AT152" s="11"/>
      <c r="AU152" s="11"/>
      <c r="AV152" s="11"/>
    </row>
    <row r="153" spans="1:48">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7"/>
      <c r="AM153" s="17"/>
      <c r="AN153" s="17"/>
      <c r="AO153" s="17"/>
      <c r="AP153" s="17"/>
      <c r="AQ153" s="17"/>
      <c r="AR153" s="17"/>
      <c r="AS153" s="17"/>
      <c r="AT153" s="11"/>
      <c r="AU153" s="11"/>
      <c r="AV153" s="11"/>
    </row>
    <row r="154" spans="1:48">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7"/>
      <c r="AM154" s="17"/>
      <c r="AN154" s="17"/>
      <c r="AO154" s="17"/>
      <c r="AP154" s="17"/>
      <c r="AQ154" s="17"/>
      <c r="AR154" s="17"/>
      <c r="AS154" s="17"/>
      <c r="AT154" s="11"/>
      <c r="AU154" s="11"/>
      <c r="AV154" s="11"/>
    </row>
    <row r="155" spans="1:48">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7"/>
      <c r="AM155" s="17"/>
      <c r="AN155" s="17"/>
      <c r="AO155" s="17"/>
      <c r="AP155" s="17"/>
      <c r="AQ155" s="17"/>
      <c r="AR155" s="17"/>
      <c r="AS155" s="17"/>
      <c r="AT155" s="11"/>
      <c r="AU155" s="11"/>
      <c r="AV155" s="11"/>
    </row>
    <row r="156" spans="1:48">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7"/>
      <c r="AM156" s="17"/>
      <c r="AN156" s="17"/>
      <c r="AO156" s="17"/>
      <c r="AP156" s="17"/>
      <c r="AQ156" s="17"/>
      <c r="AR156" s="17"/>
      <c r="AS156" s="17"/>
      <c r="AT156" s="11"/>
      <c r="AU156" s="11"/>
      <c r="AV156" s="11"/>
    </row>
    <row r="157" spans="1:48">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7"/>
      <c r="AM157" s="17"/>
      <c r="AN157" s="17"/>
      <c r="AO157" s="17"/>
      <c r="AP157" s="17"/>
      <c r="AQ157" s="17"/>
      <c r="AR157" s="17"/>
      <c r="AS157" s="17"/>
      <c r="AT157" s="11"/>
      <c r="AU157" s="11"/>
      <c r="AV157" s="11"/>
    </row>
    <row r="158" spans="1:4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7"/>
      <c r="AM158" s="17"/>
      <c r="AN158" s="17"/>
      <c r="AO158" s="17"/>
      <c r="AP158" s="17"/>
      <c r="AQ158" s="17"/>
      <c r="AR158" s="17"/>
      <c r="AS158" s="17"/>
      <c r="AT158" s="11"/>
      <c r="AU158" s="11"/>
      <c r="AV158" s="11"/>
    </row>
    <row r="159" spans="1:48">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row>
    <row r="160" spans="1:48">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row>
    <row r="161" spans="1:48">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row>
    <row r="162" spans="1:48">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row>
    <row r="163" spans="1:48">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row>
    <row r="164" spans="1:48">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row>
    <row r="165" spans="1:48">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row>
    <row r="166" spans="1:48">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row>
    <row r="167" spans="1:48">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row>
  </sheetData>
  <sheetProtection formatCells="0" formatColumns="0" formatRows="0" insertColumns="0" insertHyperlinks="0" deleteColumns="0" deleteRows="0" sort="0" autoFilter="0" pivotTables="0"/>
  <mergeCells count="756">
    <mergeCell ref="AS34:AS37"/>
    <mergeCell ref="A97:A100"/>
    <mergeCell ref="U97:U100"/>
    <mergeCell ref="V97:V100"/>
    <mergeCell ref="W97:W100"/>
    <mergeCell ref="X97:X100"/>
    <mergeCell ref="Y97:Y100"/>
    <mergeCell ref="Z97:Z100"/>
    <mergeCell ref="AF34:AF37"/>
    <mergeCell ref="AG34:AG37"/>
    <mergeCell ref="AH34:AH37"/>
    <mergeCell ref="AI34:AI37"/>
    <mergeCell ref="AJ34:AJ37"/>
    <mergeCell ref="AK34:AK37"/>
    <mergeCell ref="AL34:AL37"/>
    <mergeCell ref="AM34:AM37"/>
    <mergeCell ref="AN34:AN37"/>
    <mergeCell ref="W34:W37"/>
    <mergeCell ref="X34:X37"/>
    <mergeCell ref="Y34:Y37"/>
    <mergeCell ref="Z34:Z37"/>
    <mergeCell ref="AA34:AA37"/>
    <mergeCell ref="AB34:AB37"/>
    <mergeCell ref="AC34:AC37"/>
    <mergeCell ref="AD34:AD37"/>
    <mergeCell ref="AE34:AE37"/>
    <mergeCell ref="AG46:AG49"/>
    <mergeCell ref="AH46:AH49"/>
    <mergeCell ref="AI46:AI49"/>
    <mergeCell ref="AJ46:AJ49"/>
    <mergeCell ref="AK46:AK49"/>
    <mergeCell ref="AL46:AL49"/>
    <mergeCell ref="AM46:AM49"/>
    <mergeCell ref="AI42:AI45"/>
    <mergeCell ref="AJ42:AJ45"/>
    <mergeCell ref="AK42:AK45"/>
    <mergeCell ref="AL42:AL45"/>
    <mergeCell ref="AM42:AM45"/>
    <mergeCell ref="AI38:AI41"/>
    <mergeCell ref="AJ38:AJ41"/>
    <mergeCell ref="AK38:AK41"/>
    <mergeCell ref="AL38:AL41"/>
    <mergeCell ref="AM38:AM41"/>
    <mergeCell ref="AE38:AE41"/>
    <mergeCell ref="AF38:AF41"/>
    <mergeCell ref="AG38:AG41"/>
    <mergeCell ref="AH38:AH41"/>
    <mergeCell ref="AD38:AD41"/>
    <mergeCell ref="F34:F37"/>
    <mergeCell ref="G34:G37"/>
    <mergeCell ref="H34:H37"/>
    <mergeCell ref="I34:I37"/>
    <mergeCell ref="J34:J37"/>
    <mergeCell ref="K34:K37"/>
    <mergeCell ref="L34:L37"/>
    <mergeCell ref="M34:M37"/>
    <mergeCell ref="N34:N37"/>
    <mergeCell ref="O34:O37"/>
    <mergeCell ref="P34:P37"/>
    <mergeCell ref="Q34:Q37"/>
    <mergeCell ref="R34:R37"/>
    <mergeCell ref="S34:S37"/>
    <mergeCell ref="T34:T37"/>
    <mergeCell ref="U34:U37"/>
    <mergeCell ref="V34:V37"/>
    <mergeCell ref="X46:X49"/>
    <mergeCell ref="O46:O49"/>
    <mergeCell ref="P46:P49"/>
    <mergeCell ref="Q46:Q49"/>
    <mergeCell ref="R46:R49"/>
    <mergeCell ref="S46:S49"/>
    <mergeCell ref="T46:T49"/>
    <mergeCell ref="U46:U49"/>
    <mergeCell ref="V46:V49"/>
    <mergeCell ref="W46:W49"/>
    <mergeCell ref="O42:O45"/>
    <mergeCell ref="P42:P45"/>
    <mergeCell ref="Q42:Q45"/>
    <mergeCell ref="R42:R45"/>
    <mergeCell ref="S42:S45"/>
    <mergeCell ref="T42:T45"/>
    <mergeCell ref="Y46:Y49"/>
    <mergeCell ref="Z46:Z49"/>
    <mergeCell ref="AA46:AA49"/>
    <mergeCell ref="AB46:AB49"/>
    <mergeCell ref="AC46:AC49"/>
    <mergeCell ref="AD46:AD49"/>
    <mergeCell ref="AE46:AE49"/>
    <mergeCell ref="AF46:AF49"/>
    <mergeCell ref="AH42:AH45"/>
    <mergeCell ref="Y42:Y45"/>
    <mergeCell ref="Z42:Z45"/>
    <mergeCell ref="AA42:AA45"/>
    <mergeCell ref="AB42:AB45"/>
    <mergeCell ref="AC42:AC45"/>
    <mergeCell ref="AD42:AD45"/>
    <mergeCell ref="AE42:AE45"/>
    <mergeCell ref="AF42:AF45"/>
    <mergeCell ref="AG42:AG45"/>
    <mergeCell ref="F46:F49"/>
    <mergeCell ref="G46:G49"/>
    <mergeCell ref="H46:H49"/>
    <mergeCell ref="I46:I49"/>
    <mergeCell ref="J46:J49"/>
    <mergeCell ref="K46:K49"/>
    <mergeCell ref="L46:L49"/>
    <mergeCell ref="M46:M49"/>
    <mergeCell ref="N46:N49"/>
    <mergeCell ref="F42:F45"/>
    <mergeCell ref="G42:G45"/>
    <mergeCell ref="H42:H45"/>
    <mergeCell ref="I42:I45"/>
    <mergeCell ref="J42:J45"/>
    <mergeCell ref="K42:K45"/>
    <mergeCell ref="L42:L45"/>
    <mergeCell ref="M42:M45"/>
    <mergeCell ref="N42:N45"/>
    <mergeCell ref="Y38:Y41"/>
    <mergeCell ref="U42:U45"/>
    <mergeCell ref="V42:V45"/>
    <mergeCell ref="W42:W45"/>
    <mergeCell ref="X42:X45"/>
    <mergeCell ref="Z38:Z41"/>
    <mergeCell ref="AA38:AA41"/>
    <mergeCell ref="AB38:AB41"/>
    <mergeCell ref="AC38:AC41"/>
    <mergeCell ref="AG30:AG33"/>
    <mergeCell ref="AH30:AH33"/>
    <mergeCell ref="AI30:AI33"/>
    <mergeCell ref="AJ30:AJ33"/>
    <mergeCell ref="AK30:AK33"/>
    <mergeCell ref="AL30:AL33"/>
    <mergeCell ref="AM30:AM33"/>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X30:X33"/>
    <mergeCell ref="Y30:Y33"/>
    <mergeCell ref="Z30:Z33"/>
    <mergeCell ref="AA30:AA33"/>
    <mergeCell ref="AB30:AB33"/>
    <mergeCell ref="AC30:AC33"/>
    <mergeCell ref="AD30:AD33"/>
    <mergeCell ref="AE30:AE33"/>
    <mergeCell ref="AF30:AF33"/>
    <mergeCell ref="AN38:AN41"/>
    <mergeCell ref="AS38:AS41"/>
    <mergeCell ref="AN42:AN45"/>
    <mergeCell ref="AS42:AS45"/>
    <mergeCell ref="AN46:AN49"/>
    <mergeCell ref="AS46:AS49"/>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W30:W33"/>
    <mergeCell ref="G66:G69"/>
    <mergeCell ref="F70:F73"/>
    <mergeCell ref="F24:F25"/>
    <mergeCell ref="G70:G73"/>
    <mergeCell ref="F81:F84"/>
    <mergeCell ref="F38:F41"/>
    <mergeCell ref="G38:G41"/>
    <mergeCell ref="A77:AS77"/>
    <mergeCell ref="A81:A84"/>
    <mergeCell ref="H70:H73"/>
    <mergeCell ref="G54:G57"/>
    <mergeCell ref="F58:F61"/>
    <mergeCell ref="G58:G61"/>
    <mergeCell ref="F62:F65"/>
    <mergeCell ref="J81:AJ81"/>
    <mergeCell ref="J82:K83"/>
    <mergeCell ref="L82:M83"/>
    <mergeCell ref="N82:O83"/>
    <mergeCell ref="P82:Q83"/>
    <mergeCell ref="R82:S83"/>
    <mergeCell ref="T82:U83"/>
    <mergeCell ref="V82:W83"/>
    <mergeCell ref="AN30:AN33"/>
    <mergeCell ref="AS30:AS33"/>
    <mergeCell ref="E81:E84"/>
    <mergeCell ref="F93:F96"/>
    <mergeCell ref="G85:G88"/>
    <mergeCell ref="G89:G92"/>
    <mergeCell ref="G93:G96"/>
    <mergeCell ref="A136:AR138"/>
    <mergeCell ref="A140:B140"/>
    <mergeCell ref="C140:O140"/>
    <mergeCell ref="P140:Q140"/>
    <mergeCell ref="R140:Y140"/>
    <mergeCell ref="Z140:AA140"/>
    <mergeCell ref="AC140:AJ140"/>
    <mergeCell ref="AK140:AL140"/>
    <mergeCell ref="AM140:AR140"/>
    <mergeCell ref="A126:Y128"/>
    <mergeCell ref="AA126:AR128"/>
    <mergeCell ref="A129:O129"/>
    <mergeCell ref="P129:Y129"/>
    <mergeCell ref="AA129:AK129"/>
    <mergeCell ref="AL129:AR129"/>
    <mergeCell ref="P131:Q131"/>
    <mergeCell ref="R131:Y131"/>
    <mergeCell ref="AA131:AC131"/>
    <mergeCell ref="AD131:AK131"/>
    <mergeCell ref="AK141:AL141"/>
    <mergeCell ref="AM141:AR141"/>
    <mergeCell ref="A142:B142"/>
    <mergeCell ref="P142:Q142"/>
    <mergeCell ref="R142:Y142"/>
    <mergeCell ref="Z142:AA142"/>
    <mergeCell ref="AC142:AJ142"/>
    <mergeCell ref="AK142:AL142"/>
    <mergeCell ref="AM142:AR142"/>
    <mergeCell ref="A141:B141"/>
    <mergeCell ref="C141:O141"/>
    <mergeCell ref="P141:Q141"/>
    <mergeCell ref="R141:Y141"/>
    <mergeCell ref="Z141:AA141"/>
    <mergeCell ref="AC141:AJ141"/>
    <mergeCell ref="B1:AQ2"/>
    <mergeCell ref="B3:AQ4"/>
    <mergeCell ref="A1:A4"/>
    <mergeCell ref="AQ83:AQ84"/>
    <mergeCell ref="I24:I25"/>
    <mergeCell ref="H26:H29"/>
    <mergeCell ref="I26:I29"/>
    <mergeCell ref="H50:H53"/>
    <mergeCell ref="I50:I53"/>
    <mergeCell ref="H54:H57"/>
    <mergeCell ref="I54:I57"/>
    <mergeCell ref="H58:H61"/>
    <mergeCell ref="I58:I61"/>
    <mergeCell ref="H62:H65"/>
    <mergeCell ref="I62:I65"/>
    <mergeCell ref="H66:H69"/>
    <mergeCell ref="I66:I69"/>
    <mergeCell ref="AP83:AP84"/>
    <mergeCell ref="I81:I84"/>
    <mergeCell ref="H81:H84"/>
    <mergeCell ref="G81:G84"/>
    <mergeCell ref="F50:F53"/>
    <mergeCell ref="G50:G53"/>
    <mergeCell ref="F54:F57"/>
    <mergeCell ref="A130:B130"/>
    <mergeCell ref="C130:O130"/>
    <mergeCell ref="P130:Q130"/>
    <mergeCell ref="R130:Y130"/>
    <mergeCell ref="AA130:AC130"/>
    <mergeCell ref="AD130:AK130"/>
    <mergeCell ref="AL130:AM130"/>
    <mergeCell ref="AN130:AR130"/>
    <mergeCell ref="A131:B131"/>
    <mergeCell ref="C131:O131"/>
    <mergeCell ref="G97:G100"/>
    <mergeCell ref="H97:H100"/>
    <mergeCell ref="I97:I100"/>
    <mergeCell ref="A109:AK109"/>
    <mergeCell ref="A110:AK110"/>
    <mergeCell ref="B124:D124"/>
    <mergeCell ref="J124:P124"/>
    <mergeCell ref="Q124:W124"/>
    <mergeCell ref="X124:AG124"/>
    <mergeCell ref="AH124:AK124"/>
    <mergeCell ref="J97:J100"/>
    <mergeCell ref="K97:K100"/>
    <mergeCell ref="N97:N100"/>
    <mergeCell ref="O97:O100"/>
    <mergeCell ref="E93:E96"/>
    <mergeCell ref="A106:P106"/>
    <mergeCell ref="R106:AI106"/>
    <mergeCell ref="B107:D107"/>
    <mergeCell ref="J107:O107"/>
    <mergeCell ref="P107:V107"/>
    <mergeCell ref="W107:AF107"/>
    <mergeCell ref="W93:W96"/>
    <mergeCell ref="L93:L96"/>
    <mergeCell ref="M93:M96"/>
    <mergeCell ref="N93:N96"/>
    <mergeCell ref="A85:A96"/>
    <mergeCell ref="I93:I96"/>
    <mergeCell ref="T85:T88"/>
    <mergeCell ref="E85:E88"/>
    <mergeCell ref="E89:E92"/>
    <mergeCell ref="H85:H88"/>
    <mergeCell ref="Y89:Y92"/>
    <mergeCell ref="Z89:Z92"/>
    <mergeCell ref="AA89:AA92"/>
    <mergeCell ref="L97:L100"/>
    <mergeCell ref="M97:M100"/>
    <mergeCell ref="E97:E100"/>
    <mergeCell ref="F97:F100"/>
    <mergeCell ref="F85:F88"/>
    <mergeCell ref="F89:F92"/>
    <mergeCell ref="AK92:AM92"/>
    <mergeCell ref="V85:V88"/>
    <mergeCell ref="W85:W88"/>
    <mergeCell ref="X85:X88"/>
    <mergeCell ref="Y85:Y88"/>
    <mergeCell ref="Z85:Z88"/>
    <mergeCell ref="AA85:AA88"/>
    <mergeCell ref="AC85:AC88"/>
    <mergeCell ref="AE85:AE88"/>
    <mergeCell ref="I85:I88"/>
    <mergeCell ref="V89:V92"/>
    <mergeCell ref="J89:J92"/>
    <mergeCell ref="L89:L92"/>
    <mergeCell ref="M89:M92"/>
    <mergeCell ref="N89:N92"/>
    <mergeCell ref="O89:O92"/>
    <mergeCell ref="P89:P92"/>
    <mergeCell ref="P85:P88"/>
    <mergeCell ref="Q85:Q88"/>
    <mergeCell ref="R85:R88"/>
    <mergeCell ref="S85:S88"/>
    <mergeCell ref="I89:I92"/>
    <mergeCell ref="L85:L88"/>
    <mergeCell ref="M85:M88"/>
    <mergeCell ref="N85:N88"/>
    <mergeCell ref="O85:O88"/>
    <mergeCell ref="U85:U88"/>
    <mergeCell ref="AI85:AI88"/>
    <mergeCell ref="A19:AS19"/>
    <mergeCell ref="J24:J25"/>
    <mergeCell ref="K24:K25"/>
    <mergeCell ref="L24:L25"/>
    <mergeCell ref="M24:M25"/>
    <mergeCell ref="AP74:AR74"/>
    <mergeCell ref="A24:A25"/>
    <mergeCell ref="B24:B25"/>
    <mergeCell ref="C24:C25"/>
    <mergeCell ref="E24:E25"/>
    <mergeCell ref="AQ24:AQ25"/>
    <mergeCell ref="I70:I73"/>
    <mergeCell ref="G24:G25"/>
    <mergeCell ref="H24:H25"/>
    <mergeCell ref="F26:F29"/>
    <mergeCell ref="G26:G29"/>
    <mergeCell ref="G62:G65"/>
    <mergeCell ref="F66:F69"/>
    <mergeCell ref="X82:Y83"/>
    <mergeCell ref="Z82:AA83"/>
    <mergeCell ref="AB82:AC83"/>
    <mergeCell ref="AD82:AE83"/>
    <mergeCell ref="AF82:AG83"/>
    <mergeCell ref="D70:D73"/>
    <mergeCell ref="J62:J65"/>
    <mergeCell ref="K62:K65"/>
    <mergeCell ref="L62:L65"/>
    <mergeCell ref="M62:M65"/>
    <mergeCell ref="N62:N65"/>
    <mergeCell ref="Y66:Y69"/>
    <mergeCell ref="Z66:Z69"/>
    <mergeCell ref="AA66:AA69"/>
    <mergeCell ref="Q66:Q69"/>
    <mergeCell ref="R66:R69"/>
    <mergeCell ref="S66:S69"/>
    <mergeCell ref="T66:T69"/>
    <mergeCell ref="U66:U69"/>
    <mergeCell ref="U62:U65"/>
    <mergeCell ref="V62:V65"/>
    <mergeCell ref="W62:W65"/>
    <mergeCell ref="X62:X65"/>
    <mergeCell ref="Y62:Y65"/>
    <mergeCell ref="Z62:Z65"/>
    <mergeCell ref="AM62:AM65"/>
    <mergeCell ref="AN62:AN65"/>
    <mergeCell ref="O62:O65"/>
    <mergeCell ref="P62:P65"/>
    <mergeCell ref="Q62:Q65"/>
    <mergeCell ref="R62:R65"/>
    <mergeCell ref="S62:S65"/>
    <mergeCell ref="T62:T65"/>
    <mergeCell ref="AS62:AS65"/>
    <mergeCell ref="AG62:AG65"/>
    <mergeCell ref="AH62:AH65"/>
    <mergeCell ref="AI62:AI65"/>
    <mergeCell ref="AJ62:AJ65"/>
    <mergeCell ref="AK62:AK65"/>
    <mergeCell ref="AL62:AL65"/>
    <mergeCell ref="AA62:AA65"/>
    <mergeCell ref="AB62:AB65"/>
    <mergeCell ref="AC62:AC65"/>
    <mergeCell ref="AD62:AD65"/>
    <mergeCell ref="AE62:AE65"/>
    <mergeCell ref="AF62:AF65"/>
    <mergeCell ref="AA58:AA61"/>
    <mergeCell ref="AB58:AB61"/>
    <mergeCell ref="AC58:AC61"/>
    <mergeCell ref="AD58:AD61"/>
    <mergeCell ref="AE58:AE61"/>
    <mergeCell ref="AF58:AF61"/>
    <mergeCell ref="U58:U61"/>
    <mergeCell ref="V58:V61"/>
    <mergeCell ref="W58:W61"/>
    <mergeCell ref="X58:X61"/>
    <mergeCell ref="Y58:Y61"/>
    <mergeCell ref="Z58:Z61"/>
    <mergeCell ref="AM58:AM61"/>
    <mergeCell ref="AN58:AN61"/>
    <mergeCell ref="AS58:AS61"/>
    <mergeCell ref="AG58:AG61"/>
    <mergeCell ref="AH58:AH61"/>
    <mergeCell ref="AI58:AI61"/>
    <mergeCell ref="AJ58:AJ61"/>
    <mergeCell ref="AK58:AK61"/>
    <mergeCell ref="AL58:AL61"/>
    <mergeCell ref="AS50:AS53"/>
    <mergeCell ref="AG50:AG53"/>
    <mergeCell ref="AH50:AH53"/>
    <mergeCell ref="AI50:AI53"/>
    <mergeCell ref="AJ50:AJ53"/>
    <mergeCell ref="U54:U57"/>
    <mergeCell ref="V54:V57"/>
    <mergeCell ref="W54:W57"/>
    <mergeCell ref="X54:X57"/>
    <mergeCell ref="Y54:Y57"/>
    <mergeCell ref="Z54:Z57"/>
    <mergeCell ref="AM54:AM57"/>
    <mergeCell ref="AN54:AN57"/>
    <mergeCell ref="AS54:AS57"/>
    <mergeCell ref="AG54:AG57"/>
    <mergeCell ref="AH54:AH57"/>
    <mergeCell ref="AI54:AI57"/>
    <mergeCell ref="AJ54:AJ57"/>
    <mergeCell ref="AK54:AK57"/>
    <mergeCell ref="AL54:AL57"/>
    <mergeCell ref="AK50:AK53"/>
    <mergeCell ref="AL50:AL53"/>
    <mergeCell ref="AA50:AA53"/>
    <mergeCell ref="AB50:AB53"/>
    <mergeCell ref="AB54:AB57"/>
    <mergeCell ref="AC54:AC57"/>
    <mergeCell ref="AD54:AD57"/>
    <mergeCell ref="AE54:AE57"/>
    <mergeCell ref="AF54:AF57"/>
    <mergeCell ref="U50:U53"/>
    <mergeCell ref="V50:V53"/>
    <mergeCell ref="O54:O57"/>
    <mergeCell ref="P54:P57"/>
    <mergeCell ref="Q54:Q57"/>
    <mergeCell ref="R54:R57"/>
    <mergeCell ref="AC50:AC53"/>
    <mergeCell ref="AD50:AD53"/>
    <mergeCell ref="AE50:AE53"/>
    <mergeCell ref="AF50:AF53"/>
    <mergeCell ref="Z50:Z53"/>
    <mergeCell ref="AA54:AA57"/>
    <mergeCell ref="J54:J57"/>
    <mergeCell ref="K54:K57"/>
    <mergeCell ref="L54:L57"/>
    <mergeCell ref="M54:M57"/>
    <mergeCell ref="N54:N57"/>
    <mergeCell ref="T50:T53"/>
    <mergeCell ref="W50:W53"/>
    <mergeCell ref="X50:X53"/>
    <mergeCell ref="Y50:Y53"/>
    <mergeCell ref="S54:S57"/>
    <mergeCell ref="T54:T57"/>
    <mergeCell ref="R58:R61"/>
    <mergeCell ref="S58:S61"/>
    <mergeCell ref="T58:T61"/>
    <mergeCell ref="J58:J61"/>
    <mergeCell ref="K58:K61"/>
    <mergeCell ref="L58:L61"/>
    <mergeCell ref="M58:M61"/>
    <mergeCell ref="N58:N61"/>
    <mergeCell ref="A70:A73"/>
    <mergeCell ref="B70:B73"/>
    <mergeCell ref="C70:C73"/>
    <mergeCell ref="J70:J73"/>
    <mergeCell ref="K70:K73"/>
    <mergeCell ref="L70:L73"/>
    <mergeCell ref="M70:M73"/>
    <mergeCell ref="N70:N73"/>
    <mergeCell ref="O70:O73"/>
    <mergeCell ref="P70:P73"/>
    <mergeCell ref="Q70:Q73"/>
    <mergeCell ref="A66:A69"/>
    <mergeCell ref="B66:B69"/>
    <mergeCell ref="C66:C69"/>
    <mergeCell ref="O58:O61"/>
    <mergeCell ref="E70:E73"/>
    <mergeCell ref="AS70:AS73"/>
    <mergeCell ref="AJ70:AJ73"/>
    <mergeCell ref="AK70:AK73"/>
    <mergeCell ref="AL70:AL73"/>
    <mergeCell ref="AM70:AM73"/>
    <mergeCell ref="AN70:AN73"/>
    <mergeCell ref="AD70:AD73"/>
    <mergeCell ref="AE70:AE73"/>
    <mergeCell ref="AF70:AF73"/>
    <mergeCell ref="AG70:AG73"/>
    <mergeCell ref="AH70:AH73"/>
    <mergeCell ref="AI70:AI73"/>
    <mergeCell ref="X70:X73"/>
    <mergeCell ref="Y70:Y73"/>
    <mergeCell ref="Z70:Z73"/>
    <mergeCell ref="AA70:AA73"/>
    <mergeCell ref="AB70:AB73"/>
    <mergeCell ref="AC70:AC73"/>
    <mergeCell ref="R70:R73"/>
    <mergeCell ref="U70:U73"/>
    <mergeCell ref="V70:V73"/>
    <mergeCell ref="W70:W73"/>
    <mergeCell ref="S70:S73"/>
    <mergeCell ref="T70:T73"/>
    <mergeCell ref="AS66:AS69"/>
    <mergeCell ref="AI66:AI69"/>
    <mergeCell ref="AJ66:AJ69"/>
    <mergeCell ref="AK66:AK69"/>
    <mergeCell ref="AL66:AL69"/>
    <mergeCell ref="AM66:AM69"/>
    <mergeCell ref="AN66:AN69"/>
    <mergeCell ref="AC66:AC69"/>
    <mergeCell ref="AD66:AD69"/>
    <mergeCell ref="AE66:AE69"/>
    <mergeCell ref="AF66:AF69"/>
    <mergeCell ref="AG66:AG69"/>
    <mergeCell ref="AH66:AH69"/>
    <mergeCell ref="W66:W69"/>
    <mergeCell ref="X66:X69"/>
    <mergeCell ref="AB66:AB69"/>
    <mergeCell ref="D66:D69"/>
    <mergeCell ref="J50:J53"/>
    <mergeCell ref="K50:K53"/>
    <mergeCell ref="L50:L53"/>
    <mergeCell ref="M50:M53"/>
    <mergeCell ref="N50:N53"/>
    <mergeCell ref="J66:J69"/>
    <mergeCell ref="M66:M69"/>
    <mergeCell ref="V66:V69"/>
    <mergeCell ref="K66:K69"/>
    <mergeCell ref="L66:L69"/>
    <mergeCell ref="N66:N69"/>
    <mergeCell ref="O66:O69"/>
    <mergeCell ref="P66:P69"/>
    <mergeCell ref="P58:P61"/>
    <mergeCell ref="Q58:Q61"/>
    <mergeCell ref="O50:O53"/>
    <mergeCell ref="P50:P53"/>
    <mergeCell ref="Q50:Q53"/>
    <mergeCell ref="R50:R53"/>
    <mergeCell ref="S50:S53"/>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AL26:AL29"/>
    <mergeCell ref="AM26:AM29"/>
    <mergeCell ref="AN26:AN29"/>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D26:D65"/>
    <mergeCell ref="E26:E65"/>
    <mergeCell ref="R26:R29"/>
    <mergeCell ref="S26:S29"/>
    <mergeCell ref="X26:X29"/>
    <mergeCell ref="Y26:Y29"/>
    <mergeCell ref="E66:E69"/>
    <mergeCell ref="A22:M22"/>
    <mergeCell ref="N22:AN22"/>
    <mergeCell ref="AO22:AS23"/>
    <mergeCell ref="AO24:AO25"/>
    <mergeCell ref="AP24:AP25"/>
    <mergeCell ref="AR24:AR25"/>
    <mergeCell ref="AS24:AS25"/>
    <mergeCell ref="A26:A65"/>
    <mergeCell ref="B26:B65"/>
    <mergeCell ref="C26:C65"/>
    <mergeCell ref="AD23:AE24"/>
    <mergeCell ref="AF23:AG24"/>
    <mergeCell ref="AH23:AI24"/>
    <mergeCell ref="AJ23:AK24"/>
    <mergeCell ref="AL23:AM24"/>
    <mergeCell ref="AN23:AN25"/>
    <mergeCell ref="R23:S24"/>
    <mergeCell ref="T23:U24"/>
    <mergeCell ref="V23:W24"/>
    <mergeCell ref="X23:Y24"/>
    <mergeCell ref="Z23:AA24"/>
    <mergeCell ref="AM50:AM53"/>
    <mergeCell ref="AN50:AN53"/>
    <mergeCell ref="B81:B84"/>
    <mergeCell ref="B85:B88"/>
    <mergeCell ref="B89:B92"/>
    <mergeCell ref="B93:B96"/>
    <mergeCell ref="C81:D84"/>
    <mergeCell ref="C85:D88"/>
    <mergeCell ref="C89:D92"/>
    <mergeCell ref="C93:D96"/>
    <mergeCell ref="AH82:AI83"/>
    <mergeCell ref="J85:J88"/>
    <mergeCell ref="K85:K88"/>
    <mergeCell ref="K89:K92"/>
    <mergeCell ref="J93:J96"/>
    <mergeCell ref="K93:K96"/>
    <mergeCell ref="O93:O96"/>
    <mergeCell ref="AI89:AI92"/>
    <mergeCell ref="AD85:AD88"/>
    <mergeCell ref="Q89:Q92"/>
    <mergeCell ref="R89:R92"/>
    <mergeCell ref="S89:S92"/>
    <mergeCell ref="T89:T92"/>
    <mergeCell ref="U89:U92"/>
    <mergeCell ref="W89:W92"/>
    <mergeCell ref="X89:X92"/>
    <mergeCell ref="AJ82:AJ84"/>
    <mergeCell ref="AJ89:AJ92"/>
    <mergeCell ref="AK81:AQ82"/>
    <mergeCell ref="AK83:AM84"/>
    <mergeCell ref="AN83:AN84"/>
    <mergeCell ref="AO83:AO84"/>
    <mergeCell ref="AK85:AM85"/>
    <mergeCell ref="AK86:AM86"/>
    <mergeCell ref="AK87:AM87"/>
    <mergeCell ref="AK88:AM88"/>
    <mergeCell ref="AK89:AM89"/>
    <mergeCell ref="AK90:AM90"/>
    <mergeCell ref="AK91:AM91"/>
    <mergeCell ref="AQ85:AQ88"/>
    <mergeCell ref="AQ89:AQ92"/>
    <mergeCell ref="AJ85:AJ88"/>
    <mergeCell ref="AF85:AF88"/>
    <mergeCell ref="AG85:AG88"/>
    <mergeCell ref="AH85:AH88"/>
    <mergeCell ref="AH89:AH92"/>
    <mergeCell ref="AB85:AB88"/>
    <mergeCell ref="AK93:AM93"/>
    <mergeCell ref="AK94:AM94"/>
    <mergeCell ref="AK95:AM95"/>
    <mergeCell ref="AE93:AE96"/>
    <mergeCell ref="AF93:AF96"/>
    <mergeCell ref="AG93:AG96"/>
    <mergeCell ref="AH93:AH96"/>
    <mergeCell ref="AI93:AI96"/>
    <mergeCell ref="AK96:AM96"/>
    <mergeCell ref="AJ93:AJ96"/>
    <mergeCell ref="AB93:AB96"/>
    <mergeCell ref="AC93:AC96"/>
    <mergeCell ref="AD93:AD96"/>
    <mergeCell ref="AQ93:AQ96"/>
    <mergeCell ref="AB89:AB92"/>
    <mergeCell ref="AC89:AC92"/>
    <mergeCell ref="AD89:AD92"/>
    <mergeCell ref="AE89:AE92"/>
    <mergeCell ref="AF89:AF92"/>
    <mergeCell ref="AG89:AG92"/>
    <mergeCell ref="U93:U96"/>
    <mergeCell ref="V93:V96"/>
    <mergeCell ref="H89:H92"/>
    <mergeCell ref="P93:P96"/>
    <mergeCell ref="Q93:Q96"/>
    <mergeCell ref="X93:X96"/>
    <mergeCell ref="Y93:Y96"/>
    <mergeCell ref="Z93:Z96"/>
    <mergeCell ref="AA93:AA96"/>
    <mergeCell ref="R93:R96"/>
    <mergeCell ref="S93:S96"/>
    <mergeCell ref="T93:T96"/>
    <mergeCell ref="H93:H96"/>
    <mergeCell ref="A143:B143"/>
    <mergeCell ref="C142:O142"/>
    <mergeCell ref="AJ97:AJ100"/>
    <mergeCell ref="AK97:AM97"/>
    <mergeCell ref="AQ97:AQ100"/>
    <mergeCell ref="AK98:AM98"/>
    <mergeCell ref="AK99:AM99"/>
    <mergeCell ref="AK100:AM100"/>
    <mergeCell ref="AA97:AA100"/>
    <mergeCell ref="AB97:AB100"/>
    <mergeCell ref="AC97:AC100"/>
    <mergeCell ref="AD97:AD100"/>
    <mergeCell ref="AE97:AE100"/>
    <mergeCell ref="AF97:AF100"/>
    <mergeCell ref="AG97:AG100"/>
    <mergeCell ref="AH97:AH100"/>
    <mergeCell ref="AI97:AI100"/>
    <mergeCell ref="P97:P100"/>
    <mergeCell ref="Q97:Q100"/>
    <mergeCell ref="R97:R100"/>
    <mergeCell ref="S97:S100"/>
    <mergeCell ref="T97:T100"/>
    <mergeCell ref="B97:B100"/>
    <mergeCell ref="C97:D100"/>
    <mergeCell ref="AA132:AC132"/>
    <mergeCell ref="AD132:AK132"/>
    <mergeCell ref="AL132:AM132"/>
    <mergeCell ref="AN132:AR132"/>
    <mergeCell ref="AA133:AC133"/>
    <mergeCell ref="AD133:AK133"/>
    <mergeCell ref="AL133:AM133"/>
    <mergeCell ref="AN133:AR133"/>
    <mergeCell ref="D112:E112"/>
    <mergeCell ref="D113:E113"/>
    <mergeCell ref="D114:E114"/>
    <mergeCell ref="D115:E115"/>
    <mergeCell ref="D116:E116"/>
    <mergeCell ref="D117:E117"/>
    <mergeCell ref="D118:E118"/>
    <mergeCell ref="D119:E119"/>
    <mergeCell ref="D120:E120"/>
    <mergeCell ref="D121:E121"/>
    <mergeCell ref="AL131:AM131"/>
    <mergeCell ref="AN131:AR131"/>
  </mergeCells>
  <phoneticPr fontId="25" type="noConversion"/>
  <conditionalFormatting sqref="P70:Q70">
    <cfRule type="colorScale" priority="183">
      <colorScale>
        <cfvo type="min"/>
        <cfvo type="max"/>
        <color rgb="FFFFDB75"/>
        <color theme="9" tint="0.39997558519241921"/>
      </colorScale>
    </cfRule>
  </conditionalFormatting>
  <conditionalFormatting sqref="R70:AM70">
    <cfRule type="colorScale" priority="181">
      <colorScale>
        <cfvo type="min"/>
        <cfvo type="max"/>
        <color rgb="FFFFDB75"/>
        <color theme="9" tint="0.39997558519241921"/>
      </colorScale>
    </cfRule>
  </conditionalFormatting>
  <conditionalFormatting sqref="P66:AM66">
    <cfRule type="colorScale" priority="80">
      <colorScale>
        <cfvo type="min"/>
        <cfvo type="max"/>
        <color rgb="FFFFDB75"/>
        <color theme="9" tint="0.39997558519241921"/>
      </colorScale>
    </cfRule>
  </conditionalFormatting>
  <conditionalFormatting sqref="L85:M85 L89:M89 L93:M93">
    <cfRule type="colorScale" priority="188">
      <colorScale>
        <cfvo type="min"/>
        <cfvo type="max"/>
        <color rgb="FFFFDB75"/>
        <color theme="9" tint="0.39997558519241921"/>
      </colorScale>
    </cfRule>
  </conditionalFormatting>
  <conditionalFormatting sqref="AD93:AG93 AA93 AI93 N93:Y93 N85:AI85 N89:AI89">
    <cfRule type="colorScale" priority="192">
      <colorScale>
        <cfvo type="min"/>
        <cfvo type="max"/>
        <color rgb="FFFFDB75"/>
        <color theme="9" tint="0.39997558519241921"/>
      </colorScale>
    </cfRule>
  </conditionalFormatting>
  <conditionalFormatting sqref="Z93">
    <cfRule type="colorScale" priority="53">
      <colorScale>
        <cfvo type="min"/>
        <cfvo type="max"/>
        <color rgb="FFFFDB75"/>
        <color theme="9" tint="0.39997558519241921"/>
      </colorScale>
    </cfRule>
  </conditionalFormatting>
  <conditionalFormatting sqref="AB93:AC93">
    <cfRule type="colorScale" priority="52">
      <colorScale>
        <cfvo type="min"/>
        <cfvo type="max"/>
        <color rgb="FFFFDB75"/>
        <color theme="9" tint="0.39997558519241921"/>
      </colorScale>
    </cfRule>
  </conditionalFormatting>
  <conditionalFormatting sqref="AH93">
    <cfRule type="colorScale" priority="51">
      <colorScale>
        <cfvo type="min"/>
        <cfvo type="max"/>
        <color rgb="FFFFDB75"/>
        <color theme="9" tint="0.39997558519241921"/>
      </colorScale>
    </cfRule>
  </conditionalFormatting>
  <conditionalFormatting sqref="P26:Q26">
    <cfRule type="colorScale" priority="42">
      <colorScale>
        <cfvo type="min"/>
        <cfvo type="max"/>
        <color rgb="FFFFDB75"/>
        <color theme="9" tint="0.39997558519241921"/>
      </colorScale>
    </cfRule>
  </conditionalFormatting>
  <conditionalFormatting sqref="R26:AM26">
    <cfRule type="colorScale" priority="41">
      <colorScale>
        <cfvo type="min"/>
        <cfvo type="max"/>
        <color rgb="FFFFDB75"/>
        <color theme="9" tint="0.39997558519241921"/>
      </colorScale>
    </cfRule>
  </conditionalFormatting>
  <conditionalFormatting sqref="P30">
    <cfRule type="colorScale" priority="40">
      <colorScale>
        <cfvo type="min"/>
        <cfvo type="max"/>
        <color rgb="FFFFDB75"/>
        <color theme="9" tint="0.39997558519241921"/>
      </colorScale>
    </cfRule>
  </conditionalFormatting>
  <conditionalFormatting sqref="U30:W30 Y30:AI30">
    <cfRule type="colorScale" priority="39">
      <colorScale>
        <cfvo type="min"/>
        <cfvo type="max"/>
        <color rgb="FFFFDB75"/>
        <color theme="9" tint="0.39997558519241921"/>
      </colorScale>
    </cfRule>
  </conditionalFormatting>
  <conditionalFormatting sqref="P34:Q34">
    <cfRule type="colorScale" priority="43">
      <colorScale>
        <cfvo type="min"/>
        <cfvo type="max"/>
        <color rgb="FFFFDB75"/>
        <color theme="9" tint="0.39997558519241921"/>
      </colorScale>
    </cfRule>
  </conditionalFormatting>
  <conditionalFormatting sqref="R34:AM34">
    <cfRule type="colorScale" priority="44">
      <colorScale>
        <cfvo type="min"/>
        <cfvo type="max"/>
        <color rgb="FFFFDB75"/>
        <color theme="9" tint="0.39997558519241921"/>
      </colorScale>
    </cfRule>
  </conditionalFormatting>
  <conditionalFormatting sqref="AJ38">
    <cfRule type="colorScale" priority="38">
      <colorScale>
        <cfvo type="min"/>
        <cfvo type="max"/>
        <color rgb="FFFFDB75"/>
        <color theme="9" tint="0.39997558519241921"/>
      </colorScale>
    </cfRule>
  </conditionalFormatting>
  <conditionalFormatting sqref="AH42">
    <cfRule type="colorScale" priority="37">
      <colorScale>
        <cfvo type="min"/>
        <cfvo type="max"/>
        <color rgb="FFFFDB75"/>
        <color theme="9" tint="0.39997558519241921"/>
      </colorScale>
    </cfRule>
  </conditionalFormatting>
  <conditionalFormatting sqref="V38:W38">
    <cfRule type="colorScale" priority="36">
      <colorScale>
        <cfvo type="min"/>
        <cfvo type="max"/>
        <color rgb="FFFFDB75"/>
        <color theme="9" tint="0.39997558519241921"/>
      </colorScale>
    </cfRule>
  </conditionalFormatting>
  <conditionalFormatting sqref="Z38">
    <cfRule type="colorScale" priority="35">
      <colorScale>
        <cfvo type="min"/>
        <cfvo type="max"/>
        <color rgb="FFFFDB75"/>
        <color theme="9" tint="0.39997558519241921"/>
      </colorScale>
    </cfRule>
  </conditionalFormatting>
  <conditionalFormatting sqref="AF42">
    <cfRule type="colorScale" priority="34">
      <colorScale>
        <cfvo type="min"/>
        <cfvo type="max"/>
        <color rgb="FFFFDB75"/>
        <color theme="9" tint="0.39997558519241921"/>
      </colorScale>
    </cfRule>
  </conditionalFormatting>
  <conditionalFormatting sqref="Q30">
    <cfRule type="colorScale" priority="33">
      <colorScale>
        <cfvo type="min"/>
        <cfvo type="max"/>
        <color rgb="FFFFDB75"/>
        <color theme="9" tint="0.39997558519241921"/>
      </colorScale>
    </cfRule>
  </conditionalFormatting>
  <conditionalFormatting sqref="R30">
    <cfRule type="colorScale" priority="32">
      <colorScale>
        <cfvo type="min"/>
        <cfvo type="max"/>
        <color rgb="FFFFDB75"/>
        <color theme="9" tint="0.39997558519241921"/>
      </colorScale>
    </cfRule>
  </conditionalFormatting>
  <conditionalFormatting sqref="S30">
    <cfRule type="colorScale" priority="31">
      <colorScale>
        <cfvo type="min"/>
        <cfvo type="max"/>
        <color rgb="FFFFDB75"/>
        <color theme="9" tint="0.39997558519241921"/>
      </colorScale>
    </cfRule>
  </conditionalFormatting>
  <conditionalFormatting sqref="AJ30:AM30">
    <cfRule type="colorScale" priority="29">
      <colorScale>
        <cfvo type="min"/>
        <cfvo type="max"/>
        <color rgb="FFFFDB75"/>
        <color theme="9" tint="0.39997558519241921"/>
      </colorScale>
    </cfRule>
  </conditionalFormatting>
  <conditionalFormatting sqref="AD38">
    <cfRule type="colorScale" priority="45">
      <colorScale>
        <cfvo type="min"/>
        <cfvo type="max"/>
        <color rgb="FFFFDB75"/>
        <color theme="9" tint="0.39997558519241921"/>
      </colorScale>
    </cfRule>
  </conditionalFormatting>
  <conditionalFormatting sqref="AB42">
    <cfRule type="colorScale" priority="23">
      <colorScale>
        <cfvo type="min"/>
        <cfvo type="max"/>
        <color rgb="FFFFDB75"/>
        <color theme="9" tint="0.39997558519241921"/>
      </colorScale>
    </cfRule>
  </conditionalFormatting>
  <conditionalFormatting sqref="X38:Y38">
    <cfRule type="colorScale" priority="22">
      <colorScale>
        <cfvo type="min"/>
        <cfvo type="max"/>
        <color rgb="FFFFDB75"/>
        <color theme="9" tint="0.39997558519241921"/>
      </colorScale>
    </cfRule>
  </conditionalFormatting>
  <conditionalFormatting sqref="T38">
    <cfRule type="colorScale" priority="21">
      <colorScale>
        <cfvo type="min"/>
        <cfvo type="max"/>
        <color rgb="FFFFDB75"/>
        <color theme="9" tint="0.39997558519241921"/>
      </colorScale>
    </cfRule>
  </conditionalFormatting>
  <conditionalFormatting sqref="AD42">
    <cfRule type="colorScale" priority="20">
      <colorScale>
        <cfvo type="min"/>
        <cfvo type="max"/>
        <color rgb="FFFFDB75"/>
        <color theme="9" tint="0.39997558519241921"/>
      </colorScale>
    </cfRule>
  </conditionalFormatting>
  <conditionalFormatting sqref="AA42">
    <cfRule type="colorScale" priority="19">
      <colorScale>
        <cfvo type="min"/>
        <cfvo type="max"/>
        <color rgb="FFFFDB75"/>
        <color theme="9" tint="0.39997558519241921"/>
      </colorScale>
    </cfRule>
  </conditionalFormatting>
  <conditionalFormatting sqref="X42">
    <cfRule type="colorScale" priority="18">
      <colorScale>
        <cfvo type="min"/>
        <cfvo type="max"/>
        <color rgb="FFFFDB75"/>
        <color theme="9" tint="0.39997558519241921"/>
      </colorScale>
    </cfRule>
  </conditionalFormatting>
  <conditionalFormatting sqref="V42">
    <cfRule type="colorScale" priority="17">
      <colorScale>
        <cfvo type="min"/>
        <cfvo type="max"/>
        <color rgb="FFFFDB75"/>
        <color theme="9" tint="0.39997558519241921"/>
      </colorScale>
    </cfRule>
  </conditionalFormatting>
  <conditionalFormatting sqref="T42">
    <cfRule type="colorScale" priority="16">
      <colorScale>
        <cfvo type="min"/>
        <cfvo type="max"/>
        <color rgb="FFFFDB75"/>
        <color theme="9" tint="0.39997558519241921"/>
      </colorScale>
    </cfRule>
  </conditionalFormatting>
  <conditionalFormatting sqref="P97:Q97">
    <cfRule type="colorScale" priority="15">
      <colorScale>
        <cfvo type="min"/>
        <cfvo type="max"/>
        <color rgb="FFFFDB75"/>
        <color theme="9" tint="0.39997558519241921"/>
      </colorScale>
    </cfRule>
  </conditionalFormatting>
  <conditionalFormatting sqref="V97:W97">
    <cfRule type="colorScale" priority="14">
      <colorScale>
        <cfvo type="min"/>
        <cfvo type="max"/>
        <color rgb="FFFFDB75"/>
        <color theme="9" tint="0.39997558519241921"/>
      </colorScale>
    </cfRule>
  </conditionalFormatting>
  <conditionalFormatting sqref="X97">
    <cfRule type="colorScale" priority="13">
      <colorScale>
        <cfvo type="min"/>
        <cfvo type="max"/>
        <color rgb="FFFFDB75"/>
        <color theme="9" tint="0.39997558519241921"/>
      </colorScale>
    </cfRule>
  </conditionalFormatting>
  <conditionalFormatting sqref="R97">
    <cfRule type="colorScale" priority="12">
      <colorScale>
        <cfvo type="min"/>
        <cfvo type="max"/>
        <color rgb="FFFFDB75"/>
        <color theme="9" tint="0.39997558519241921"/>
      </colorScale>
    </cfRule>
  </conditionalFormatting>
  <conditionalFormatting sqref="AB97:AC97">
    <cfRule type="colorScale" priority="11">
      <colorScale>
        <cfvo type="min"/>
        <cfvo type="max"/>
        <color rgb="FFFFDB75"/>
        <color theme="9" tint="0.39997558519241921"/>
      </colorScale>
    </cfRule>
  </conditionalFormatting>
  <conditionalFormatting sqref="AF38">
    <cfRule type="colorScale" priority="10">
      <colorScale>
        <cfvo type="min"/>
        <cfvo type="max"/>
        <color rgb="FFFFDB75"/>
        <color theme="9" tint="0.39997558519241921"/>
      </colorScale>
    </cfRule>
  </conditionalFormatting>
  <conditionalFormatting sqref="AH38:AI38">
    <cfRule type="colorScale" priority="9">
      <colorScale>
        <cfvo type="min"/>
        <cfvo type="max"/>
        <color rgb="FFFFDB75"/>
        <color theme="9" tint="0.39997558519241921"/>
      </colorScale>
    </cfRule>
  </conditionalFormatting>
  <conditionalFormatting sqref="T30">
    <cfRule type="colorScale" priority="8">
      <colorScale>
        <cfvo type="min"/>
        <cfvo type="max"/>
        <color rgb="FFFFDB75"/>
        <color theme="9" tint="0.39997558519241921"/>
      </colorScale>
    </cfRule>
  </conditionalFormatting>
  <conditionalFormatting sqref="X30">
    <cfRule type="colorScale" priority="7">
      <colorScale>
        <cfvo type="min"/>
        <cfvo type="max"/>
        <color rgb="FFFFDB75"/>
        <color theme="9" tint="0.39997558519241921"/>
      </colorScale>
    </cfRule>
  </conditionalFormatting>
  <conditionalFormatting sqref="AJ42:AK42">
    <cfRule type="colorScale" priority="6">
      <colorScale>
        <cfvo type="min"/>
        <cfvo type="max"/>
        <color rgb="FFFFDB75"/>
        <color theme="9" tint="0.39997558519241921"/>
      </colorScale>
    </cfRule>
  </conditionalFormatting>
  <conditionalFormatting sqref="AL42:AM42">
    <cfRule type="colorScale" priority="5">
      <colorScale>
        <cfvo type="min"/>
        <cfvo type="max"/>
        <color rgb="FFFFDB75"/>
        <color theme="9" tint="0.39997558519241921"/>
      </colorScale>
    </cfRule>
  </conditionalFormatting>
  <conditionalFormatting sqref="U38">
    <cfRule type="colorScale" priority="4">
      <colorScale>
        <cfvo type="min"/>
        <cfvo type="max"/>
        <color rgb="FFFFDB75"/>
        <color theme="9" tint="0.39997558519241921"/>
      </colorScale>
    </cfRule>
  </conditionalFormatting>
  <conditionalFormatting sqref="Z42">
    <cfRule type="colorScale" priority="3">
      <colorScale>
        <cfvo type="min"/>
        <cfvo type="max"/>
        <color rgb="FFFFDB75"/>
        <color theme="9" tint="0.39997558519241921"/>
      </colorScale>
    </cfRule>
  </conditionalFormatting>
  <conditionalFormatting sqref="AC42">
    <cfRule type="colorScale" priority="2">
      <colorScale>
        <cfvo type="min"/>
        <cfvo type="max"/>
        <color rgb="FFFFDB75"/>
        <color theme="9" tint="0.39997558519241921"/>
      </colorScale>
    </cfRule>
  </conditionalFormatting>
  <conditionalFormatting sqref="AK38">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A70:A73</xm:sqref>
        </x14:dataValidation>
        <x14:dataValidation type="list" allowBlank="1" showInputMessage="1" showErrorMessage="1" xr:uid="{00000000-0002-0000-0000-000004000000}">
          <x14:formula1>
            <xm:f>Hoja1!$C$39:$C$56</xm:f>
          </x14:formula1>
          <xm:sqref>B70:B73</xm:sqref>
        </x14:dataValidation>
        <x14:dataValidation type="list" allowBlank="1" showInputMessage="1" showErrorMessage="1" xr:uid="{00000000-0002-0000-0000-000005000000}">
          <x14:formula1>
            <xm:f>Hoja1!$C$58:$C$95</xm:f>
          </x14:formula1>
          <xm:sqref>C70:C73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61"/>
  <sheetViews>
    <sheetView showGridLines="0" view="pageBreakPreview" topLeftCell="A3" zoomScale="90" zoomScaleNormal="100" zoomScaleSheetLayoutView="90" workbookViewId="0">
      <selection activeCell="G14" sqref="G14:J15"/>
    </sheetView>
  </sheetViews>
  <sheetFormatPr baseColWidth="10" defaultColWidth="5.109375" defaultRowHeight="13.5" customHeight="1"/>
  <cols>
    <col min="1" max="1" width="5.109375" style="86"/>
    <col min="2" max="2" width="12.33203125" style="86" bestFit="1" customWidth="1"/>
    <col min="3" max="3" width="11.6640625" style="86" customWidth="1"/>
    <col min="4" max="4" width="12.6640625" style="61" customWidth="1"/>
    <col min="5" max="5" width="9.109375" style="61" customWidth="1"/>
    <col min="6" max="12" width="7.44140625" style="86" customWidth="1"/>
    <col min="13" max="13" width="11.88671875" style="86" customWidth="1"/>
    <col min="14" max="23" width="7.44140625" style="86" customWidth="1"/>
    <col min="24" max="24" width="10.5546875" style="86" customWidth="1"/>
    <col min="25" max="25" width="12.5546875" style="86" customWidth="1"/>
    <col min="26" max="26" width="11.6640625" style="86" customWidth="1"/>
    <col min="27" max="27" width="29.6640625" style="86" customWidth="1"/>
    <col min="28" max="28" width="16.33203125" style="45" customWidth="1"/>
    <col min="29" max="29" width="5.109375" style="45"/>
    <col min="30" max="16384" width="5.109375" style="86"/>
  </cols>
  <sheetData>
    <row r="1" spans="2:27" ht="15.6" customHeight="1">
      <c r="B1" s="317"/>
      <c r="C1" s="317"/>
      <c r="D1" s="317" t="s">
        <v>0</v>
      </c>
      <c r="E1" s="317"/>
      <c r="F1" s="317"/>
      <c r="G1" s="317"/>
      <c r="H1" s="317"/>
      <c r="I1" s="317"/>
      <c r="J1" s="317"/>
      <c r="K1" s="317"/>
      <c r="L1" s="317"/>
      <c r="M1" s="317"/>
      <c r="N1" s="317"/>
      <c r="O1" s="317"/>
      <c r="P1" s="317"/>
      <c r="Q1" s="317"/>
      <c r="R1" s="317"/>
      <c r="S1" s="351" t="s">
        <v>1</v>
      </c>
      <c r="T1" s="351"/>
      <c r="U1" s="351"/>
      <c r="V1" s="351" t="s">
        <v>282</v>
      </c>
      <c r="W1" s="351"/>
      <c r="X1" s="351"/>
    </row>
    <row r="2" spans="2:27" ht="13.2">
      <c r="B2" s="317"/>
      <c r="C2" s="317"/>
      <c r="D2" s="317"/>
      <c r="E2" s="317"/>
      <c r="F2" s="317"/>
      <c r="G2" s="317"/>
      <c r="H2" s="317"/>
      <c r="I2" s="317"/>
      <c r="J2" s="317"/>
      <c r="K2" s="317"/>
      <c r="L2" s="317"/>
      <c r="M2" s="317"/>
      <c r="N2" s="317"/>
      <c r="O2" s="317"/>
      <c r="P2" s="317"/>
      <c r="Q2" s="317"/>
      <c r="R2" s="317"/>
      <c r="S2" s="351" t="s">
        <v>3</v>
      </c>
      <c r="T2" s="351"/>
      <c r="U2" s="351"/>
      <c r="V2" s="352" t="s">
        <v>283</v>
      </c>
      <c r="W2" s="352"/>
      <c r="X2" s="352"/>
    </row>
    <row r="3" spans="2:27" ht="13.2">
      <c r="B3" s="317"/>
      <c r="C3" s="317"/>
      <c r="D3" s="317" t="s">
        <v>284</v>
      </c>
      <c r="E3" s="317"/>
      <c r="F3" s="317"/>
      <c r="G3" s="317"/>
      <c r="H3" s="317"/>
      <c r="I3" s="317"/>
      <c r="J3" s="317"/>
      <c r="K3" s="317"/>
      <c r="L3" s="317"/>
      <c r="M3" s="317"/>
      <c r="N3" s="317"/>
      <c r="O3" s="317"/>
      <c r="P3" s="317"/>
      <c r="Q3" s="317"/>
      <c r="R3" s="317"/>
      <c r="S3" s="351" t="s">
        <v>5</v>
      </c>
      <c r="T3" s="351"/>
      <c r="U3" s="351"/>
      <c r="V3" s="351" t="s">
        <v>6</v>
      </c>
      <c r="W3" s="351"/>
      <c r="X3" s="351"/>
    </row>
    <row r="4" spans="2:27" ht="15.6" customHeight="1">
      <c r="B4" s="317"/>
      <c r="C4" s="317"/>
      <c r="D4" s="317"/>
      <c r="E4" s="317"/>
      <c r="F4" s="317"/>
      <c r="G4" s="317"/>
      <c r="H4" s="317"/>
      <c r="I4" s="317"/>
      <c r="J4" s="317"/>
      <c r="K4" s="317"/>
      <c r="L4" s="317"/>
      <c r="M4" s="317"/>
      <c r="N4" s="317"/>
      <c r="O4" s="317"/>
      <c r="P4" s="317"/>
      <c r="Q4" s="317"/>
      <c r="R4" s="317"/>
      <c r="S4" s="351" t="s">
        <v>285</v>
      </c>
      <c r="T4" s="351"/>
      <c r="U4" s="351"/>
      <c r="V4" s="350">
        <v>44725</v>
      </c>
      <c r="W4" s="317"/>
      <c r="X4" s="317"/>
    </row>
    <row r="5" spans="2:27" ht="9" customHeight="1">
      <c r="B5" s="311"/>
      <c r="C5" s="312"/>
      <c r="D5" s="312"/>
      <c r="E5" s="312"/>
      <c r="F5" s="312"/>
      <c r="G5" s="312"/>
      <c r="H5" s="312"/>
      <c r="I5" s="312"/>
      <c r="J5" s="312"/>
      <c r="K5" s="312"/>
      <c r="L5" s="312"/>
      <c r="M5" s="312"/>
      <c r="N5" s="312"/>
      <c r="O5" s="312"/>
      <c r="P5" s="312"/>
      <c r="Q5" s="312"/>
      <c r="R5" s="312"/>
      <c r="S5" s="312"/>
      <c r="T5" s="312"/>
      <c r="U5" s="312"/>
      <c r="V5" s="312"/>
      <c r="W5" s="312"/>
      <c r="X5" s="313"/>
    </row>
    <row r="6" spans="2:27" ht="18.600000000000001" customHeight="1">
      <c r="B6" s="318" t="s">
        <v>286</v>
      </c>
      <c r="C6" s="319"/>
      <c r="D6" s="319"/>
      <c r="E6" s="319"/>
      <c r="F6" s="319"/>
      <c r="G6" s="319"/>
      <c r="H6" s="319"/>
      <c r="I6" s="319"/>
      <c r="J6" s="319"/>
      <c r="K6" s="319"/>
      <c r="L6" s="319"/>
      <c r="M6" s="319"/>
      <c r="N6" s="319"/>
      <c r="O6" s="319"/>
      <c r="P6" s="319"/>
      <c r="Q6" s="319"/>
      <c r="R6" s="319"/>
      <c r="S6" s="319"/>
      <c r="T6" s="319"/>
      <c r="U6" s="319"/>
      <c r="V6" s="319"/>
      <c r="W6" s="319"/>
      <c r="X6" s="320"/>
    </row>
    <row r="7" spans="2:27" ht="16.95" customHeight="1">
      <c r="B7" s="311" t="s">
        <v>287</v>
      </c>
      <c r="C7" s="312"/>
      <c r="D7" s="312"/>
      <c r="E7" s="312"/>
      <c r="F7" s="312"/>
      <c r="G7" s="312"/>
      <c r="H7" s="313"/>
      <c r="I7" s="311" t="s">
        <v>288</v>
      </c>
      <c r="J7" s="312"/>
      <c r="K7" s="312"/>
      <c r="L7" s="312"/>
      <c r="M7" s="312"/>
      <c r="N7" s="312"/>
      <c r="O7" s="312"/>
      <c r="P7" s="312"/>
      <c r="Q7" s="312"/>
      <c r="R7" s="312"/>
      <c r="S7" s="312"/>
      <c r="T7" s="313"/>
      <c r="U7" s="311" t="s">
        <v>289</v>
      </c>
      <c r="V7" s="312"/>
      <c r="W7" s="312"/>
      <c r="X7" s="313"/>
    </row>
    <row r="8" spans="2:27" ht="26.7" customHeight="1">
      <c r="B8" s="343" t="s">
        <v>290</v>
      </c>
      <c r="C8" s="344"/>
      <c r="D8" s="344"/>
      <c r="E8" s="344"/>
      <c r="F8" s="344"/>
      <c r="G8" s="344"/>
      <c r="H8" s="345"/>
      <c r="I8" s="343" t="s">
        <v>291</v>
      </c>
      <c r="J8" s="344"/>
      <c r="K8" s="344"/>
      <c r="L8" s="344"/>
      <c r="M8" s="344"/>
      <c r="N8" s="344"/>
      <c r="O8" s="344"/>
      <c r="P8" s="344"/>
      <c r="Q8" s="344"/>
      <c r="R8" s="344"/>
      <c r="S8" s="344"/>
      <c r="T8" s="345"/>
      <c r="U8" s="343" t="s">
        <v>292</v>
      </c>
      <c r="V8" s="344"/>
      <c r="W8" s="344"/>
      <c r="X8" s="345"/>
    </row>
    <row r="9" spans="2:27" ht="19.2" customHeight="1">
      <c r="B9" s="318" t="s">
        <v>293</v>
      </c>
      <c r="C9" s="319"/>
      <c r="D9" s="319"/>
      <c r="E9" s="319"/>
      <c r="F9" s="319"/>
      <c r="G9" s="319"/>
      <c r="H9" s="319"/>
      <c r="I9" s="319"/>
      <c r="J9" s="319"/>
      <c r="K9" s="319"/>
      <c r="L9" s="319"/>
      <c r="M9" s="319"/>
      <c r="N9" s="319"/>
      <c r="O9" s="319"/>
      <c r="P9" s="319"/>
      <c r="Q9" s="319"/>
      <c r="R9" s="319"/>
      <c r="S9" s="319"/>
      <c r="T9" s="319"/>
      <c r="U9" s="319"/>
      <c r="V9" s="319"/>
      <c r="W9" s="319"/>
      <c r="X9" s="320"/>
    </row>
    <row r="10" spans="2:27" ht="15" customHeight="1">
      <c r="B10" s="317" t="s">
        <v>294</v>
      </c>
      <c r="C10" s="317"/>
      <c r="D10" s="317"/>
      <c r="E10" s="317"/>
      <c r="F10" s="317"/>
      <c r="G10" s="311" t="s">
        <v>295</v>
      </c>
      <c r="H10" s="312"/>
      <c r="I10" s="312"/>
      <c r="J10" s="312"/>
      <c r="K10" s="312"/>
      <c r="L10" s="312"/>
      <c r="M10" s="312"/>
      <c r="N10" s="312"/>
      <c r="O10" s="313"/>
      <c r="P10" s="311" t="s">
        <v>296</v>
      </c>
      <c r="Q10" s="312"/>
      <c r="R10" s="312"/>
      <c r="S10" s="312"/>
      <c r="T10" s="312"/>
      <c r="U10" s="313"/>
      <c r="V10" s="311" t="s">
        <v>3</v>
      </c>
      <c r="W10" s="312"/>
      <c r="X10" s="313"/>
    </row>
    <row r="11" spans="2:27" ht="30" customHeight="1">
      <c r="B11" s="277" t="s">
        <v>297</v>
      </c>
      <c r="C11" s="277"/>
      <c r="D11" s="277"/>
      <c r="E11" s="277"/>
      <c r="F11" s="277"/>
      <c r="G11" s="272" t="s">
        <v>298</v>
      </c>
      <c r="H11" s="273"/>
      <c r="I11" s="273"/>
      <c r="J11" s="273"/>
      <c r="K11" s="273"/>
      <c r="L11" s="273"/>
      <c r="M11" s="273"/>
      <c r="N11" s="273"/>
      <c r="O11" s="274"/>
      <c r="P11" s="343" t="s">
        <v>299</v>
      </c>
      <c r="Q11" s="344"/>
      <c r="R11" s="344"/>
      <c r="S11" s="344"/>
      <c r="T11" s="344"/>
      <c r="U11" s="345"/>
      <c r="V11" s="346" t="s">
        <v>300</v>
      </c>
      <c r="W11" s="347"/>
      <c r="X11" s="348"/>
    </row>
    <row r="12" spans="2:27" ht="49.95" customHeight="1">
      <c r="B12" s="317" t="s">
        <v>301</v>
      </c>
      <c r="C12" s="317"/>
      <c r="D12" s="317"/>
      <c r="E12" s="317"/>
      <c r="F12" s="317" t="s">
        <v>302</v>
      </c>
      <c r="G12" s="317"/>
      <c r="H12" s="317"/>
      <c r="I12" s="317"/>
      <c r="J12" s="317"/>
      <c r="K12" s="317"/>
      <c r="L12" s="317"/>
      <c r="M12" s="317"/>
      <c r="N12" s="349" t="s">
        <v>303</v>
      </c>
      <c r="O12" s="349"/>
      <c r="P12" s="349"/>
      <c r="Q12" s="349"/>
      <c r="R12" s="349"/>
      <c r="S12" s="317" t="s">
        <v>304</v>
      </c>
      <c r="T12" s="317"/>
      <c r="U12" s="317"/>
      <c r="V12" s="317"/>
      <c r="W12" s="317"/>
      <c r="X12" s="317"/>
    </row>
    <row r="13" spans="2:27" ht="69.900000000000006" customHeight="1">
      <c r="B13" s="277" t="s">
        <v>305</v>
      </c>
      <c r="C13" s="277"/>
      <c r="D13" s="277"/>
      <c r="E13" s="277"/>
      <c r="F13" s="277" t="s">
        <v>306</v>
      </c>
      <c r="G13" s="336"/>
      <c r="H13" s="336"/>
      <c r="I13" s="336"/>
      <c r="J13" s="336"/>
      <c r="K13" s="336"/>
      <c r="L13" s="336"/>
      <c r="M13" s="336"/>
      <c r="N13" s="277" t="s">
        <v>307</v>
      </c>
      <c r="O13" s="277"/>
      <c r="P13" s="277"/>
      <c r="Q13" s="277"/>
      <c r="R13" s="277"/>
      <c r="S13" s="277" t="s">
        <v>307</v>
      </c>
      <c r="T13" s="277"/>
      <c r="U13" s="277"/>
      <c r="V13" s="277"/>
      <c r="W13" s="277"/>
      <c r="X13" s="277"/>
    </row>
    <row r="14" spans="2:27" ht="16.2" customHeight="1">
      <c r="B14" s="337" t="s">
        <v>308</v>
      </c>
      <c r="C14" s="338"/>
      <c r="D14" s="338"/>
      <c r="E14" s="338"/>
      <c r="F14" s="339"/>
      <c r="G14" s="325" t="s">
        <v>309</v>
      </c>
      <c r="H14" s="332"/>
      <c r="I14" s="332"/>
      <c r="J14" s="326"/>
      <c r="K14" s="337" t="s">
        <v>310</v>
      </c>
      <c r="L14" s="338"/>
      <c r="M14" s="338"/>
      <c r="N14" s="339"/>
      <c r="O14" s="311" t="s">
        <v>311</v>
      </c>
      <c r="P14" s="312"/>
      <c r="Q14" s="312"/>
      <c r="R14" s="312"/>
      <c r="S14" s="312"/>
      <c r="T14" s="312"/>
      <c r="U14" s="312"/>
      <c r="V14" s="312"/>
      <c r="W14" s="312"/>
      <c r="X14" s="313"/>
      <c r="Y14" s="46"/>
      <c r="Z14" s="46"/>
      <c r="AA14" s="46"/>
    </row>
    <row r="15" spans="2:27" ht="30" customHeight="1">
      <c r="B15" s="340"/>
      <c r="C15" s="341"/>
      <c r="D15" s="341"/>
      <c r="E15" s="341"/>
      <c r="F15" s="342"/>
      <c r="G15" s="327"/>
      <c r="H15" s="333"/>
      <c r="I15" s="333"/>
      <c r="J15" s="328"/>
      <c r="K15" s="340"/>
      <c r="L15" s="341"/>
      <c r="M15" s="341"/>
      <c r="N15" s="342"/>
      <c r="O15" s="311" t="s">
        <v>312</v>
      </c>
      <c r="P15" s="312"/>
      <c r="Q15" s="312"/>
      <c r="R15" s="313"/>
      <c r="S15" s="314" t="s">
        <v>313</v>
      </c>
      <c r="T15" s="315"/>
      <c r="U15" s="316"/>
      <c r="V15" s="314" t="s">
        <v>314</v>
      </c>
      <c r="W15" s="315"/>
      <c r="X15" s="316"/>
      <c r="Y15" s="46"/>
      <c r="Z15" s="46"/>
      <c r="AA15" s="46"/>
    </row>
    <row r="16" spans="2:27" ht="35.1" customHeight="1">
      <c r="B16" s="277" t="s">
        <v>315</v>
      </c>
      <c r="C16" s="277"/>
      <c r="D16" s="277"/>
      <c r="E16" s="277"/>
      <c r="F16" s="277"/>
      <c r="G16" s="334" t="s">
        <v>316</v>
      </c>
      <c r="H16" s="334"/>
      <c r="I16" s="334"/>
      <c r="J16" s="334"/>
      <c r="K16" s="334">
        <v>0.7</v>
      </c>
      <c r="L16" s="334"/>
      <c r="M16" s="334"/>
      <c r="N16" s="334"/>
      <c r="O16" s="81" t="s">
        <v>317</v>
      </c>
      <c r="P16" s="81" t="s">
        <v>318</v>
      </c>
      <c r="Q16" s="81" t="s">
        <v>319</v>
      </c>
      <c r="R16" s="81" t="s">
        <v>320</v>
      </c>
      <c r="S16" s="277" t="s">
        <v>321</v>
      </c>
      <c r="T16" s="277"/>
      <c r="U16" s="277"/>
      <c r="V16" s="335" t="s">
        <v>318</v>
      </c>
      <c r="W16" s="335"/>
      <c r="X16" s="335"/>
    </row>
    <row r="17" spans="2:27" ht="35.1" customHeight="1">
      <c r="B17" s="277"/>
      <c r="C17" s="277"/>
      <c r="D17" s="277"/>
      <c r="E17" s="277"/>
      <c r="F17" s="277"/>
      <c r="G17" s="334"/>
      <c r="H17" s="334"/>
      <c r="I17" s="334"/>
      <c r="J17" s="334"/>
      <c r="K17" s="334"/>
      <c r="L17" s="334"/>
      <c r="M17" s="334"/>
      <c r="N17" s="334"/>
      <c r="O17" s="116" t="s">
        <v>307</v>
      </c>
      <c r="P17" s="116">
        <v>0.7</v>
      </c>
      <c r="Q17" s="116">
        <v>0.7</v>
      </c>
      <c r="R17" s="116">
        <v>0.7</v>
      </c>
      <c r="S17" s="277"/>
      <c r="T17" s="277"/>
      <c r="U17" s="277"/>
      <c r="V17" s="335"/>
      <c r="W17" s="335"/>
      <c r="X17" s="335"/>
    </row>
    <row r="18" spans="2:27" ht="18" customHeight="1">
      <c r="B18" s="318" t="s">
        <v>322</v>
      </c>
      <c r="C18" s="319"/>
      <c r="D18" s="319"/>
      <c r="E18" s="319"/>
      <c r="F18" s="319"/>
      <c r="G18" s="319"/>
      <c r="H18" s="319"/>
      <c r="I18" s="319"/>
      <c r="J18" s="319"/>
      <c r="K18" s="319"/>
      <c r="L18" s="319"/>
      <c r="M18" s="319"/>
      <c r="N18" s="319"/>
      <c r="O18" s="319"/>
      <c r="P18" s="319"/>
      <c r="Q18" s="319"/>
      <c r="R18" s="319"/>
      <c r="S18" s="319"/>
      <c r="T18" s="319"/>
      <c r="U18" s="319"/>
      <c r="V18" s="319"/>
      <c r="W18" s="319"/>
      <c r="X18" s="320"/>
      <c r="Z18" s="86" t="s">
        <v>266</v>
      </c>
    </row>
    <row r="19" spans="2:27" ht="34.950000000000003" customHeight="1">
      <c r="B19" s="323" t="s">
        <v>323</v>
      </c>
      <c r="C19" s="325" t="s">
        <v>324</v>
      </c>
      <c r="D19" s="326"/>
      <c r="E19" s="325" t="s">
        <v>325</v>
      </c>
      <c r="F19" s="326"/>
      <c r="G19" s="329" t="s">
        <v>326</v>
      </c>
      <c r="H19" s="330"/>
      <c r="I19" s="330"/>
      <c r="J19" s="330"/>
      <c r="K19" s="330"/>
      <c r="L19" s="330"/>
      <c r="M19" s="330"/>
      <c r="N19" s="330"/>
      <c r="O19" s="330"/>
      <c r="P19" s="330"/>
      <c r="Q19" s="330"/>
      <c r="R19" s="331"/>
      <c r="S19" s="325" t="s">
        <v>327</v>
      </c>
      <c r="T19" s="332"/>
      <c r="U19" s="332"/>
      <c r="V19" s="332"/>
      <c r="W19" s="332"/>
      <c r="X19" s="326"/>
    </row>
    <row r="20" spans="2:27" ht="28.5" customHeight="1">
      <c r="B20" s="324"/>
      <c r="C20" s="327"/>
      <c r="D20" s="328"/>
      <c r="E20" s="327"/>
      <c r="F20" s="328"/>
      <c r="G20" s="311" t="s">
        <v>328</v>
      </c>
      <c r="H20" s="312"/>
      <c r="I20" s="313"/>
      <c r="J20" s="311" t="s">
        <v>329</v>
      </c>
      <c r="K20" s="312"/>
      <c r="L20" s="313"/>
      <c r="M20" s="314" t="s">
        <v>330</v>
      </c>
      <c r="N20" s="315"/>
      <c r="O20" s="316"/>
      <c r="P20" s="314" t="s">
        <v>331</v>
      </c>
      <c r="Q20" s="315"/>
      <c r="R20" s="316"/>
      <c r="S20" s="327"/>
      <c r="T20" s="333"/>
      <c r="U20" s="333"/>
      <c r="V20" s="333"/>
      <c r="W20" s="333"/>
      <c r="X20" s="328"/>
    </row>
    <row r="21" spans="2:27" ht="30" customHeight="1">
      <c r="B21" s="110" t="s">
        <v>332</v>
      </c>
      <c r="C21" s="272" t="s">
        <v>333</v>
      </c>
      <c r="D21" s="274"/>
      <c r="E21" s="321">
        <v>0.7</v>
      </c>
      <c r="F21" s="322"/>
      <c r="G21" s="321">
        <v>0.7</v>
      </c>
      <c r="H21" s="273"/>
      <c r="I21" s="274"/>
      <c r="J21" s="321" t="s">
        <v>334</v>
      </c>
      <c r="K21" s="273"/>
      <c r="L21" s="274"/>
      <c r="M21" s="321" t="s">
        <v>335</v>
      </c>
      <c r="N21" s="273"/>
      <c r="O21" s="274"/>
      <c r="P21" s="272" t="s">
        <v>336</v>
      </c>
      <c r="Q21" s="273"/>
      <c r="R21" s="274"/>
      <c r="S21" s="272" t="s">
        <v>337</v>
      </c>
      <c r="T21" s="273"/>
      <c r="U21" s="273"/>
      <c r="V21" s="273"/>
      <c r="W21" s="273"/>
      <c r="X21" s="274"/>
    </row>
    <row r="22" spans="2:27" ht="25.2" customHeight="1">
      <c r="B22" s="317" t="s">
        <v>338</v>
      </c>
      <c r="C22" s="317"/>
      <c r="D22" s="317"/>
      <c r="E22" s="317"/>
      <c r="F22" s="317"/>
      <c r="G22" s="317"/>
      <c r="H22" s="317"/>
      <c r="I22" s="317"/>
      <c r="J22" s="317"/>
      <c r="K22" s="317"/>
      <c r="L22" s="317"/>
      <c r="M22" s="317"/>
      <c r="N22" s="317" t="s">
        <v>339</v>
      </c>
      <c r="O22" s="317"/>
      <c r="P22" s="317"/>
      <c r="Q22" s="317"/>
      <c r="R22" s="317"/>
      <c r="S22" s="317"/>
      <c r="T22" s="317"/>
      <c r="U22" s="317"/>
      <c r="V22" s="317"/>
      <c r="W22" s="317"/>
      <c r="X22" s="317"/>
    </row>
    <row r="23" spans="2:27" ht="50.1" customHeight="1">
      <c r="B23" s="277" t="s">
        <v>340</v>
      </c>
      <c r="C23" s="277"/>
      <c r="D23" s="277"/>
      <c r="E23" s="277"/>
      <c r="F23" s="277"/>
      <c r="G23" s="277"/>
      <c r="H23" s="277"/>
      <c r="I23" s="277"/>
      <c r="J23" s="277"/>
      <c r="K23" s="277"/>
      <c r="L23" s="277"/>
      <c r="M23" s="277"/>
      <c r="N23" s="277" t="s">
        <v>341</v>
      </c>
      <c r="O23" s="277"/>
      <c r="P23" s="277"/>
      <c r="Q23" s="277"/>
      <c r="R23" s="277"/>
      <c r="S23" s="277"/>
      <c r="T23" s="277"/>
      <c r="U23" s="277"/>
      <c r="V23" s="277"/>
      <c r="W23" s="277"/>
      <c r="X23" s="277"/>
      <c r="AA23" s="47"/>
    </row>
    <row r="24" spans="2:27" ht="19.2" customHeight="1">
      <c r="B24" s="318" t="s">
        <v>342</v>
      </c>
      <c r="C24" s="319"/>
      <c r="D24" s="319"/>
      <c r="E24" s="319"/>
      <c r="F24" s="319"/>
      <c r="G24" s="319"/>
      <c r="H24" s="319"/>
      <c r="I24" s="319"/>
      <c r="J24" s="319"/>
      <c r="K24" s="319"/>
      <c r="L24" s="319"/>
      <c r="M24" s="319"/>
      <c r="N24" s="319"/>
      <c r="O24" s="319"/>
      <c r="P24" s="319"/>
      <c r="Q24" s="319"/>
      <c r="R24" s="319"/>
      <c r="S24" s="319"/>
      <c r="T24" s="319"/>
      <c r="U24" s="319"/>
      <c r="V24" s="319"/>
      <c r="W24" s="319"/>
      <c r="X24" s="320"/>
    </row>
    <row r="25" spans="2:27" ht="19.2" customHeight="1">
      <c r="B25" s="309" t="s">
        <v>343</v>
      </c>
      <c r="C25" s="310"/>
      <c r="D25" s="311" t="s">
        <v>344</v>
      </c>
      <c r="E25" s="312"/>
      <c r="F25" s="312"/>
      <c r="G25" s="312"/>
      <c r="H25" s="313"/>
      <c r="I25" s="311" t="s">
        <v>345</v>
      </c>
      <c r="J25" s="312"/>
      <c r="K25" s="312"/>
      <c r="L25" s="312"/>
      <c r="M25" s="313"/>
      <c r="N25" s="311" t="s">
        <v>346</v>
      </c>
      <c r="O25" s="312"/>
      <c r="P25" s="312"/>
      <c r="Q25" s="312"/>
      <c r="R25" s="312"/>
      <c r="S25" s="313"/>
      <c r="T25" s="314" t="s">
        <v>347</v>
      </c>
      <c r="U25" s="315"/>
      <c r="V25" s="315"/>
      <c r="W25" s="315"/>
      <c r="X25" s="316"/>
    </row>
    <row r="26" spans="2:27" ht="19.2" customHeight="1">
      <c r="B26" s="301" t="s">
        <v>348</v>
      </c>
      <c r="C26" s="301"/>
      <c r="D26" s="302">
        <v>208492</v>
      </c>
      <c r="E26" s="303"/>
      <c r="F26" s="303"/>
      <c r="G26" s="303"/>
      <c r="H26" s="304"/>
      <c r="I26" s="302">
        <v>278856</v>
      </c>
      <c r="J26" s="303"/>
      <c r="K26" s="303"/>
      <c r="L26" s="303"/>
      <c r="M26" s="304"/>
      <c r="N26" s="302">
        <v>159204</v>
      </c>
      <c r="O26" s="303"/>
      <c r="P26" s="303"/>
      <c r="Q26" s="303"/>
      <c r="R26" s="303"/>
      <c r="S26" s="304"/>
      <c r="T26" s="305">
        <v>116300</v>
      </c>
      <c r="U26" s="306"/>
      <c r="V26" s="306"/>
      <c r="W26" s="306"/>
      <c r="X26" s="306"/>
      <c r="Z26" s="49"/>
      <c r="AA26" s="49"/>
    </row>
    <row r="27" spans="2:27" ht="19.2" customHeight="1">
      <c r="B27" s="301" t="s">
        <v>349</v>
      </c>
      <c r="C27" s="301"/>
      <c r="D27" s="302">
        <v>256689</v>
      </c>
      <c r="E27" s="303"/>
      <c r="F27" s="303"/>
      <c r="G27" s="303"/>
      <c r="H27" s="304"/>
      <c r="I27" s="302">
        <f>338678</f>
        <v>338678</v>
      </c>
      <c r="J27" s="303"/>
      <c r="K27" s="303"/>
      <c r="L27" s="303"/>
      <c r="M27" s="304"/>
      <c r="N27" s="302">
        <v>236476</v>
      </c>
      <c r="O27" s="303"/>
      <c r="P27" s="303"/>
      <c r="Q27" s="303"/>
      <c r="R27" s="303"/>
      <c r="S27" s="304"/>
      <c r="T27" s="305">
        <v>169067</v>
      </c>
      <c r="U27" s="306"/>
      <c r="V27" s="306"/>
      <c r="W27" s="306"/>
      <c r="X27" s="306"/>
      <c r="Y27" s="47"/>
    </row>
    <row r="28" spans="2:27" ht="19.95" customHeight="1">
      <c r="B28" s="307" t="s">
        <v>350</v>
      </c>
      <c r="C28" s="307"/>
      <c r="D28" s="307"/>
      <c r="E28" s="307"/>
      <c r="F28" s="307"/>
      <c r="G28" s="307"/>
      <c r="H28" s="307"/>
      <c r="I28" s="307"/>
      <c r="J28" s="307"/>
      <c r="K28" s="307"/>
      <c r="L28" s="307"/>
      <c r="M28" s="307"/>
      <c r="N28" s="307"/>
      <c r="O28" s="307"/>
      <c r="P28" s="307"/>
      <c r="Q28" s="307"/>
      <c r="R28" s="307"/>
      <c r="S28" s="307"/>
      <c r="T28" s="307"/>
      <c r="U28" s="307"/>
      <c r="V28" s="307"/>
      <c r="W28" s="307"/>
      <c r="X28" s="307"/>
    </row>
    <row r="29" spans="2:27" ht="19.95" customHeight="1">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2:27" ht="50.1" customHeight="1">
      <c r="B30" s="108" t="s">
        <v>351</v>
      </c>
      <c r="C30" s="111" t="s">
        <v>352</v>
      </c>
      <c r="D30" s="111" t="s">
        <v>353</v>
      </c>
      <c r="E30" s="111" t="s">
        <v>354</v>
      </c>
      <c r="H30" s="286"/>
      <c r="I30" s="286"/>
      <c r="J30" s="286"/>
      <c r="K30" s="286"/>
      <c r="L30" s="286"/>
      <c r="M30" s="286"/>
      <c r="N30" s="286"/>
      <c r="O30" s="286"/>
      <c r="P30" s="286"/>
      <c r="Q30" s="286"/>
      <c r="R30" s="286"/>
      <c r="S30" s="294"/>
      <c r="T30" s="294"/>
      <c r="U30" s="294"/>
      <c r="V30" s="294"/>
      <c r="W30" s="294"/>
      <c r="X30" s="295"/>
    </row>
    <row r="31" spans="2:27" ht="17.7" customHeight="1">
      <c r="B31" s="48" t="s">
        <v>27</v>
      </c>
      <c r="C31" s="50">
        <f>IF(ISERROR($D$26/$D$27),0,$D$26/$D$27)</f>
        <v>0.81223581844177195</v>
      </c>
      <c r="D31" s="51">
        <f>$E$21</f>
        <v>0.7</v>
      </c>
      <c r="E31" s="296">
        <f>AVERAGE(C31:C34)*0.33</f>
        <v>0.24723024727838991</v>
      </c>
      <c r="H31" s="308"/>
      <c r="I31" s="308"/>
      <c r="J31" s="286"/>
      <c r="K31" s="286"/>
      <c r="L31" s="52"/>
      <c r="M31" s="53"/>
      <c r="N31" s="308"/>
      <c r="O31" s="308"/>
      <c r="P31" s="308"/>
      <c r="Q31" s="308"/>
      <c r="R31" s="308"/>
      <c r="S31" s="299"/>
      <c r="T31" s="299"/>
      <c r="U31" s="299"/>
      <c r="V31" s="299"/>
      <c r="W31" s="299"/>
      <c r="X31" s="300"/>
    </row>
    <row r="32" spans="2:27" ht="17.7" customHeight="1">
      <c r="B32" s="48" t="s">
        <v>30</v>
      </c>
      <c r="C32" s="50">
        <f>IF(ISERROR($I$26/$I$27),0,$I$26/$I$27)</f>
        <v>0.82336614719586154</v>
      </c>
      <c r="D32" s="51">
        <f>$E$21</f>
        <v>0.7</v>
      </c>
      <c r="E32" s="297"/>
      <c r="H32" s="286"/>
      <c r="I32" s="286"/>
      <c r="J32" s="286"/>
      <c r="K32" s="286"/>
      <c r="L32" s="54"/>
      <c r="M32" s="52"/>
      <c r="N32" s="286"/>
      <c r="O32" s="286"/>
      <c r="P32" s="286"/>
      <c r="Q32" s="286"/>
      <c r="R32" s="286"/>
      <c r="S32" s="299"/>
      <c r="T32" s="299"/>
      <c r="U32" s="299"/>
      <c r="V32" s="299"/>
      <c r="W32" s="299"/>
      <c r="X32" s="300"/>
    </row>
    <row r="33" spans="2:27" ht="17.7" customHeight="1">
      <c r="B33" s="48" t="s">
        <v>33</v>
      </c>
      <c r="C33" s="50">
        <f>IF(ISERROR($N$26/$N$27),0,$N$26/$N$27)</f>
        <v>0.67323533889274179</v>
      </c>
      <c r="D33" s="51">
        <f>$E$21</f>
        <v>0.7</v>
      </c>
      <c r="E33" s="297"/>
      <c r="H33" s="286"/>
      <c r="I33" s="286"/>
      <c r="J33" s="286"/>
      <c r="K33" s="286"/>
      <c r="L33" s="54"/>
      <c r="M33" s="52"/>
      <c r="N33" s="286"/>
      <c r="O33" s="286"/>
      <c r="P33" s="286"/>
      <c r="Q33" s="286"/>
      <c r="R33" s="286"/>
      <c r="S33" s="299"/>
      <c r="T33" s="299"/>
      <c r="U33" s="299"/>
      <c r="V33" s="299"/>
      <c r="W33" s="299"/>
      <c r="X33" s="300"/>
    </row>
    <row r="34" spans="2:27" ht="17.7" customHeight="1">
      <c r="B34" s="48" t="s">
        <v>36</v>
      </c>
      <c r="C34" s="50">
        <f>IF(ISERROR($T$26/$T$27),0,$T$26/$T$27)</f>
        <v>0.68789296551071466</v>
      </c>
      <c r="D34" s="51">
        <f>$E$21</f>
        <v>0.7</v>
      </c>
      <c r="E34" s="298"/>
      <c r="H34" s="286"/>
      <c r="I34" s="286"/>
      <c r="J34" s="286"/>
      <c r="K34" s="286"/>
      <c r="L34" s="54"/>
      <c r="M34" s="52"/>
      <c r="N34" s="286"/>
      <c r="O34" s="286"/>
      <c r="P34" s="286"/>
      <c r="Q34" s="286"/>
      <c r="R34" s="286"/>
      <c r="S34" s="299"/>
      <c r="T34" s="299"/>
      <c r="U34" s="299"/>
      <c r="V34" s="299"/>
      <c r="W34" s="299"/>
      <c r="X34" s="300"/>
    </row>
    <row r="35" spans="2:27" ht="30.6" customHeight="1">
      <c r="B35" s="291" t="s">
        <v>355</v>
      </c>
      <c r="C35" s="292"/>
      <c r="D35" s="292"/>
      <c r="E35" s="293"/>
      <c r="H35" s="286"/>
      <c r="I35" s="286"/>
      <c r="J35" s="286"/>
      <c r="K35" s="286"/>
      <c r="L35" s="54"/>
      <c r="M35" s="52"/>
      <c r="N35" s="286"/>
      <c r="O35" s="286"/>
      <c r="P35" s="286"/>
      <c r="Q35" s="286"/>
      <c r="R35" s="286"/>
      <c r="S35" s="299"/>
      <c r="T35" s="299"/>
      <c r="U35" s="299"/>
      <c r="V35" s="299"/>
      <c r="W35" s="299"/>
      <c r="X35" s="300"/>
    </row>
    <row r="36" spans="2:27" ht="17.7" customHeight="1">
      <c r="B36" s="80"/>
      <c r="C36" s="58"/>
      <c r="D36" s="79"/>
      <c r="E36" s="79"/>
      <c r="H36" s="286"/>
      <c r="I36" s="286"/>
      <c r="J36" s="286"/>
      <c r="K36" s="286"/>
      <c r="L36" s="54"/>
      <c r="M36" s="52"/>
      <c r="N36" s="286"/>
      <c r="O36" s="286"/>
      <c r="P36" s="286"/>
      <c r="Q36" s="286"/>
      <c r="R36" s="286"/>
      <c r="S36" s="299"/>
      <c r="T36" s="299"/>
      <c r="U36" s="299"/>
      <c r="V36" s="299"/>
      <c r="W36" s="299"/>
      <c r="X36" s="300"/>
    </row>
    <row r="37" spans="2:27" ht="17.7" customHeight="1">
      <c r="B37" s="80"/>
      <c r="C37" s="58"/>
      <c r="D37" s="79"/>
      <c r="E37" s="79"/>
      <c r="H37" s="286"/>
      <c r="I37" s="286"/>
      <c r="J37" s="286"/>
      <c r="K37" s="286"/>
      <c r="L37" s="54"/>
      <c r="M37" s="52"/>
      <c r="N37" s="286"/>
      <c r="O37" s="286"/>
      <c r="P37" s="286"/>
      <c r="Q37" s="286"/>
      <c r="R37" s="286"/>
      <c r="S37" s="299"/>
      <c r="T37" s="299"/>
      <c r="U37" s="299"/>
      <c r="V37" s="299"/>
      <c r="W37" s="299"/>
      <c r="X37" s="300"/>
    </row>
    <row r="38" spans="2:27" ht="17.7" customHeight="1">
      <c r="B38" s="80"/>
      <c r="C38" s="58"/>
      <c r="D38" s="79"/>
      <c r="E38" s="79"/>
      <c r="H38" s="286"/>
      <c r="I38" s="286"/>
      <c r="J38" s="286"/>
      <c r="K38" s="286"/>
      <c r="L38" s="54"/>
      <c r="M38" s="52"/>
      <c r="N38" s="286"/>
      <c r="O38" s="286"/>
      <c r="P38" s="286"/>
      <c r="Q38" s="286"/>
      <c r="R38" s="286"/>
      <c r="S38" s="299"/>
      <c r="T38" s="299"/>
      <c r="U38" s="299"/>
      <c r="V38" s="299"/>
      <c r="W38" s="299"/>
      <c r="X38" s="300"/>
    </row>
    <row r="39" spans="2:27" ht="8.25" customHeight="1">
      <c r="B39" s="80"/>
      <c r="C39" s="58"/>
      <c r="D39" s="79"/>
      <c r="E39" s="79"/>
      <c r="H39" s="286"/>
      <c r="I39" s="286"/>
      <c r="J39" s="286"/>
      <c r="K39" s="286"/>
      <c r="L39" s="54"/>
      <c r="M39" s="52"/>
      <c r="N39" s="286"/>
      <c r="O39" s="286"/>
      <c r="P39" s="286"/>
      <c r="Q39" s="286"/>
      <c r="R39" s="286"/>
      <c r="S39" s="299"/>
      <c r="T39" s="299"/>
      <c r="U39" s="299"/>
      <c r="V39" s="299"/>
      <c r="W39" s="299"/>
      <c r="X39" s="300"/>
    </row>
    <row r="40" spans="2:27" ht="5.25" customHeight="1">
      <c r="B40" s="80"/>
      <c r="C40" s="58"/>
      <c r="D40" s="79"/>
      <c r="E40" s="79"/>
      <c r="H40" s="286"/>
      <c r="I40" s="286"/>
      <c r="J40" s="286"/>
      <c r="K40" s="286"/>
      <c r="L40" s="54"/>
      <c r="M40" s="52"/>
      <c r="N40" s="286"/>
      <c r="O40" s="286"/>
      <c r="P40" s="286"/>
      <c r="Q40" s="286"/>
      <c r="R40" s="286"/>
      <c r="S40" s="299"/>
      <c r="T40" s="299"/>
      <c r="U40" s="299"/>
      <c r="V40" s="299"/>
      <c r="W40" s="299"/>
      <c r="X40" s="300"/>
    </row>
    <row r="41" spans="2:27" ht="9" customHeight="1">
      <c r="B41" s="80"/>
      <c r="C41" s="58"/>
      <c r="D41" s="79"/>
      <c r="E41" s="79"/>
      <c r="H41" s="286"/>
      <c r="I41" s="286"/>
      <c r="J41" s="286"/>
      <c r="K41" s="286"/>
      <c r="L41" s="54"/>
      <c r="M41" s="52"/>
      <c r="N41" s="286"/>
      <c r="O41" s="286"/>
      <c r="P41" s="286"/>
      <c r="Q41" s="286"/>
      <c r="R41" s="286"/>
      <c r="S41" s="299"/>
      <c r="T41" s="299"/>
      <c r="U41" s="299"/>
      <c r="V41" s="299"/>
      <c r="W41" s="299"/>
      <c r="X41" s="300"/>
    </row>
    <row r="42" spans="2:27" ht="6.75" customHeight="1">
      <c r="B42" s="80"/>
      <c r="C42" s="58"/>
      <c r="D42" s="79"/>
      <c r="E42" s="79"/>
      <c r="H42" s="286"/>
      <c r="I42" s="286"/>
      <c r="J42" s="286"/>
      <c r="K42" s="286"/>
      <c r="L42" s="54"/>
      <c r="M42" s="52"/>
      <c r="N42" s="286"/>
      <c r="O42" s="286"/>
      <c r="P42" s="286"/>
      <c r="Q42" s="286"/>
      <c r="R42" s="286"/>
      <c r="S42" s="294"/>
      <c r="T42" s="294"/>
      <c r="U42" s="294"/>
      <c r="V42" s="294"/>
      <c r="W42" s="294"/>
      <c r="X42" s="295"/>
    </row>
    <row r="43" spans="2:27" ht="6.75" customHeight="1">
      <c r="B43" s="78"/>
      <c r="C43" s="77"/>
      <c r="D43" s="76"/>
      <c r="E43" s="76"/>
      <c r="F43" s="72"/>
      <c r="G43" s="72"/>
      <c r="H43" s="72"/>
      <c r="I43" s="72"/>
      <c r="J43" s="72"/>
      <c r="K43" s="72"/>
      <c r="L43" s="55"/>
      <c r="M43" s="115"/>
      <c r="N43" s="72"/>
      <c r="O43" s="72"/>
      <c r="P43" s="72"/>
      <c r="Q43" s="72"/>
      <c r="R43" s="72"/>
      <c r="S43" s="72"/>
      <c r="T43" s="72"/>
      <c r="U43" s="72"/>
      <c r="V43" s="72"/>
      <c r="W43" s="72"/>
      <c r="X43" s="73"/>
    </row>
    <row r="44" spans="2:27" ht="15.75" customHeight="1">
      <c r="B44" s="287" t="s">
        <v>356</v>
      </c>
      <c r="C44" s="287"/>
      <c r="D44" s="287"/>
      <c r="E44" s="287"/>
      <c r="F44" s="287"/>
      <c r="G44" s="287"/>
      <c r="H44" s="287"/>
      <c r="I44" s="287"/>
      <c r="J44" s="287"/>
      <c r="K44" s="287"/>
      <c r="L44" s="287"/>
      <c r="M44" s="287"/>
      <c r="N44" s="287"/>
      <c r="O44" s="287"/>
      <c r="P44" s="287"/>
      <c r="Q44" s="287"/>
      <c r="R44" s="287"/>
      <c r="S44" s="287"/>
      <c r="T44" s="287"/>
      <c r="U44" s="287"/>
      <c r="V44" s="287"/>
      <c r="W44" s="287"/>
      <c r="X44" s="287"/>
      <c r="Z44" s="56"/>
    </row>
    <row r="45" spans="2:27" ht="179.25" customHeight="1">
      <c r="B45" s="288" t="s">
        <v>357</v>
      </c>
      <c r="C45" s="289"/>
      <c r="D45" s="289"/>
      <c r="E45" s="289"/>
      <c r="F45" s="289"/>
      <c r="G45" s="289"/>
      <c r="H45" s="289"/>
      <c r="I45" s="289"/>
      <c r="J45" s="289"/>
      <c r="K45" s="289"/>
      <c r="L45" s="289"/>
      <c r="M45" s="289"/>
      <c r="N45" s="289"/>
      <c r="O45" s="289"/>
      <c r="P45" s="289"/>
      <c r="Q45" s="289"/>
      <c r="R45" s="289"/>
      <c r="S45" s="289"/>
      <c r="T45" s="289"/>
      <c r="U45" s="289"/>
      <c r="V45" s="289"/>
      <c r="W45" s="289"/>
      <c r="X45" s="290"/>
      <c r="Y45" s="52"/>
      <c r="Z45" s="52"/>
      <c r="AA45" s="52"/>
    </row>
    <row r="46" spans="2:27" ht="18" customHeight="1">
      <c r="B46" s="279" t="s">
        <v>358</v>
      </c>
      <c r="C46" s="279"/>
      <c r="D46" s="279"/>
      <c r="E46" s="279"/>
      <c r="F46" s="279"/>
      <c r="G46" s="279"/>
      <c r="H46" s="279"/>
      <c r="I46" s="279"/>
      <c r="J46" s="279"/>
      <c r="K46" s="279"/>
      <c r="L46" s="279"/>
      <c r="M46" s="279"/>
      <c r="N46" s="279"/>
      <c r="O46" s="279"/>
      <c r="P46" s="279"/>
      <c r="Q46" s="279"/>
      <c r="R46" s="279"/>
      <c r="S46" s="279"/>
      <c r="T46" s="279"/>
      <c r="U46" s="279"/>
      <c r="V46" s="279"/>
      <c r="W46" s="279"/>
      <c r="X46" s="279"/>
      <c r="Y46" s="57"/>
      <c r="Z46" s="58"/>
      <c r="AA46" s="54"/>
    </row>
    <row r="47" spans="2:27" ht="108" customHeight="1">
      <c r="B47" s="280" t="s">
        <v>359</v>
      </c>
      <c r="C47" s="281"/>
      <c r="D47" s="281"/>
      <c r="E47" s="281"/>
      <c r="F47" s="281"/>
      <c r="G47" s="281"/>
      <c r="H47" s="281"/>
      <c r="I47" s="281"/>
      <c r="J47" s="281"/>
      <c r="K47" s="281"/>
      <c r="L47" s="281"/>
      <c r="M47" s="281"/>
      <c r="N47" s="281"/>
      <c r="O47" s="281"/>
      <c r="P47" s="281"/>
      <c r="Q47" s="281"/>
      <c r="R47" s="281"/>
      <c r="S47" s="281"/>
      <c r="T47" s="281"/>
      <c r="U47" s="281"/>
      <c r="V47" s="281"/>
      <c r="W47" s="281"/>
      <c r="X47" s="282"/>
      <c r="Y47" s="57"/>
      <c r="Z47" s="58"/>
      <c r="AA47" s="54"/>
    </row>
    <row r="48" spans="2:27" ht="16.2" customHeight="1">
      <c r="B48" s="279" t="s">
        <v>360</v>
      </c>
      <c r="C48" s="279"/>
      <c r="D48" s="279"/>
      <c r="E48" s="279"/>
      <c r="F48" s="279"/>
      <c r="G48" s="279"/>
      <c r="H48" s="279"/>
      <c r="I48" s="279"/>
      <c r="J48" s="279"/>
      <c r="K48" s="279"/>
      <c r="L48" s="279"/>
      <c r="M48" s="279"/>
      <c r="N48" s="279"/>
      <c r="O48" s="279"/>
      <c r="P48" s="279"/>
      <c r="Q48" s="279"/>
      <c r="R48" s="279"/>
      <c r="S48" s="279"/>
      <c r="T48" s="279"/>
      <c r="U48" s="279"/>
      <c r="V48" s="279"/>
      <c r="W48" s="279"/>
      <c r="X48" s="279"/>
      <c r="Y48" s="57"/>
      <c r="Z48" s="58"/>
      <c r="AA48" s="54"/>
    </row>
    <row r="49" spans="2:27" ht="15.6" customHeight="1">
      <c r="B49" s="59" t="s">
        <v>3</v>
      </c>
      <c r="C49" s="283" t="s">
        <v>361</v>
      </c>
      <c r="D49" s="284"/>
      <c r="E49" s="285" t="s">
        <v>362</v>
      </c>
      <c r="F49" s="283"/>
      <c r="G49" s="283"/>
      <c r="H49" s="283"/>
      <c r="I49" s="283"/>
      <c r="J49" s="283"/>
      <c r="K49" s="284"/>
      <c r="L49" s="285" t="s">
        <v>363</v>
      </c>
      <c r="M49" s="283"/>
      <c r="N49" s="283"/>
      <c r="O49" s="283"/>
      <c r="P49" s="283"/>
      <c r="Q49" s="283"/>
      <c r="R49" s="283"/>
      <c r="S49" s="284"/>
      <c r="T49" s="285" t="s">
        <v>364</v>
      </c>
      <c r="U49" s="283"/>
      <c r="V49" s="283"/>
      <c r="W49" s="283"/>
      <c r="X49" s="284"/>
      <c r="Y49" s="57"/>
      <c r="Z49" s="58"/>
      <c r="AA49" s="54"/>
    </row>
    <row r="50" spans="2:27" ht="27.6" customHeight="1">
      <c r="B50" s="109">
        <v>1</v>
      </c>
      <c r="C50" s="278">
        <v>44720</v>
      </c>
      <c r="D50" s="277"/>
      <c r="E50" s="277" t="s">
        <v>365</v>
      </c>
      <c r="F50" s="277"/>
      <c r="G50" s="277"/>
      <c r="H50" s="277"/>
      <c r="I50" s="277"/>
      <c r="J50" s="277"/>
      <c r="K50" s="277"/>
      <c r="L50" s="277" t="s">
        <v>366</v>
      </c>
      <c r="M50" s="277"/>
      <c r="N50" s="277"/>
      <c r="O50" s="277"/>
      <c r="P50" s="277"/>
      <c r="Q50" s="277"/>
      <c r="R50" s="277"/>
      <c r="S50" s="277"/>
      <c r="T50" s="278">
        <v>44783</v>
      </c>
      <c r="U50" s="277"/>
      <c r="V50" s="277"/>
      <c r="W50" s="277"/>
      <c r="X50" s="277"/>
      <c r="Y50" s="57"/>
      <c r="Z50" s="58"/>
      <c r="AA50" s="54"/>
    </row>
    <row r="51" spans="2:27" ht="13.95" customHeight="1">
      <c r="B51" s="109"/>
      <c r="C51" s="277"/>
      <c r="D51" s="277"/>
      <c r="E51" s="277"/>
      <c r="F51" s="277"/>
      <c r="G51" s="277"/>
      <c r="H51" s="277"/>
      <c r="I51" s="277"/>
      <c r="J51" s="277"/>
      <c r="K51" s="277"/>
      <c r="L51" s="277"/>
      <c r="M51" s="277"/>
      <c r="N51" s="277"/>
      <c r="O51" s="277"/>
      <c r="P51" s="277"/>
      <c r="Q51" s="277"/>
      <c r="R51" s="277"/>
      <c r="S51" s="277"/>
      <c r="T51" s="277"/>
      <c r="U51" s="277"/>
      <c r="V51" s="277"/>
      <c r="W51" s="277"/>
      <c r="X51" s="277"/>
      <c r="Y51" s="57"/>
      <c r="Z51" s="58"/>
      <c r="AA51" s="54"/>
    </row>
    <row r="52" spans="2:27" ht="15" customHeight="1">
      <c r="B52" s="109"/>
      <c r="C52" s="277"/>
      <c r="D52" s="277"/>
      <c r="E52" s="277"/>
      <c r="F52" s="277"/>
      <c r="G52" s="277"/>
      <c r="H52" s="277"/>
      <c r="I52" s="277"/>
      <c r="J52" s="277"/>
      <c r="K52" s="277"/>
      <c r="L52" s="277"/>
      <c r="M52" s="277"/>
      <c r="N52" s="277"/>
      <c r="O52" s="277"/>
      <c r="P52" s="277"/>
      <c r="Q52" s="277"/>
      <c r="R52" s="277"/>
      <c r="S52" s="277"/>
      <c r="T52" s="277"/>
      <c r="U52" s="277"/>
      <c r="V52" s="277"/>
      <c r="W52" s="277"/>
      <c r="X52" s="277"/>
      <c r="Y52" s="57"/>
      <c r="Z52" s="58"/>
      <c r="AA52" s="54"/>
    </row>
    <row r="53" spans="2:27" ht="15" customHeight="1">
      <c r="B53" s="109"/>
      <c r="C53" s="277"/>
      <c r="D53" s="277"/>
      <c r="E53" s="277"/>
      <c r="F53" s="277"/>
      <c r="G53" s="277"/>
      <c r="H53" s="277"/>
      <c r="I53" s="277"/>
      <c r="J53" s="277"/>
      <c r="K53" s="277"/>
      <c r="L53" s="277"/>
      <c r="M53" s="277"/>
      <c r="N53" s="277"/>
      <c r="O53" s="277"/>
      <c r="P53" s="277"/>
      <c r="Q53" s="277"/>
      <c r="R53" s="277"/>
      <c r="S53" s="277"/>
      <c r="T53" s="277"/>
      <c r="U53" s="277"/>
      <c r="V53" s="277"/>
      <c r="W53" s="277"/>
      <c r="X53" s="277"/>
      <c r="Y53" s="57"/>
      <c r="Z53" s="58"/>
      <c r="AA53" s="54"/>
    </row>
    <row r="54" spans="2:27" ht="15" customHeight="1">
      <c r="B54" s="109"/>
      <c r="C54" s="277"/>
      <c r="D54" s="277"/>
      <c r="E54" s="277"/>
      <c r="F54" s="277"/>
      <c r="G54" s="277"/>
      <c r="H54" s="277"/>
      <c r="I54" s="277"/>
      <c r="J54" s="277"/>
      <c r="K54" s="277"/>
      <c r="L54" s="277"/>
      <c r="M54" s="277"/>
      <c r="N54" s="277"/>
      <c r="O54" s="277"/>
      <c r="P54" s="277"/>
      <c r="Q54" s="277"/>
      <c r="R54" s="277"/>
      <c r="S54" s="277"/>
      <c r="T54" s="277"/>
      <c r="U54" s="277"/>
      <c r="V54" s="277"/>
      <c r="W54" s="277"/>
      <c r="X54" s="277"/>
      <c r="Y54" s="57"/>
      <c r="Z54" s="58"/>
      <c r="AA54" s="54"/>
    </row>
    <row r="55" spans="2:27" ht="15.6" customHeight="1">
      <c r="B55" s="269" t="s">
        <v>367</v>
      </c>
      <c r="C55" s="270"/>
      <c r="D55" s="270"/>
      <c r="E55" s="270"/>
      <c r="F55" s="270"/>
      <c r="G55" s="270"/>
      <c r="H55" s="270"/>
      <c r="I55" s="270"/>
      <c r="J55" s="270"/>
      <c r="K55" s="270"/>
      <c r="L55" s="270"/>
      <c r="M55" s="270"/>
      <c r="N55" s="270"/>
      <c r="O55" s="270"/>
      <c r="P55" s="270"/>
      <c r="Q55" s="270"/>
      <c r="R55" s="270"/>
      <c r="S55" s="270"/>
      <c r="T55" s="270"/>
      <c r="U55" s="270"/>
      <c r="V55" s="270"/>
      <c r="W55" s="270"/>
      <c r="X55" s="271"/>
      <c r="Y55" s="57"/>
      <c r="Z55" s="58"/>
      <c r="AA55" s="54"/>
    </row>
    <row r="56" spans="2:27" ht="26.7" customHeight="1">
      <c r="B56" s="60" t="s">
        <v>368</v>
      </c>
      <c r="C56" s="272" t="s">
        <v>369</v>
      </c>
      <c r="D56" s="273"/>
      <c r="E56" s="273"/>
      <c r="F56" s="273"/>
      <c r="G56" s="273"/>
      <c r="H56" s="273"/>
      <c r="I56" s="273"/>
      <c r="J56" s="273"/>
      <c r="K56" s="273"/>
      <c r="L56" s="273"/>
      <c r="M56" s="274"/>
      <c r="N56" s="275" t="s">
        <v>370</v>
      </c>
      <c r="O56" s="276"/>
      <c r="P56" s="272" t="s">
        <v>371</v>
      </c>
      <c r="Q56" s="273"/>
      <c r="R56" s="273"/>
      <c r="S56" s="273"/>
      <c r="T56" s="273"/>
      <c r="U56" s="273"/>
      <c r="V56" s="273"/>
      <c r="W56" s="273"/>
      <c r="X56" s="274"/>
    </row>
    <row r="57" spans="2:27" ht="24.6" customHeight="1">
      <c r="B57" s="60" t="s">
        <v>372</v>
      </c>
      <c r="C57" s="272" t="s">
        <v>373</v>
      </c>
      <c r="D57" s="273"/>
      <c r="E57" s="273"/>
      <c r="F57" s="273"/>
      <c r="G57" s="273"/>
      <c r="H57" s="273"/>
      <c r="I57" s="273"/>
      <c r="J57" s="273"/>
      <c r="K57" s="273"/>
      <c r="L57" s="273"/>
      <c r="M57" s="274"/>
      <c r="N57" s="275" t="s">
        <v>370</v>
      </c>
      <c r="O57" s="276"/>
      <c r="P57" s="272" t="s">
        <v>374</v>
      </c>
      <c r="Q57" s="273"/>
      <c r="R57" s="273"/>
      <c r="S57" s="273"/>
      <c r="T57" s="273"/>
      <c r="U57" s="273"/>
      <c r="V57" s="273"/>
      <c r="W57" s="273"/>
      <c r="X57" s="274"/>
    </row>
    <row r="58" spans="2:27" ht="27.6" customHeight="1">
      <c r="B58" s="60" t="s">
        <v>375</v>
      </c>
      <c r="C58" s="272" t="s">
        <v>376</v>
      </c>
      <c r="D58" s="273"/>
      <c r="E58" s="273"/>
      <c r="F58" s="273"/>
      <c r="G58" s="273"/>
      <c r="H58" s="273"/>
      <c r="I58" s="273"/>
      <c r="J58" s="273"/>
      <c r="K58" s="273"/>
      <c r="L58" s="273"/>
      <c r="M58" s="274"/>
      <c r="N58" s="275" t="s">
        <v>370</v>
      </c>
      <c r="O58" s="276"/>
      <c r="P58" s="272" t="s">
        <v>377</v>
      </c>
      <c r="Q58" s="273"/>
      <c r="R58" s="273"/>
      <c r="S58" s="273"/>
      <c r="T58" s="273"/>
      <c r="U58" s="273"/>
      <c r="V58" s="273"/>
      <c r="W58" s="273"/>
      <c r="X58" s="274"/>
    </row>
    <row r="59" spans="2:27" ht="13.5" customHeight="1">
      <c r="B59" s="269" t="s">
        <v>378</v>
      </c>
      <c r="C59" s="270"/>
      <c r="D59" s="270"/>
      <c r="E59" s="270"/>
      <c r="F59" s="270"/>
      <c r="G59" s="270"/>
      <c r="H59" s="270"/>
      <c r="I59" s="270"/>
      <c r="J59" s="270"/>
      <c r="K59" s="270"/>
      <c r="L59" s="270"/>
      <c r="M59" s="270"/>
      <c r="N59" s="270"/>
      <c r="O59" s="270"/>
      <c r="P59" s="270"/>
      <c r="Q59" s="270"/>
      <c r="R59" s="270"/>
      <c r="S59" s="270"/>
      <c r="T59" s="270"/>
      <c r="U59" s="270"/>
      <c r="V59" s="270"/>
      <c r="W59" s="270"/>
      <c r="X59" s="271"/>
    </row>
    <row r="60" spans="2:27" ht="19.2" customHeight="1">
      <c r="B60" s="60" t="s">
        <v>379</v>
      </c>
      <c r="C60" s="272"/>
      <c r="D60" s="273"/>
      <c r="E60" s="273"/>
      <c r="F60" s="273"/>
      <c r="G60" s="273"/>
      <c r="H60" s="273"/>
      <c r="I60" s="273"/>
      <c r="J60" s="273"/>
      <c r="K60" s="273"/>
      <c r="L60" s="273"/>
      <c r="M60" s="274"/>
      <c r="N60" s="275" t="s">
        <v>370</v>
      </c>
      <c r="O60" s="276"/>
      <c r="P60" s="272"/>
      <c r="Q60" s="273"/>
      <c r="R60" s="273"/>
      <c r="S60" s="273"/>
      <c r="T60" s="273"/>
      <c r="U60" s="273"/>
      <c r="V60" s="273"/>
      <c r="W60" s="273"/>
      <c r="X60" s="274"/>
    </row>
    <row r="61" spans="2:27" ht="19.2" customHeight="1">
      <c r="B61" s="60" t="s">
        <v>380</v>
      </c>
      <c r="C61" s="272"/>
      <c r="D61" s="273"/>
      <c r="E61" s="273"/>
      <c r="F61" s="273"/>
      <c r="G61" s="273"/>
      <c r="H61" s="273"/>
      <c r="I61" s="273"/>
      <c r="J61" s="273"/>
      <c r="K61" s="273"/>
      <c r="L61" s="273"/>
      <c r="M61" s="274"/>
      <c r="N61" s="275" t="s">
        <v>370</v>
      </c>
      <c r="O61" s="276"/>
      <c r="P61" s="272"/>
      <c r="Q61" s="273"/>
      <c r="R61" s="273"/>
      <c r="S61" s="273"/>
      <c r="T61" s="273"/>
      <c r="U61" s="273"/>
      <c r="V61" s="273"/>
      <c r="W61" s="273"/>
      <c r="X61" s="274"/>
    </row>
  </sheetData>
  <sheetProtection selectLockedCells="1" selectUnlockedCells="1"/>
  <mergeCells count="185">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6"/>
    <mergeCell ref="D26:H26"/>
    <mergeCell ref="I26:M26"/>
    <mergeCell ref="N26:S26"/>
    <mergeCell ref="T26:X26"/>
    <mergeCell ref="S30:X30"/>
    <mergeCell ref="E31:E34"/>
    <mergeCell ref="J31:K31"/>
    <mergeCell ref="S31:X42"/>
    <mergeCell ref="H32:I32"/>
    <mergeCell ref="J32:K32"/>
    <mergeCell ref="B27:C27"/>
    <mergeCell ref="D27:H27"/>
    <mergeCell ref="I27:M27"/>
    <mergeCell ref="N27:S27"/>
    <mergeCell ref="T27:X27"/>
    <mergeCell ref="B28:X28"/>
    <mergeCell ref="N32:O32"/>
    <mergeCell ref="P32:R32"/>
    <mergeCell ref="H33:I33"/>
    <mergeCell ref="J33:K33"/>
    <mergeCell ref="N33:O33"/>
    <mergeCell ref="P33:R33"/>
    <mergeCell ref="H30:I31"/>
    <mergeCell ref="J30:M30"/>
    <mergeCell ref="N30:O31"/>
    <mergeCell ref="P30:R31"/>
    <mergeCell ref="H34:I34"/>
    <mergeCell ref="J34:K34"/>
    <mergeCell ref="N34:O34"/>
    <mergeCell ref="P34:R34"/>
    <mergeCell ref="B35:E35"/>
    <mergeCell ref="H35:I35"/>
    <mergeCell ref="J35:K35"/>
    <mergeCell ref="N35:O35"/>
    <mergeCell ref="P35:R35"/>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B59:X59"/>
    <mergeCell ref="C60:M60"/>
    <mergeCell ref="N60:O60"/>
    <mergeCell ref="P60:X60"/>
    <mergeCell ref="C61:M61"/>
    <mergeCell ref="N61:O61"/>
    <mergeCell ref="P61:X61"/>
    <mergeCell ref="C57:M57"/>
    <mergeCell ref="N57:O57"/>
    <mergeCell ref="P57:X57"/>
    <mergeCell ref="C58:M58"/>
    <mergeCell ref="N58:O58"/>
    <mergeCell ref="P58:X58"/>
  </mergeCells>
  <dataValidations count="1">
    <dataValidation type="list" allowBlank="1" showInputMessage="1" showErrorMessage="1" sqref="P21:R21" xr:uid="{00000000-0002-0000-0100-000000000000}">
      <formula1>#REF!</formula1>
    </dataValidation>
  </dataValidation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61"/>
  <sheetViews>
    <sheetView showGridLines="0" view="pageBreakPreview" topLeftCell="A5" zoomScaleNormal="100" zoomScaleSheetLayoutView="100" workbookViewId="0">
      <selection activeCell="F13" sqref="F13:M13"/>
    </sheetView>
  </sheetViews>
  <sheetFormatPr baseColWidth="10" defaultColWidth="5.109375" defaultRowHeight="13.5" customHeight="1"/>
  <cols>
    <col min="1" max="1" width="5.109375" style="86"/>
    <col min="2" max="2" width="12.33203125" style="86" bestFit="1" customWidth="1"/>
    <col min="3" max="3" width="11.6640625" style="86" customWidth="1"/>
    <col min="4" max="4" width="12.6640625" style="61" customWidth="1"/>
    <col min="5" max="5" width="10.88671875" style="61" customWidth="1"/>
    <col min="6" max="12" width="7.44140625" style="86" customWidth="1"/>
    <col min="13" max="13" width="11.88671875" style="86" customWidth="1"/>
    <col min="14" max="23" width="7.44140625" style="86" customWidth="1"/>
    <col min="24" max="24" width="10.5546875" style="86" customWidth="1"/>
    <col min="25" max="25" width="41.109375" style="86" customWidth="1"/>
    <col min="26" max="26" width="11.6640625" style="86" customWidth="1"/>
    <col min="27" max="27" width="29.6640625" style="86" customWidth="1"/>
    <col min="28" max="28" width="16.33203125" style="45" customWidth="1"/>
    <col min="29" max="29" width="5.109375" style="45"/>
    <col min="30" max="16384" width="5.109375" style="86"/>
  </cols>
  <sheetData>
    <row r="1" spans="2:27" s="45" customFormat="1" ht="15.6" customHeight="1">
      <c r="B1" s="317"/>
      <c r="C1" s="317"/>
      <c r="D1" s="317" t="s">
        <v>0</v>
      </c>
      <c r="E1" s="317"/>
      <c r="F1" s="317"/>
      <c r="G1" s="317"/>
      <c r="H1" s="317"/>
      <c r="I1" s="317"/>
      <c r="J1" s="317"/>
      <c r="K1" s="317"/>
      <c r="L1" s="317"/>
      <c r="M1" s="317"/>
      <c r="N1" s="317"/>
      <c r="O1" s="317"/>
      <c r="P1" s="317"/>
      <c r="Q1" s="317"/>
      <c r="R1" s="317"/>
      <c r="S1" s="351" t="s">
        <v>1</v>
      </c>
      <c r="T1" s="351"/>
      <c r="U1" s="351"/>
      <c r="V1" s="351" t="s">
        <v>282</v>
      </c>
      <c r="W1" s="351"/>
      <c r="X1" s="351"/>
      <c r="Y1" s="86"/>
      <c r="Z1" s="86"/>
      <c r="AA1" s="86"/>
    </row>
    <row r="2" spans="2:27" s="45" customFormat="1" ht="13.2">
      <c r="B2" s="317"/>
      <c r="C2" s="317"/>
      <c r="D2" s="317"/>
      <c r="E2" s="317"/>
      <c r="F2" s="317"/>
      <c r="G2" s="317"/>
      <c r="H2" s="317"/>
      <c r="I2" s="317"/>
      <c r="J2" s="317"/>
      <c r="K2" s="317"/>
      <c r="L2" s="317"/>
      <c r="M2" s="317"/>
      <c r="N2" s="317"/>
      <c r="O2" s="317"/>
      <c r="P2" s="317"/>
      <c r="Q2" s="317"/>
      <c r="R2" s="317"/>
      <c r="S2" s="351" t="s">
        <v>3</v>
      </c>
      <c r="T2" s="351"/>
      <c r="U2" s="351"/>
      <c r="V2" s="352" t="s">
        <v>283</v>
      </c>
      <c r="W2" s="352"/>
      <c r="X2" s="352"/>
      <c r="Y2" s="86"/>
      <c r="Z2" s="86"/>
      <c r="AA2" s="86"/>
    </row>
    <row r="3" spans="2:27" s="45" customFormat="1" ht="13.2">
      <c r="B3" s="317"/>
      <c r="C3" s="317"/>
      <c r="D3" s="317" t="s">
        <v>284</v>
      </c>
      <c r="E3" s="317"/>
      <c r="F3" s="317"/>
      <c r="G3" s="317"/>
      <c r="H3" s="317"/>
      <c r="I3" s="317"/>
      <c r="J3" s="317"/>
      <c r="K3" s="317"/>
      <c r="L3" s="317"/>
      <c r="M3" s="317"/>
      <c r="N3" s="317"/>
      <c r="O3" s="317"/>
      <c r="P3" s="317"/>
      <c r="Q3" s="317"/>
      <c r="R3" s="317"/>
      <c r="S3" s="351" t="s">
        <v>5</v>
      </c>
      <c r="T3" s="351"/>
      <c r="U3" s="351"/>
      <c r="V3" s="351" t="s">
        <v>6</v>
      </c>
      <c r="W3" s="351"/>
      <c r="X3" s="351"/>
      <c r="Y3" s="86"/>
      <c r="Z3" s="86"/>
      <c r="AA3" s="86"/>
    </row>
    <row r="4" spans="2:27" s="45" customFormat="1" ht="15.6" customHeight="1">
      <c r="B4" s="317"/>
      <c r="C4" s="317"/>
      <c r="D4" s="317"/>
      <c r="E4" s="317"/>
      <c r="F4" s="317"/>
      <c r="G4" s="317"/>
      <c r="H4" s="317"/>
      <c r="I4" s="317"/>
      <c r="J4" s="317"/>
      <c r="K4" s="317"/>
      <c r="L4" s="317"/>
      <c r="M4" s="317"/>
      <c r="N4" s="317"/>
      <c r="O4" s="317"/>
      <c r="P4" s="317"/>
      <c r="Q4" s="317"/>
      <c r="R4" s="317"/>
      <c r="S4" s="351" t="s">
        <v>285</v>
      </c>
      <c r="T4" s="351"/>
      <c r="U4" s="351"/>
      <c r="V4" s="350">
        <v>44725</v>
      </c>
      <c r="W4" s="317"/>
      <c r="X4" s="317"/>
      <c r="Y4" s="86"/>
      <c r="Z4" s="86"/>
      <c r="AA4" s="86"/>
    </row>
    <row r="5" spans="2:27" s="45" customFormat="1" ht="9" customHeight="1">
      <c r="B5" s="311"/>
      <c r="C5" s="312"/>
      <c r="D5" s="312"/>
      <c r="E5" s="312"/>
      <c r="F5" s="312"/>
      <c r="G5" s="312"/>
      <c r="H5" s="312"/>
      <c r="I5" s="312"/>
      <c r="J5" s="312"/>
      <c r="K5" s="312"/>
      <c r="L5" s="312"/>
      <c r="M5" s="312"/>
      <c r="N5" s="312"/>
      <c r="O5" s="312"/>
      <c r="P5" s="312"/>
      <c r="Q5" s="312"/>
      <c r="R5" s="312"/>
      <c r="S5" s="312"/>
      <c r="T5" s="312"/>
      <c r="U5" s="312"/>
      <c r="V5" s="312"/>
      <c r="W5" s="312"/>
      <c r="X5" s="313"/>
      <c r="Y5" s="86"/>
      <c r="Z5" s="86"/>
      <c r="AA5" s="86"/>
    </row>
    <row r="6" spans="2:27" s="45" customFormat="1" ht="18.600000000000001" customHeight="1">
      <c r="B6" s="318" t="s">
        <v>286</v>
      </c>
      <c r="C6" s="319"/>
      <c r="D6" s="319"/>
      <c r="E6" s="319"/>
      <c r="F6" s="319"/>
      <c r="G6" s="319"/>
      <c r="H6" s="319"/>
      <c r="I6" s="319"/>
      <c r="J6" s="319"/>
      <c r="K6" s="319"/>
      <c r="L6" s="319"/>
      <c r="M6" s="319"/>
      <c r="N6" s="319"/>
      <c r="O6" s="319"/>
      <c r="P6" s="319"/>
      <c r="Q6" s="319"/>
      <c r="R6" s="319"/>
      <c r="S6" s="319"/>
      <c r="T6" s="319"/>
      <c r="U6" s="319"/>
      <c r="V6" s="319"/>
      <c r="W6" s="319"/>
      <c r="X6" s="320"/>
      <c r="Y6" s="86"/>
      <c r="Z6" s="86"/>
      <c r="AA6" s="86"/>
    </row>
    <row r="7" spans="2:27" s="45" customFormat="1" ht="16.95" customHeight="1">
      <c r="B7" s="311" t="s">
        <v>287</v>
      </c>
      <c r="C7" s="312"/>
      <c r="D7" s="312"/>
      <c r="E7" s="312"/>
      <c r="F7" s="312"/>
      <c r="G7" s="312"/>
      <c r="H7" s="313"/>
      <c r="I7" s="311" t="s">
        <v>288</v>
      </c>
      <c r="J7" s="312"/>
      <c r="K7" s="312"/>
      <c r="L7" s="312"/>
      <c r="M7" s="312"/>
      <c r="N7" s="312"/>
      <c r="O7" s="312"/>
      <c r="P7" s="312"/>
      <c r="Q7" s="312"/>
      <c r="R7" s="312"/>
      <c r="S7" s="312"/>
      <c r="T7" s="313"/>
      <c r="U7" s="311" t="s">
        <v>289</v>
      </c>
      <c r="V7" s="312"/>
      <c r="W7" s="312"/>
      <c r="X7" s="313"/>
      <c r="Y7" s="86"/>
      <c r="Z7" s="86"/>
      <c r="AA7" s="86"/>
    </row>
    <row r="8" spans="2:27" s="45" customFormat="1" ht="26.7" customHeight="1">
      <c r="B8" s="343" t="s">
        <v>290</v>
      </c>
      <c r="C8" s="344"/>
      <c r="D8" s="344"/>
      <c r="E8" s="344"/>
      <c r="F8" s="344"/>
      <c r="G8" s="344"/>
      <c r="H8" s="345"/>
      <c r="I8" s="343" t="s">
        <v>291</v>
      </c>
      <c r="J8" s="344"/>
      <c r="K8" s="344"/>
      <c r="L8" s="344"/>
      <c r="M8" s="344"/>
      <c r="N8" s="344"/>
      <c r="O8" s="344"/>
      <c r="P8" s="344"/>
      <c r="Q8" s="344"/>
      <c r="R8" s="344"/>
      <c r="S8" s="344"/>
      <c r="T8" s="345"/>
      <c r="U8" s="343" t="s">
        <v>292</v>
      </c>
      <c r="V8" s="344"/>
      <c r="W8" s="344"/>
      <c r="X8" s="345"/>
      <c r="Y8" s="86"/>
      <c r="Z8" s="86"/>
      <c r="AA8" s="86"/>
    </row>
    <row r="9" spans="2:27" s="45" customFormat="1" ht="19.2" customHeight="1">
      <c r="B9" s="318" t="s">
        <v>293</v>
      </c>
      <c r="C9" s="319"/>
      <c r="D9" s="319"/>
      <c r="E9" s="319"/>
      <c r="F9" s="319"/>
      <c r="G9" s="319"/>
      <c r="H9" s="319"/>
      <c r="I9" s="319"/>
      <c r="J9" s="319"/>
      <c r="K9" s="319"/>
      <c r="L9" s="319"/>
      <c r="M9" s="319"/>
      <c r="N9" s="319"/>
      <c r="O9" s="319"/>
      <c r="P9" s="319"/>
      <c r="Q9" s="319"/>
      <c r="R9" s="319"/>
      <c r="S9" s="319"/>
      <c r="T9" s="319"/>
      <c r="U9" s="319"/>
      <c r="V9" s="319"/>
      <c r="W9" s="319"/>
      <c r="X9" s="320"/>
      <c r="Y9" s="86"/>
      <c r="Z9" s="86"/>
      <c r="AA9" s="86"/>
    </row>
    <row r="10" spans="2:27" s="45" customFormat="1" ht="15" customHeight="1">
      <c r="B10" s="317" t="s">
        <v>294</v>
      </c>
      <c r="C10" s="317"/>
      <c r="D10" s="317"/>
      <c r="E10" s="317"/>
      <c r="F10" s="317"/>
      <c r="G10" s="311" t="s">
        <v>295</v>
      </c>
      <c r="H10" s="312"/>
      <c r="I10" s="312"/>
      <c r="J10" s="312"/>
      <c r="K10" s="312"/>
      <c r="L10" s="312"/>
      <c r="M10" s="312"/>
      <c r="N10" s="312"/>
      <c r="O10" s="313"/>
      <c r="P10" s="311" t="s">
        <v>296</v>
      </c>
      <c r="Q10" s="312"/>
      <c r="R10" s="312"/>
      <c r="S10" s="312"/>
      <c r="T10" s="312"/>
      <c r="U10" s="313"/>
      <c r="V10" s="311" t="s">
        <v>3</v>
      </c>
      <c r="W10" s="312"/>
      <c r="X10" s="313"/>
      <c r="Y10" s="86"/>
      <c r="Z10" s="86"/>
      <c r="AA10" s="86"/>
    </row>
    <row r="11" spans="2:27" s="45" customFormat="1" ht="34.950000000000003" customHeight="1">
      <c r="B11" s="277" t="s">
        <v>381</v>
      </c>
      <c r="C11" s="277"/>
      <c r="D11" s="277"/>
      <c r="E11" s="277"/>
      <c r="F11" s="277"/>
      <c r="G11" s="272" t="s">
        <v>298</v>
      </c>
      <c r="H11" s="273"/>
      <c r="I11" s="273"/>
      <c r="J11" s="273"/>
      <c r="K11" s="273"/>
      <c r="L11" s="273"/>
      <c r="M11" s="273"/>
      <c r="N11" s="273"/>
      <c r="O11" s="274"/>
      <c r="P11" s="343" t="s">
        <v>382</v>
      </c>
      <c r="Q11" s="344"/>
      <c r="R11" s="344"/>
      <c r="S11" s="344"/>
      <c r="T11" s="344"/>
      <c r="U11" s="345"/>
      <c r="V11" s="346" t="s">
        <v>383</v>
      </c>
      <c r="W11" s="347"/>
      <c r="X11" s="348"/>
      <c r="Y11" s="86"/>
      <c r="Z11" s="86"/>
      <c r="AA11" s="86"/>
    </row>
    <row r="12" spans="2:27" s="45" customFormat="1" ht="30" customHeight="1">
      <c r="B12" s="317" t="s">
        <v>301</v>
      </c>
      <c r="C12" s="317"/>
      <c r="D12" s="317"/>
      <c r="E12" s="317"/>
      <c r="F12" s="317" t="s">
        <v>302</v>
      </c>
      <c r="G12" s="317"/>
      <c r="H12" s="317"/>
      <c r="I12" s="317"/>
      <c r="J12" s="317"/>
      <c r="K12" s="317"/>
      <c r="L12" s="317"/>
      <c r="M12" s="317"/>
      <c r="N12" s="349" t="s">
        <v>303</v>
      </c>
      <c r="O12" s="349"/>
      <c r="P12" s="349"/>
      <c r="Q12" s="349"/>
      <c r="R12" s="349"/>
      <c r="S12" s="317" t="s">
        <v>304</v>
      </c>
      <c r="T12" s="317"/>
      <c r="U12" s="317"/>
      <c r="V12" s="317"/>
      <c r="W12" s="317"/>
      <c r="X12" s="317"/>
      <c r="Y12" s="86"/>
      <c r="Z12" s="86"/>
      <c r="AA12" s="86"/>
    </row>
    <row r="13" spans="2:27" s="45" customFormat="1" ht="69.900000000000006" customHeight="1">
      <c r="B13" s="277" t="s">
        <v>305</v>
      </c>
      <c r="C13" s="277"/>
      <c r="D13" s="277"/>
      <c r="E13" s="277"/>
      <c r="F13" s="277" t="s">
        <v>306</v>
      </c>
      <c r="G13" s="277"/>
      <c r="H13" s="277"/>
      <c r="I13" s="277"/>
      <c r="J13" s="277"/>
      <c r="K13" s="277"/>
      <c r="L13" s="277"/>
      <c r="M13" s="277"/>
      <c r="N13" s="277" t="s">
        <v>307</v>
      </c>
      <c r="O13" s="277"/>
      <c r="P13" s="277"/>
      <c r="Q13" s="277"/>
      <c r="R13" s="277"/>
      <c r="S13" s="277" t="s">
        <v>307</v>
      </c>
      <c r="T13" s="277"/>
      <c r="U13" s="277"/>
      <c r="V13" s="277"/>
      <c r="W13" s="277"/>
      <c r="X13" s="277"/>
      <c r="Y13" s="86"/>
      <c r="Z13" s="86"/>
      <c r="AA13" s="86"/>
    </row>
    <row r="14" spans="2:27" s="45" customFormat="1" ht="16.2" customHeight="1">
      <c r="B14" s="337" t="s">
        <v>308</v>
      </c>
      <c r="C14" s="338"/>
      <c r="D14" s="338"/>
      <c r="E14" s="338"/>
      <c r="F14" s="339"/>
      <c r="G14" s="325" t="s">
        <v>309</v>
      </c>
      <c r="H14" s="332"/>
      <c r="I14" s="332"/>
      <c r="J14" s="326"/>
      <c r="K14" s="337" t="s">
        <v>310</v>
      </c>
      <c r="L14" s="338"/>
      <c r="M14" s="338"/>
      <c r="N14" s="339"/>
      <c r="O14" s="311" t="s">
        <v>311</v>
      </c>
      <c r="P14" s="312"/>
      <c r="Q14" s="312"/>
      <c r="R14" s="312"/>
      <c r="S14" s="312"/>
      <c r="T14" s="312"/>
      <c r="U14" s="312"/>
      <c r="V14" s="312"/>
      <c r="W14" s="312"/>
      <c r="X14" s="313"/>
      <c r="Y14" s="46"/>
      <c r="Z14" s="46"/>
      <c r="AA14" s="46"/>
    </row>
    <row r="15" spans="2:27" s="45" customFormat="1" ht="30" customHeight="1">
      <c r="B15" s="340"/>
      <c r="C15" s="341"/>
      <c r="D15" s="341"/>
      <c r="E15" s="341"/>
      <c r="F15" s="342"/>
      <c r="G15" s="327"/>
      <c r="H15" s="333"/>
      <c r="I15" s="333"/>
      <c r="J15" s="328"/>
      <c r="K15" s="340"/>
      <c r="L15" s="341"/>
      <c r="M15" s="341"/>
      <c r="N15" s="342"/>
      <c r="O15" s="311" t="s">
        <v>312</v>
      </c>
      <c r="P15" s="312"/>
      <c r="Q15" s="312"/>
      <c r="R15" s="313"/>
      <c r="S15" s="314" t="s">
        <v>313</v>
      </c>
      <c r="T15" s="315"/>
      <c r="U15" s="316"/>
      <c r="V15" s="314" t="s">
        <v>314</v>
      </c>
      <c r="W15" s="315"/>
      <c r="X15" s="316"/>
      <c r="Y15" s="46"/>
      <c r="Z15" s="46"/>
      <c r="AA15" s="46"/>
    </row>
    <row r="16" spans="2:27" s="45" customFormat="1" ht="35.1" customHeight="1">
      <c r="B16" s="277" t="s">
        <v>384</v>
      </c>
      <c r="C16" s="277"/>
      <c r="D16" s="277"/>
      <c r="E16" s="277"/>
      <c r="F16" s="277"/>
      <c r="G16" s="334" t="s">
        <v>316</v>
      </c>
      <c r="H16" s="334"/>
      <c r="I16" s="334"/>
      <c r="J16" s="334"/>
      <c r="K16" s="334">
        <v>0.9</v>
      </c>
      <c r="L16" s="334"/>
      <c r="M16" s="334"/>
      <c r="N16" s="334"/>
      <c r="O16" s="81" t="s">
        <v>317</v>
      </c>
      <c r="P16" s="81" t="s">
        <v>318</v>
      </c>
      <c r="Q16" s="81" t="s">
        <v>319</v>
      </c>
      <c r="R16" s="81" t="s">
        <v>320</v>
      </c>
      <c r="S16" s="277" t="s">
        <v>385</v>
      </c>
      <c r="T16" s="277"/>
      <c r="U16" s="277"/>
      <c r="V16" s="335" t="s">
        <v>318</v>
      </c>
      <c r="W16" s="335"/>
      <c r="X16" s="335"/>
      <c r="Y16" s="86"/>
      <c r="Z16" s="86"/>
      <c r="AA16" s="86"/>
    </row>
    <row r="17" spans="2:27" s="45" customFormat="1" ht="35.1" customHeight="1">
      <c r="B17" s="277"/>
      <c r="C17" s="277"/>
      <c r="D17" s="277"/>
      <c r="E17" s="277"/>
      <c r="F17" s="277"/>
      <c r="G17" s="334"/>
      <c r="H17" s="334"/>
      <c r="I17" s="334"/>
      <c r="J17" s="334"/>
      <c r="K17" s="334"/>
      <c r="L17" s="334"/>
      <c r="M17" s="334"/>
      <c r="N17" s="334"/>
      <c r="O17" s="116">
        <v>1</v>
      </c>
      <c r="P17" s="116">
        <v>0.9</v>
      </c>
      <c r="Q17" s="116">
        <v>0.9</v>
      </c>
      <c r="R17" s="116">
        <v>0.9</v>
      </c>
      <c r="S17" s="277"/>
      <c r="T17" s="277"/>
      <c r="U17" s="277"/>
      <c r="V17" s="335"/>
      <c r="W17" s="335"/>
      <c r="X17" s="335"/>
      <c r="Y17" s="86"/>
      <c r="Z17" s="86"/>
      <c r="AA17" s="86"/>
    </row>
    <row r="18" spans="2:27" s="45" customFormat="1" ht="18" customHeight="1">
      <c r="B18" s="318" t="s">
        <v>322</v>
      </c>
      <c r="C18" s="319"/>
      <c r="D18" s="319"/>
      <c r="E18" s="319"/>
      <c r="F18" s="319"/>
      <c r="G18" s="319"/>
      <c r="H18" s="319"/>
      <c r="I18" s="319"/>
      <c r="J18" s="319"/>
      <c r="K18" s="319"/>
      <c r="L18" s="319"/>
      <c r="M18" s="319"/>
      <c r="N18" s="319"/>
      <c r="O18" s="319"/>
      <c r="P18" s="319"/>
      <c r="Q18" s="319"/>
      <c r="R18" s="319"/>
      <c r="S18" s="319"/>
      <c r="T18" s="319"/>
      <c r="U18" s="319"/>
      <c r="V18" s="319"/>
      <c r="W18" s="319"/>
      <c r="X18" s="320"/>
      <c r="Y18" s="86"/>
      <c r="Z18" s="86" t="s">
        <v>266</v>
      </c>
      <c r="AA18" s="86"/>
    </row>
    <row r="19" spans="2:27" s="45" customFormat="1" ht="34.950000000000003" customHeight="1">
      <c r="B19" s="323" t="s">
        <v>323</v>
      </c>
      <c r="C19" s="325" t="s">
        <v>324</v>
      </c>
      <c r="D19" s="326"/>
      <c r="E19" s="325" t="s">
        <v>325</v>
      </c>
      <c r="F19" s="326"/>
      <c r="G19" s="329" t="s">
        <v>326</v>
      </c>
      <c r="H19" s="330"/>
      <c r="I19" s="330"/>
      <c r="J19" s="330"/>
      <c r="K19" s="330"/>
      <c r="L19" s="330"/>
      <c r="M19" s="330"/>
      <c r="N19" s="330"/>
      <c r="O19" s="330"/>
      <c r="P19" s="330"/>
      <c r="Q19" s="330"/>
      <c r="R19" s="331"/>
      <c r="S19" s="325" t="s">
        <v>327</v>
      </c>
      <c r="T19" s="332"/>
      <c r="U19" s="332"/>
      <c r="V19" s="332"/>
      <c r="W19" s="332"/>
      <c r="X19" s="326"/>
      <c r="Y19" s="86"/>
      <c r="Z19" s="86"/>
      <c r="AA19" s="86"/>
    </row>
    <row r="20" spans="2:27" s="45" customFormat="1" ht="28.5" customHeight="1">
      <c r="B20" s="324"/>
      <c r="C20" s="327"/>
      <c r="D20" s="328"/>
      <c r="E20" s="327"/>
      <c r="F20" s="328"/>
      <c r="G20" s="311" t="s">
        <v>328</v>
      </c>
      <c r="H20" s="312"/>
      <c r="I20" s="313"/>
      <c r="J20" s="311" t="s">
        <v>329</v>
      </c>
      <c r="K20" s="312"/>
      <c r="L20" s="313"/>
      <c r="M20" s="314" t="s">
        <v>330</v>
      </c>
      <c r="N20" s="315"/>
      <c r="O20" s="316"/>
      <c r="P20" s="314" t="s">
        <v>331</v>
      </c>
      <c r="Q20" s="315"/>
      <c r="R20" s="316"/>
      <c r="S20" s="327"/>
      <c r="T20" s="333"/>
      <c r="U20" s="333"/>
      <c r="V20" s="333"/>
      <c r="W20" s="333"/>
      <c r="X20" s="328"/>
      <c r="Y20" s="86"/>
      <c r="Z20" s="86"/>
      <c r="AA20" s="86"/>
    </row>
    <row r="21" spans="2:27" s="45" customFormat="1" ht="30" customHeight="1">
      <c r="B21" s="110" t="s">
        <v>332</v>
      </c>
      <c r="C21" s="272" t="s">
        <v>386</v>
      </c>
      <c r="D21" s="274"/>
      <c r="E21" s="321">
        <v>0.9</v>
      </c>
      <c r="F21" s="322"/>
      <c r="G21" s="321">
        <v>0.9</v>
      </c>
      <c r="H21" s="273"/>
      <c r="I21" s="274"/>
      <c r="J21" s="321" t="s">
        <v>387</v>
      </c>
      <c r="K21" s="273"/>
      <c r="L21" s="274"/>
      <c r="M21" s="321" t="s">
        <v>388</v>
      </c>
      <c r="N21" s="273"/>
      <c r="O21" s="274"/>
      <c r="P21" s="272" t="s">
        <v>336</v>
      </c>
      <c r="Q21" s="273"/>
      <c r="R21" s="274"/>
      <c r="S21" s="272" t="s">
        <v>337</v>
      </c>
      <c r="T21" s="273"/>
      <c r="U21" s="273"/>
      <c r="V21" s="273"/>
      <c r="W21" s="273"/>
      <c r="X21" s="274"/>
      <c r="Y21" s="86"/>
      <c r="Z21" s="86"/>
      <c r="AA21" s="86"/>
    </row>
    <row r="22" spans="2:27" s="45" customFormat="1" ht="25.2" customHeight="1">
      <c r="B22" s="317" t="s">
        <v>338</v>
      </c>
      <c r="C22" s="317"/>
      <c r="D22" s="317"/>
      <c r="E22" s="317"/>
      <c r="F22" s="317"/>
      <c r="G22" s="317"/>
      <c r="H22" s="317"/>
      <c r="I22" s="317"/>
      <c r="J22" s="317"/>
      <c r="K22" s="317"/>
      <c r="L22" s="317"/>
      <c r="M22" s="317"/>
      <c r="N22" s="317" t="s">
        <v>339</v>
      </c>
      <c r="O22" s="317"/>
      <c r="P22" s="317"/>
      <c r="Q22" s="317"/>
      <c r="R22" s="317"/>
      <c r="S22" s="317"/>
      <c r="T22" s="317"/>
      <c r="U22" s="317"/>
      <c r="V22" s="317"/>
      <c r="W22" s="317"/>
      <c r="X22" s="317"/>
      <c r="Y22" s="86"/>
      <c r="Z22" s="86"/>
      <c r="AA22" s="86"/>
    </row>
    <row r="23" spans="2:27" s="45" customFormat="1" ht="50.1" customHeight="1">
      <c r="B23" s="277" t="s">
        <v>389</v>
      </c>
      <c r="C23" s="277"/>
      <c r="D23" s="277"/>
      <c r="E23" s="277"/>
      <c r="F23" s="277"/>
      <c r="G23" s="277"/>
      <c r="H23" s="277"/>
      <c r="I23" s="277"/>
      <c r="J23" s="277"/>
      <c r="K23" s="277"/>
      <c r="L23" s="277"/>
      <c r="M23" s="277"/>
      <c r="N23" s="277" t="s">
        <v>390</v>
      </c>
      <c r="O23" s="277"/>
      <c r="P23" s="277"/>
      <c r="Q23" s="277"/>
      <c r="R23" s="277"/>
      <c r="S23" s="277"/>
      <c r="T23" s="277"/>
      <c r="U23" s="277"/>
      <c r="V23" s="277"/>
      <c r="W23" s="277"/>
      <c r="X23" s="277"/>
      <c r="Y23" s="86"/>
      <c r="Z23" s="86"/>
      <c r="AA23" s="47"/>
    </row>
    <row r="24" spans="2:27" s="45" customFormat="1" ht="19.2" customHeight="1">
      <c r="B24" s="318" t="s">
        <v>342</v>
      </c>
      <c r="C24" s="319"/>
      <c r="D24" s="319"/>
      <c r="E24" s="319"/>
      <c r="F24" s="319"/>
      <c r="G24" s="319"/>
      <c r="H24" s="319"/>
      <c r="I24" s="319"/>
      <c r="J24" s="319"/>
      <c r="K24" s="319"/>
      <c r="L24" s="319"/>
      <c r="M24" s="319"/>
      <c r="N24" s="319"/>
      <c r="O24" s="319"/>
      <c r="P24" s="319"/>
      <c r="Q24" s="319"/>
      <c r="R24" s="319"/>
      <c r="S24" s="319"/>
      <c r="T24" s="319"/>
      <c r="U24" s="319"/>
      <c r="V24" s="319"/>
      <c r="W24" s="319"/>
      <c r="X24" s="320"/>
      <c r="Y24" s="86"/>
      <c r="Z24" s="86"/>
      <c r="AA24" s="86"/>
    </row>
    <row r="25" spans="2:27" s="45" customFormat="1" ht="19.2" customHeight="1">
      <c r="B25" s="309" t="s">
        <v>343</v>
      </c>
      <c r="C25" s="310"/>
      <c r="D25" s="311">
        <v>2021</v>
      </c>
      <c r="E25" s="312"/>
      <c r="F25" s="312"/>
      <c r="G25" s="312"/>
      <c r="H25" s="313"/>
      <c r="I25" s="311">
        <v>2022</v>
      </c>
      <c r="J25" s="312"/>
      <c r="K25" s="312"/>
      <c r="L25" s="312"/>
      <c r="M25" s="313"/>
      <c r="N25" s="311">
        <v>2023</v>
      </c>
      <c r="O25" s="312"/>
      <c r="P25" s="312"/>
      <c r="Q25" s="312"/>
      <c r="R25" s="312"/>
      <c r="S25" s="313"/>
      <c r="T25" s="314">
        <v>2024</v>
      </c>
      <c r="U25" s="315"/>
      <c r="V25" s="315"/>
      <c r="W25" s="315"/>
      <c r="X25" s="316"/>
      <c r="Y25" s="86"/>
      <c r="Z25" s="86"/>
      <c r="AA25" s="86"/>
    </row>
    <row r="26" spans="2:27" s="45" customFormat="1" ht="19.2" customHeight="1">
      <c r="B26" s="301" t="s">
        <v>348</v>
      </c>
      <c r="C26" s="301"/>
      <c r="D26" s="343">
        <v>2246</v>
      </c>
      <c r="E26" s="344"/>
      <c r="F26" s="344"/>
      <c r="G26" s="344"/>
      <c r="H26" s="345"/>
      <c r="I26" s="357">
        <v>17454</v>
      </c>
      <c r="J26" s="358"/>
      <c r="K26" s="358"/>
      <c r="L26" s="358"/>
      <c r="M26" s="359"/>
      <c r="N26" s="343">
        <v>0</v>
      </c>
      <c r="O26" s="344"/>
      <c r="P26" s="344"/>
      <c r="Q26" s="344"/>
      <c r="R26" s="344"/>
      <c r="S26" s="345"/>
      <c r="T26" s="360">
        <v>0</v>
      </c>
      <c r="U26" s="361"/>
      <c r="V26" s="361"/>
      <c r="W26" s="361"/>
      <c r="X26" s="362"/>
      <c r="Y26" s="86"/>
      <c r="Z26" s="49"/>
      <c r="AA26" s="49"/>
    </row>
    <row r="27" spans="2:27" s="45" customFormat="1" ht="19.2" customHeight="1">
      <c r="B27" s="301" t="s">
        <v>349</v>
      </c>
      <c r="C27" s="301"/>
      <c r="D27" s="343">
        <v>2246</v>
      </c>
      <c r="E27" s="344"/>
      <c r="F27" s="344"/>
      <c r="G27" s="344"/>
      <c r="H27" s="345"/>
      <c r="I27" s="357">
        <v>17454</v>
      </c>
      <c r="J27" s="358"/>
      <c r="K27" s="358"/>
      <c r="L27" s="358"/>
      <c r="M27" s="359"/>
      <c r="N27" s="343">
        <v>0</v>
      </c>
      <c r="O27" s="344"/>
      <c r="P27" s="344"/>
      <c r="Q27" s="344"/>
      <c r="R27" s="344"/>
      <c r="S27" s="345"/>
      <c r="T27" s="360">
        <v>0</v>
      </c>
      <c r="U27" s="361"/>
      <c r="V27" s="361"/>
      <c r="W27" s="361"/>
      <c r="X27" s="362"/>
      <c r="Y27" s="47"/>
      <c r="Z27" s="86"/>
      <c r="AA27" s="86"/>
    </row>
    <row r="28" spans="2:27" s="45" customFormat="1" ht="19.95" customHeight="1">
      <c r="B28" s="307" t="s">
        <v>350</v>
      </c>
      <c r="C28" s="307"/>
      <c r="D28" s="307"/>
      <c r="E28" s="307"/>
      <c r="F28" s="307"/>
      <c r="G28" s="307"/>
      <c r="H28" s="307"/>
      <c r="I28" s="307"/>
      <c r="J28" s="307"/>
      <c r="K28" s="307"/>
      <c r="L28" s="307"/>
      <c r="M28" s="307"/>
      <c r="N28" s="307"/>
      <c r="O28" s="307"/>
      <c r="P28" s="307"/>
      <c r="Q28" s="307"/>
      <c r="R28" s="307"/>
      <c r="S28" s="307"/>
      <c r="T28" s="307"/>
      <c r="U28" s="307"/>
      <c r="V28" s="307"/>
      <c r="W28" s="307"/>
      <c r="X28" s="307"/>
      <c r="Y28" s="86"/>
      <c r="Z28" s="86"/>
      <c r="AA28" s="86"/>
    </row>
    <row r="29" spans="2:27" s="45" customFormat="1" ht="19.95" customHeight="1">
      <c r="B29" s="112"/>
      <c r="C29" s="113"/>
      <c r="D29" s="113"/>
      <c r="E29" s="113"/>
      <c r="F29" s="113"/>
      <c r="G29" s="113"/>
      <c r="H29" s="113"/>
      <c r="I29" s="113"/>
      <c r="J29" s="113"/>
      <c r="K29" s="113"/>
      <c r="L29" s="113"/>
      <c r="M29" s="113"/>
      <c r="N29" s="113"/>
      <c r="O29" s="113"/>
      <c r="P29" s="113"/>
      <c r="Q29" s="113"/>
      <c r="R29" s="113"/>
      <c r="S29" s="113"/>
      <c r="T29" s="113"/>
      <c r="U29" s="113"/>
      <c r="V29" s="113"/>
      <c r="W29" s="113"/>
      <c r="X29" s="114"/>
      <c r="Y29" s="86"/>
      <c r="Z29" s="86"/>
      <c r="AA29" s="86"/>
    </row>
    <row r="30" spans="2:27" s="45" customFormat="1" ht="50.1" customHeight="1">
      <c r="B30" s="108" t="s">
        <v>351</v>
      </c>
      <c r="C30" s="111" t="s">
        <v>352</v>
      </c>
      <c r="D30" s="111" t="s">
        <v>353</v>
      </c>
      <c r="E30" s="111" t="s">
        <v>391</v>
      </c>
      <c r="F30" s="86"/>
      <c r="G30" s="86"/>
      <c r="H30" s="286"/>
      <c r="I30" s="286"/>
      <c r="J30" s="286"/>
      <c r="K30" s="286"/>
      <c r="L30" s="286"/>
      <c r="M30" s="286"/>
      <c r="N30" s="286"/>
      <c r="O30" s="286"/>
      <c r="P30" s="286"/>
      <c r="Q30" s="286"/>
      <c r="R30" s="286"/>
      <c r="S30" s="294"/>
      <c r="T30" s="294"/>
      <c r="U30" s="294"/>
      <c r="V30" s="294"/>
      <c r="W30" s="294"/>
      <c r="X30" s="295"/>
      <c r="Y30" s="86"/>
      <c r="Z30" s="86"/>
      <c r="AA30" s="86"/>
    </row>
    <row r="31" spans="2:27" s="45" customFormat="1" ht="17.7" customHeight="1">
      <c r="B31" s="48">
        <v>2021</v>
      </c>
      <c r="C31" s="50">
        <f>IF(ISERROR($D$26/$D$27),0,$D$26/$D$27)</f>
        <v>1</v>
      </c>
      <c r="D31" s="51">
        <f>$E$21</f>
        <v>0.9</v>
      </c>
      <c r="E31" s="296">
        <f>AVERAGE(C31:C34)</f>
        <v>0.5</v>
      </c>
      <c r="F31" s="86"/>
      <c r="G31" s="86"/>
      <c r="H31" s="308"/>
      <c r="I31" s="308"/>
      <c r="J31" s="286"/>
      <c r="K31" s="286"/>
      <c r="L31" s="52"/>
      <c r="M31" s="53"/>
      <c r="N31" s="308"/>
      <c r="O31" s="308"/>
      <c r="P31" s="308"/>
      <c r="Q31" s="308"/>
      <c r="R31" s="308"/>
      <c r="S31" s="299"/>
      <c r="T31" s="299"/>
      <c r="U31" s="299"/>
      <c r="V31" s="299"/>
      <c r="W31" s="299"/>
      <c r="X31" s="300"/>
      <c r="Y31" s="86"/>
      <c r="Z31" s="86"/>
      <c r="AA31" s="86"/>
    </row>
    <row r="32" spans="2:27" s="45" customFormat="1" ht="17.7" customHeight="1">
      <c r="B32" s="48">
        <v>2022</v>
      </c>
      <c r="C32" s="50">
        <f>IF(ISERROR($I$26/$I$27),0,$I$26/$I$27)</f>
        <v>1</v>
      </c>
      <c r="D32" s="51">
        <f>$E$21</f>
        <v>0.9</v>
      </c>
      <c r="E32" s="297"/>
      <c r="F32" s="86"/>
      <c r="G32" s="86"/>
      <c r="H32" s="286"/>
      <c r="I32" s="286"/>
      <c r="J32" s="286"/>
      <c r="K32" s="286"/>
      <c r="L32" s="54"/>
      <c r="M32" s="52"/>
      <c r="N32" s="286"/>
      <c r="O32" s="286"/>
      <c r="P32" s="286"/>
      <c r="Q32" s="286"/>
      <c r="R32" s="286"/>
      <c r="S32" s="299"/>
      <c r="T32" s="299"/>
      <c r="U32" s="299"/>
      <c r="V32" s="299"/>
      <c r="W32" s="299"/>
      <c r="X32" s="300"/>
      <c r="Y32" s="86"/>
      <c r="Z32" s="86"/>
      <c r="AA32" s="86"/>
    </row>
    <row r="33" spans="2:27" s="45" customFormat="1" ht="17.7" customHeight="1">
      <c r="B33" s="48">
        <v>2023</v>
      </c>
      <c r="C33" s="50">
        <f>IF(ISERROR($N$26/$N$27),0,$N$26/$N$27)</f>
        <v>0</v>
      </c>
      <c r="D33" s="51">
        <f>$E$21</f>
        <v>0.9</v>
      </c>
      <c r="E33" s="297"/>
      <c r="F33" s="86"/>
      <c r="G33" s="86"/>
      <c r="H33" s="286"/>
      <c r="I33" s="286"/>
      <c r="J33" s="286"/>
      <c r="K33" s="286"/>
      <c r="L33" s="54"/>
      <c r="M33" s="52"/>
      <c r="N33" s="286"/>
      <c r="O33" s="286"/>
      <c r="P33" s="286"/>
      <c r="Q33" s="286"/>
      <c r="R33" s="286"/>
      <c r="S33" s="299"/>
      <c r="T33" s="299"/>
      <c r="U33" s="299"/>
      <c r="V33" s="299"/>
      <c r="W33" s="299"/>
      <c r="X33" s="300"/>
      <c r="Y33" s="86"/>
      <c r="Z33" s="86"/>
      <c r="AA33" s="86"/>
    </row>
    <row r="34" spans="2:27" s="45" customFormat="1" ht="17.7" customHeight="1">
      <c r="B34" s="48">
        <v>2024</v>
      </c>
      <c r="C34" s="50">
        <f>IF(ISERROR($T$26/$T$27),0,$T$26/$T$27)</f>
        <v>0</v>
      </c>
      <c r="D34" s="51">
        <f>$E$21</f>
        <v>0.9</v>
      </c>
      <c r="E34" s="298"/>
      <c r="F34" s="86"/>
      <c r="G34" s="86"/>
      <c r="H34" s="286"/>
      <c r="I34" s="286"/>
      <c r="J34" s="286"/>
      <c r="K34" s="286"/>
      <c r="L34" s="54"/>
      <c r="M34" s="52"/>
      <c r="N34" s="286"/>
      <c r="O34" s="286"/>
      <c r="P34" s="286"/>
      <c r="Q34" s="286"/>
      <c r="R34" s="286"/>
      <c r="S34" s="299"/>
      <c r="T34" s="299"/>
      <c r="U34" s="299"/>
      <c r="V34" s="299"/>
      <c r="W34" s="299"/>
      <c r="X34" s="300"/>
      <c r="Y34" s="86"/>
      <c r="Z34" s="86"/>
      <c r="AA34" s="86"/>
    </row>
    <row r="35" spans="2:27" s="45" customFormat="1" ht="33" customHeight="1">
      <c r="B35" s="291" t="s">
        <v>392</v>
      </c>
      <c r="C35" s="292"/>
      <c r="D35" s="292"/>
      <c r="E35" s="293"/>
      <c r="F35" s="86"/>
      <c r="G35" s="86"/>
      <c r="H35" s="286"/>
      <c r="I35" s="286"/>
      <c r="J35" s="286"/>
      <c r="K35" s="286"/>
      <c r="L35" s="54"/>
      <c r="M35" s="52"/>
      <c r="N35" s="286"/>
      <c r="O35" s="286"/>
      <c r="P35" s="286"/>
      <c r="Q35" s="286"/>
      <c r="R35" s="286"/>
      <c r="S35" s="299"/>
      <c r="T35" s="299"/>
      <c r="U35" s="299"/>
      <c r="V35" s="299"/>
      <c r="W35" s="299"/>
      <c r="X35" s="300"/>
      <c r="Y35" s="86"/>
      <c r="Z35" s="86"/>
      <c r="AA35" s="86"/>
    </row>
    <row r="36" spans="2:27" s="45" customFormat="1" ht="17.7" customHeight="1">
      <c r="B36" s="80"/>
      <c r="C36" s="58"/>
      <c r="D36" s="79"/>
      <c r="E36" s="79"/>
      <c r="F36" s="86"/>
      <c r="G36" s="86"/>
      <c r="H36" s="286"/>
      <c r="I36" s="286"/>
      <c r="J36" s="286"/>
      <c r="K36" s="286"/>
      <c r="L36" s="54"/>
      <c r="M36" s="52"/>
      <c r="N36" s="286"/>
      <c r="O36" s="286"/>
      <c r="P36" s="286"/>
      <c r="Q36" s="286"/>
      <c r="R36" s="286"/>
      <c r="S36" s="299"/>
      <c r="T36" s="299"/>
      <c r="U36" s="299"/>
      <c r="V36" s="299"/>
      <c r="W36" s="299"/>
      <c r="X36" s="300"/>
      <c r="Y36" s="86"/>
      <c r="Z36" s="86"/>
      <c r="AA36" s="86"/>
    </row>
    <row r="37" spans="2:27" s="45" customFormat="1" ht="17.7" customHeight="1">
      <c r="B37" s="80"/>
      <c r="C37" s="58"/>
      <c r="D37" s="79"/>
      <c r="E37" s="79"/>
      <c r="F37" s="86"/>
      <c r="G37" s="86"/>
      <c r="H37" s="286"/>
      <c r="I37" s="286"/>
      <c r="J37" s="286"/>
      <c r="K37" s="286"/>
      <c r="L37" s="54"/>
      <c r="M37" s="52"/>
      <c r="N37" s="286"/>
      <c r="O37" s="286"/>
      <c r="P37" s="286"/>
      <c r="Q37" s="286"/>
      <c r="R37" s="286"/>
      <c r="S37" s="299"/>
      <c r="T37" s="299"/>
      <c r="U37" s="299"/>
      <c r="V37" s="299"/>
      <c r="W37" s="299"/>
      <c r="X37" s="300"/>
      <c r="Y37" s="86"/>
      <c r="Z37" s="86"/>
      <c r="AA37" s="86"/>
    </row>
    <row r="38" spans="2:27" s="45" customFormat="1" ht="17.7" customHeight="1">
      <c r="B38" s="80"/>
      <c r="C38" s="58"/>
      <c r="D38" s="79"/>
      <c r="E38" s="79"/>
      <c r="F38" s="86"/>
      <c r="G38" s="86"/>
      <c r="H38" s="286"/>
      <c r="I38" s="286"/>
      <c r="J38" s="286"/>
      <c r="K38" s="286"/>
      <c r="L38" s="54"/>
      <c r="M38" s="52"/>
      <c r="N38" s="286"/>
      <c r="O38" s="286"/>
      <c r="P38" s="286"/>
      <c r="Q38" s="286"/>
      <c r="R38" s="286"/>
      <c r="S38" s="299"/>
      <c r="T38" s="299"/>
      <c r="U38" s="299"/>
      <c r="V38" s="299"/>
      <c r="W38" s="299"/>
      <c r="X38" s="300"/>
      <c r="Y38" s="86"/>
      <c r="Z38" s="86"/>
      <c r="AA38" s="86"/>
    </row>
    <row r="39" spans="2:27" s="45" customFormat="1" ht="13.5" customHeight="1">
      <c r="B39" s="80"/>
      <c r="C39" s="58"/>
      <c r="D39" s="79"/>
      <c r="E39" s="79"/>
      <c r="F39" s="86"/>
      <c r="G39" s="86"/>
      <c r="H39" s="286"/>
      <c r="I39" s="286"/>
      <c r="J39" s="286"/>
      <c r="K39" s="286"/>
      <c r="L39" s="54"/>
      <c r="M39" s="52"/>
      <c r="N39" s="286"/>
      <c r="O39" s="286"/>
      <c r="P39" s="286"/>
      <c r="Q39" s="286"/>
      <c r="R39" s="286"/>
      <c r="S39" s="299"/>
      <c r="T39" s="299"/>
      <c r="U39" s="299"/>
      <c r="V39" s="299"/>
      <c r="W39" s="299"/>
      <c r="X39" s="300"/>
      <c r="Y39" s="86"/>
      <c r="Z39" s="86"/>
      <c r="AA39" s="86"/>
    </row>
    <row r="40" spans="2:27" s="45" customFormat="1" ht="11.25" customHeight="1">
      <c r="B40" s="80"/>
      <c r="C40" s="58"/>
      <c r="D40" s="79"/>
      <c r="E40" s="79"/>
      <c r="F40" s="86"/>
      <c r="G40" s="86"/>
      <c r="H40" s="286"/>
      <c r="I40" s="286"/>
      <c r="J40" s="286"/>
      <c r="K40" s="286"/>
      <c r="L40" s="54"/>
      <c r="M40" s="52"/>
      <c r="N40" s="286"/>
      <c r="O40" s="286"/>
      <c r="P40" s="286"/>
      <c r="Q40" s="286"/>
      <c r="R40" s="286"/>
      <c r="S40" s="299"/>
      <c r="T40" s="299"/>
      <c r="U40" s="299"/>
      <c r="V40" s="299"/>
      <c r="W40" s="299"/>
      <c r="X40" s="300"/>
      <c r="Y40" s="86"/>
      <c r="Z40" s="86"/>
      <c r="AA40" s="86"/>
    </row>
    <row r="41" spans="2:27" s="45" customFormat="1" ht="11.25" customHeight="1">
      <c r="B41" s="80"/>
      <c r="C41" s="58"/>
      <c r="D41" s="79"/>
      <c r="E41" s="79"/>
      <c r="F41" s="86"/>
      <c r="G41" s="86"/>
      <c r="H41" s="286"/>
      <c r="I41" s="286"/>
      <c r="J41" s="286"/>
      <c r="K41" s="286"/>
      <c r="L41" s="54"/>
      <c r="M41" s="52"/>
      <c r="N41" s="286"/>
      <c r="O41" s="286"/>
      <c r="P41" s="286"/>
      <c r="Q41" s="286"/>
      <c r="R41" s="286"/>
      <c r="S41" s="299"/>
      <c r="T41" s="299"/>
      <c r="U41" s="299"/>
      <c r="V41" s="299"/>
      <c r="W41" s="299"/>
      <c r="X41" s="300"/>
      <c r="Y41" s="86"/>
      <c r="Z41" s="86"/>
      <c r="AA41" s="86"/>
    </row>
    <row r="42" spans="2:27" s="45" customFormat="1" ht="7.5" customHeight="1">
      <c r="B42" s="80"/>
      <c r="C42" s="58"/>
      <c r="D42" s="79"/>
      <c r="E42" s="79"/>
      <c r="F42" s="86"/>
      <c r="G42" s="86"/>
      <c r="H42" s="286"/>
      <c r="I42" s="286"/>
      <c r="J42" s="286"/>
      <c r="K42" s="286"/>
      <c r="L42" s="54"/>
      <c r="M42" s="52"/>
      <c r="N42" s="286"/>
      <c r="O42" s="286"/>
      <c r="P42" s="286"/>
      <c r="Q42" s="286"/>
      <c r="R42" s="286"/>
      <c r="S42" s="294"/>
      <c r="T42" s="294"/>
      <c r="U42" s="294"/>
      <c r="V42" s="294"/>
      <c r="W42" s="294"/>
      <c r="X42" s="295"/>
      <c r="Y42" s="86"/>
      <c r="Z42" s="86"/>
      <c r="AA42" s="86"/>
    </row>
    <row r="43" spans="2:27" s="45" customFormat="1" ht="7.5" customHeight="1">
      <c r="B43" s="78"/>
      <c r="C43" s="77"/>
      <c r="D43" s="76"/>
      <c r="E43" s="76"/>
      <c r="F43" s="72"/>
      <c r="G43" s="72"/>
      <c r="H43" s="72"/>
      <c r="I43" s="72"/>
      <c r="J43" s="72"/>
      <c r="K43" s="72"/>
      <c r="L43" s="55"/>
      <c r="M43" s="115"/>
      <c r="N43" s="72"/>
      <c r="O43" s="72"/>
      <c r="P43" s="72"/>
      <c r="Q43" s="72"/>
      <c r="R43" s="72"/>
      <c r="S43" s="72"/>
      <c r="T43" s="72"/>
      <c r="U43" s="72"/>
      <c r="V43" s="72"/>
      <c r="W43" s="72"/>
      <c r="X43" s="73"/>
      <c r="Y43" s="86"/>
      <c r="Z43" s="86"/>
      <c r="AA43" s="86"/>
    </row>
    <row r="44" spans="2:27" s="45" customFormat="1" ht="15.75" customHeight="1">
      <c r="B44" s="287" t="s">
        <v>356</v>
      </c>
      <c r="C44" s="287"/>
      <c r="D44" s="287"/>
      <c r="E44" s="287"/>
      <c r="F44" s="287"/>
      <c r="G44" s="287"/>
      <c r="H44" s="287"/>
      <c r="I44" s="287"/>
      <c r="J44" s="287"/>
      <c r="K44" s="287"/>
      <c r="L44" s="287"/>
      <c r="M44" s="287"/>
      <c r="N44" s="287"/>
      <c r="O44" s="287"/>
      <c r="P44" s="287"/>
      <c r="Q44" s="287"/>
      <c r="R44" s="287"/>
      <c r="S44" s="287"/>
      <c r="T44" s="287"/>
      <c r="U44" s="287"/>
      <c r="V44" s="287"/>
      <c r="W44" s="287"/>
      <c r="X44" s="287"/>
      <c r="Y44" s="86"/>
      <c r="Z44" s="56"/>
      <c r="AA44" s="86"/>
    </row>
    <row r="45" spans="2:27" s="45" customFormat="1" ht="109.5" customHeight="1">
      <c r="B45" s="356" t="s">
        <v>393</v>
      </c>
      <c r="C45" s="289"/>
      <c r="D45" s="289"/>
      <c r="E45" s="289"/>
      <c r="F45" s="289"/>
      <c r="G45" s="289"/>
      <c r="H45" s="289"/>
      <c r="I45" s="289"/>
      <c r="J45" s="289"/>
      <c r="K45" s="289"/>
      <c r="L45" s="289"/>
      <c r="M45" s="289"/>
      <c r="N45" s="289"/>
      <c r="O45" s="289"/>
      <c r="P45" s="289"/>
      <c r="Q45" s="289"/>
      <c r="R45" s="289"/>
      <c r="S45" s="289"/>
      <c r="T45" s="289"/>
      <c r="U45" s="289"/>
      <c r="V45" s="289"/>
      <c r="W45" s="289"/>
      <c r="X45" s="290"/>
      <c r="Y45" s="52"/>
      <c r="Z45" s="52"/>
      <c r="AA45" s="52"/>
    </row>
    <row r="46" spans="2:27" s="45" customFormat="1" ht="18" customHeight="1">
      <c r="B46" s="279" t="s">
        <v>358</v>
      </c>
      <c r="C46" s="279"/>
      <c r="D46" s="279"/>
      <c r="E46" s="279"/>
      <c r="F46" s="279"/>
      <c r="G46" s="279"/>
      <c r="H46" s="279"/>
      <c r="I46" s="279"/>
      <c r="J46" s="279"/>
      <c r="K46" s="279"/>
      <c r="L46" s="279"/>
      <c r="M46" s="279"/>
      <c r="N46" s="279"/>
      <c r="O46" s="279"/>
      <c r="P46" s="279"/>
      <c r="Q46" s="279"/>
      <c r="R46" s="279"/>
      <c r="S46" s="279"/>
      <c r="T46" s="279"/>
      <c r="U46" s="279"/>
      <c r="V46" s="279"/>
      <c r="W46" s="279"/>
      <c r="X46" s="279"/>
      <c r="Y46" s="57"/>
      <c r="Z46" s="58"/>
      <c r="AA46" s="54"/>
    </row>
    <row r="47" spans="2:27" s="45" customFormat="1" ht="32.25" customHeight="1">
      <c r="B47" s="353" t="s">
        <v>394</v>
      </c>
      <c r="C47" s="354"/>
      <c r="D47" s="354"/>
      <c r="E47" s="354"/>
      <c r="F47" s="354"/>
      <c r="G47" s="354"/>
      <c r="H47" s="354"/>
      <c r="I47" s="354"/>
      <c r="J47" s="354"/>
      <c r="K47" s="354"/>
      <c r="L47" s="354"/>
      <c r="M47" s="354"/>
      <c r="N47" s="354"/>
      <c r="O47" s="354"/>
      <c r="P47" s="354"/>
      <c r="Q47" s="354"/>
      <c r="R47" s="354"/>
      <c r="S47" s="354"/>
      <c r="T47" s="354"/>
      <c r="U47" s="354"/>
      <c r="V47" s="354"/>
      <c r="W47" s="354"/>
      <c r="X47" s="355"/>
      <c r="Y47" s="57"/>
      <c r="Z47" s="58"/>
      <c r="AA47" s="54"/>
    </row>
    <row r="48" spans="2:27" s="45" customFormat="1" ht="16.2" customHeight="1">
      <c r="B48" s="279" t="s">
        <v>360</v>
      </c>
      <c r="C48" s="279"/>
      <c r="D48" s="279"/>
      <c r="E48" s="279"/>
      <c r="F48" s="279"/>
      <c r="G48" s="279"/>
      <c r="H48" s="279"/>
      <c r="I48" s="279"/>
      <c r="J48" s="279"/>
      <c r="K48" s="279"/>
      <c r="L48" s="279"/>
      <c r="M48" s="279"/>
      <c r="N48" s="279"/>
      <c r="O48" s="279"/>
      <c r="P48" s="279"/>
      <c r="Q48" s="279"/>
      <c r="R48" s="279"/>
      <c r="S48" s="279"/>
      <c r="T48" s="279"/>
      <c r="U48" s="279"/>
      <c r="V48" s="279"/>
      <c r="W48" s="279"/>
      <c r="X48" s="279"/>
      <c r="Y48" s="57"/>
      <c r="Z48" s="58"/>
      <c r="AA48" s="54"/>
    </row>
    <row r="49" spans="2:27" s="45" customFormat="1" ht="15.6" customHeight="1">
      <c r="B49" s="59" t="s">
        <v>3</v>
      </c>
      <c r="C49" s="283" t="s">
        <v>361</v>
      </c>
      <c r="D49" s="284"/>
      <c r="E49" s="285" t="s">
        <v>362</v>
      </c>
      <c r="F49" s="283"/>
      <c r="G49" s="283"/>
      <c r="H49" s="283"/>
      <c r="I49" s="283"/>
      <c r="J49" s="283"/>
      <c r="K49" s="284"/>
      <c r="L49" s="285" t="s">
        <v>363</v>
      </c>
      <c r="M49" s="283"/>
      <c r="N49" s="283"/>
      <c r="O49" s="283"/>
      <c r="P49" s="283"/>
      <c r="Q49" s="283"/>
      <c r="R49" s="283"/>
      <c r="S49" s="284"/>
      <c r="T49" s="285" t="s">
        <v>364</v>
      </c>
      <c r="U49" s="283"/>
      <c r="V49" s="283"/>
      <c r="W49" s="283"/>
      <c r="X49" s="284"/>
      <c r="Y49" s="57"/>
      <c r="Z49" s="58"/>
      <c r="AA49" s="54"/>
    </row>
    <row r="50" spans="2:27" s="45" customFormat="1" ht="15" customHeight="1">
      <c r="B50" s="109">
        <v>1</v>
      </c>
      <c r="C50" s="278">
        <v>44305</v>
      </c>
      <c r="D50" s="277"/>
      <c r="E50" s="277" t="s">
        <v>395</v>
      </c>
      <c r="F50" s="277"/>
      <c r="G50" s="277"/>
      <c r="H50" s="277"/>
      <c r="I50" s="277"/>
      <c r="J50" s="277"/>
      <c r="K50" s="277"/>
      <c r="L50" s="277" t="s">
        <v>396</v>
      </c>
      <c r="M50" s="277"/>
      <c r="N50" s="277"/>
      <c r="O50" s="277"/>
      <c r="P50" s="277"/>
      <c r="Q50" s="277"/>
      <c r="R50" s="277"/>
      <c r="S50" s="277"/>
      <c r="T50" s="278">
        <v>44305</v>
      </c>
      <c r="U50" s="277"/>
      <c r="V50" s="277"/>
      <c r="W50" s="277"/>
      <c r="X50" s="277"/>
      <c r="Y50" s="57"/>
      <c r="Z50" s="58"/>
      <c r="AA50" s="54"/>
    </row>
    <row r="51" spans="2:27" s="45" customFormat="1" ht="36.6" customHeight="1">
      <c r="B51" s="109">
        <v>2</v>
      </c>
      <c r="C51" s="278">
        <v>44720</v>
      </c>
      <c r="D51" s="277"/>
      <c r="E51" s="277" t="s">
        <v>365</v>
      </c>
      <c r="F51" s="277"/>
      <c r="G51" s="277"/>
      <c r="H51" s="277"/>
      <c r="I51" s="277"/>
      <c r="J51" s="277"/>
      <c r="K51" s="277"/>
      <c r="L51" s="277" t="s">
        <v>366</v>
      </c>
      <c r="M51" s="277"/>
      <c r="N51" s="277"/>
      <c r="O51" s="277"/>
      <c r="P51" s="277"/>
      <c r="Q51" s="277"/>
      <c r="R51" s="277"/>
      <c r="S51" s="277"/>
      <c r="T51" s="278">
        <v>44783</v>
      </c>
      <c r="U51" s="277"/>
      <c r="V51" s="277"/>
      <c r="W51" s="277"/>
      <c r="X51" s="277"/>
      <c r="Y51" s="57"/>
      <c r="Z51" s="58"/>
      <c r="AA51" s="54"/>
    </row>
    <row r="52" spans="2:27" s="45" customFormat="1" ht="15" customHeight="1">
      <c r="B52" s="109"/>
      <c r="C52" s="277"/>
      <c r="D52" s="277"/>
      <c r="E52" s="277"/>
      <c r="F52" s="277"/>
      <c r="G52" s="277"/>
      <c r="H52" s="277"/>
      <c r="I52" s="277"/>
      <c r="J52" s="277"/>
      <c r="K52" s="277"/>
      <c r="L52" s="277"/>
      <c r="M52" s="277"/>
      <c r="N52" s="277"/>
      <c r="O52" s="277"/>
      <c r="P52" s="277"/>
      <c r="Q52" s="277"/>
      <c r="R52" s="277"/>
      <c r="S52" s="277"/>
      <c r="T52" s="277"/>
      <c r="U52" s="277"/>
      <c r="V52" s="277"/>
      <c r="W52" s="277"/>
      <c r="X52" s="277"/>
      <c r="Y52" s="57"/>
      <c r="Z52" s="58"/>
      <c r="AA52" s="54"/>
    </row>
    <row r="53" spans="2:27" s="45" customFormat="1" ht="15" customHeight="1">
      <c r="B53" s="109"/>
      <c r="C53" s="277"/>
      <c r="D53" s="277"/>
      <c r="E53" s="277"/>
      <c r="F53" s="277"/>
      <c r="G53" s="277"/>
      <c r="H53" s="277"/>
      <c r="I53" s="277"/>
      <c r="J53" s="277"/>
      <c r="K53" s="277"/>
      <c r="L53" s="277"/>
      <c r="M53" s="277"/>
      <c r="N53" s="277"/>
      <c r="O53" s="277"/>
      <c r="P53" s="277"/>
      <c r="Q53" s="277"/>
      <c r="R53" s="277"/>
      <c r="S53" s="277"/>
      <c r="T53" s="277"/>
      <c r="U53" s="277"/>
      <c r="V53" s="277"/>
      <c r="W53" s="277"/>
      <c r="X53" s="277"/>
      <c r="Y53" s="57"/>
      <c r="Z53" s="58"/>
      <c r="AA53" s="54"/>
    </row>
    <row r="54" spans="2:27" s="45" customFormat="1" ht="15" customHeight="1">
      <c r="B54" s="109"/>
      <c r="C54" s="277"/>
      <c r="D54" s="277"/>
      <c r="E54" s="277"/>
      <c r="F54" s="277"/>
      <c r="G54" s="277"/>
      <c r="H54" s="277"/>
      <c r="I54" s="277"/>
      <c r="J54" s="277"/>
      <c r="K54" s="277"/>
      <c r="L54" s="277"/>
      <c r="M54" s="277"/>
      <c r="N54" s="277"/>
      <c r="O54" s="277"/>
      <c r="P54" s="277"/>
      <c r="Q54" s="277"/>
      <c r="R54" s="277"/>
      <c r="S54" s="277"/>
      <c r="T54" s="277"/>
      <c r="U54" s="277"/>
      <c r="V54" s="277"/>
      <c r="W54" s="277"/>
      <c r="X54" s="277"/>
      <c r="Y54" s="57"/>
      <c r="Z54" s="58"/>
      <c r="AA54" s="54"/>
    </row>
    <row r="55" spans="2:27" s="45" customFormat="1" ht="15.6" customHeight="1">
      <c r="B55" s="269" t="s">
        <v>367</v>
      </c>
      <c r="C55" s="270"/>
      <c r="D55" s="270"/>
      <c r="E55" s="270"/>
      <c r="F55" s="270"/>
      <c r="G55" s="270"/>
      <c r="H55" s="270"/>
      <c r="I55" s="270"/>
      <c r="J55" s="270"/>
      <c r="K55" s="270"/>
      <c r="L55" s="270"/>
      <c r="M55" s="270"/>
      <c r="N55" s="270"/>
      <c r="O55" s="270"/>
      <c r="P55" s="270"/>
      <c r="Q55" s="270"/>
      <c r="R55" s="270"/>
      <c r="S55" s="270"/>
      <c r="T55" s="270"/>
      <c r="U55" s="270"/>
      <c r="V55" s="270"/>
      <c r="W55" s="270"/>
      <c r="X55" s="271"/>
      <c r="Y55" s="57"/>
      <c r="Z55" s="58"/>
      <c r="AA55" s="54"/>
    </row>
    <row r="56" spans="2:27" s="45" customFormat="1" ht="26.7" customHeight="1">
      <c r="B56" s="60" t="s">
        <v>368</v>
      </c>
      <c r="C56" s="272" t="s">
        <v>369</v>
      </c>
      <c r="D56" s="273"/>
      <c r="E56" s="273"/>
      <c r="F56" s="273"/>
      <c r="G56" s="273"/>
      <c r="H56" s="273"/>
      <c r="I56" s="273"/>
      <c r="J56" s="273"/>
      <c r="K56" s="273"/>
      <c r="L56" s="273"/>
      <c r="M56" s="274"/>
      <c r="N56" s="275" t="s">
        <v>370</v>
      </c>
      <c r="O56" s="276"/>
      <c r="P56" s="272" t="s">
        <v>371</v>
      </c>
      <c r="Q56" s="273"/>
      <c r="R56" s="273"/>
      <c r="S56" s="273"/>
      <c r="T56" s="273"/>
      <c r="U56" s="273"/>
      <c r="V56" s="273"/>
      <c r="W56" s="273"/>
      <c r="X56" s="274"/>
      <c r="Y56" s="86"/>
      <c r="Z56" s="86"/>
      <c r="AA56" s="86"/>
    </row>
    <row r="57" spans="2:27" s="45" customFormat="1" ht="24.6" customHeight="1">
      <c r="B57" s="60" t="s">
        <v>372</v>
      </c>
      <c r="C57" s="272" t="s">
        <v>373</v>
      </c>
      <c r="D57" s="273"/>
      <c r="E57" s="273"/>
      <c r="F57" s="273"/>
      <c r="G57" s="273"/>
      <c r="H57" s="273"/>
      <c r="I57" s="273"/>
      <c r="J57" s="273"/>
      <c r="K57" s="273"/>
      <c r="L57" s="273"/>
      <c r="M57" s="274"/>
      <c r="N57" s="275" t="s">
        <v>370</v>
      </c>
      <c r="O57" s="276"/>
      <c r="P57" s="272" t="s">
        <v>374</v>
      </c>
      <c r="Q57" s="273"/>
      <c r="R57" s="273"/>
      <c r="S57" s="273"/>
      <c r="T57" s="273"/>
      <c r="U57" s="273"/>
      <c r="V57" s="273"/>
      <c r="W57" s="273"/>
      <c r="X57" s="274"/>
      <c r="Y57" s="86"/>
      <c r="Z57" s="86"/>
      <c r="AA57" s="86"/>
    </row>
    <row r="58" spans="2:27" s="45" customFormat="1" ht="27.6" customHeight="1">
      <c r="B58" s="60" t="s">
        <v>375</v>
      </c>
      <c r="C58" s="272" t="s">
        <v>376</v>
      </c>
      <c r="D58" s="273"/>
      <c r="E58" s="273"/>
      <c r="F58" s="273"/>
      <c r="G58" s="273"/>
      <c r="H58" s="273"/>
      <c r="I58" s="273"/>
      <c r="J58" s="273"/>
      <c r="K58" s="273"/>
      <c r="L58" s="273"/>
      <c r="M58" s="274"/>
      <c r="N58" s="275" t="s">
        <v>370</v>
      </c>
      <c r="O58" s="276"/>
      <c r="P58" s="272" t="s">
        <v>377</v>
      </c>
      <c r="Q58" s="273"/>
      <c r="R58" s="273"/>
      <c r="S58" s="273"/>
      <c r="T58" s="273"/>
      <c r="U58" s="273"/>
      <c r="V58" s="273"/>
      <c r="W58" s="273"/>
      <c r="X58" s="274"/>
      <c r="Y58" s="86"/>
      <c r="Z58" s="86"/>
      <c r="AA58" s="86"/>
    </row>
    <row r="59" spans="2:27" ht="13.5" customHeight="1">
      <c r="B59" s="269" t="s">
        <v>378</v>
      </c>
      <c r="C59" s="270"/>
      <c r="D59" s="270"/>
      <c r="E59" s="270"/>
      <c r="F59" s="270"/>
      <c r="G59" s="270"/>
      <c r="H59" s="270"/>
      <c r="I59" s="270"/>
      <c r="J59" s="270"/>
      <c r="K59" s="270"/>
      <c r="L59" s="270"/>
      <c r="M59" s="270"/>
      <c r="N59" s="270"/>
      <c r="O59" s="270"/>
      <c r="P59" s="270"/>
      <c r="Q59" s="270"/>
      <c r="R59" s="270"/>
      <c r="S59" s="270"/>
      <c r="T59" s="270"/>
      <c r="U59" s="270"/>
      <c r="V59" s="270"/>
      <c r="W59" s="270"/>
      <c r="X59" s="271"/>
    </row>
    <row r="60" spans="2:27" ht="18" customHeight="1">
      <c r="B60" s="60" t="s">
        <v>379</v>
      </c>
      <c r="C60" s="272"/>
      <c r="D60" s="273"/>
      <c r="E60" s="273"/>
      <c r="F60" s="273"/>
      <c r="G60" s="273"/>
      <c r="H60" s="273"/>
      <c r="I60" s="273"/>
      <c r="J60" s="273"/>
      <c r="K60" s="273"/>
      <c r="L60" s="273"/>
      <c r="M60" s="274"/>
      <c r="N60" s="275" t="s">
        <v>370</v>
      </c>
      <c r="O60" s="276"/>
      <c r="P60" s="272"/>
      <c r="Q60" s="273"/>
      <c r="R60" s="273"/>
      <c r="S60" s="273"/>
      <c r="T60" s="273"/>
      <c r="U60" s="273"/>
      <c r="V60" s="273"/>
      <c r="W60" s="273"/>
      <c r="X60" s="274"/>
    </row>
    <row r="61" spans="2:27" ht="21" customHeight="1">
      <c r="B61" s="60" t="s">
        <v>380</v>
      </c>
      <c r="C61" s="272"/>
      <c r="D61" s="273"/>
      <c r="E61" s="273"/>
      <c r="F61" s="273"/>
      <c r="G61" s="273"/>
      <c r="H61" s="273"/>
      <c r="I61" s="273"/>
      <c r="J61" s="273"/>
      <c r="K61" s="273"/>
      <c r="L61" s="273"/>
      <c r="M61" s="274"/>
      <c r="N61" s="275" t="s">
        <v>370</v>
      </c>
      <c r="O61" s="276"/>
      <c r="P61" s="272"/>
      <c r="Q61" s="273"/>
      <c r="R61" s="273"/>
      <c r="S61" s="273"/>
      <c r="T61" s="273"/>
      <c r="U61" s="273"/>
      <c r="V61" s="273"/>
      <c r="W61" s="273"/>
      <c r="X61" s="274"/>
    </row>
  </sheetData>
  <sheetProtection selectLockedCells="1" selectUnlockedCells="1"/>
  <mergeCells count="185">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6"/>
    <mergeCell ref="D26:H26"/>
    <mergeCell ref="I26:M26"/>
    <mergeCell ref="N26:S26"/>
    <mergeCell ref="T26:X26"/>
    <mergeCell ref="S30:X30"/>
    <mergeCell ref="E31:E34"/>
    <mergeCell ref="J31:K31"/>
    <mergeCell ref="S31:X42"/>
    <mergeCell ref="H32:I32"/>
    <mergeCell ref="J32:K32"/>
    <mergeCell ref="B27:C27"/>
    <mergeCell ref="D27:H27"/>
    <mergeCell ref="I27:M27"/>
    <mergeCell ref="N27:S27"/>
    <mergeCell ref="T27:X27"/>
    <mergeCell ref="B28:X28"/>
    <mergeCell ref="N32:O32"/>
    <mergeCell ref="P32:R32"/>
    <mergeCell ref="H33:I33"/>
    <mergeCell ref="J33:K33"/>
    <mergeCell ref="N33:O33"/>
    <mergeCell ref="P33:R33"/>
    <mergeCell ref="H30:I31"/>
    <mergeCell ref="J30:M30"/>
    <mergeCell ref="N30:O31"/>
    <mergeCell ref="P30:R31"/>
    <mergeCell ref="H34:I34"/>
    <mergeCell ref="J34:K34"/>
    <mergeCell ref="N34:O34"/>
    <mergeCell ref="P34:R34"/>
    <mergeCell ref="B35:E35"/>
    <mergeCell ref="H35:I35"/>
    <mergeCell ref="J35:K35"/>
    <mergeCell ref="N35:O35"/>
    <mergeCell ref="P35:R35"/>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B59:X59"/>
    <mergeCell ref="C60:M60"/>
    <mergeCell ref="N60:O60"/>
    <mergeCell ref="P60:X60"/>
    <mergeCell ref="C61:M61"/>
    <mergeCell ref="N61:O61"/>
    <mergeCell ref="P61:X61"/>
    <mergeCell ref="C57:M57"/>
    <mergeCell ref="N57:O57"/>
    <mergeCell ref="P57:X57"/>
    <mergeCell ref="C58:M58"/>
    <mergeCell ref="N58:O58"/>
    <mergeCell ref="P58:X58"/>
  </mergeCells>
  <dataValidations count="1">
    <dataValidation type="list" allowBlank="1" showInputMessage="1" showErrorMessage="1" sqref="P21:R21" xr:uid="{00000000-0002-0000-0200-000000000000}">
      <formula1>#REF!</formula1>
    </dataValidation>
  </dataValidation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C61"/>
  <sheetViews>
    <sheetView showGridLines="0" view="pageBreakPreview" topLeftCell="A7" zoomScaleNormal="100" zoomScaleSheetLayoutView="100" workbookViewId="0">
      <selection activeCell="K16" sqref="K16:N17"/>
    </sheetView>
  </sheetViews>
  <sheetFormatPr baseColWidth="10" defaultColWidth="5.109375" defaultRowHeight="13.5" customHeight="1"/>
  <cols>
    <col min="1" max="1" width="5.109375" style="86"/>
    <col min="2" max="2" width="12.33203125" style="86" bestFit="1" customWidth="1"/>
    <col min="3" max="3" width="11.6640625" style="86" customWidth="1"/>
    <col min="4" max="4" width="12.6640625" style="61" customWidth="1"/>
    <col min="5" max="5" width="11.6640625" style="61" customWidth="1"/>
    <col min="6" max="12" width="7.44140625" style="86" customWidth="1"/>
    <col min="13" max="13" width="11.88671875" style="86" customWidth="1"/>
    <col min="14" max="23" width="7.44140625" style="86" customWidth="1"/>
    <col min="24" max="24" width="10.5546875" style="86" customWidth="1"/>
    <col min="25" max="25" width="41.109375" style="86" customWidth="1"/>
    <col min="26" max="26" width="11.6640625" style="86" customWidth="1"/>
    <col min="27" max="27" width="29.6640625" style="86" customWidth="1"/>
    <col min="28" max="28" width="16.33203125" style="45" customWidth="1"/>
    <col min="29" max="29" width="5.109375" style="45"/>
    <col min="30" max="16384" width="5.109375" style="86"/>
  </cols>
  <sheetData>
    <row r="1" spans="2:27" s="45" customFormat="1" ht="15.6" customHeight="1">
      <c r="B1" s="317"/>
      <c r="C1" s="317"/>
      <c r="D1" s="317" t="s">
        <v>0</v>
      </c>
      <c r="E1" s="317"/>
      <c r="F1" s="317"/>
      <c r="G1" s="317"/>
      <c r="H1" s="317"/>
      <c r="I1" s="317"/>
      <c r="J1" s="317"/>
      <c r="K1" s="317"/>
      <c r="L1" s="317"/>
      <c r="M1" s="317"/>
      <c r="N1" s="317"/>
      <c r="O1" s="317"/>
      <c r="P1" s="317"/>
      <c r="Q1" s="317"/>
      <c r="R1" s="317"/>
      <c r="S1" s="351" t="s">
        <v>1</v>
      </c>
      <c r="T1" s="351"/>
      <c r="U1" s="351"/>
      <c r="V1" s="351" t="s">
        <v>282</v>
      </c>
      <c r="W1" s="351"/>
      <c r="X1" s="351"/>
      <c r="Y1" s="86"/>
      <c r="Z1" s="86"/>
      <c r="AA1" s="86"/>
    </row>
    <row r="2" spans="2:27" s="45" customFormat="1" ht="13.2">
      <c r="B2" s="317"/>
      <c r="C2" s="317"/>
      <c r="D2" s="317"/>
      <c r="E2" s="317"/>
      <c r="F2" s="317"/>
      <c r="G2" s="317"/>
      <c r="H2" s="317"/>
      <c r="I2" s="317"/>
      <c r="J2" s="317"/>
      <c r="K2" s="317"/>
      <c r="L2" s="317"/>
      <c r="M2" s="317"/>
      <c r="N2" s="317"/>
      <c r="O2" s="317"/>
      <c r="P2" s="317"/>
      <c r="Q2" s="317"/>
      <c r="R2" s="317"/>
      <c r="S2" s="351" t="s">
        <v>3</v>
      </c>
      <c r="T2" s="351"/>
      <c r="U2" s="351"/>
      <c r="V2" s="352" t="s">
        <v>283</v>
      </c>
      <c r="W2" s="352"/>
      <c r="X2" s="352"/>
      <c r="Y2" s="86"/>
      <c r="Z2" s="86"/>
      <c r="AA2" s="86"/>
    </row>
    <row r="3" spans="2:27" s="45" customFormat="1" ht="13.2">
      <c r="B3" s="317"/>
      <c r="C3" s="317"/>
      <c r="D3" s="317" t="s">
        <v>284</v>
      </c>
      <c r="E3" s="317"/>
      <c r="F3" s="317"/>
      <c r="G3" s="317"/>
      <c r="H3" s="317"/>
      <c r="I3" s="317"/>
      <c r="J3" s="317"/>
      <c r="K3" s="317"/>
      <c r="L3" s="317"/>
      <c r="M3" s="317"/>
      <c r="N3" s="317"/>
      <c r="O3" s="317"/>
      <c r="P3" s="317"/>
      <c r="Q3" s="317"/>
      <c r="R3" s="317"/>
      <c r="S3" s="351" t="s">
        <v>5</v>
      </c>
      <c r="T3" s="351"/>
      <c r="U3" s="351"/>
      <c r="V3" s="351" t="s">
        <v>6</v>
      </c>
      <c r="W3" s="351"/>
      <c r="X3" s="351"/>
      <c r="Y3" s="86"/>
      <c r="Z3" s="86"/>
      <c r="AA3" s="86"/>
    </row>
    <row r="4" spans="2:27" s="45" customFormat="1" ht="15.6" customHeight="1">
      <c r="B4" s="317"/>
      <c r="C4" s="317"/>
      <c r="D4" s="317"/>
      <c r="E4" s="317"/>
      <c r="F4" s="317"/>
      <c r="G4" s="317"/>
      <c r="H4" s="317"/>
      <c r="I4" s="317"/>
      <c r="J4" s="317"/>
      <c r="K4" s="317"/>
      <c r="L4" s="317"/>
      <c r="M4" s="317"/>
      <c r="N4" s="317"/>
      <c r="O4" s="317"/>
      <c r="P4" s="317"/>
      <c r="Q4" s="317"/>
      <c r="R4" s="317"/>
      <c r="S4" s="351" t="s">
        <v>285</v>
      </c>
      <c r="T4" s="351"/>
      <c r="U4" s="351"/>
      <c r="V4" s="350">
        <v>44725</v>
      </c>
      <c r="W4" s="317"/>
      <c r="X4" s="317"/>
      <c r="Y4" s="86"/>
      <c r="Z4" s="86"/>
      <c r="AA4" s="86"/>
    </row>
    <row r="5" spans="2:27" s="45" customFormat="1" ht="9" customHeight="1">
      <c r="B5" s="311"/>
      <c r="C5" s="312"/>
      <c r="D5" s="312"/>
      <c r="E5" s="312"/>
      <c r="F5" s="312"/>
      <c r="G5" s="312"/>
      <c r="H5" s="312"/>
      <c r="I5" s="312"/>
      <c r="J5" s="312"/>
      <c r="K5" s="312"/>
      <c r="L5" s="312"/>
      <c r="M5" s="312"/>
      <c r="N5" s="312"/>
      <c r="O5" s="312"/>
      <c r="P5" s="312"/>
      <c r="Q5" s="312"/>
      <c r="R5" s="312"/>
      <c r="S5" s="312"/>
      <c r="T5" s="312"/>
      <c r="U5" s="312"/>
      <c r="V5" s="312"/>
      <c r="W5" s="312"/>
      <c r="X5" s="313"/>
      <c r="Y5" s="86"/>
      <c r="Z5" s="86"/>
      <c r="AA5" s="86"/>
    </row>
    <row r="6" spans="2:27" s="45" customFormat="1" ht="18.600000000000001" customHeight="1">
      <c r="B6" s="318" t="s">
        <v>286</v>
      </c>
      <c r="C6" s="319"/>
      <c r="D6" s="319"/>
      <c r="E6" s="319"/>
      <c r="F6" s="319"/>
      <c r="G6" s="319"/>
      <c r="H6" s="319"/>
      <c r="I6" s="319"/>
      <c r="J6" s="319"/>
      <c r="K6" s="319"/>
      <c r="L6" s="319"/>
      <c r="M6" s="319"/>
      <c r="N6" s="319"/>
      <c r="O6" s="319"/>
      <c r="P6" s="319"/>
      <c r="Q6" s="319"/>
      <c r="R6" s="319"/>
      <c r="S6" s="319"/>
      <c r="T6" s="319"/>
      <c r="U6" s="319"/>
      <c r="V6" s="319"/>
      <c r="W6" s="319"/>
      <c r="X6" s="320"/>
      <c r="Y6" s="86"/>
      <c r="Z6" s="86"/>
      <c r="AA6" s="86"/>
    </row>
    <row r="7" spans="2:27" s="45" customFormat="1" ht="16.95" customHeight="1">
      <c r="B7" s="311" t="s">
        <v>287</v>
      </c>
      <c r="C7" s="312"/>
      <c r="D7" s="312"/>
      <c r="E7" s="312"/>
      <c r="F7" s="312"/>
      <c r="G7" s="312"/>
      <c r="H7" s="313"/>
      <c r="I7" s="311" t="s">
        <v>288</v>
      </c>
      <c r="J7" s="312"/>
      <c r="K7" s="312"/>
      <c r="L7" s="312"/>
      <c r="M7" s="312"/>
      <c r="N7" s="312"/>
      <c r="O7" s="312"/>
      <c r="P7" s="312"/>
      <c r="Q7" s="312"/>
      <c r="R7" s="312"/>
      <c r="S7" s="312"/>
      <c r="T7" s="313"/>
      <c r="U7" s="311" t="s">
        <v>289</v>
      </c>
      <c r="V7" s="312"/>
      <c r="W7" s="312"/>
      <c r="X7" s="313"/>
      <c r="Y7" s="86"/>
      <c r="Z7" s="86"/>
      <c r="AA7" s="86"/>
    </row>
    <row r="8" spans="2:27" s="45" customFormat="1" ht="26.7" customHeight="1">
      <c r="B8" s="343" t="s">
        <v>290</v>
      </c>
      <c r="C8" s="344"/>
      <c r="D8" s="344"/>
      <c r="E8" s="344"/>
      <c r="F8" s="344"/>
      <c r="G8" s="344"/>
      <c r="H8" s="345"/>
      <c r="I8" s="343" t="s">
        <v>291</v>
      </c>
      <c r="J8" s="344"/>
      <c r="K8" s="344"/>
      <c r="L8" s="344"/>
      <c r="M8" s="344"/>
      <c r="N8" s="344"/>
      <c r="O8" s="344"/>
      <c r="P8" s="344"/>
      <c r="Q8" s="344"/>
      <c r="R8" s="344"/>
      <c r="S8" s="344"/>
      <c r="T8" s="345"/>
      <c r="U8" s="343" t="s">
        <v>292</v>
      </c>
      <c r="V8" s="344"/>
      <c r="W8" s="344"/>
      <c r="X8" s="345"/>
      <c r="Y8" s="86"/>
      <c r="Z8" s="86"/>
      <c r="AA8" s="86"/>
    </row>
    <row r="9" spans="2:27" s="45" customFormat="1" ht="19.2" customHeight="1">
      <c r="B9" s="318" t="s">
        <v>293</v>
      </c>
      <c r="C9" s="319"/>
      <c r="D9" s="319"/>
      <c r="E9" s="319"/>
      <c r="F9" s="319"/>
      <c r="G9" s="319"/>
      <c r="H9" s="319"/>
      <c r="I9" s="319"/>
      <c r="J9" s="319"/>
      <c r="K9" s="319"/>
      <c r="L9" s="319"/>
      <c r="M9" s="319"/>
      <c r="N9" s="319"/>
      <c r="O9" s="319"/>
      <c r="P9" s="319"/>
      <c r="Q9" s="319"/>
      <c r="R9" s="319"/>
      <c r="S9" s="319"/>
      <c r="T9" s="319"/>
      <c r="U9" s="319"/>
      <c r="V9" s="319"/>
      <c r="W9" s="319"/>
      <c r="X9" s="320"/>
      <c r="Y9" s="86"/>
      <c r="Z9" s="86"/>
      <c r="AA9" s="86"/>
    </row>
    <row r="10" spans="2:27" s="45" customFormat="1" ht="15" customHeight="1">
      <c r="B10" s="317" t="s">
        <v>294</v>
      </c>
      <c r="C10" s="317"/>
      <c r="D10" s="317"/>
      <c r="E10" s="317"/>
      <c r="F10" s="317"/>
      <c r="G10" s="311" t="s">
        <v>295</v>
      </c>
      <c r="H10" s="312"/>
      <c r="I10" s="312"/>
      <c r="J10" s="312"/>
      <c r="K10" s="312"/>
      <c r="L10" s="312"/>
      <c r="M10" s="312"/>
      <c r="N10" s="312"/>
      <c r="O10" s="313"/>
      <c r="P10" s="311" t="s">
        <v>296</v>
      </c>
      <c r="Q10" s="312"/>
      <c r="R10" s="312"/>
      <c r="S10" s="312"/>
      <c r="T10" s="312"/>
      <c r="U10" s="313"/>
      <c r="V10" s="311" t="s">
        <v>3</v>
      </c>
      <c r="W10" s="312"/>
      <c r="X10" s="313"/>
      <c r="Y10" s="86"/>
      <c r="Z10" s="86"/>
      <c r="AA10" s="86"/>
    </row>
    <row r="11" spans="2:27" s="45" customFormat="1" ht="34.950000000000003" customHeight="1">
      <c r="B11" s="277" t="s">
        <v>397</v>
      </c>
      <c r="C11" s="277"/>
      <c r="D11" s="277"/>
      <c r="E11" s="277"/>
      <c r="F11" s="277"/>
      <c r="G11" s="272" t="s">
        <v>298</v>
      </c>
      <c r="H11" s="273"/>
      <c r="I11" s="273"/>
      <c r="J11" s="273"/>
      <c r="K11" s="273"/>
      <c r="L11" s="273"/>
      <c r="M11" s="273"/>
      <c r="N11" s="273"/>
      <c r="O11" s="274"/>
      <c r="P11" s="343" t="s">
        <v>398</v>
      </c>
      <c r="Q11" s="344"/>
      <c r="R11" s="344"/>
      <c r="S11" s="344"/>
      <c r="T11" s="344"/>
      <c r="U11" s="345"/>
      <c r="V11" s="346" t="s">
        <v>383</v>
      </c>
      <c r="W11" s="347"/>
      <c r="X11" s="348"/>
      <c r="Y11" s="86"/>
      <c r="Z11" s="86"/>
      <c r="AA11" s="86"/>
    </row>
    <row r="12" spans="2:27" s="45" customFormat="1" ht="30" customHeight="1">
      <c r="B12" s="317" t="s">
        <v>301</v>
      </c>
      <c r="C12" s="317"/>
      <c r="D12" s="317"/>
      <c r="E12" s="317"/>
      <c r="F12" s="317" t="s">
        <v>302</v>
      </c>
      <c r="G12" s="317"/>
      <c r="H12" s="317"/>
      <c r="I12" s="317"/>
      <c r="J12" s="317"/>
      <c r="K12" s="317"/>
      <c r="L12" s="317"/>
      <c r="M12" s="317"/>
      <c r="N12" s="349" t="s">
        <v>303</v>
      </c>
      <c r="O12" s="349"/>
      <c r="P12" s="349"/>
      <c r="Q12" s="349"/>
      <c r="R12" s="349"/>
      <c r="S12" s="317" t="s">
        <v>304</v>
      </c>
      <c r="T12" s="317"/>
      <c r="U12" s="317"/>
      <c r="V12" s="317"/>
      <c r="W12" s="317"/>
      <c r="X12" s="317"/>
      <c r="Y12" s="86"/>
      <c r="Z12" s="86"/>
      <c r="AA12" s="86"/>
    </row>
    <row r="13" spans="2:27" s="45" customFormat="1" ht="69.900000000000006" customHeight="1">
      <c r="B13" s="277" t="s">
        <v>305</v>
      </c>
      <c r="C13" s="277"/>
      <c r="D13" s="277"/>
      <c r="E13" s="277"/>
      <c r="F13" s="277" t="s">
        <v>306</v>
      </c>
      <c r="G13" s="277"/>
      <c r="H13" s="277"/>
      <c r="I13" s="277"/>
      <c r="J13" s="277"/>
      <c r="K13" s="277"/>
      <c r="L13" s="277"/>
      <c r="M13" s="277"/>
      <c r="N13" s="277" t="s">
        <v>307</v>
      </c>
      <c r="O13" s="277"/>
      <c r="P13" s="277"/>
      <c r="Q13" s="277"/>
      <c r="R13" s="277"/>
      <c r="S13" s="277" t="s">
        <v>307</v>
      </c>
      <c r="T13" s="277"/>
      <c r="U13" s="277"/>
      <c r="V13" s="277"/>
      <c r="W13" s="277"/>
      <c r="X13" s="277"/>
      <c r="Y13" s="86"/>
      <c r="Z13" s="86"/>
      <c r="AA13" s="86"/>
    </row>
    <row r="14" spans="2:27" s="45" customFormat="1" ht="16.2" customHeight="1">
      <c r="B14" s="337" t="s">
        <v>308</v>
      </c>
      <c r="C14" s="338"/>
      <c r="D14" s="338"/>
      <c r="E14" s="338"/>
      <c r="F14" s="339"/>
      <c r="G14" s="325" t="s">
        <v>309</v>
      </c>
      <c r="H14" s="332"/>
      <c r="I14" s="332"/>
      <c r="J14" s="326"/>
      <c r="K14" s="337" t="s">
        <v>310</v>
      </c>
      <c r="L14" s="338"/>
      <c r="M14" s="338"/>
      <c r="N14" s="339"/>
      <c r="O14" s="311" t="s">
        <v>311</v>
      </c>
      <c r="P14" s="312"/>
      <c r="Q14" s="312"/>
      <c r="R14" s="312"/>
      <c r="S14" s="312"/>
      <c r="T14" s="312"/>
      <c r="U14" s="312"/>
      <c r="V14" s="312"/>
      <c r="W14" s="312"/>
      <c r="X14" s="313"/>
      <c r="Y14" s="46"/>
      <c r="Z14" s="46"/>
      <c r="AA14" s="46"/>
    </row>
    <row r="15" spans="2:27" s="45" customFormat="1" ht="30" customHeight="1">
      <c r="B15" s="340"/>
      <c r="C15" s="341"/>
      <c r="D15" s="341"/>
      <c r="E15" s="341"/>
      <c r="F15" s="342"/>
      <c r="G15" s="327"/>
      <c r="H15" s="333"/>
      <c r="I15" s="333"/>
      <c r="J15" s="328"/>
      <c r="K15" s="340"/>
      <c r="L15" s="341"/>
      <c r="M15" s="341"/>
      <c r="N15" s="342"/>
      <c r="O15" s="311" t="s">
        <v>312</v>
      </c>
      <c r="P15" s="312"/>
      <c r="Q15" s="312"/>
      <c r="R15" s="313"/>
      <c r="S15" s="314" t="s">
        <v>313</v>
      </c>
      <c r="T15" s="315"/>
      <c r="U15" s="316"/>
      <c r="V15" s="314" t="s">
        <v>314</v>
      </c>
      <c r="W15" s="315"/>
      <c r="X15" s="316"/>
      <c r="Y15" s="46"/>
      <c r="Z15" s="46"/>
      <c r="AA15" s="46"/>
    </row>
    <row r="16" spans="2:27" s="45" customFormat="1" ht="35.1" customHeight="1">
      <c r="B16" s="277" t="s">
        <v>399</v>
      </c>
      <c r="C16" s="277"/>
      <c r="D16" s="277"/>
      <c r="E16" s="277"/>
      <c r="F16" s="277"/>
      <c r="G16" s="334" t="s">
        <v>316</v>
      </c>
      <c r="H16" s="334"/>
      <c r="I16" s="334"/>
      <c r="J16" s="334"/>
      <c r="K16" s="334">
        <v>1</v>
      </c>
      <c r="L16" s="334"/>
      <c r="M16" s="334"/>
      <c r="N16" s="334"/>
      <c r="O16" s="81" t="s">
        <v>317</v>
      </c>
      <c r="P16" s="81" t="s">
        <v>318</v>
      </c>
      <c r="Q16" s="81" t="s">
        <v>319</v>
      </c>
      <c r="R16" s="81" t="s">
        <v>320</v>
      </c>
      <c r="S16" s="277" t="s">
        <v>385</v>
      </c>
      <c r="T16" s="277"/>
      <c r="U16" s="277"/>
      <c r="V16" s="335" t="s">
        <v>318</v>
      </c>
      <c r="W16" s="335"/>
      <c r="X16" s="335"/>
      <c r="Y16" s="86"/>
      <c r="Z16" s="86"/>
      <c r="AA16" s="86"/>
    </row>
    <row r="17" spans="2:27" s="45" customFormat="1" ht="35.1" customHeight="1">
      <c r="B17" s="277"/>
      <c r="C17" s="277"/>
      <c r="D17" s="277"/>
      <c r="E17" s="277"/>
      <c r="F17" s="277"/>
      <c r="G17" s="334"/>
      <c r="H17" s="334"/>
      <c r="I17" s="334"/>
      <c r="J17" s="334"/>
      <c r="K17" s="334"/>
      <c r="L17" s="334"/>
      <c r="M17" s="334"/>
      <c r="N17" s="334"/>
      <c r="O17" s="116">
        <v>1</v>
      </c>
      <c r="P17" s="116">
        <v>1</v>
      </c>
      <c r="Q17" s="116">
        <v>1</v>
      </c>
      <c r="R17" s="116">
        <v>1</v>
      </c>
      <c r="S17" s="277"/>
      <c r="T17" s="277"/>
      <c r="U17" s="277"/>
      <c r="V17" s="335"/>
      <c r="W17" s="335"/>
      <c r="X17" s="335"/>
      <c r="Y17" s="86"/>
      <c r="Z17" s="86"/>
      <c r="AA17" s="86"/>
    </row>
    <row r="18" spans="2:27" s="45" customFormat="1" ht="18" customHeight="1">
      <c r="B18" s="318" t="s">
        <v>322</v>
      </c>
      <c r="C18" s="319"/>
      <c r="D18" s="319"/>
      <c r="E18" s="319"/>
      <c r="F18" s="319"/>
      <c r="G18" s="319"/>
      <c r="H18" s="319"/>
      <c r="I18" s="319"/>
      <c r="J18" s="319"/>
      <c r="K18" s="319"/>
      <c r="L18" s="319"/>
      <c r="M18" s="319"/>
      <c r="N18" s="319"/>
      <c r="O18" s="319"/>
      <c r="P18" s="319"/>
      <c r="Q18" s="319"/>
      <c r="R18" s="319"/>
      <c r="S18" s="319"/>
      <c r="T18" s="319"/>
      <c r="U18" s="319"/>
      <c r="V18" s="319"/>
      <c r="W18" s="319"/>
      <c r="X18" s="320"/>
      <c r="Y18" s="86"/>
      <c r="Z18" s="86" t="s">
        <v>266</v>
      </c>
      <c r="AA18" s="86"/>
    </row>
    <row r="19" spans="2:27" s="45" customFormat="1" ht="34.950000000000003" customHeight="1">
      <c r="B19" s="323" t="s">
        <v>323</v>
      </c>
      <c r="C19" s="325" t="s">
        <v>324</v>
      </c>
      <c r="D19" s="326"/>
      <c r="E19" s="325" t="s">
        <v>325</v>
      </c>
      <c r="F19" s="326"/>
      <c r="G19" s="329" t="s">
        <v>326</v>
      </c>
      <c r="H19" s="330"/>
      <c r="I19" s="330"/>
      <c r="J19" s="330"/>
      <c r="K19" s="330"/>
      <c r="L19" s="330"/>
      <c r="M19" s="330"/>
      <c r="N19" s="330"/>
      <c r="O19" s="330"/>
      <c r="P19" s="330"/>
      <c r="Q19" s="330"/>
      <c r="R19" s="331"/>
      <c r="S19" s="325" t="s">
        <v>327</v>
      </c>
      <c r="T19" s="332"/>
      <c r="U19" s="332"/>
      <c r="V19" s="332"/>
      <c r="W19" s="332"/>
      <c r="X19" s="326"/>
      <c r="Y19" s="86"/>
      <c r="Z19" s="86"/>
      <c r="AA19" s="86"/>
    </row>
    <row r="20" spans="2:27" s="45" customFormat="1" ht="28.5" customHeight="1">
      <c r="B20" s="324"/>
      <c r="C20" s="327"/>
      <c r="D20" s="328"/>
      <c r="E20" s="327"/>
      <c r="F20" s="328"/>
      <c r="G20" s="311" t="s">
        <v>328</v>
      </c>
      <c r="H20" s="312"/>
      <c r="I20" s="313"/>
      <c r="J20" s="311" t="s">
        <v>329</v>
      </c>
      <c r="K20" s="312"/>
      <c r="L20" s="313"/>
      <c r="M20" s="314" t="s">
        <v>330</v>
      </c>
      <c r="N20" s="315"/>
      <c r="O20" s="316"/>
      <c r="P20" s="314" t="s">
        <v>331</v>
      </c>
      <c r="Q20" s="315"/>
      <c r="R20" s="316"/>
      <c r="S20" s="327"/>
      <c r="T20" s="333"/>
      <c r="U20" s="333"/>
      <c r="V20" s="333"/>
      <c r="W20" s="333"/>
      <c r="X20" s="328"/>
      <c r="Y20" s="86"/>
      <c r="Z20" s="86"/>
      <c r="AA20" s="86"/>
    </row>
    <row r="21" spans="2:27" s="45" customFormat="1" ht="30" customHeight="1">
      <c r="B21" s="110" t="s">
        <v>332</v>
      </c>
      <c r="C21" s="272" t="s">
        <v>333</v>
      </c>
      <c r="D21" s="274"/>
      <c r="E21" s="321">
        <v>1</v>
      </c>
      <c r="F21" s="322"/>
      <c r="G21" s="321">
        <v>1</v>
      </c>
      <c r="H21" s="273"/>
      <c r="I21" s="274"/>
      <c r="J21" s="321" t="s">
        <v>400</v>
      </c>
      <c r="K21" s="273"/>
      <c r="L21" s="274"/>
      <c r="M21" s="321" t="s">
        <v>401</v>
      </c>
      <c r="N21" s="273"/>
      <c r="O21" s="274"/>
      <c r="P21" s="272" t="s">
        <v>336</v>
      </c>
      <c r="Q21" s="273"/>
      <c r="R21" s="274"/>
      <c r="S21" s="272" t="s">
        <v>337</v>
      </c>
      <c r="T21" s="273"/>
      <c r="U21" s="273"/>
      <c r="V21" s="273"/>
      <c r="W21" s="273"/>
      <c r="X21" s="274"/>
      <c r="Y21" s="86"/>
      <c r="Z21" s="86"/>
      <c r="AA21" s="86"/>
    </row>
    <row r="22" spans="2:27" s="45" customFormat="1" ht="25.2" customHeight="1">
      <c r="B22" s="317" t="s">
        <v>338</v>
      </c>
      <c r="C22" s="317"/>
      <c r="D22" s="317"/>
      <c r="E22" s="317"/>
      <c r="F22" s="317"/>
      <c r="G22" s="317"/>
      <c r="H22" s="317"/>
      <c r="I22" s="317"/>
      <c r="J22" s="317"/>
      <c r="K22" s="317"/>
      <c r="L22" s="317"/>
      <c r="M22" s="317"/>
      <c r="N22" s="317" t="s">
        <v>339</v>
      </c>
      <c r="O22" s="317"/>
      <c r="P22" s="317"/>
      <c r="Q22" s="317"/>
      <c r="R22" s="317"/>
      <c r="S22" s="317"/>
      <c r="T22" s="317"/>
      <c r="U22" s="317"/>
      <c r="V22" s="317"/>
      <c r="W22" s="317"/>
      <c r="X22" s="317"/>
      <c r="Y22" s="86"/>
      <c r="Z22" s="86"/>
      <c r="AA22" s="86"/>
    </row>
    <row r="23" spans="2:27" s="45" customFormat="1" ht="50.1" customHeight="1">
      <c r="B23" s="277" t="s">
        <v>402</v>
      </c>
      <c r="C23" s="277"/>
      <c r="D23" s="277"/>
      <c r="E23" s="277"/>
      <c r="F23" s="277"/>
      <c r="G23" s="277"/>
      <c r="H23" s="277"/>
      <c r="I23" s="277"/>
      <c r="J23" s="277"/>
      <c r="K23" s="277"/>
      <c r="L23" s="277"/>
      <c r="M23" s="277"/>
      <c r="N23" s="277" t="s">
        <v>403</v>
      </c>
      <c r="O23" s="277"/>
      <c r="P23" s="277"/>
      <c r="Q23" s="277"/>
      <c r="R23" s="277"/>
      <c r="S23" s="277"/>
      <c r="T23" s="277"/>
      <c r="U23" s="277"/>
      <c r="V23" s="277"/>
      <c r="W23" s="277"/>
      <c r="X23" s="277"/>
      <c r="Y23" s="86"/>
      <c r="Z23" s="86"/>
      <c r="AA23" s="47"/>
    </row>
    <row r="24" spans="2:27" s="45" customFormat="1" ht="19.2" customHeight="1">
      <c r="B24" s="318" t="s">
        <v>342</v>
      </c>
      <c r="C24" s="319"/>
      <c r="D24" s="319"/>
      <c r="E24" s="319"/>
      <c r="F24" s="319"/>
      <c r="G24" s="319"/>
      <c r="H24" s="319"/>
      <c r="I24" s="319"/>
      <c r="J24" s="319"/>
      <c r="K24" s="319"/>
      <c r="L24" s="319"/>
      <c r="M24" s="319"/>
      <c r="N24" s="319"/>
      <c r="O24" s="319"/>
      <c r="P24" s="319"/>
      <c r="Q24" s="319"/>
      <c r="R24" s="319"/>
      <c r="S24" s="319"/>
      <c r="T24" s="319"/>
      <c r="U24" s="319"/>
      <c r="V24" s="319"/>
      <c r="W24" s="319"/>
      <c r="X24" s="320"/>
      <c r="Y24" s="86"/>
      <c r="Z24" s="86"/>
      <c r="AA24" s="86"/>
    </row>
    <row r="25" spans="2:27" s="45" customFormat="1" ht="19.2" customHeight="1">
      <c r="B25" s="309" t="s">
        <v>343</v>
      </c>
      <c r="C25" s="310"/>
      <c r="D25" s="311" t="s">
        <v>344</v>
      </c>
      <c r="E25" s="312"/>
      <c r="F25" s="312"/>
      <c r="G25" s="312"/>
      <c r="H25" s="313"/>
      <c r="I25" s="311" t="s">
        <v>345</v>
      </c>
      <c r="J25" s="312"/>
      <c r="K25" s="312"/>
      <c r="L25" s="312"/>
      <c r="M25" s="313"/>
      <c r="N25" s="311" t="s">
        <v>346</v>
      </c>
      <c r="O25" s="312"/>
      <c r="P25" s="312"/>
      <c r="Q25" s="312"/>
      <c r="R25" s="312"/>
      <c r="S25" s="313"/>
      <c r="T25" s="314" t="s">
        <v>347</v>
      </c>
      <c r="U25" s="315"/>
      <c r="V25" s="315"/>
      <c r="W25" s="315"/>
      <c r="X25" s="316"/>
      <c r="Y25" s="86"/>
      <c r="Z25" s="86"/>
      <c r="AA25" s="86"/>
    </row>
    <row r="26" spans="2:27" s="45" customFormat="1" ht="19.2" customHeight="1">
      <c r="B26" s="301" t="s">
        <v>348</v>
      </c>
      <c r="C26" s="301"/>
      <c r="D26" s="343">
        <v>0</v>
      </c>
      <c r="E26" s="344"/>
      <c r="F26" s="344"/>
      <c r="G26" s="344"/>
      <c r="H26" s="345"/>
      <c r="I26" s="343">
        <v>0</v>
      </c>
      <c r="J26" s="344"/>
      <c r="K26" s="344"/>
      <c r="L26" s="344"/>
      <c r="M26" s="345"/>
      <c r="N26" s="343">
        <v>33</v>
      </c>
      <c r="O26" s="344"/>
      <c r="P26" s="344"/>
      <c r="Q26" s="344"/>
      <c r="R26" s="344"/>
      <c r="S26" s="345"/>
      <c r="T26" s="364">
        <v>42</v>
      </c>
      <c r="U26" s="365"/>
      <c r="V26" s="365"/>
      <c r="W26" s="365"/>
      <c r="X26" s="366"/>
      <c r="Y26" s="86"/>
      <c r="Z26" s="49"/>
      <c r="AA26" s="49"/>
    </row>
    <row r="27" spans="2:27" s="45" customFormat="1" ht="19.2" customHeight="1">
      <c r="B27" s="301" t="s">
        <v>349</v>
      </c>
      <c r="C27" s="301"/>
      <c r="D27" s="343">
        <v>0</v>
      </c>
      <c r="E27" s="344"/>
      <c r="F27" s="344"/>
      <c r="G27" s="344"/>
      <c r="H27" s="345"/>
      <c r="I27" s="343">
        <v>0</v>
      </c>
      <c r="J27" s="344"/>
      <c r="K27" s="344"/>
      <c r="L27" s="344"/>
      <c r="M27" s="345"/>
      <c r="N27" s="343">
        <v>33</v>
      </c>
      <c r="O27" s="344"/>
      <c r="P27" s="344"/>
      <c r="Q27" s="344"/>
      <c r="R27" s="344"/>
      <c r="S27" s="345"/>
      <c r="T27" s="364">
        <v>42</v>
      </c>
      <c r="U27" s="365"/>
      <c r="V27" s="365"/>
      <c r="W27" s="365"/>
      <c r="X27" s="366"/>
      <c r="Y27" s="47"/>
      <c r="Z27" s="86"/>
      <c r="AA27" s="86"/>
    </row>
    <row r="28" spans="2:27" s="45" customFormat="1" ht="19.95" customHeight="1">
      <c r="B28" s="307" t="s">
        <v>350</v>
      </c>
      <c r="C28" s="307"/>
      <c r="D28" s="307"/>
      <c r="E28" s="307"/>
      <c r="F28" s="307"/>
      <c r="G28" s="307"/>
      <c r="H28" s="307"/>
      <c r="I28" s="307"/>
      <c r="J28" s="307"/>
      <c r="K28" s="307"/>
      <c r="L28" s="307"/>
      <c r="M28" s="307"/>
      <c r="N28" s="307"/>
      <c r="O28" s="307"/>
      <c r="P28" s="307"/>
      <c r="Q28" s="307"/>
      <c r="R28" s="307"/>
      <c r="S28" s="307"/>
      <c r="T28" s="307"/>
      <c r="U28" s="307"/>
      <c r="V28" s="307"/>
      <c r="W28" s="307"/>
      <c r="X28" s="307"/>
      <c r="Y28" s="86"/>
      <c r="Z28" s="86"/>
      <c r="AA28" s="86"/>
    </row>
    <row r="29" spans="2:27" s="45" customFormat="1" ht="19.95" customHeight="1">
      <c r="B29" s="112"/>
      <c r="C29" s="113"/>
      <c r="D29" s="113"/>
      <c r="E29" s="113"/>
      <c r="F29" s="113"/>
      <c r="G29" s="113"/>
      <c r="H29" s="113"/>
      <c r="I29" s="113"/>
      <c r="J29" s="113"/>
      <c r="K29" s="113"/>
      <c r="L29" s="113"/>
      <c r="M29" s="113"/>
      <c r="N29" s="113"/>
      <c r="O29" s="113"/>
      <c r="P29" s="113"/>
      <c r="Q29" s="113"/>
      <c r="R29" s="113"/>
      <c r="S29" s="113"/>
      <c r="T29" s="113"/>
      <c r="U29" s="113"/>
      <c r="V29" s="113"/>
      <c r="W29" s="113"/>
      <c r="X29" s="114"/>
      <c r="Y29" s="86"/>
      <c r="Z29" s="86"/>
      <c r="AA29" s="86"/>
    </row>
    <row r="30" spans="2:27" s="45" customFormat="1" ht="50.1" customHeight="1">
      <c r="B30" s="108" t="s">
        <v>351</v>
      </c>
      <c r="C30" s="111" t="s">
        <v>352</v>
      </c>
      <c r="D30" s="111" t="s">
        <v>353</v>
      </c>
      <c r="E30" s="111" t="s">
        <v>404</v>
      </c>
      <c r="F30" s="86"/>
      <c r="G30" s="86"/>
      <c r="H30" s="286"/>
      <c r="I30" s="286"/>
      <c r="J30" s="286"/>
      <c r="K30" s="286"/>
      <c r="L30" s="286"/>
      <c r="M30" s="286"/>
      <c r="N30" s="286"/>
      <c r="O30" s="286"/>
      <c r="P30" s="286"/>
      <c r="Q30" s="286"/>
      <c r="R30" s="286"/>
      <c r="S30" s="294"/>
      <c r="T30" s="294"/>
      <c r="U30" s="294"/>
      <c r="V30" s="294"/>
      <c r="W30" s="294"/>
      <c r="X30" s="295"/>
      <c r="Y30" s="86"/>
      <c r="Z30" s="86"/>
      <c r="AA30" s="86"/>
    </row>
    <row r="31" spans="2:27" s="45" customFormat="1" ht="17.7" customHeight="1">
      <c r="B31" s="48" t="s">
        <v>27</v>
      </c>
      <c r="C31" s="50">
        <f>IF(ISERROR($D$26/$D$27),0,$D$26/$D$27)</f>
        <v>0</v>
      </c>
      <c r="D31" s="51">
        <f>$E$21</f>
        <v>1</v>
      </c>
      <c r="E31" s="296">
        <f>AVERAGE(C31:C34)*0.25</f>
        <v>0.125</v>
      </c>
      <c r="F31" s="86"/>
      <c r="G31" s="86"/>
      <c r="H31" s="308"/>
      <c r="I31" s="308"/>
      <c r="J31" s="286"/>
      <c r="K31" s="286"/>
      <c r="L31" s="52"/>
      <c r="M31" s="53"/>
      <c r="N31" s="308"/>
      <c r="O31" s="308"/>
      <c r="P31" s="308"/>
      <c r="Q31" s="308"/>
      <c r="R31" s="308"/>
      <c r="S31" s="299"/>
      <c r="T31" s="299"/>
      <c r="U31" s="299"/>
      <c r="V31" s="299"/>
      <c r="W31" s="299"/>
      <c r="X31" s="300"/>
      <c r="Y31" s="86"/>
      <c r="Z31" s="86"/>
      <c r="AA31" s="86"/>
    </row>
    <row r="32" spans="2:27" s="45" customFormat="1" ht="17.7" customHeight="1">
      <c r="B32" s="48" t="s">
        <v>30</v>
      </c>
      <c r="C32" s="50">
        <f>IF(ISERROR($I$26/$I$27),0,$I$26/$I$27)</f>
        <v>0</v>
      </c>
      <c r="D32" s="51">
        <f>$E$21</f>
        <v>1</v>
      </c>
      <c r="E32" s="297"/>
      <c r="F32" s="86"/>
      <c r="G32" s="86"/>
      <c r="H32" s="286"/>
      <c r="I32" s="286"/>
      <c r="J32" s="286"/>
      <c r="K32" s="286"/>
      <c r="L32" s="54"/>
      <c r="M32" s="52"/>
      <c r="N32" s="286"/>
      <c r="O32" s="286"/>
      <c r="P32" s="286"/>
      <c r="Q32" s="286"/>
      <c r="R32" s="286"/>
      <c r="S32" s="299"/>
      <c r="T32" s="299"/>
      <c r="U32" s="299"/>
      <c r="V32" s="299"/>
      <c r="W32" s="299"/>
      <c r="X32" s="300"/>
      <c r="Y32" s="86"/>
      <c r="Z32" s="86"/>
      <c r="AA32" s="86"/>
    </row>
    <row r="33" spans="2:27" s="45" customFormat="1" ht="17.7" customHeight="1">
      <c r="B33" s="48" t="s">
        <v>33</v>
      </c>
      <c r="C33" s="50">
        <f>IF(ISERROR($N$26/$N$27),0,$N$26/$N$27)</f>
        <v>1</v>
      </c>
      <c r="D33" s="51">
        <f>$E$21</f>
        <v>1</v>
      </c>
      <c r="E33" s="297"/>
      <c r="F33" s="86"/>
      <c r="G33" s="86"/>
      <c r="H33" s="286"/>
      <c r="I33" s="286"/>
      <c r="J33" s="286"/>
      <c r="K33" s="286"/>
      <c r="L33" s="54"/>
      <c r="M33" s="52"/>
      <c r="N33" s="286"/>
      <c r="O33" s="286"/>
      <c r="P33" s="286"/>
      <c r="Q33" s="286"/>
      <c r="R33" s="286"/>
      <c r="S33" s="299"/>
      <c r="T33" s="299"/>
      <c r="U33" s="299"/>
      <c r="V33" s="299"/>
      <c r="W33" s="299"/>
      <c r="X33" s="300"/>
      <c r="Y33" s="86"/>
      <c r="Z33" s="86"/>
      <c r="AA33" s="86"/>
    </row>
    <row r="34" spans="2:27" s="45" customFormat="1" ht="17.7" customHeight="1">
      <c r="B34" s="48" t="s">
        <v>36</v>
      </c>
      <c r="C34" s="50">
        <f>IF(ISERROR($T$26/$T$27),0,$T$26/$T$27)</f>
        <v>1</v>
      </c>
      <c r="D34" s="51">
        <f>$E$21</f>
        <v>1</v>
      </c>
      <c r="E34" s="298"/>
      <c r="F34" s="86"/>
      <c r="G34" s="86"/>
      <c r="H34" s="286"/>
      <c r="I34" s="286"/>
      <c r="J34" s="286"/>
      <c r="K34" s="286"/>
      <c r="L34" s="54"/>
      <c r="M34" s="52"/>
      <c r="N34" s="286"/>
      <c r="O34" s="286"/>
      <c r="P34" s="286"/>
      <c r="Q34" s="286"/>
      <c r="R34" s="286"/>
      <c r="S34" s="299"/>
      <c r="T34" s="299"/>
      <c r="U34" s="299"/>
      <c r="V34" s="299"/>
      <c r="W34" s="299"/>
      <c r="X34" s="300"/>
      <c r="Y34" s="86"/>
      <c r="Z34" s="86"/>
      <c r="AA34" s="86"/>
    </row>
    <row r="35" spans="2:27" s="45" customFormat="1" ht="31.95" customHeight="1">
      <c r="B35" s="291" t="s">
        <v>405</v>
      </c>
      <c r="C35" s="292"/>
      <c r="D35" s="292"/>
      <c r="E35" s="293"/>
      <c r="F35" s="86"/>
      <c r="G35" s="86"/>
      <c r="H35" s="286"/>
      <c r="I35" s="286"/>
      <c r="J35" s="286"/>
      <c r="K35" s="286"/>
      <c r="L35" s="54"/>
      <c r="M35" s="52"/>
      <c r="N35" s="286"/>
      <c r="O35" s="286"/>
      <c r="P35" s="286"/>
      <c r="Q35" s="286"/>
      <c r="R35" s="286"/>
      <c r="S35" s="299"/>
      <c r="T35" s="299"/>
      <c r="U35" s="299"/>
      <c r="V35" s="299"/>
      <c r="W35" s="299"/>
      <c r="X35" s="300"/>
      <c r="Y35" s="86"/>
      <c r="Z35" s="86"/>
      <c r="AA35" s="86"/>
    </row>
    <row r="36" spans="2:27" s="45" customFormat="1" ht="17.7" customHeight="1">
      <c r="B36" s="80"/>
      <c r="C36" s="58"/>
      <c r="D36" s="79"/>
      <c r="E36" s="79"/>
      <c r="F36" s="86"/>
      <c r="G36" s="86"/>
      <c r="H36" s="286"/>
      <c r="I36" s="286"/>
      <c r="J36" s="286"/>
      <c r="K36" s="286"/>
      <c r="L36" s="54"/>
      <c r="M36" s="52"/>
      <c r="N36" s="286"/>
      <c r="O36" s="286"/>
      <c r="P36" s="286"/>
      <c r="Q36" s="286"/>
      <c r="R36" s="286"/>
      <c r="S36" s="299"/>
      <c r="T36" s="299"/>
      <c r="U36" s="299"/>
      <c r="V36" s="299"/>
      <c r="W36" s="299"/>
      <c r="X36" s="300"/>
      <c r="Y36" s="86"/>
      <c r="Z36" s="86"/>
      <c r="AA36" s="86"/>
    </row>
    <row r="37" spans="2:27" s="45" customFormat="1" ht="17.7" customHeight="1">
      <c r="B37" s="80"/>
      <c r="C37" s="58"/>
      <c r="D37" s="79"/>
      <c r="E37" s="79"/>
      <c r="F37" s="86"/>
      <c r="G37" s="86"/>
      <c r="H37" s="286"/>
      <c r="I37" s="286"/>
      <c r="J37" s="286"/>
      <c r="K37" s="286"/>
      <c r="L37" s="54"/>
      <c r="M37" s="52"/>
      <c r="N37" s="286"/>
      <c r="O37" s="286"/>
      <c r="P37" s="286"/>
      <c r="Q37" s="286"/>
      <c r="R37" s="286"/>
      <c r="S37" s="299"/>
      <c r="T37" s="299"/>
      <c r="U37" s="299"/>
      <c r="V37" s="299"/>
      <c r="W37" s="299"/>
      <c r="X37" s="300"/>
      <c r="Y37" s="86"/>
      <c r="Z37" s="86"/>
      <c r="AA37" s="86"/>
    </row>
    <row r="38" spans="2:27" s="45" customFormat="1" ht="17.7" customHeight="1">
      <c r="B38" s="80"/>
      <c r="C38" s="58"/>
      <c r="D38" s="79"/>
      <c r="E38" s="79"/>
      <c r="F38" s="86"/>
      <c r="G38" s="86"/>
      <c r="H38" s="286"/>
      <c r="I38" s="286"/>
      <c r="J38" s="286"/>
      <c r="K38" s="286"/>
      <c r="L38" s="54"/>
      <c r="M38" s="52"/>
      <c r="N38" s="286"/>
      <c r="O38" s="286"/>
      <c r="P38" s="286"/>
      <c r="Q38" s="286"/>
      <c r="R38" s="286"/>
      <c r="S38" s="299"/>
      <c r="T38" s="299"/>
      <c r="U38" s="299"/>
      <c r="V38" s="299"/>
      <c r="W38" s="299"/>
      <c r="X38" s="300"/>
      <c r="Y38" s="86"/>
      <c r="Z38" s="86"/>
      <c r="AA38" s="86"/>
    </row>
    <row r="39" spans="2:27" s="45" customFormat="1" ht="17.7" customHeight="1">
      <c r="B39" s="80"/>
      <c r="C39" s="58"/>
      <c r="D39" s="79"/>
      <c r="E39" s="79"/>
      <c r="F39" s="86"/>
      <c r="G39" s="86"/>
      <c r="H39" s="286"/>
      <c r="I39" s="286"/>
      <c r="J39" s="286"/>
      <c r="K39" s="286"/>
      <c r="L39" s="54"/>
      <c r="M39" s="52"/>
      <c r="N39" s="286"/>
      <c r="O39" s="286"/>
      <c r="P39" s="286"/>
      <c r="Q39" s="286"/>
      <c r="R39" s="286"/>
      <c r="S39" s="299"/>
      <c r="T39" s="299"/>
      <c r="U39" s="299"/>
      <c r="V39" s="299"/>
      <c r="W39" s="299"/>
      <c r="X39" s="300"/>
      <c r="Y39" s="86"/>
      <c r="Z39" s="86"/>
      <c r="AA39" s="86"/>
    </row>
    <row r="40" spans="2:27" s="45" customFormat="1" ht="6" customHeight="1">
      <c r="B40" s="80"/>
      <c r="C40" s="58"/>
      <c r="D40" s="79"/>
      <c r="E40" s="79"/>
      <c r="F40" s="86"/>
      <c r="G40" s="86"/>
      <c r="H40" s="286"/>
      <c r="I40" s="286"/>
      <c r="J40" s="286"/>
      <c r="K40" s="286"/>
      <c r="L40" s="54"/>
      <c r="M40" s="52"/>
      <c r="N40" s="286"/>
      <c r="O40" s="286"/>
      <c r="P40" s="286"/>
      <c r="Q40" s="286"/>
      <c r="R40" s="286"/>
      <c r="S40" s="299"/>
      <c r="T40" s="299"/>
      <c r="U40" s="299"/>
      <c r="V40" s="299"/>
      <c r="W40" s="299"/>
      <c r="X40" s="300"/>
      <c r="Y40" s="86"/>
      <c r="Z40" s="86"/>
      <c r="AA40" s="86"/>
    </row>
    <row r="41" spans="2:27" s="45" customFormat="1" ht="3" customHeight="1">
      <c r="B41" s="80"/>
      <c r="C41" s="58"/>
      <c r="D41" s="79"/>
      <c r="E41" s="79"/>
      <c r="F41" s="86"/>
      <c r="G41" s="86"/>
      <c r="H41" s="286"/>
      <c r="I41" s="286"/>
      <c r="J41" s="286"/>
      <c r="K41" s="286"/>
      <c r="L41" s="54"/>
      <c r="M41" s="52"/>
      <c r="N41" s="286"/>
      <c r="O41" s="286"/>
      <c r="P41" s="286"/>
      <c r="Q41" s="286"/>
      <c r="R41" s="286"/>
      <c r="S41" s="299"/>
      <c r="T41" s="299"/>
      <c r="U41" s="299"/>
      <c r="V41" s="299"/>
      <c r="W41" s="299"/>
      <c r="X41" s="300"/>
      <c r="Y41" s="86"/>
      <c r="Z41" s="86"/>
      <c r="AA41" s="86"/>
    </row>
    <row r="42" spans="2:27" s="45" customFormat="1" ht="6" customHeight="1">
      <c r="B42" s="80"/>
      <c r="C42" s="58"/>
      <c r="D42" s="79"/>
      <c r="E42" s="79"/>
      <c r="F42" s="86"/>
      <c r="G42" s="86"/>
      <c r="H42" s="286"/>
      <c r="I42" s="286"/>
      <c r="J42" s="286"/>
      <c r="K42" s="286"/>
      <c r="L42" s="54"/>
      <c r="M42" s="52"/>
      <c r="N42" s="286"/>
      <c r="O42" s="286"/>
      <c r="P42" s="286"/>
      <c r="Q42" s="286"/>
      <c r="R42" s="286"/>
      <c r="S42" s="294"/>
      <c r="T42" s="294"/>
      <c r="U42" s="294"/>
      <c r="V42" s="294"/>
      <c r="W42" s="294"/>
      <c r="X42" s="295"/>
      <c r="Y42" s="86"/>
      <c r="Z42" s="86"/>
      <c r="AA42" s="86"/>
    </row>
    <row r="43" spans="2:27" s="45" customFormat="1" ht="6.75" customHeight="1">
      <c r="B43" s="78"/>
      <c r="C43" s="77"/>
      <c r="D43" s="76"/>
      <c r="E43" s="76"/>
      <c r="F43" s="72"/>
      <c r="G43" s="72"/>
      <c r="H43" s="72"/>
      <c r="I43" s="72"/>
      <c r="J43" s="72"/>
      <c r="K43" s="72"/>
      <c r="L43" s="55"/>
      <c r="M43" s="115"/>
      <c r="N43" s="72"/>
      <c r="O43" s="72"/>
      <c r="P43" s="72"/>
      <c r="Q43" s="72"/>
      <c r="R43" s="72"/>
      <c r="S43" s="72"/>
      <c r="T43" s="72"/>
      <c r="U43" s="72"/>
      <c r="V43" s="72"/>
      <c r="W43" s="72"/>
      <c r="X43" s="73"/>
      <c r="Y43" s="86"/>
      <c r="Z43" s="86"/>
      <c r="AA43" s="86"/>
    </row>
    <row r="44" spans="2:27" s="45" customFormat="1" ht="15.75" customHeight="1">
      <c r="B44" s="287" t="s">
        <v>356</v>
      </c>
      <c r="C44" s="287"/>
      <c r="D44" s="287"/>
      <c r="E44" s="287"/>
      <c r="F44" s="287"/>
      <c r="G44" s="287"/>
      <c r="H44" s="287"/>
      <c r="I44" s="287"/>
      <c r="J44" s="287"/>
      <c r="K44" s="287"/>
      <c r="L44" s="287"/>
      <c r="M44" s="287"/>
      <c r="N44" s="287"/>
      <c r="O44" s="287"/>
      <c r="P44" s="287"/>
      <c r="Q44" s="287"/>
      <c r="R44" s="287"/>
      <c r="S44" s="287"/>
      <c r="T44" s="287"/>
      <c r="U44" s="287"/>
      <c r="V44" s="287"/>
      <c r="W44" s="287"/>
      <c r="X44" s="287"/>
      <c r="Y44" s="86"/>
      <c r="Z44" s="56"/>
      <c r="AA44" s="86"/>
    </row>
    <row r="45" spans="2:27" s="45" customFormat="1" ht="143.25" customHeight="1">
      <c r="B45" s="288" t="s">
        <v>406</v>
      </c>
      <c r="C45" s="289"/>
      <c r="D45" s="289"/>
      <c r="E45" s="289"/>
      <c r="F45" s="289"/>
      <c r="G45" s="289"/>
      <c r="H45" s="289"/>
      <c r="I45" s="289"/>
      <c r="J45" s="289"/>
      <c r="K45" s="289"/>
      <c r="L45" s="289"/>
      <c r="M45" s="289"/>
      <c r="N45" s="289"/>
      <c r="O45" s="289"/>
      <c r="P45" s="289"/>
      <c r="Q45" s="289"/>
      <c r="R45" s="289"/>
      <c r="S45" s="289"/>
      <c r="T45" s="289"/>
      <c r="U45" s="289"/>
      <c r="V45" s="289"/>
      <c r="W45" s="289"/>
      <c r="X45" s="290"/>
      <c r="Y45" s="52"/>
      <c r="Z45" s="52"/>
      <c r="AA45" s="52"/>
    </row>
    <row r="46" spans="2:27" s="45" customFormat="1" ht="18" customHeight="1">
      <c r="B46" s="279" t="s">
        <v>358</v>
      </c>
      <c r="C46" s="279"/>
      <c r="D46" s="279"/>
      <c r="E46" s="279"/>
      <c r="F46" s="279"/>
      <c r="G46" s="279"/>
      <c r="H46" s="279"/>
      <c r="I46" s="279"/>
      <c r="J46" s="279"/>
      <c r="K46" s="279"/>
      <c r="L46" s="279"/>
      <c r="M46" s="279"/>
      <c r="N46" s="279"/>
      <c r="O46" s="279"/>
      <c r="P46" s="279"/>
      <c r="Q46" s="279"/>
      <c r="R46" s="279"/>
      <c r="S46" s="279"/>
      <c r="T46" s="279"/>
      <c r="U46" s="279"/>
      <c r="V46" s="279"/>
      <c r="W46" s="279"/>
      <c r="X46" s="279"/>
      <c r="Y46" s="57"/>
      <c r="Z46" s="58"/>
      <c r="AA46" s="54"/>
    </row>
    <row r="47" spans="2:27" s="45" customFormat="1" ht="60.75" customHeight="1">
      <c r="B47" s="363" t="s">
        <v>407</v>
      </c>
      <c r="C47" s="354"/>
      <c r="D47" s="354"/>
      <c r="E47" s="354"/>
      <c r="F47" s="354"/>
      <c r="G47" s="354"/>
      <c r="H47" s="354"/>
      <c r="I47" s="354"/>
      <c r="J47" s="354"/>
      <c r="K47" s="354"/>
      <c r="L47" s="354"/>
      <c r="M47" s="354"/>
      <c r="N47" s="354"/>
      <c r="O47" s="354"/>
      <c r="P47" s="354"/>
      <c r="Q47" s="354"/>
      <c r="R47" s="354"/>
      <c r="S47" s="354"/>
      <c r="T47" s="354"/>
      <c r="U47" s="354"/>
      <c r="V47" s="354"/>
      <c r="W47" s="354"/>
      <c r="X47" s="355"/>
      <c r="Y47" s="57"/>
      <c r="Z47" s="58"/>
      <c r="AA47" s="54"/>
    </row>
    <row r="48" spans="2:27" s="45" customFormat="1" ht="16.2" customHeight="1">
      <c r="B48" s="279" t="s">
        <v>360</v>
      </c>
      <c r="C48" s="279"/>
      <c r="D48" s="279"/>
      <c r="E48" s="279"/>
      <c r="F48" s="279"/>
      <c r="G48" s="279"/>
      <c r="H48" s="279"/>
      <c r="I48" s="279"/>
      <c r="J48" s="279"/>
      <c r="K48" s="279"/>
      <c r="L48" s="279"/>
      <c r="M48" s="279"/>
      <c r="N48" s="279"/>
      <c r="O48" s="279"/>
      <c r="P48" s="279"/>
      <c r="Q48" s="279"/>
      <c r="R48" s="279"/>
      <c r="S48" s="279"/>
      <c r="T48" s="279"/>
      <c r="U48" s="279"/>
      <c r="V48" s="279"/>
      <c r="W48" s="279"/>
      <c r="X48" s="279"/>
      <c r="Y48" s="57"/>
      <c r="Z48" s="58"/>
      <c r="AA48" s="54"/>
    </row>
    <row r="49" spans="2:27" s="45" customFormat="1" ht="15.6" customHeight="1">
      <c r="B49" s="59" t="s">
        <v>3</v>
      </c>
      <c r="C49" s="283" t="s">
        <v>361</v>
      </c>
      <c r="D49" s="284"/>
      <c r="E49" s="285" t="s">
        <v>362</v>
      </c>
      <c r="F49" s="283"/>
      <c r="G49" s="283"/>
      <c r="H49" s="283"/>
      <c r="I49" s="283"/>
      <c r="J49" s="283"/>
      <c r="K49" s="284"/>
      <c r="L49" s="285" t="s">
        <v>363</v>
      </c>
      <c r="M49" s="283"/>
      <c r="N49" s="283"/>
      <c r="O49" s="283"/>
      <c r="P49" s="283"/>
      <c r="Q49" s="283"/>
      <c r="R49" s="283"/>
      <c r="S49" s="284"/>
      <c r="T49" s="285" t="s">
        <v>364</v>
      </c>
      <c r="U49" s="283"/>
      <c r="V49" s="283"/>
      <c r="W49" s="283"/>
      <c r="X49" s="284"/>
      <c r="Y49" s="57"/>
      <c r="Z49" s="58"/>
      <c r="AA49" s="54"/>
    </row>
    <row r="50" spans="2:27" s="45" customFormat="1" ht="15" customHeight="1">
      <c r="B50" s="109">
        <v>1</v>
      </c>
      <c r="C50" s="278">
        <v>44305</v>
      </c>
      <c r="D50" s="277"/>
      <c r="E50" s="277" t="s">
        <v>395</v>
      </c>
      <c r="F50" s="277"/>
      <c r="G50" s="277"/>
      <c r="H50" s="277"/>
      <c r="I50" s="277"/>
      <c r="J50" s="277"/>
      <c r="K50" s="277"/>
      <c r="L50" s="277" t="s">
        <v>396</v>
      </c>
      <c r="M50" s="277"/>
      <c r="N50" s="277"/>
      <c r="O50" s="277"/>
      <c r="P50" s="277"/>
      <c r="Q50" s="277"/>
      <c r="R50" s="277"/>
      <c r="S50" s="277"/>
      <c r="T50" s="278">
        <v>44305</v>
      </c>
      <c r="U50" s="277"/>
      <c r="V50" s="277"/>
      <c r="W50" s="277"/>
      <c r="X50" s="277"/>
      <c r="Y50" s="57"/>
      <c r="Z50" s="58"/>
      <c r="AA50" s="54"/>
    </row>
    <row r="51" spans="2:27" s="45" customFormat="1" ht="36.6" customHeight="1">
      <c r="B51" s="109">
        <v>2</v>
      </c>
      <c r="C51" s="278">
        <v>44720</v>
      </c>
      <c r="D51" s="277"/>
      <c r="E51" s="277" t="s">
        <v>365</v>
      </c>
      <c r="F51" s="277"/>
      <c r="G51" s="277"/>
      <c r="H51" s="277"/>
      <c r="I51" s="277"/>
      <c r="J51" s="277"/>
      <c r="K51" s="277"/>
      <c r="L51" s="277" t="s">
        <v>366</v>
      </c>
      <c r="M51" s="277"/>
      <c r="N51" s="277"/>
      <c r="O51" s="277"/>
      <c r="P51" s="277"/>
      <c r="Q51" s="277"/>
      <c r="R51" s="277"/>
      <c r="S51" s="277"/>
      <c r="T51" s="278">
        <v>44783</v>
      </c>
      <c r="U51" s="277"/>
      <c r="V51" s="277"/>
      <c r="W51" s="277"/>
      <c r="X51" s="277"/>
      <c r="Y51" s="57"/>
      <c r="Z51" s="58"/>
      <c r="AA51" s="54"/>
    </row>
    <row r="52" spans="2:27" s="45" customFormat="1" ht="15" customHeight="1">
      <c r="B52" s="109"/>
      <c r="C52" s="277"/>
      <c r="D52" s="277"/>
      <c r="E52" s="277"/>
      <c r="F52" s="277"/>
      <c r="G52" s="277"/>
      <c r="H52" s="277"/>
      <c r="I52" s="277"/>
      <c r="J52" s="277"/>
      <c r="K52" s="277"/>
      <c r="L52" s="277"/>
      <c r="M52" s="277"/>
      <c r="N52" s="277"/>
      <c r="O52" s="277"/>
      <c r="P52" s="277"/>
      <c r="Q52" s="277"/>
      <c r="R52" s="277"/>
      <c r="S52" s="277"/>
      <c r="T52" s="277"/>
      <c r="U52" s="277"/>
      <c r="V52" s="277"/>
      <c r="W52" s="277"/>
      <c r="X52" s="277"/>
      <c r="Y52" s="57"/>
      <c r="Z52" s="58"/>
      <c r="AA52" s="54"/>
    </row>
    <row r="53" spans="2:27" s="45" customFormat="1" ht="15" customHeight="1">
      <c r="B53" s="109"/>
      <c r="C53" s="277"/>
      <c r="D53" s="277"/>
      <c r="E53" s="277"/>
      <c r="F53" s="277"/>
      <c r="G53" s="277"/>
      <c r="H53" s="277"/>
      <c r="I53" s="277"/>
      <c r="J53" s="277"/>
      <c r="K53" s="277"/>
      <c r="L53" s="277"/>
      <c r="M53" s="277"/>
      <c r="N53" s="277"/>
      <c r="O53" s="277"/>
      <c r="P53" s="277"/>
      <c r="Q53" s="277"/>
      <c r="R53" s="277"/>
      <c r="S53" s="277"/>
      <c r="T53" s="277"/>
      <c r="U53" s="277"/>
      <c r="V53" s="277"/>
      <c r="W53" s="277"/>
      <c r="X53" s="277"/>
      <c r="Y53" s="57"/>
      <c r="Z53" s="58"/>
      <c r="AA53" s="54"/>
    </row>
    <row r="54" spans="2:27" s="45" customFormat="1" ht="15" customHeight="1">
      <c r="B54" s="109"/>
      <c r="C54" s="277"/>
      <c r="D54" s="277"/>
      <c r="E54" s="277"/>
      <c r="F54" s="277"/>
      <c r="G54" s="277"/>
      <c r="H54" s="277"/>
      <c r="I54" s="277"/>
      <c r="J54" s="277"/>
      <c r="K54" s="277"/>
      <c r="L54" s="277"/>
      <c r="M54" s="277"/>
      <c r="N54" s="277"/>
      <c r="O54" s="277"/>
      <c r="P54" s="277"/>
      <c r="Q54" s="277"/>
      <c r="R54" s="277"/>
      <c r="S54" s="277"/>
      <c r="T54" s="277"/>
      <c r="U54" s="277"/>
      <c r="V54" s="277"/>
      <c r="W54" s="277"/>
      <c r="X54" s="277"/>
      <c r="Y54" s="57"/>
      <c r="Z54" s="58"/>
      <c r="AA54" s="54"/>
    </row>
    <row r="55" spans="2:27" s="45" customFormat="1" ht="15.6" customHeight="1">
      <c r="B55" s="269" t="s">
        <v>367</v>
      </c>
      <c r="C55" s="270"/>
      <c r="D55" s="270"/>
      <c r="E55" s="270"/>
      <c r="F55" s="270"/>
      <c r="G55" s="270"/>
      <c r="H55" s="270"/>
      <c r="I55" s="270"/>
      <c r="J55" s="270"/>
      <c r="K55" s="270"/>
      <c r="L55" s="270"/>
      <c r="M55" s="270"/>
      <c r="N55" s="270"/>
      <c r="O55" s="270"/>
      <c r="P55" s="270"/>
      <c r="Q55" s="270"/>
      <c r="R55" s="270"/>
      <c r="S55" s="270"/>
      <c r="T55" s="270"/>
      <c r="U55" s="270"/>
      <c r="V55" s="270"/>
      <c r="W55" s="270"/>
      <c r="X55" s="271"/>
      <c r="Y55" s="57"/>
      <c r="Z55" s="58"/>
      <c r="AA55" s="54"/>
    </row>
    <row r="56" spans="2:27" s="45" customFormat="1" ht="26.7" customHeight="1">
      <c r="B56" s="60" t="s">
        <v>368</v>
      </c>
      <c r="C56" s="272" t="s">
        <v>369</v>
      </c>
      <c r="D56" s="273"/>
      <c r="E56" s="273"/>
      <c r="F56" s="273"/>
      <c r="G56" s="273"/>
      <c r="H56" s="273"/>
      <c r="I56" s="273"/>
      <c r="J56" s="273"/>
      <c r="K56" s="273"/>
      <c r="L56" s="273"/>
      <c r="M56" s="274"/>
      <c r="N56" s="275" t="s">
        <v>370</v>
      </c>
      <c r="O56" s="276"/>
      <c r="P56" s="272" t="s">
        <v>371</v>
      </c>
      <c r="Q56" s="273"/>
      <c r="R56" s="273"/>
      <c r="S56" s="273"/>
      <c r="T56" s="273"/>
      <c r="U56" s="273"/>
      <c r="V56" s="273"/>
      <c r="W56" s="273"/>
      <c r="X56" s="274"/>
      <c r="Y56" s="86"/>
      <c r="Z56" s="86"/>
      <c r="AA56" s="86"/>
    </row>
    <row r="57" spans="2:27" s="45" customFormat="1" ht="24.6" customHeight="1">
      <c r="B57" s="60" t="s">
        <v>372</v>
      </c>
      <c r="C57" s="272" t="s">
        <v>373</v>
      </c>
      <c r="D57" s="273"/>
      <c r="E57" s="273"/>
      <c r="F57" s="273"/>
      <c r="G57" s="273"/>
      <c r="H57" s="273"/>
      <c r="I57" s="273"/>
      <c r="J57" s="273"/>
      <c r="K57" s="273"/>
      <c r="L57" s="273"/>
      <c r="M57" s="274"/>
      <c r="N57" s="275" t="s">
        <v>370</v>
      </c>
      <c r="O57" s="276"/>
      <c r="P57" s="272" t="s">
        <v>374</v>
      </c>
      <c r="Q57" s="273"/>
      <c r="R57" s="273"/>
      <c r="S57" s="273"/>
      <c r="T57" s="273"/>
      <c r="U57" s="273"/>
      <c r="V57" s="273"/>
      <c r="W57" s="273"/>
      <c r="X57" s="274"/>
      <c r="Y57" s="86"/>
      <c r="Z57" s="86"/>
      <c r="AA57" s="86"/>
    </row>
    <row r="58" spans="2:27" s="45" customFormat="1" ht="27.6" customHeight="1">
      <c r="B58" s="60" t="s">
        <v>375</v>
      </c>
      <c r="C58" s="272" t="s">
        <v>376</v>
      </c>
      <c r="D58" s="273"/>
      <c r="E58" s="273"/>
      <c r="F58" s="273"/>
      <c r="G58" s="273"/>
      <c r="H58" s="273"/>
      <c r="I58" s="273"/>
      <c r="J58" s="273"/>
      <c r="K58" s="273"/>
      <c r="L58" s="273"/>
      <c r="M58" s="274"/>
      <c r="N58" s="275" t="s">
        <v>370</v>
      </c>
      <c r="O58" s="276"/>
      <c r="P58" s="272" t="s">
        <v>377</v>
      </c>
      <c r="Q58" s="273"/>
      <c r="R58" s="273"/>
      <c r="S58" s="273"/>
      <c r="T58" s="273"/>
      <c r="U58" s="273"/>
      <c r="V58" s="273"/>
      <c r="W58" s="273"/>
      <c r="X58" s="274"/>
      <c r="Y58" s="86"/>
      <c r="Z58" s="86"/>
      <c r="AA58" s="86"/>
    </row>
    <row r="59" spans="2:27" ht="13.5" customHeight="1">
      <c r="B59" s="269" t="s">
        <v>378</v>
      </c>
      <c r="C59" s="270"/>
      <c r="D59" s="270"/>
      <c r="E59" s="270"/>
      <c r="F59" s="270"/>
      <c r="G59" s="270"/>
      <c r="H59" s="270"/>
      <c r="I59" s="270"/>
      <c r="J59" s="270"/>
      <c r="K59" s="270"/>
      <c r="L59" s="270"/>
      <c r="M59" s="270"/>
      <c r="N59" s="270"/>
      <c r="O59" s="270"/>
      <c r="P59" s="270"/>
      <c r="Q59" s="270"/>
      <c r="R59" s="270"/>
      <c r="S59" s="270"/>
      <c r="T59" s="270"/>
      <c r="U59" s="270"/>
      <c r="V59" s="270"/>
      <c r="W59" s="270"/>
      <c r="X59" s="271"/>
    </row>
    <row r="60" spans="2:27" ht="18.600000000000001" customHeight="1">
      <c r="B60" s="60" t="s">
        <v>379</v>
      </c>
      <c r="C60" s="272"/>
      <c r="D60" s="273"/>
      <c r="E60" s="273"/>
      <c r="F60" s="273"/>
      <c r="G60" s="273"/>
      <c r="H60" s="273"/>
      <c r="I60" s="273"/>
      <c r="J60" s="273"/>
      <c r="K60" s="273"/>
      <c r="L60" s="273"/>
      <c r="M60" s="274"/>
      <c r="N60" s="275" t="s">
        <v>370</v>
      </c>
      <c r="O60" s="276"/>
      <c r="P60" s="272"/>
      <c r="Q60" s="273"/>
      <c r="R60" s="273"/>
      <c r="S60" s="273"/>
      <c r="T60" s="273"/>
      <c r="U60" s="273"/>
      <c r="V60" s="273"/>
      <c r="W60" s="273"/>
      <c r="X60" s="274"/>
    </row>
    <row r="61" spans="2:27" ht="16.2" customHeight="1">
      <c r="B61" s="60" t="s">
        <v>380</v>
      </c>
      <c r="C61" s="272"/>
      <c r="D61" s="273"/>
      <c r="E61" s="273"/>
      <c r="F61" s="273"/>
      <c r="G61" s="273"/>
      <c r="H61" s="273"/>
      <c r="I61" s="273"/>
      <c r="J61" s="273"/>
      <c r="K61" s="273"/>
      <c r="L61" s="273"/>
      <c r="M61" s="274"/>
      <c r="N61" s="275" t="s">
        <v>370</v>
      </c>
      <c r="O61" s="276"/>
      <c r="P61" s="272"/>
      <c r="Q61" s="273"/>
      <c r="R61" s="273"/>
      <c r="S61" s="273"/>
      <c r="T61" s="273"/>
      <c r="U61" s="273"/>
      <c r="V61" s="273"/>
      <c r="W61" s="273"/>
      <c r="X61" s="274"/>
    </row>
  </sheetData>
  <sheetProtection selectLockedCells="1" selectUnlockedCells="1"/>
  <mergeCells count="185">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6"/>
    <mergeCell ref="D26:H26"/>
    <mergeCell ref="I26:M26"/>
    <mergeCell ref="N26:S26"/>
    <mergeCell ref="T26:X26"/>
    <mergeCell ref="S30:X30"/>
    <mergeCell ref="E31:E34"/>
    <mergeCell ref="J31:K31"/>
    <mergeCell ref="S31:X42"/>
    <mergeCell ref="H32:I32"/>
    <mergeCell ref="J32:K32"/>
    <mergeCell ref="B27:C27"/>
    <mergeCell ref="D27:H27"/>
    <mergeCell ref="I27:M27"/>
    <mergeCell ref="N27:S27"/>
    <mergeCell ref="T27:X27"/>
    <mergeCell ref="B28:X28"/>
    <mergeCell ref="N32:O32"/>
    <mergeCell ref="P32:R32"/>
    <mergeCell ref="H33:I33"/>
    <mergeCell ref="J33:K33"/>
    <mergeCell ref="N33:O33"/>
    <mergeCell ref="P33:R33"/>
    <mergeCell ref="H30:I31"/>
    <mergeCell ref="J30:M30"/>
    <mergeCell ref="N30:O31"/>
    <mergeCell ref="P30:R31"/>
    <mergeCell ref="H34:I34"/>
    <mergeCell ref="J34:K34"/>
    <mergeCell ref="N34:O34"/>
    <mergeCell ref="P34:R34"/>
    <mergeCell ref="B35:E35"/>
    <mergeCell ref="H35:I35"/>
    <mergeCell ref="J35:K35"/>
    <mergeCell ref="N35:O35"/>
    <mergeCell ref="P35:R35"/>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B59:X59"/>
    <mergeCell ref="C60:M60"/>
    <mergeCell ref="N60:O60"/>
    <mergeCell ref="P60:X60"/>
    <mergeCell ref="C61:M61"/>
    <mergeCell ref="N61:O61"/>
    <mergeCell ref="P61:X61"/>
    <mergeCell ref="C57:M57"/>
    <mergeCell ref="N57:O57"/>
    <mergeCell ref="P57:X57"/>
    <mergeCell ref="C58:M58"/>
    <mergeCell ref="N58:O58"/>
    <mergeCell ref="P58:X58"/>
  </mergeCells>
  <dataValidations count="1">
    <dataValidation type="list" allowBlank="1" showInputMessage="1" showErrorMessage="1" sqref="P21:R21" xr:uid="{00000000-0002-0000-0300-000000000000}">
      <formula1>#REF!</formula1>
    </dataValidation>
  </dataValidation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K193"/>
  <sheetViews>
    <sheetView topLeftCell="A95" workbookViewId="0">
      <selection activeCell="E14" sqref="E14:R14"/>
    </sheetView>
  </sheetViews>
  <sheetFormatPr baseColWidth="10" defaultColWidth="11.44140625" defaultRowHeight="14.4"/>
  <cols>
    <col min="3" max="3" width="65.88671875" style="8" customWidth="1"/>
    <col min="4" max="4" width="48.44140625" style="8" customWidth="1"/>
    <col min="7" max="7" width="46.109375" customWidth="1"/>
    <col min="11" max="11" width="34.88671875" customWidth="1"/>
  </cols>
  <sheetData>
    <row r="3" spans="3:11">
      <c r="C3" s="39" t="s">
        <v>408</v>
      </c>
      <c r="D3" s="33" t="s">
        <v>409</v>
      </c>
      <c r="G3" s="36" t="s">
        <v>410</v>
      </c>
      <c r="K3" s="38" t="s">
        <v>411</v>
      </c>
    </row>
    <row r="4" spans="3:11" ht="19.2">
      <c r="C4" s="39" t="s">
        <v>412</v>
      </c>
      <c r="D4" s="34" t="s">
        <v>413</v>
      </c>
      <c r="G4" s="36" t="s">
        <v>414</v>
      </c>
      <c r="K4" s="38" t="s">
        <v>415</v>
      </c>
    </row>
    <row r="5" spans="3:11" ht="19.2">
      <c r="C5" s="39" t="s">
        <v>416</v>
      </c>
      <c r="D5" s="35" t="s">
        <v>417</v>
      </c>
      <c r="G5" s="36" t="s">
        <v>418</v>
      </c>
      <c r="K5" s="38" t="s">
        <v>419</v>
      </c>
    </row>
    <row r="6" spans="3:11" ht="19.2">
      <c r="C6" s="39" t="s">
        <v>420</v>
      </c>
      <c r="D6" s="35" t="s">
        <v>421</v>
      </c>
      <c r="G6" s="36" t="s">
        <v>422</v>
      </c>
      <c r="K6" s="38" t="s">
        <v>423</v>
      </c>
    </row>
    <row r="7" spans="3:11" ht="38.4">
      <c r="C7" s="39" t="s">
        <v>424</v>
      </c>
      <c r="D7" s="35" t="s">
        <v>425</v>
      </c>
      <c r="G7" s="36" t="s">
        <v>426</v>
      </c>
      <c r="K7" s="38" t="s">
        <v>427</v>
      </c>
    </row>
    <row r="8" spans="3:11" ht="38.4">
      <c r="C8" s="39" t="s">
        <v>428</v>
      </c>
      <c r="D8" s="35" t="s">
        <v>429</v>
      </c>
      <c r="G8" s="36" t="s">
        <v>430</v>
      </c>
      <c r="K8" s="38" t="s">
        <v>431</v>
      </c>
    </row>
    <row r="9" spans="3:11" ht="38.4">
      <c r="C9" s="39" t="s">
        <v>432</v>
      </c>
      <c r="D9" s="35" t="s">
        <v>433</v>
      </c>
      <c r="G9" s="36" t="s">
        <v>434</v>
      </c>
      <c r="K9" s="38" t="s">
        <v>435</v>
      </c>
    </row>
    <row r="10" spans="3:11" ht="57.6">
      <c r="C10" s="39" t="s">
        <v>436</v>
      </c>
      <c r="D10" s="35" t="s">
        <v>437</v>
      </c>
      <c r="G10" s="36" t="s">
        <v>438</v>
      </c>
      <c r="K10" s="38" t="s">
        <v>439</v>
      </c>
    </row>
    <row r="11" spans="3:11" ht="38.4">
      <c r="C11" s="39" t="s">
        <v>440</v>
      </c>
      <c r="D11" s="35" t="s">
        <v>441</v>
      </c>
      <c r="G11" s="36" t="s">
        <v>442</v>
      </c>
      <c r="K11" s="38" t="s">
        <v>443</v>
      </c>
    </row>
    <row r="12" spans="3:11" ht="38.4">
      <c r="C12" s="39" t="s">
        <v>444</v>
      </c>
      <c r="D12" s="35" t="s">
        <v>445</v>
      </c>
      <c r="G12" s="36" t="s">
        <v>446</v>
      </c>
      <c r="K12" s="38" t="s">
        <v>447</v>
      </c>
    </row>
    <row r="13" spans="3:11" ht="38.4">
      <c r="C13" s="39" t="s">
        <v>448</v>
      </c>
      <c r="D13" s="35" t="s">
        <v>449</v>
      </c>
      <c r="G13" s="36" t="s">
        <v>13</v>
      </c>
      <c r="K13" s="38" t="s">
        <v>450</v>
      </c>
    </row>
    <row r="14" spans="3:11" ht="38.4">
      <c r="C14" s="39" t="s">
        <v>451</v>
      </c>
      <c r="D14" s="35" t="s">
        <v>452</v>
      </c>
      <c r="G14" s="36" t="s">
        <v>453</v>
      </c>
      <c r="K14" s="38" t="s">
        <v>15</v>
      </c>
    </row>
    <row r="15" spans="3:11" ht="38.4">
      <c r="C15" s="39" t="s">
        <v>454</v>
      </c>
      <c r="D15" s="35" t="s">
        <v>455</v>
      </c>
      <c r="G15" s="36" t="s">
        <v>456</v>
      </c>
      <c r="K15" s="38" t="s">
        <v>457</v>
      </c>
    </row>
    <row r="16" spans="3:11" ht="57.6">
      <c r="C16" s="39" t="s">
        <v>458</v>
      </c>
      <c r="D16" s="35" t="s">
        <v>459</v>
      </c>
      <c r="G16" s="36" t="s">
        <v>460</v>
      </c>
      <c r="K16" s="38" t="s">
        <v>461</v>
      </c>
    </row>
    <row r="17" spans="3:11" ht="57.6">
      <c r="C17" s="39" t="s">
        <v>462</v>
      </c>
      <c r="D17" s="35" t="s">
        <v>463</v>
      </c>
      <c r="G17" s="37" t="s">
        <v>464</v>
      </c>
      <c r="K17" s="38" t="s">
        <v>465</v>
      </c>
    </row>
    <row r="18" spans="3:11" ht="57.6">
      <c r="C18" s="39" t="s">
        <v>466</v>
      </c>
      <c r="D18" s="35" t="s">
        <v>467</v>
      </c>
      <c r="G18" s="37" t="s">
        <v>468</v>
      </c>
      <c r="K18" s="38" t="s">
        <v>469</v>
      </c>
    </row>
    <row r="19" spans="3:11" ht="19.2">
      <c r="C19" s="39" t="s">
        <v>470</v>
      </c>
      <c r="D19" s="35" t="s">
        <v>471</v>
      </c>
      <c r="G19" s="36" t="s">
        <v>472</v>
      </c>
      <c r="K19" s="38" t="s">
        <v>473</v>
      </c>
    </row>
    <row r="20" spans="3:11" ht="38.4">
      <c r="C20" s="39" t="s">
        <v>474</v>
      </c>
      <c r="D20" s="35" t="s">
        <v>475</v>
      </c>
      <c r="G20" s="36" t="s">
        <v>476</v>
      </c>
      <c r="K20" s="38" t="s">
        <v>477</v>
      </c>
    </row>
    <row r="21" spans="3:11" ht="38.4">
      <c r="D21" s="35" t="s">
        <v>478</v>
      </c>
    </row>
    <row r="22" spans="3:11" ht="38.4">
      <c r="C22" s="8" t="s">
        <v>479</v>
      </c>
      <c r="D22" s="35" t="s">
        <v>480</v>
      </c>
    </row>
    <row r="23" spans="3:11" ht="19.2">
      <c r="C23" s="8" t="s">
        <v>481</v>
      </c>
      <c r="D23" s="35" t="s">
        <v>482</v>
      </c>
      <c r="G23" s="36"/>
    </row>
    <row r="24" spans="3:11" ht="19.2">
      <c r="C24" s="8" t="s">
        <v>11</v>
      </c>
      <c r="D24" s="35" t="s">
        <v>483</v>
      </c>
    </row>
    <row r="25" spans="3:11" ht="38.4">
      <c r="D25" s="35" t="s">
        <v>484</v>
      </c>
    </row>
    <row r="26" spans="3:11" ht="19.2">
      <c r="D26" s="35" t="s">
        <v>485</v>
      </c>
    </row>
    <row r="27" spans="3:11" ht="57.6">
      <c r="C27" s="40" t="s">
        <v>486</v>
      </c>
      <c r="D27" s="35" t="s">
        <v>487</v>
      </c>
    </row>
    <row r="28" spans="3:11" ht="38.4">
      <c r="C28" s="40" t="s">
        <v>488</v>
      </c>
      <c r="D28" s="35" t="s">
        <v>489</v>
      </c>
      <c r="G28" s="36"/>
    </row>
    <row r="29" spans="3:11" ht="57.6">
      <c r="C29" s="40" t="s">
        <v>490</v>
      </c>
      <c r="D29" s="35" t="s">
        <v>491</v>
      </c>
      <c r="G29" s="36"/>
    </row>
    <row r="30" spans="3:11" ht="57.6">
      <c r="C30" s="40" t="s">
        <v>60</v>
      </c>
      <c r="D30" s="35" t="s">
        <v>492</v>
      </c>
      <c r="G30" s="36"/>
    </row>
    <row r="31" spans="3:11" ht="38.4">
      <c r="C31" s="40" t="s">
        <v>190</v>
      </c>
      <c r="D31" s="35" t="s">
        <v>493</v>
      </c>
      <c r="G31" s="36"/>
    </row>
    <row r="32" spans="3:11" ht="28.8">
      <c r="C32" s="40" t="s">
        <v>494</v>
      </c>
      <c r="D32" s="35" t="s">
        <v>495</v>
      </c>
      <c r="G32" s="36"/>
    </row>
    <row r="33" spans="3:7" ht="38.4">
      <c r="C33" s="40" t="s">
        <v>496</v>
      </c>
      <c r="D33" s="35" t="s">
        <v>497</v>
      </c>
    </row>
    <row r="34" spans="3:7" ht="43.2">
      <c r="C34" s="40" t="s">
        <v>498</v>
      </c>
      <c r="D34" s="35" t="s">
        <v>499</v>
      </c>
      <c r="G34" s="36"/>
    </row>
    <row r="35" spans="3:7" ht="38.4">
      <c r="C35" s="40" t="s">
        <v>500</v>
      </c>
      <c r="D35" s="35" t="s">
        <v>501</v>
      </c>
      <c r="G35" s="36"/>
    </row>
    <row r="36" spans="3:7" ht="19.2">
      <c r="C36" s="40"/>
      <c r="D36" s="35" t="s">
        <v>502</v>
      </c>
      <c r="G36" s="36"/>
    </row>
    <row r="37" spans="3:7" ht="38.4">
      <c r="C37" s="40"/>
      <c r="D37" s="35" t="s">
        <v>503</v>
      </c>
      <c r="G37" s="36"/>
    </row>
    <row r="38" spans="3:7" ht="19.2">
      <c r="C38" s="40"/>
      <c r="D38" s="35" t="s">
        <v>504</v>
      </c>
      <c r="G38" s="36"/>
    </row>
    <row r="39" spans="3:7" ht="43.2">
      <c r="C39" s="40" t="s">
        <v>505</v>
      </c>
      <c r="D39" s="35" t="s">
        <v>506</v>
      </c>
      <c r="G39" s="36"/>
    </row>
    <row r="40" spans="3:7" ht="38.4">
      <c r="C40" s="40" t="s">
        <v>507</v>
      </c>
      <c r="D40" s="35" t="s">
        <v>508</v>
      </c>
      <c r="G40" s="36"/>
    </row>
    <row r="41" spans="3:7" ht="38.4">
      <c r="C41" s="40" t="s">
        <v>509</v>
      </c>
      <c r="D41" s="35" t="s">
        <v>510</v>
      </c>
    </row>
    <row r="42" spans="3:7" ht="38.4">
      <c r="C42" s="40" t="s">
        <v>511</v>
      </c>
      <c r="D42" s="35" t="s">
        <v>512</v>
      </c>
    </row>
    <row r="43" spans="3:7" ht="38.4">
      <c r="C43" s="40" t="s">
        <v>513</v>
      </c>
      <c r="D43" s="35" t="s">
        <v>514</v>
      </c>
    </row>
    <row r="44" spans="3:7" ht="38.4">
      <c r="C44" s="40" t="s">
        <v>515</v>
      </c>
      <c r="D44" s="35" t="s">
        <v>516</v>
      </c>
    </row>
    <row r="45" spans="3:7" ht="57.6">
      <c r="C45" s="40" t="s">
        <v>517</v>
      </c>
      <c r="D45" s="35" t="s">
        <v>518</v>
      </c>
    </row>
    <row r="46" spans="3:7" ht="38.4">
      <c r="C46" s="40" t="s">
        <v>519</v>
      </c>
      <c r="D46" s="35" t="s">
        <v>520</v>
      </c>
    </row>
    <row r="47" spans="3:7" ht="38.4">
      <c r="C47" s="40" t="s">
        <v>521</v>
      </c>
      <c r="D47" s="35" t="s">
        <v>522</v>
      </c>
    </row>
    <row r="48" spans="3:7" ht="38.4">
      <c r="C48" s="40" t="s">
        <v>523</v>
      </c>
      <c r="D48" s="35" t="s">
        <v>524</v>
      </c>
    </row>
    <row r="49" spans="3:4" ht="38.4">
      <c r="C49" s="40" t="s">
        <v>525</v>
      </c>
      <c r="D49" s="35" t="s">
        <v>526</v>
      </c>
    </row>
    <row r="50" spans="3:4" ht="38.4">
      <c r="C50" s="40" t="s">
        <v>527</v>
      </c>
      <c r="D50" s="35" t="s">
        <v>528</v>
      </c>
    </row>
    <row r="51" spans="3:4" ht="28.8">
      <c r="C51" s="40" t="s">
        <v>529</v>
      </c>
      <c r="D51" s="35" t="s">
        <v>530</v>
      </c>
    </row>
    <row r="52" spans="3:4" ht="38.4">
      <c r="C52" s="40" t="s">
        <v>173</v>
      </c>
      <c r="D52" s="35" t="s">
        <v>531</v>
      </c>
    </row>
    <row r="53" spans="3:4" ht="38.4">
      <c r="C53" s="40" t="s">
        <v>532</v>
      </c>
      <c r="D53" s="35" t="s">
        <v>533</v>
      </c>
    </row>
    <row r="54" spans="3:4" ht="38.4">
      <c r="C54" s="40" t="s">
        <v>534</v>
      </c>
      <c r="D54" s="35" t="s">
        <v>535</v>
      </c>
    </row>
    <row r="55" spans="3:4" ht="38.4">
      <c r="C55" s="40" t="s">
        <v>536</v>
      </c>
      <c r="D55" s="35" t="s">
        <v>537</v>
      </c>
    </row>
    <row r="56" spans="3:4" ht="38.4">
      <c r="C56" s="40" t="s">
        <v>191</v>
      </c>
      <c r="D56" s="35" t="s">
        <v>538</v>
      </c>
    </row>
    <row r="57" spans="3:4" ht="38.4">
      <c r="D57" s="35" t="s">
        <v>539</v>
      </c>
    </row>
    <row r="58" spans="3:4" ht="86.4">
      <c r="C58" s="40" t="s">
        <v>540</v>
      </c>
      <c r="D58" s="35" t="s">
        <v>541</v>
      </c>
    </row>
    <row r="59" spans="3:4" ht="43.2">
      <c r="C59" s="40" t="s">
        <v>542</v>
      </c>
      <c r="D59" s="35" t="s">
        <v>543</v>
      </c>
    </row>
    <row r="60" spans="3:4" ht="43.2">
      <c r="C60" s="40" t="s">
        <v>544</v>
      </c>
      <c r="D60" s="35" t="s">
        <v>545</v>
      </c>
    </row>
    <row r="61" spans="3:4" ht="57.6">
      <c r="C61" s="40" t="s">
        <v>546</v>
      </c>
      <c r="D61" s="35" t="s">
        <v>547</v>
      </c>
    </row>
    <row r="62" spans="3:4" ht="57.6">
      <c r="C62" s="40" t="s">
        <v>548</v>
      </c>
      <c r="D62" s="35" t="s">
        <v>549</v>
      </c>
    </row>
    <row r="63" spans="3:4" ht="38.4">
      <c r="C63" s="40" t="s">
        <v>550</v>
      </c>
      <c r="D63" s="35" t="s">
        <v>551</v>
      </c>
    </row>
    <row r="64" spans="3:4" ht="28.8">
      <c r="C64" s="40" t="s">
        <v>552</v>
      </c>
      <c r="D64" s="35" t="s">
        <v>553</v>
      </c>
    </row>
    <row r="65" spans="3:4" ht="38.4">
      <c r="C65" s="40" t="s">
        <v>554</v>
      </c>
      <c r="D65" s="35" t="s">
        <v>555</v>
      </c>
    </row>
    <row r="66" spans="3:4" ht="38.4">
      <c r="C66" s="40" t="s">
        <v>556</v>
      </c>
      <c r="D66" s="35" t="s">
        <v>557</v>
      </c>
    </row>
    <row r="67" spans="3:4" ht="38.4">
      <c r="C67" s="40" t="s">
        <v>192</v>
      </c>
      <c r="D67" s="35" t="s">
        <v>558</v>
      </c>
    </row>
    <row r="68" spans="3:4" ht="43.2">
      <c r="C68" s="40" t="s">
        <v>559</v>
      </c>
      <c r="D68" s="35" t="s">
        <v>560</v>
      </c>
    </row>
    <row r="69" spans="3:4" ht="28.8">
      <c r="C69" s="40" t="s">
        <v>561</v>
      </c>
      <c r="D69" s="35" t="s">
        <v>562</v>
      </c>
    </row>
    <row r="70" spans="3:4" ht="57.6">
      <c r="C70" s="40" t="s">
        <v>563</v>
      </c>
      <c r="D70" s="35" t="s">
        <v>564</v>
      </c>
    </row>
    <row r="71" spans="3:4" ht="38.4">
      <c r="C71" s="40" t="s">
        <v>565</v>
      </c>
      <c r="D71" s="35" t="s">
        <v>566</v>
      </c>
    </row>
    <row r="72" spans="3:4" ht="28.8">
      <c r="C72" s="40" t="s">
        <v>567</v>
      </c>
      <c r="D72" s="35" t="s">
        <v>568</v>
      </c>
    </row>
    <row r="73" spans="3:4" ht="38.4">
      <c r="C73" s="40" t="s">
        <v>569</v>
      </c>
      <c r="D73" s="35" t="s">
        <v>570</v>
      </c>
    </row>
    <row r="74" spans="3:4" ht="38.4">
      <c r="C74" s="40" t="s">
        <v>571</v>
      </c>
      <c r="D74" s="35" t="s">
        <v>572</v>
      </c>
    </row>
    <row r="75" spans="3:4" ht="57.6">
      <c r="C75" s="40" t="s">
        <v>573</v>
      </c>
      <c r="D75" s="35" t="s">
        <v>574</v>
      </c>
    </row>
    <row r="76" spans="3:4" ht="57.6">
      <c r="C76" s="40" t="s">
        <v>575</v>
      </c>
      <c r="D76" s="35" t="s">
        <v>576</v>
      </c>
    </row>
    <row r="77" spans="3:4" ht="38.4">
      <c r="C77" s="40" t="s">
        <v>577</v>
      </c>
      <c r="D77" s="35" t="s">
        <v>578</v>
      </c>
    </row>
    <row r="78" spans="3:4" ht="38.4">
      <c r="C78" s="40" t="s">
        <v>579</v>
      </c>
      <c r="D78" s="35" t="s">
        <v>580</v>
      </c>
    </row>
    <row r="79" spans="3:4" ht="43.2">
      <c r="C79" s="40" t="s">
        <v>581</v>
      </c>
      <c r="D79" s="35" t="s">
        <v>582</v>
      </c>
    </row>
    <row r="80" spans="3:4" ht="38.4">
      <c r="C80" s="40" t="s">
        <v>583</v>
      </c>
      <c r="D80" s="35" t="s">
        <v>584</v>
      </c>
    </row>
    <row r="81" spans="3:4" ht="38.4">
      <c r="C81" s="40" t="s">
        <v>585</v>
      </c>
      <c r="D81" s="35" t="s">
        <v>586</v>
      </c>
    </row>
    <row r="82" spans="3:4" ht="43.2">
      <c r="C82" s="40" t="s">
        <v>587</v>
      </c>
      <c r="D82" s="35" t="s">
        <v>588</v>
      </c>
    </row>
    <row r="83" spans="3:4" ht="38.4">
      <c r="C83" s="40" t="s">
        <v>174</v>
      </c>
      <c r="D83" s="35" t="s">
        <v>589</v>
      </c>
    </row>
    <row r="84" spans="3:4" ht="28.8">
      <c r="C84" s="40" t="s">
        <v>590</v>
      </c>
      <c r="D84" s="35" t="s">
        <v>591</v>
      </c>
    </row>
    <row r="85" spans="3:4" ht="38.4">
      <c r="C85" s="40" t="s">
        <v>592</v>
      </c>
      <c r="D85" s="35" t="s">
        <v>593</v>
      </c>
    </row>
    <row r="86" spans="3:4" ht="43.2">
      <c r="C86" s="40" t="s">
        <v>594</v>
      </c>
      <c r="D86" s="35" t="s">
        <v>595</v>
      </c>
    </row>
    <row r="87" spans="3:4" ht="38.4">
      <c r="C87" s="40" t="s">
        <v>596</v>
      </c>
      <c r="D87" s="35" t="s">
        <v>597</v>
      </c>
    </row>
    <row r="88" spans="3:4" ht="38.4">
      <c r="C88" s="40" t="s">
        <v>306</v>
      </c>
      <c r="D88" s="35" t="s">
        <v>598</v>
      </c>
    </row>
    <row r="89" spans="3:4" ht="38.4">
      <c r="C89" s="40" t="s">
        <v>599</v>
      </c>
      <c r="D89" s="35" t="s">
        <v>600</v>
      </c>
    </row>
    <row r="90" spans="3:4" ht="43.2">
      <c r="C90" s="40" t="s">
        <v>601</v>
      </c>
      <c r="D90" s="35" t="s">
        <v>602</v>
      </c>
    </row>
    <row r="91" spans="3:4" ht="43.2">
      <c r="C91" s="40" t="s">
        <v>603</v>
      </c>
      <c r="D91" s="35" t="s">
        <v>604</v>
      </c>
    </row>
    <row r="92" spans="3:4" ht="43.2">
      <c r="C92" s="40" t="s">
        <v>605</v>
      </c>
      <c r="D92" s="35" t="s">
        <v>606</v>
      </c>
    </row>
    <row r="93" spans="3:4" ht="43.2">
      <c r="C93" s="40" t="s">
        <v>607</v>
      </c>
      <c r="D93" s="35" t="s">
        <v>608</v>
      </c>
    </row>
    <row r="94" spans="3:4" ht="28.8">
      <c r="C94" s="40" t="s">
        <v>609</v>
      </c>
      <c r="D94" s="35" t="s">
        <v>610</v>
      </c>
    </row>
    <row r="95" spans="3:4" ht="38.4">
      <c r="C95" s="40" t="s">
        <v>611</v>
      </c>
      <c r="D95" s="35" t="s">
        <v>612</v>
      </c>
    </row>
    <row r="96" spans="3:4" ht="19.2">
      <c r="D96" s="35" t="s">
        <v>613</v>
      </c>
    </row>
    <row r="97" spans="3:4" ht="38.4">
      <c r="D97" s="35" t="s">
        <v>614</v>
      </c>
    </row>
    <row r="98" spans="3:4" ht="38.4">
      <c r="C98" s="38" t="s">
        <v>615</v>
      </c>
      <c r="D98" s="35" t="s">
        <v>616</v>
      </c>
    </row>
    <row r="99" spans="3:4" ht="38.4">
      <c r="C99" s="38" t="s">
        <v>617</v>
      </c>
      <c r="D99" s="35" t="s">
        <v>618</v>
      </c>
    </row>
    <row r="100" spans="3:4" ht="38.4">
      <c r="C100" s="38" t="s">
        <v>619</v>
      </c>
      <c r="D100" s="35" t="s">
        <v>620</v>
      </c>
    </row>
    <row r="101" spans="3:4" ht="38.4">
      <c r="C101" s="38" t="s">
        <v>621</v>
      </c>
      <c r="D101" s="35" t="s">
        <v>622</v>
      </c>
    </row>
    <row r="102" spans="3:4" ht="57.6">
      <c r="C102" s="38" t="s">
        <v>623</v>
      </c>
      <c r="D102" s="35" t="s">
        <v>624</v>
      </c>
    </row>
    <row r="103" spans="3:4" ht="38.4">
      <c r="C103" s="38" t="s">
        <v>625</v>
      </c>
      <c r="D103" s="35" t="s">
        <v>626</v>
      </c>
    </row>
    <row r="104" spans="3:4" ht="38.4">
      <c r="C104" s="38" t="s">
        <v>627</v>
      </c>
      <c r="D104" s="35" t="s">
        <v>628</v>
      </c>
    </row>
    <row r="105" spans="3:4" ht="38.4">
      <c r="C105" s="38" t="s">
        <v>629</v>
      </c>
      <c r="D105" s="35" t="s">
        <v>630</v>
      </c>
    </row>
    <row r="106" spans="3:4" ht="38.4">
      <c r="C106" s="38" t="s">
        <v>631</v>
      </c>
      <c r="D106" s="35" t="s">
        <v>632</v>
      </c>
    </row>
    <row r="107" spans="3:4" ht="38.4">
      <c r="C107" s="38" t="s">
        <v>633</v>
      </c>
      <c r="D107" s="35" t="s">
        <v>634</v>
      </c>
    </row>
    <row r="108" spans="3:4" ht="38.4">
      <c r="C108" s="38" t="s">
        <v>635</v>
      </c>
      <c r="D108" s="35" t="s">
        <v>636</v>
      </c>
    </row>
    <row r="109" spans="3:4" ht="38.4">
      <c r="C109" s="38" t="s">
        <v>637</v>
      </c>
      <c r="D109" s="35" t="s">
        <v>638</v>
      </c>
    </row>
    <row r="110" spans="3:4" ht="38.4">
      <c r="C110" s="38" t="s">
        <v>639</v>
      </c>
      <c r="D110" s="35" t="s">
        <v>640</v>
      </c>
    </row>
    <row r="111" spans="3:4" ht="38.4">
      <c r="C111" s="38" t="s">
        <v>641</v>
      </c>
      <c r="D111" s="35" t="s">
        <v>642</v>
      </c>
    </row>
    <row r="112" spans="3:4" ht="38.4">
      <c r="C112" s="38" t="s">
        <v>643</v>
      </c>
      <c r="D112" s="35" t="s">
        <v>644</v>
      </c>
    </row>
    <row r="113" spans="3:4" ht="38.4">
      <c r="C113" s="38" t="s">
        <v>645</v>
      </c>
      <c r="D113" s="35" t="s">
        <v>646</v>
      </c>
    </row>
    <row r="114" spans="3:4" ht="38.4">
      <c r="C114" s="38" t="s">
        <v>647</v>
      </c>
      <c r="D114" s="35" t="s">
        <v>648</v>
      </c>
    </row>
    <row r="115" spans="3:4" ht="57.6">
      <c r="C115" s="38" t="s">
        <v>649</v>
      </c>
      <c r="D115" s="35" t="s">
        <v>650</v>
      </c>
    </row>
    <row r="116" spans="3:4" ht="19.2">
      <c r="C116" s="38" t="s">
        <v>651</v>
      </c>
      <c r="D116" s="35" t="s">
        <v>652</v>
      </c>
    </row>
    <row r="117" spans="3:4" ht="38.4">
      <c r="C117" s="38" t="s">
        <v>653</v>
      </c>
      <c r="D117" s="35" t="s">
        <v>654</v>
      </c>
    </row>
    <row r="118" spans="3:4" ht="38.4">
      <c r="C118" s="38" t="s">
        <v>655</v>
      </c>
      <c r="D118" s="35" t="s">
        <v>656</v>
      </c>
    </row>
    <row r="119" spans="3:4" ht="38.4">
      <c r="C119" s="38" t="s">
        <v>657</v>
      </c>
      <c r="D119" s="35" t="s">
        <v>658</v>
      </c>
    </row>
    <row r="120" spans="3:4" ht="19.2">
      <c r="C120" s="38" t="s">
        <v>659</v>
      </c>
      <c r="D120" s="35" t="s">
        <v>660</v>
      </c>
    </row>
    <row r="121" spans="3:4" ht="19.2">
      <c r="C121" s="38" t="s">
        <v>661</v>
      </c>
      <c r="D121" s="35" t="s">
        <v>662</v>
      </c>
    </row>
    <row r="122" spans="3:4" ht="19.2">
      <c r="C122" s="38" t="s">
        <v>663</v>
      </c>
      <c r="D122" s="35" t="s">
        <v>664</v>
      </c>
    </row>
    <row r="123" spans="3:4" ht="19.2">
      <c r="C123" s="38" t="s">
        <v>665</v>
      </c>
      <c r="D123" s="35" t="s">
        <v>666</v>
      </c>
    </row>
    <row r="124" spans="3:4" ht="19.2">
      <c r="C124" s="38" t="s">
        <v>667</v>
      </c>
      <c r="D124" s="35" t="s">
        <v>668</v>
      </c>
    </row>
    <row r="125" spans="3:4" ht="38.4">
      <c r="C125" s="38" t="s">
        <v>669</v>
      </c>
      <c r="D125" s="35" t="s">
        <v>670</v>
      </c>
    </row>
    <row r="126" spans="3:4" ht="38.4">
      <c r="C126" s="38" t="s">
        <v>671</v>
      </c>
      <c r="D126" s="35" t="s">
        <v>672</v>
      </c>
    </row>
    <row r="127" spans="3:4" ht="57.6">
      <c r="C127" s="38" t="s">
        <v>673</v>
      </c>
      <c r="D127" s="35" t="s">
        <v>674</v>
      </c>
    </row>
    <row r="128" spans="3:4" ht="19.2">
      <c r="C128" s="38" t="s">
        <v>675</v>
      </c>
      <c r="D128" s="35" t="s">
        <v>676</v>
      </c>
    </row>
    <row r="129" spans="3:4" ht="38.4">
      <c r="C129" s="38" t="s">
        <v>677</v>
      </c>
      <c r="D129" s="35" t="s">
        <v>678</v>
      </c>
    </row>
    <row r="130" spans="3:4" ht="38.4">
      <c r="C130" s="38" t="s">
        <v>679</v>
      </c>
      <c r="D130" s="35" t="s">
        <v>680</v>
      </c>
    </row>
    <row r="131" spans="3:4" ht="38.4">
      <c r="C131" s="38" t="s">
        <v>681</v>
      </c>
      <c r="D131" s="35" t="s">
        <v>682</v>
      </c>
    </row>
    <row r="132" spans="3:4" ht="38.4">
      <c r="C132" s="38" t="s">
        <v>683</v>
      </c>
      <c r="D132" s="35" t="s">
        <v>684</v>
      </c>
    </row>
    <row r="133" spans="3:4" ht="38.4">
      <c r="C133" s="38" t="s">
        <v>685</v>
      </c>
      <c r="D133" s="35" t="s">
        <v>686</v>
      </c>
    </row>
    <row r="134" spans="3:4" ht="38.4">
      <c r="C134" s="38" t="s">
        <v>687</v>
      </c>
      <c r="D134" s="35" t="s">
        <v>688</v>
      </c>
    </row>
    <row r="135" spans="3:4" ht="57.6">
      <c r="C135" s="38" t="s">
        <v>689</v>
      </c>
      <c r="D135" s="35" t="s">
        <v>690</v>
      </c>
    </row>
    <row r="136" spans="3:4" ht="38.4">
      <c r="C136" s="38" t="s">
        <v>691</v>
      </c>
      <c r="D136" s="35" t="s">
        <v>692</v>
      </c>
    </row>
    <row r="137" spans="3:4" ht="38.4">
      <c r="C137" s="38" t="s">
        <v>693</v>
      </c>
      <c r="D137" s="35" t="s">
        <v>694</v>
      </c>
    </row>
    <row r="138" spans="3:4" ht="38.4">
      <c r="C138" s="38" t="s">
        <v>695</v>
      </c>
      <c r="D138" s="35" t="s">
        <v>696</v>
      </c>
    </row>
    <row r="139" spans="3:4" ht="57.6">
      <c r="C139" s="38" t="s">
        <v>697</v>
      </c>
      <c r="D139" s="35" t="s">
        <v>698</v>
      </c>
    </row>
    <row r="140" spans="3:4" ht="38.4">
      <c r="C140" s="38" t="s">
        <v>699</v>
      </c>
      <c r="D140" s="35" t="s">
        <v>700</v>
      </c>
    </row>
    <row r="141" spans="3:4" ht="19.2">
      <c r="C141" s="38" t="s">
        <v>701</v>
      </c>
      <c r="D141" s="35" t="s">
        <v>702</v>
      </c>
    </row>
    <row r="142" spans="3:4" ht="19.2">
      <c r="C142" s="38" t="s">
        <v>703</v>
      </c>
      <c r="D142" s="35" t="s">
        <v>704</v>
      </c>
    </row>
    <row r="143" spans="3:4" ht="38.4">
      <c r="C143" s="38" t="s">
        <v>705</v>
      </c>
      <c r="D143" s="35" t="s">
        <v>706</v>
      </c>
    </row>
    <row r="144" spans="3:4" ht="38.4">
      <c r="C144" s="38" t="s">
        <v>707</v>
      </c>
      <c r="D144" s="35" t="s">
        <v>708</v>
      </c>
    </row>
    <row r="145" spans="3:4" ht="38.4">
      <c r="C145" s="38" t="s">
        <v>709</v>
      </c>
      <c r="D145" s="35" t="s">
        <v>710</v>
      </c>
    </row>
    <row r="146" spans="3:4" ht="19.2">
      <c r="C146" s="38" t="s">
        <v>711</v>
      </c>
      <c r="D146" s="35" t="s">
        <v>712</v>
      </c>
    </row>
    <row r="147" spans="3:4" ht="38.4">
      <c r="C147" s="38" t="s">
        <v>713</v>
      </c>
      <c r="D147" s="35" t="s">
        <v>714</v>
      </c>
    </row>
    <row r="148" spans="3:4" ht="38.4">
      <c r="C148" s="38" t="s">
        <v>715</v>
      </c>
      <c r="D148" s="35" t="s">
        <v>716</v>
      </c>
    </row>
    <row r="149" spans="3:4" ht="38.4">
      <c r="C149" s="38" t="s">
        <v>717</v>
      </c>
      <c r="D149" s="35" t="s">
        <v>718</v>
      </c>
    </row>
    <row r="150" spans="3:4" ht="38.4">
      <c r="C150" s="38" t="s">
        <v>719</v>
      </c>
      <c r="D150" s="35" t="s">
        <v>720</v>
      </c>
    </row>
    <row r="151" spans="3:4" ht="57.6">
      <c r="C151" s="38" t="s">
        <v>721</v>
      </c>
      <c r="D151" s="35" t="s">
        <v>722</v>
      </c>
    </row>
    <row r="152" spans="3:4" ht="38.4">
      <c r="C152" s="38" t="s">
        <v>723</v>
      </c>
      <c r="D152" s="35" t="s">
        <v>724</v>
      </c>
    </row>
    <row r="153" spans="3:4" ht="38.4">
      <c r="C153" s="38" t="s">
        <v>725</v>
      </c>
      <c r="D153" s="35" t="s">
        <v>726</v>
      </c>
    </row>
    <row r="154" spans="3:4" ht="38.4">
      <c r="C154" s="38" t="s">
        <v>727</v>
      </c>
      <c r="D154" s="35" t="s">
        <v>728</v>
      </c>
    </row>
    <row r="155" spans="3:4" ht="38.4">
      <c r="C155" s="38" t="s">
        <v>729</v>
      </c>
      <c r="D155" s="35" t="s">
        <v>730</v>
      </c>
    </row>
    <row r="156" spans="3:4" ht="38.4">
      <c r="C156" s="38" t="s">
        <v>731</v>
      </c>
      <c r="D156" s="35" t="s">
        <v>732</v>
      </c>
    </row>
    <row r="157" spans="3:4" ht="38.4">
      <c r="C157" s="38" t="s">
        <v>733</v>
      </c>
      <c r="D157" s="35" t="s">
        <v>734</v>
      </c>
    </row>
    <row r="158" spans="3:4" ht="38.4">
      <c r="C158" s="38" t="s">
        <v>297</v>
      </c>
      <c r="D158" s="35" t="s">
        <v>735</v>
      </c>
    </row>
    <row r="159" spans="3:4" ht="38.4">
      <c r="C159" s="38" t="s">
        <v>736</v>
      </c>
      <c r="D159" s="35" t="s">
        <v>737</v>
      </c>
    </row>
    <row r="160" spans="3:4" ht="38.4">
      <c r="C160" s="38" t="s">
        <v>738</v>
      </c>
      <c r="D160" s="35" t="s">
        <v>739</v>
      </c>
    </row>
    <row r="161" spans="3:4" ht="57.6">
      <c r="C161" s="38" t="s">
        <v>740</v>
      </c>
      <c r="D161" s="35" t="s">
        <v>741</v>
      </c>
    </row>
    <row r="162" spans="3:4" ht="38.4">
      <c r="C162" s="38" t="s">
        <v>742</v>
      </c>
      <c r="D162" s="35" t="s">
        <v>743</v>
      </c>
    </row>
    <row r="163" spans="3:4" ht="38.4">
      <c r="C163" s="38" t="s">
        <v>744</v>
      </c>
      <c r="D163" s="35" t="s">
        <v>745</v>
      </c>
    </row>
    <row r="164" spans="3:4" ht="38.4">
      <c r="C164" s="38" t="s">
        <v>746</v>
      </c>
      <c r="D164" s="35" t="s">
        <v>747</v>
      </c>
    </row>
    <row r="165" spans="3:4" ht="38.4">
      <c r="C165" s="38" t="s">
        <v>748</v>
      </c>
      <c r="D165" s="35" t="s">
        <v>749</v>
      </c>
    </row>
    <row r="166" spans="3:4" ht="38.4">
      <c r="C166" s="38" t="s">
        <v>750</v>
      </c>
      <c r="D166" s="35" t="s">
        <v>751</v>
      </c>
    </row>
    <row r="167" spans="3:4" ht="38.4">
      <c r="C167" s="38" t="s">
        <v>752</v>
      </c>
      <c r="D167" s="35" t="s">
        <v>753</v>
      </c>
    </row>
    <row r="168" spans="3:4" ht="57.6">
      <c r="C168" s="38" t="s">
        <v>754</v>
      </c>
      <c r="D168" s="35" t="s">
        <v>755</v>
      </c>
    </row>
    <row r="169" spans="3:4" ht="38.4">
      <c r="C169" s="38" t="s">
        <v>756</v>
      </c>
      <c r="D169" s="35" t="s">
        <v>757</v>
      </c>
    </row>
    <row r="170" spans="3:4" ht="19.2">
      <c r="C170" s="38" t="s">
        <v>758</v>
      </c>
      <c r="D170" s="35" t="s">
        <v>759</v>
      </c>
    </row>
    <row r="171" spans="3:4" ht="38.4">
      <c r="C171" s="38" t="s">
        <v>760</v>
      </c>
      <c r="D171" s="35" t="s">
        <v>761</v>
      </c>
    </row>
    <row r="172" spans="3:4" ht="19.2">
      <c r="C172" s="38" t="s">
        <v>762</v>
      </c>
      <c r="D172" s="35" t="s">
        <v>763</v>
      </c>
    </row>
    <row r="173" spans="3:4">
      <c r="C173" s="38" t="s">
        <v>764</v>
      </c>
    </row>
    <row r="174" spans="3:4">
      <c r="C174" s="38" t="s">
        <v>765</v>
      </c>
    </row>
    <row r="175" spans="3:4">
      <c r="C175" s="38" t="s">
        <v>766</v>
      </c>
    </row>
    <row r="176" spans="3:4">
      <c r="C176" s="38" t="s">
        <v>767</v>
      </c>
    </row>
    <row r="177" spans="3:3">
      <c r="C177" s="38" t="s">
        <v>768</v>
      </c>
    </row>
    <row r="178" spans="3:3">
      <c r="C178" s="38" t="s">
        <v>769</v>
      </c>
    </row>
    <row r="179" spans="3:3">
      <c r="C179" s="38" t="s">
        <v>770</v>
      </c>
    </row>
    <row r="180" spans="3:3">
      <c r="C180" s="38" t="s">
        <v>771</v>
      </c>
    </row>
    <row r="181" spans="3:3">
      <c r="C181" s="38" t="s">
        <v>772</v>
      </c>
    </row>
    <row r="182" spans="3:3">
      <c r="C182" s="38" t="s">
        <v>773</v>
      </c>
    </row>
    <row r="183" spans="3:3">
      <c r="C183" s="38" t="s">
        <v>774</v>
      </c>
    </row>
    <row r="184" spans="3:3">
      <c r="C184" s="38" t="s">
        <v>775</v>
      </c>
    </row>
    <row r="185" spans="3:3">
      <c r="C185" s="38" t="s">
        <v>776</v>
      </c>
    </row>
    <row r="186" spans="3:3">
      <c r="C186" s="38" t="s">
        <v>777</v>
      </c>
    </row>
    <row r="187" spans="3:3">
      <c r="C187" s="38" t="s">
        <v>778</v>
      </c>
    </row>
    <row r="188" spans="3:3">
      <c r="C188" s="38" t="s">
        <v>779</v>
      </c>
    </row>
    <row r="189" spans="3:3">
      <c r="C189" s="38" t="s">
        <v>780</v>
      </c>
    </row>
    <row r="190" spans="3:3">
      <c r="C190" s="38" t="s">
        <v>781</v>
      </c>
    </row>
    <row r="191" spans="3:3">
      <c r="C191" s="38" t="s">
        <v>782</v>
      </c>
    </row>
    <row r="192" spans="3:3">
      <c r="C192" s="38" t="s">
        <v>783</v>
      </c>
    </row>
    <row r="193" spans="3:3">
      <c r="C193" s="38" t="s">
        <v>784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8"/>
  <sheetViews>
    <sheetView topLeftCell="B1" workbookViewId="0">
      <selection activeCell="J1" sqref="J1:J4"/>
    </sheetView>
  </sheetViews>
  <sheetFormatPr baseColWidth="10" defaultColWidth="11.5546875" defaultRowHeight="13.8"/>
  <cols>
    <col min="1" max="1" width="27.33203125" style="74" customWidth="1"/>
    <col min="2" max="8" width="11.5546875" style="74"/>
    <col min="9" max="9" width="98.33203125" style="74" customWidth="1"/>
    <col min="10" max="16384" width="11.5546875" style="74"/>
  </cols>
  <sheetData>
    <row r="1" spans="1:10" ht="69">
      <c r="A1" s="74" t="s">
        <v>785</v>
      </c>
      <c r="B1" s="74" t="s">
        <v>316</v>
      </c>
      <c r="C1" s="74" t="s">
        <v>336</v>
      </c>
      <c r="D1" s="74" t="s">
        <v>786</v>
      </c>
      <c r="E1" s="74" t="s">
        <v>787</v>
      </c>
      <c r="F1" s="74" t="s">
        <v>788</v>
      </c>
      <c r="G1" s="74" t="s">
        <v>789</v>
      </c>
      <c r="H1" s="74" t="s">
        <v>790</v>
      </c>
      <c r="I1" s="75" t="s">
        <v>540</v>
      </c>
      <c r="J1" s="74" t="s">
        <v>791</v>
      </c>
    </row>
    <row r="2" spans="1:10" ht="27.6">
      <c r="A2" s="74" t="s">
        <v>298</v>
      </c>
      <c r="B2" s="74" t="s">
        <v>792</v>
      </c>
      <c r="C2" s="74" t="s">
        <v>793</v>
      </c>
      <c r="D2" s="74" t="s">
        <v>794</v>
      </c>
      <c r="E2" s="74" t="s">
        <v>305</v>
      </c>
      <c r="F2" s="74" t="s">
        <v>795</v>
      </c>
      <c r="G2" s="74" t="s">
        <v>796</v>
      </c>
      <c r="H2" s="74" t="s">
        <v>797</v>
      </c>
      <c r="I2" s="75" t="s">
        <v>542</v>
      </c>
      <c r="J2" s="74" t="s">
        <v>332</v>
      </c>
    </row>
    <row r="3" spans="1:10" ht="41.4">
      <c r="A3" s="74" t="s">
        <v>798</v>
      </c>
      <c r="B3" s="74" t="s">
        <v>799</v>
      </c>
      <c r="D3" s="74" t="s">
        <v>333</v>
      </c>
      <c r="E3" s="74" t="s">
        <v>800</v>
      </c>
      <c r="F3" s="74" t="s">
        <v>801</v>
      </c>
      <c r="G3" s="74" t="s">
        <v>802</v>
      </c>
      <c r="H3" s="74" t="s">
        <v>290</v>
      </c>
      <c r="I3" s="75" t="s">
        <v>544</v>
      </c>
      <c r="J3" s="74" t="s">
        <v>803</v>
      </c>
    </row>
    <row r="4" spans="1:10" ht="41.4">
      <c r="A4" s="74" t="s">
        <v>804</v>
      </c>
      <c r="B4" s="74" t="s">
        <v>805</v>
      </c>
      <c r="D4" s="74" t="s">
        <v>806</v>
      </c>
      <c r="E4" s="74" t="s">
        <v>807</v>
      </c>
      <c r="F4" s="74" t="s">
        <v>427</v>
      </c>
      <c r="G4" s="74" t="s">
        <v>808</v>
      </c>
      <c r="H4" s="74" t="s">
        <v>473</v>
      </c>
      <c r="I4" s="75" t="s">
        <v>546</v>
      </c>
      <c r="J4" s="74" t="s">
        <v>809</v>
      </c>
    </row>
    <row r="5" spans="1:10" ht="41.4">
      <c r="A5" s="74" t="s">
        <v>810</v>
      </c>
      <c r="B5" s="74" t="s">
        <v>46</v>
      </c>
      <c r="D5" s="74" t="s">
        <v>811</v>
      </c>
      <c r="E5" s="74" t="s">
        <v>812</v>
      </c>
      <c r="F5" s="74" t="s">
        <v>813</v>
      </c>
      <c r="G5" s="74" t="s">
        <v>814</v>
      </c>
      <c r="I5" s="75" t="s">
        <v>548</v>
      </c>
    </row>
    <row r="6" spans="1:10">
      <c r="A6" s="74" t="s">
        <v>815</v>
      </c>
      <c r="B6" s="74" t="s">
        <v>816</v>
      </c>
      <c r="D6" s="74" t="s">
        <v>386</v>
      </c>
      <c r="E6" s="74" t="s">
        <v>817</v>
      </c>
      <c r="F6" s="74" t="s">
        <v>818</v>
      </c>
      <c r="G6" s="74" t="s">
        <v>819</v>
      </c>
      <c r="I6" s="75" t="s">
        <v>550</v>
      </c>
    </row>
    <row r="7" spans="1:10" ht="27.6">
      <c r="A7" s="74" t="s">
        <v>820</v>
      </c>
      <c r="B7" s="74" t="s">
        <v>821</v>
      </c>
      <c r="D7" s="74" t="s">
        <v>822</v>
      </c>
      <c r="E7" s="74" t="s">
        <v>823</v>
      </c>
      <c r="F7" s="74" t="s">
        <v>824</v>
      </c>
      <c r="G7" s="74" t="s">
        <v>825</v>
      </c>
      <c r="I7" s="75" t="s">
        <v>552</v>
      </c>
    </row>
    <row r="8" spans="1:10" ht="27.6">
      <c r="A8" s="74" t="s">
        <v>826</v>
      </c>
      <c r="E8" s="74" t="s">
        <v>827</v>
      </c>
      <c r="F8" s="74" t="s">
        <v>443</v>
      </c>
      <c r="G8" s="74" t="s">
        <v>828</v>
      </c>
      <c r="I8" s="75" t="s">
        <v>554</v>
      </c>
    </row>
    <row r="9" spans="1:10">
      <c r="E9" s="74" t="s">
        <v>829</v>
      </c>
      <c r="F9" s="74" t="s">
        <v>447</v>
      </c>
      <c r="G9" s="74" t="s">
        <v>830</v>
      </c>
      <c r="I9" s="75" t="s">
        <v>556</v>
      </c>
    </row>
    <row r="10" spans="1:10">
      <c r="E10" s="74" t="s">
        <v>307</v>
      </c>
      <c r="F10" s="74" t="s">
        <v>831</v>
      </c>
      <c r="G10" s="74" t="s">
        <v>832</v>
      </c>
      <c r="I10" s="75" t="s">
        <v>192</v>
      </c>
    </row>
    <row r="11" spans="1:10" ht="41.4">
      <c r="F11" s="74" t="s">
        <v>291</v>
      </c>
      <c r="G11" s="74" t="s">
        <v>292</v>
      </c>
      <c r="I11" s="75" t="s">
        <v>559</v>
      </c>
    </row>
    <row r="12" spans="1:10" ht="27.6">
      <c r="F12" s="74" t="s">
        <v>833</v>
      </c>
      <c r="G12" s="74" t="s">
        <v>834</v>
      </c>
      <c r="I12" s="75" t="s">
        <v>561</v>
      </c>
    </row>
    <row r="13" spans="1:10" ht="41.4">
      <c r="F13" s="74" t="s">
        <v>835</v>
      </c>
      <c r="G13" s="74" t="s">
        <v>836</v>
      </c>
      <c r="I13" s="75" t="s">
        <v>563</v>
      </c>
    </row>
    <row r="14" spans="1:10" ht="27.6">
      <c r="F14" s="74" t="s">
        <v>837</v>
      </c>
      <c r="G14" s="74" t="s">
        <v>838</v>
      </c>
      <c r="I14" s="75" t="s">
        <v>565</v>
      </c>
    </row>
    <row r="15" spans="1:10">
      <c r="F15" s="74" t="s">
        <v>465</v>
      </c>
      <c r="G15" s="74" t="s">
        <v>839</v>
      </c>
      <c r="I15" s="75" t="s">
        <v>567</v>
      </c>
    </row>
    <row r="16" spans="1:10" ht="27.6">
      <c r="F16" s="74" t="s">
        <v>840</v>
      </c>
      <c r="G16" s="74" t="s">
        <v>841</v>
      </c>
      <c r="I16" s="75" t="s">
        <v>569</v>
      </c>
    </row>
    <row r="17" spans="6:9">
      <c r="F17" s="74" t="s">
        <v>473</v>
      </c>
      <c r="G17" s="74" t="s">
        <v>842</v>
      </c>
      <c r="I17" s="75" t="s">
        <v>571</v>
      </c>
    </row>
    <row r="18" spans="6:9" ht="41.4">
      <c r="F18" s="74" t="s">
        <v>843</v>
      </c>
      <c r="G18" s="74" t="s">
        <v>844</v>
      </c>
      <c r="I18" s="75" t="s">
        <v>573</v>
      </c>
    </row>
    <row r="19" spans="6:9" ht="41.4">
      <c r="I19" s="75" t="s">
        <v>575</v>
      </c>
    </row>
    <row r="20" spans="6:9">
      <c r="I20" s="75" t="s">
        <v>577</v>
      </c>
    </row>
    <row r="21" spans="6:9" ht="27.6">
      <c r="I21" s="75" t="s">
        <v>579</v>
      </c>
    </row>
    <row r="22" spans="6:9" ht="27.6">
      <c r="I22" s="75" t="s">
        <v>581</v>
      </c>
    </row>
    <row r="23" spans="6:9" ht="27.6">
      <c r="I23" s="75" t="s">
        <v>583</v>
      </c>
    </row>
    <row r="24" spans="6:9" ht="27.6">
      <c r="I24" s="75" t="s">
        <v>585</v>
      </c>
    </row>
    <row r="25" spans="6:9" ht="27.6">
      <c r="I25" s="75" t="s">
        <v>587</v>
      </c>
    </row>
    <row r="26" spans="6:9">
      <c r="I26" s="75" t="s">
        <v>174</v>
      </c>
    </row>
    <row r="27" spans="6:9">
      <c r="I27" s="75" t="s">
        <v>590</v>
      </c>
    </row>
    <row r="28" spans="6:9" ht="27.6">
      <c r="I28" s="75" t="s">
        <v>592</v>
      </c>
    </row>
    <row r="29" spans="6:9" ht="27.6">
      <c r="I29" s="75" t="s">
        <v>594</v>
      </c>
    </row>
    <row r="30" spans="6:9">
      <c r="I30" s="75" t="s">
        <v>596</v>
      </c>
    </row>
    <row r="31" spans="6:9" ht="27.6">
      <c r="I31" s="75" t="s">
        <v>306</v>
      </c>
    </row>
    <row r="32" spans="6:9">
      <c r="I32" s="75" t="s">
        <v>599</v>
      </c>
    </row>
    <row r="33" spans="9:9" ht="27.6">
      <c r="I33" s="75" t="s">
        <v>601</v>
      </c>
    </row>
    <row r="34" spans="9:9" ht="27.6">
      <c r="I34" s="75" t="s">
        <v>845</v>
      </c>
    </row>
    <row r="35" spans="9:9" ht="41.4">
      <c r="I35" s="75" t="s">
        <v>605</v>
      </c>
    </row>
    <row r="36" spans="9:9" ht="27.6">
      <c r="I36" s="75" t="s">
        <v>607</v>
      </c>
    </row>
    <row r="37" spans="9:9" ht="27.6">
      <c r="I37" s="75" t="s">
        <v>609</v>
      </c>
    </row>
    <row r="38" spans="9:9">
      <c r="I38" s="75" t="s">
        <v>611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0405EA-6AE2-49FC-8D54-2FC378206F4A}">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DF6CAD02-3B2A-4497-AC55-3EE2D30C5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F6F540-9454-48B6-BC1D-51FCBAAE8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IN-PEI-GIAE-001</vt:lpstr>
      <vt:lpstr>IN-PEI-GIAE-002</vt:lpstr>
      <vt:lpstr>IN-PEI-GIAE-003</vt:lpstr>
      <vt:lpstr>Hoja1</vt:lpstr>
      <vt:lpstr>lista indicadores</vt:lpstr>
      <vt:lpstr>'IN-PEI-GIAE-001'!Área_de_impresión</vt:lpstr>
      <vt:lpstr>'IN-PEI-GIAE-002'!Área_de_impresión</vt:lpstr>
      <vt:lpstr>'IN-PEI-GIAE-003'!Área_de_impresión</vt:lpstr>
    </vt:vector>
  </TitlesOfParts>
  <Manager>ALMACEN E INVENTARIOS</Manager>
  <Company>IDIPRON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VIGENCIA 2022</dc:title>
  <dc:subject>FORMULACION</dc:subject>
  <dc:creator>jaime Fernando Manjarrés Ochoa</dc:creator>
  <cp:keywords>PLAN DE ACCION</cp:keywords>
  <dc:description/>
  <cp:lastModifiedBy>Carolina Ardila</cp:lastModifiedBy>
  <cp:revision/>
  <dcterms:created xsi:type="dcterms:W3CDTF">2021-01-29T16:02:32Z</dcterms:created>
  <dcterms:modified xsi:type="dcterms:W3CDTF">2023-01-31T01:07:54Z</dcterms:modified>
  <cp:category>5200 Almacen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