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Descargas\CUARTO SEGUIMIENTO 2022 PLAN DE ACCIÓN E INDICADORES\"/>
    </mc:Choice>
  </mc:AlternateContent>
  <xr:revisionPtr revIDLastSave="0" documentId="13_ncr:1_{098B7118-6B3C-4AFB-A25B-87B0F1F819AB}" xr6:coauthVersionLast="47" xr6:coauthVersionMax="47" xr10:uidLastSave="{00000000-0000-0000-0000-000000000000}"/>
  <bookViews>
    <workbookView xWindow="-108" yWindow="-108" windowWidth="23256" windowHeight="12576" xr2:uid="{F6EF27A3-F1D6-4BEB-AA0F-B0CAFD72D22C}"/>
  </bookViews>
  <sheets>
    <sheet name="PLAN DE ACCION" sheetId="7" r:id="rId1"/>
    <sheet name="IN-PEI-GCI-001" sheetId="24" r:id="rId2"/>
    <sheet name="IN-PEI GES-GCI-002" sheetId="25" r:id="rId3"/>
    <sheet name="IN-PEI GES-GCI-003" sheetId="26" r:id="rId4"/>
    <sheet name="IN-PEI GES-INV-001" sheetId="21" state="hidden" r:id="rId5"/>
    <sheet name="IN-PEI GES-INV-002" sheetId="22" state="hidden" r:id="rId6"/>
    <sheet name="IN-PEI GES-INV-003" sheetId="23" state="hidden" r:id="rId7"/>
    <sheet name="lista indicadores" sheetId="20" state="hidden" r:id="rId8"/>
    <sheet name="Hoja1" sheetId="12" state="hidden" r:id="rId9"/>
  </sheets>
  <externalReferences>
    <externalReference r:id="rId10"/>
  </externalReferences>
  <definedNames>
    <definedName name="_100.000_aportes_realizados_en_la_plataforma__Bogotá_Abierta">#REF!</definedName>
    <definedName name="_100__del_marco_de_gestión_de_TI___Arquitectura_empresarial_implementado">#REF!</definedName>
    <definedName name="_1013_Formación_para_una_participación_ciudadana_incidente_en_los_asuntos_públicos_de_la_ciudad.">#REF!</definedName>
    <definedName name="_1014_Fortalecimiento_a_las_organizaciones_para_la_participación_incidente_en_la_ciudad.">#REF!</definedName>
    <definedName name="_1080_Fortalecimiento_y_modernización_de_la_gestión_institucional">#REF!</definedName>
    <definedName name="_1088_Estrategias_para_la_modernización_de_las_Organizaciones_Comunales_en_el_Distrito_Capital.__1">#REF!</definedName>
    <definedName name="_1089_Promoción_para_una_participación_incidente_en_el_Distrito_Capital.">#REF!</definedName>
    <definedName name="_1193_Modernización_de_las_herramientas_tecnológicas_del_IDPAC.">#REF!</definedName>
    <definedName name="_20_de_puntos_de_participación_IDPAC_en_las_localidades.">#REF!</definedName>
    <definedName name="_Llevar_a_un_100__la_implementación_de_las_leyes_1712_de_2014_y_1474_de_2011">#REF!</definedName>
    <definedName name="Acompañar_50acciones_de_participación_ciudadana_realizadas_por_organizaciones_de_Propiedad_horizontal.">#REF!</definedName>
    <definedName name="Acompañar_el_50__de_las_organizaciones_comunales_de_primer_grado_en_temas_relacionados_con_acción_comunal.">#REF!</definedName>
    <definedName name="Acompañar_técnicamente_100_instancias_de_participación_en_el_Distrito_Capital.">#REF!</definedName>
    <definedName name="Acompañar100__de_las_organizaciones_comunales_de_segundo_grado_en_temas_relacionados_con_acción_comunal">#REF!</definedName>
    <definedName name="Adecuar_en_un_100__las_redes_y_hardware_de_acuerdo_a_las_necesidades_del_IDPAC.">#REF!</definedName>
    <definedName name="_xlnm.Print_Area" localSheetId="2">'IN-PEI GES-GCI-002'!$A$1:$X$63</definedName>
    <definedName name="_xlnm.Print_Area" localSheetId="3">'IN-PEI GES-GCI-003'!$A$1:$X$63</definedName>
    <definedName name="_xlnm.Print_Area" localSheetId="4">'IN-PEI GES-INV-001'!$A$1:$X$63</definedName>
    <definedName name="_xlnm.Print_Area" localSheetId="5">'IN-PEI GES-INV-002'!$A$1:$X$63</definedName>
    <definedName name="_xlnm.Print_Area" localSheetId="6">'IN-PEI GES-INV-003'!$A$1:$X$63</definedName>
    <definedName name="_xlnm.Print_Area" localSheetId="1">'IN-PEI-GCI-001'!$A$1:$X$63</definedName>
    <definedName name="Atender_20_puntos_de_Participación_IDPAC" localSheetId="4">#REF!</definedName>
    <definedName name="Atender_20_puntos_de_Participación_IDPAC" localSheetId="5">#REF!</definedName>
    <definedName name="Atender_20_puntos_de_Participación_IDPAC" localSheetId="6">#REF!</definedName>
    <definedName name="Atender_20_puntos_de_Participación_IDPAC">#REF!</definedName>
    <definedName name="Atender_en_un_100__los_requerimientos_de_Inspección__Vigilancia_y_control_de_las_organizaciones_comunales_que_sean_identificadas_como_prioritarias_por_la_Sub_Dirección_de_Asuntos_Comunales" localSheetId="4">#REF!</definedName>
    <definedName name="Atender_en_un_100__los_requerimientos_de_Inspección__Vigilancia_y_control_de_las_organizaciones_comunales_que_sean_identificadas_como_prioritarias_por_la_Sub_Dirección_de_Asuntos_Comunales" localSheetId="5">#REF!</definedName>
    <definedName name="Atender_en_un_100__los_requerimientos_de_Inspección__Vigilancia_y_control_de_las_organizaciones_comunales_que_sean_identificadas_como_prioritarias_por_la_Sub_Dirección_de_Asuntos_Comunales" localSheetId="6">#REF!</definedName>
    <definedName name="Atender_en_un_100__los_requerimientos_de_Inspección__Vigilancia_y_control_de_las_organizaciones_comunales_que_sean_identificadas_como_prioritarias_por_la_Sub_Dirección_de_Asuntos_Comunales">#REF!</definedName>
    <definedName name="Consolidar_Bogotá_Abierta_como_plataforma_digital_que_promueva_la_participación_ciudadana_en_el_Distrito." localSheetId="4">#REF!</definedName>
    <definedName name="Consolidar_Bogotá_Abierta_como_plataforma_digital_que_promueva_la_participación_ciudadana_en_el_Distrito." localSheetId="5">#REF!</definedName>
    <definedName name="Consolidar_Bogotá_Abierta_como_plataforma_digital_que_promueva_la_participación_ciudadana_en_el_Distrito." localSheetId="6">#REF!</definedName>
    <definedName name="Consolidar_Bogotá_Abierta_como_plataforma_digital_que_promueva_la_participación_ciudadana_en_el_Distrito.">#REF!</definedName>
    <definedName name="Desarrollar_30_obras_bajo_la_metodología_Uno___Uno___Todos__Una___Una___Todas__desarrolladas_y_entregadas_a_la_comunidad">#REF!</definedName>
    <definedName name="Desarrollar_30_obras_de_infraestructura_en_los_barrios_de_la_ciudad_con_participación_de_la_comunidad_bajo_el_modelo_Uno_Uno_Todos__Uno_Uno_Todas">#REF!</definedName>
    <definedName name="Desarrollar_una_Propuesta_de_racionalización_de_instancias_y_espacios_de_participación_en_el_distrito_capital_y_las_localidades.">#REF!</definedName>
    <definedName name="EA1_Adecuar_y_mantener_el_Sistema_Integrado_de_Gestión_del_IDPAC">#REF!</definedName>
    <definedName name="EA2_Fortalecer_las_herramientas_tecnológicas_del_IDPAC">#REF!</definedName>
    <definedName name="Elaborar_en_un_100__el_estudio_que_defina_la_metodología_y_los_mecanismos_de_implementación_de_política_pública_de_Participación_Ciudadana_y_Convivencia_en_Propiedad_Horizontal.">#REF!</definedName>
    <definedName name="Formar_10.000_ciudadanos_en_los_procesos_de_participación.">#REF!</definedName>
    <definedName name="Formar_10.000_ciudadanos_en_participación">#REF!</definedName>
    <definedName name="Formar_80_líderes_de_organizaciones_sociales_del_distrito_a_través_del_intercambio_de_experiencias_nacionales_e_internacionales_previstas_en_la_estrategia_Bogotá_líder">#REF!</definedName>
    <definedName name="Formular_48_Retos_sobre_las_necesidades_e_intereses_que_enfrenta__la_ciudad__en_una_plataforma_digital_que_promueva_la_participación_ciudadana_en_el_Distrito.">#REF!</definedName>
    <definedName name="Fortalecer__150_organizaciones_juveniles_en_espacios_y_procesos_de_participación">#REF!</definedName>
    <definedName name="Fortalecer_100__la_capacidad_operativa_en_los_procesos_estratégicos_y_de_apoyo">#REF!</definedName>
    <definedName name="Fortalecer_150_organizaciones_de_mujer_y_género_en_espacios_y_procesos_de_participación">#REF!</definedName>
    <definedName name="Fortalecer_150_organizaciones_étnicas_en_espacios_y_procesos_de_participación">#REF!</definedName>
    <definedName name="Fortalecer_50__organizaciones_sociales_de_población_con_discapacidad_en_espacios_y_procesos_de_participación">#REF!</definedName>
    <definedName name="Fortalecer_50_organizaciones_de_nuevas_expresiones_en_espacios_y_procesos_de_participación">#REF!</definedName>
    <definedName name="Fortalecer_los_19_Consejos_Locales_de_Propiedad_Horizontal_en_el_Distrito_Capital">#REF!</definedName>
    <definedName name="Generar_1_alianza_anual_con_entidad_pública_o_privada_para_el_fortalecimiento_de_las_JAC">#REF!</definedName>
    <definedName name="GM1_Modernizar_la_participación_en_el_Distrito_Capital">#REF!</definedName>
    <definedName name="GM2_Desarrollar_conocimiento_y_capacidades_de_la_ciudadanía_y_sus_organizaciones_para_ejercer_el_derecho_a_participar">#REF!</definedName>
    <definedName name="GM3_Fortalecer_la_gestión_de_la_ciudadanía_y_sus_organizaciones_desde_procesos__espacios_e_instancias_de_participación_en_el_nivel_local_y_distrital.">#REF!</definedName>
    <definedName name="Implementar_en_un_100__el_plan_de_gestión_del_cambio_al_interior_de_la_entidad">#REF!</definedName>
    <definedName name="Implementar_en_un_100__el_Sistema_de_Información_Integral_y_soporte_a_los_procesos_estratégicos__de_apoyo_y_evaluación">#REF!</definedName>
    <definedName name="Implementar_en_un_100__una_herramienta_tecnológica_que_facilite_el_seguimiento_al_grado_de_aplicabilidad_del_fortalecimiento_y_la_Inspección_Vigilancia_y_Control__a_las_Organizaciones_Comunales">#REF!</definedName>
    <definedName name="Implementar_un_Subsistema_Interno_de_Gestión_Documental_y_Archivo">#REF!</definedName>
    <definedName name="Incrementar_a_un_90__la_sostenibilidad_del_SIG_en_el_Gobierno_Distrital">#REF!</definedName>
    <definedName name="Integrar_el_modelo_de_atención_al_ciudadano__de_acuerdo_con_la_política_distrital">#REF!</definedName>
    <definedName name="Lograr_2.9_millones_de_impactos_ciudadanos_a_través_de_los_medios_de_comunicación_con_las_que_cuenta_el_IDPAC__Redes_sociales__emisora__página_web__otros">#REF!</definedName>
    <definedName name="Mantener_20_puntos_de_participación_IDPAC__con_una_infraestructura_adecuada_en_lo_que_concierne_a_puesto_de_trabajo_y_equipos_de_cómputo.">#REF!</definedName>
    <definedName name="Mejorar_las_herramientas_administrativas_del_IDPAC">#REF!</definedName>
    <definedName name="Periodicidadindicador">[1]Hoja1!$D$1:$D$4</definedName>
    <definedName name="Promover_64_acciones_de_transferencia_de_conocimiento_realizadas_por_líderes_formados_a_través_del_intercambio_de_experiencias_de_Bogotá_Líder" localSheetId="4">#REF!</definedName>
    <definedName name="Promover_64_acciones_de_transferencia_de_conocimiento_realizadas_por_líderes_formados_a_través_del_intercambio_de_experiencias_de_Bogotá_Líder" localSheetId="5">#REF!</definedName>
    <definedName name="Promover_64_acciones_de_transferencia_de_conocimiento_realizadas_por_líderes_formados_a_través_del_intercambio_de_experiencias_de_Bogotá_Líder" localSheetId="6">#REF!</definedName>
    <definedName name="Promover_64_acciones_de_transferencia_de_conocimiento_realizadas_por_líderes_formados_a_través_del_intercambio_de_experiencias_de_Bogotá_Líder">#REF!</definedName>
    <definedName name="Promover_y_acompañar_acciones_de_desarrollo_de_125_organizaciones_Comunales_en_el_Distrito_Capital" localSheetId="4">#REF!</definedName>
    <definedName name="Promover_y_acompañar_acciones_de_desarrollo_de_125_organizaciones_Comunales_en_el_Distrito_Capital" localSheetId="5">#REF!</definedName>
    <definedName name="Promover_y_acompañar_acciones_de_desarrollo_de_125_organizaciones_Comunales_en_el_Distrito_Capital" localSheetId="6">#REF!</definedName>
    <definedName name="Promover_y_acompañar_acciones_de_desarrollo_de_125_organizaciones_Comunales_en_el_Distrito_Capital">#REF!</definedName>
    <definedName name="Propiciar_64_espacios_de_transferencia_de_conocimiento_realizados_por_los_líderes_formados." localSheetId="4">#REF!</definedName>
    <definedName name="Propiciar_64_espacios_de_transferencia_de_conocimiento_realizados_por_los_líderes_formados." localSheetId="5">#REF!</definedName>
    <definedName name="Propiciar_64_espacios_de_transferencia_de_conocimiento_realizados_por_los_líderes_formados." localSheetId="6">#REF!</definedName>
    <definedName name="Propiciar_64_espacios_de_transferencia_de_conocimiento_realizados_por_los_líderes_formados.">#REF!</definedName>
    <definedName name="Realizar_350_Acciones_de_participación_ciudadana_desarrolladas_por_organizaciones_comunales__sociales_y_comunitarias">#REF!</definedName>
    <definedName name="Realizar_4_procesos_de_promoción_de_la_participación_y_fortalecimiento_a_los_medios_de_comunicación_comunitaria_y_alternativa_en_su_función_de_informar.">#REF!</definedName>
    <definedName name="Realizar_5_eventos_de_intercambio_de_experiencias_en_participación_con_líderes_de_organizaciones_sociales.">#REF!</definedName>
    <definedName name="Registrar_40.000_ciudadanos_en_la_plataforma_Bogotá_Abierta">#REF!</definedName>
    <definedName name="RI1_Fortalecer_la_capacidad_operativa_del_IDPAC">#REF!</definedName>
    <definedName name="Sostener_en_un_100__el_Sistema_Integrado_de_Gestión___SIG">#REF!</definedName>
    <definedName name="Subdirección_de_Fortalecimiento_de_la_Organización_Social">#REF!</definedName>
    <definedName name="Subdirección_de_Promoción_de_la_Participación">#REF!</definedName>
    <definedName name="Vincular_a_80_líderes_de_las_organizaciones_sociales_en_espacios_de_intercambio_de_conocimiento_a_nivel_nacional_o_internaciona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6" l="1"/>
  <c r="E31" i="26" s="1"/>
  <c r="D31" i="26"/>
  <c r="C32" i="26"/>
  <c r="D32" i="26"/>
  <c r="C33" i="26"/>
  <c r="D33" i="26"/>
  <c r="C34" i="26"/>
  <c r="D34" i="26"/>
  <c r="C31" i="25"/>
  <c r="D31" i="25"/>
  <c r="C32" i="25"/>
  <c r="E31" i="25" s="1"/>
  <c r="D32" i="25"/>
  <c r="C33" i="25"/>
  <c r="D33" i="25"/>
  <c r="C34" i="25"/>
  <c r="D34" i="25"/>
  <c r="C31" i="24"/>
  <c r="D31" i="24"/>
  <c r="C32" i="24"/>
  <c r="E31" i="24" s="1"/>
  <c r="D32" i="24"/>
  <c r="C33" i="24"/>
  <c r="D33" i="24"/>
  <c r="C34" i="24"/>
  <c r="D34" i="24"/>
  <c r="AN66" i="7" l="1"/>
  <c r="AR69" i="7"/>
  <c r="AS66" i="7"/>
  <c r="AR68" i="7"/>
  <c r="AR67" i="7"/>
  <c r="AR66" i="7"/>
  <c r="AR65" i="7"/>
  <c r="AR64" i="7"/>
  <c r="AR63" i="7"/>
  <c r="AR62" i="7"/>
  <c r="AS62" i="7" s="1"/>
  <c r="AR57" i="7"/>
  <c r="AN62" i="7"/>
  <c r="O66" i="7"/>
  <c r="O62" i="7"/>
  <c r="D34" i="23" l="1"/>
  <c r="C34" i="23"/>
  <c r="D33" i="23"/>
  <c r="C33" i="23"/>
  <c r="D32" i="23"/>
  <c r="C32" i="23"/>
  <c r="D31" i="23"/>
  <c r="C31" i="23"/>
  <c r="E31" i="23" l="1"/>
  <c r="D34" i="22"/>
  <c r="C34" i="22"/>
  <c r="E31" i="22" s="1"/>
  <c r="D33" i="22"/>
  <c r="C33" i="22"/>
  <c r="D32" i="22"/>
  <c r="C32" i="22"/>
  <c r="D31" i="22"/>
  <c r="C31" i="22"/>
  <c r="D34" i="21" l="1"/>
  <c r="C34" i="21"/>
  <c r="D33" i="21"/>
  <c r="C33" i="21"/>
  <c r="D32" i="21"/>
  <c r="C32" i="21"/>
  <c r="D31" i="21"/>
  <c r="C31" i="21"/>
  <c r="E31" i="21" s="1"/>
  <c r="AP82" i="7" l="1"/>
  <c r="AP86" i="7"/>
  <c r="AP85" i="7"/>
  <c r="AP89" i="7"/>
  <c r="AP88" i="7"/>
  <c r="AP87" i="7"/>
  <c r="AP84" i="7"/>
  <c r="AP81" i="7"/>
  <c r="AR54" i="7"/>
  <c r="AR50" i="7"/>
  <c r="AR42" i="7"/>
  <c r="AR38" i="7"/>
  <c r="AR34" i="7"/>
  <c r="AR30" i="7"/>
  <c r="AR26" i="7"/>
  <c r="O54" i="7"/>
  <c r="AR53" i="7"/>
  <c r="AR52" i="7"/>
  <c r="AR51" i="7"/>
  <c r="AN50" i="7"/>
  <c r="O50" i="7"/>
  <c r="AS50" i="7" l="1"/>
  <c r="K93" i="7" l="1"/>
  <c r="O42" i="7" l="1"/>
  <c r="O38" i="7"/>
  <c r="O34" i="7"/>
  <c r="O30" i="7"/>
  <c r="O26" i="7"/>
  <c r="AR56" i="7" l="1"/>
  <c r="AR55" i="7"/>
  <c r="AN54" i="7"/>
  <c r="AS54" i="7" l="1"/>
  <c r="K89" i="7" l="1"/>
  <c r="K85" i="7"/>
  <c r="K81" i="7"/>
  <c r="AJ81" i="7"/>
  <c r="AP83" i="7"/>
  <c r="AJ85" i="7"/>
  <c r="AJ89" i="7"/>
  <c r="AP90" i="7"/>
  <c r="AP91" i="7"/>
  <c r="AP92" i="7"/>
  <c r="AJ93" i="7"/>
  <c r="AP93" i="7"/>
  <c r="AP94" i="7"/>
  <c r="AP95" i="7"/>
  <c r="AP96" i="7"/>
  <c r="O46" i="7"/>
  <c r="AQ93" i="7" l="1"/>
  <c r="AQ85" i="7"/>
  <c r="AQ81" i="7"/>
  <c r="AQ89" i="7"/>
  <c r="O58" i="7"/>
  <c r="AQ97" i="7" l="1"/>
  <c r="AR45" i="7"/>
  <c r="AR44" i="7"/>
  <c r="AR43" i="7"/>
  <c r="AN42" i="7"/>
  <c r="AR41" i="7"/>
  <c r="AR40" i="7"/>
  <c r="AR39" i="7"/>
  <c r="AN38" i="7"/>
  <c r="AR37" i="7"/>
  <c r="AR36" i="7"/>
  <c r="AR35" i="7"/>
  <c r="AN34" i="7"/>
  <c r="AR33" i="7"/>
  <c r="AR32" i="7"/>
  <c r="AR31" i="7"/>
  <c r="AN30" i="7"/>
  <c r="AR61" i="7"/>
  <c r="AR60" i="7"/>
  <c r="AR59" i="7"/>
  <c r="AR58" i="7"/>
  <c r="AN58" i="7"/>
  <c r="AR49" i="7"/>
  <c r="AR48" i="7"/>
  <c r="AR47" i="7"/>
  <c r="AR46" i="7"/>
  <c r="AN46" i="7"/>
  <c r="AR29" i="7"/>
  <c r="AR28" i="7"/>
  <c r="AR27" i="7"/>
  <c r="AS30" i="7" l="1"/>
  <c r="AS38" i="7"/>
  <c r="AS46" i="7"/>
  <c r="AS58" i="7"/>
  <c r="AS26" i="7"/>
  <c r="AS34" i="7"/>
  <c r="AS42" i="7"/>
  <c r="AS70" i="7" l="1"/>
  <c r="R101" i="7" l="1"/>
  <c r="AN26" i="7"/>
</calcChain>
</file>

<file path=xl/sharedStrings.xml><?xml version="1.0" encoding="utf-8"?>
<sst xmlns="http://schemas.openxmlformats.org/spreadsheetml/2006/main" count="1785" uniqueCount="846">
  <si>
    <t>DIRECCIONAMIENTO ESTRATÉGICO</t>
  </si>
  <si>
    <t>CÓDIGO</t>
  </si>
  <si>
    <t>E-DES-FT-003</t>
  </si>
  <si>
    <t>VERSIÓN</t>
  </si>
  <si>
    <t>15</t>
  </si>
  <si>
    <t>FORMULACIÓN Y SEGUIMIENTO DEL PLAN DE ACCIÓN</t>
  </si>
  <si>
    <t>PÁGINA</t>
  </si>
  <si>
    <t>1 DE 1</t>
  </si>
  <si>
    <t>VIGENTE DESDE</t>
  </si>
  <si>
    <t xml:space="preserve">Fecha: </t>
  </si>
  <si>
    <t>Vigencia del plan:</t>
  </si>
  <si>
    <t>Tipo de reporte:</t>
  </si>
  <si>
    <t>2.Modificación a la formulación</t>
  </si>
  <si>
    <t xml:space="preserve">Subdirección / Oficina: </t>
  </si>
  <si>
    <t>Oficina asesora de planeación</t>
  </si>
  <si>
    <t>Proceso:</t>
  </si>
  <si>
    <t>Gestión del Conocimiento y la Innovación</t>
  </si>
  <si>
    <t>Recursos:</t>
  </si>
  <si>
    <t>Humanos, físicos, financieros, tecnológicos e institucionales</t>
  </si>
  <si>
    <t>ACCIONES ESTRATÉGICAS - PLAN DE ACCIÓN</t>
  </si>
  <si>
    <t>FORMULACIÓN</t>
  </si>
  <si>
    <t>PROGRAMACIÓN MENSUAL</t>
  </si>
  <si>
    <t>SEGUIMIENTO</t>
  </si>
  <si>
    <t>PLAN ESTRATEGICO INSTITUCIONAL</t>
  </si>
  <si>
    <t>PLAN DE ACCION INSTITUCIONAL</t>
  </si>
  <si>
    <t>Peso de las actividades</t>
  </si>
  <si>
    <t xml:space="preserve">Enero </t>
  </si>
  <si>
    <t>Febrero</t>
  </si>
  <si>
    <t>Marzo</t>
  </si>
  <si>
    <t>Abril</t>
  </si>
  <si>
    <t>Mayo</t>
  </si>
  <si>
    <t>Junio</t>
  </si>
  <si>
    <t>Julio</t>
  </si>
  <si>
    <t>Agosto</t>
  </si>
  <si>
    <t>Septiembre</t>
  </si>
  <si>
    <t>Octubre</t>
  </si>
  <si>
    <t>Noviembre</t>
  </si>
  <si>
    <t>Diciembre</t>
  </si>
  <si>
    <t>Subtotal ejecutado
(Actividades)</t>
  </si>
  <si>
    <t>Objetivo Estratégico</t>
  </si>
  <si>
    <t>Estrategia</t>
  </si>
  <si>
    <t>Iniciativa estratégica</t>
  </si>
  <si>
    <t>Definicion de iniciativa</t>
  </si>
  <si>
    <t>Criterios minimos de calidad</t>
  </si>
  <si>
    <t>Codigo de la actividad</t>
  </si>
  <si>
    <t>Acciones</t>
  </si>
  <si>
    <t>Meta</t>
  </si>
  <si>
    <t>Producto</t>
  </si>
  <si>
    <t>Plan institucional Decreto 612 al que pertenece la actividad</t>
  </si>
  <si>
    <t>Fecha Inicio</t>
  </si>
  <si>
    <t>Fecha Final</t>
  </si>
  <si>
    <t>Área/grupo/ equipo de trabajo responsable</t>
  </si>
  <si>
    <t>Descripción de actividades desarrolladas</t>
  </si>
  <si>
    <t>Soportes  (Actas de  Asistencia, Informes, Estudios, Informes de Convenios, etc.)</t>
  </si>
  <si>
    <t>Limitantes</t>
  </si>
  <si>
    <t>% Avance por trimestre</t>
  </si>
  <si>
    <t>% Avance Ejecución Anual</t>
  </si>
  <si>
    <t>Desg</t>
  </si>
  <si>
    <t>Suma</t>
  </si>
  <si>
    <t>Prog</t>
  </si>
  <si>
    <t>Ejec</t>
  </si>
  <si>
    <t xml:space="preserve">Fortalecer  la gestión del conocimiento de la entidad en la atención y prevención de las diversas dinámicas de la calle que afecta a los niños, niñas, adolescentes y jóvenes </t>
  </si>
  <si>
    <t>Fortalecimiento de los sistemas de información misional y territorial del IDIPRON</t>
  </si>
  <si>
    <t xml:space="preserve">Realizar lecturas territoriales descriptivas en las 20 localidades de Bogotá a través de la implementación del SITI. </t>
  </si>
  <si>
    <t>Acciones de recolección de información en el SITI, para la construcción del documento que contiene la descripción por localidad de acuerdo con los registros del SITI</t>
  </si>
  <si>
    <t xml:space="preserve">Verificar de los registros.
Realizar reportes mensuales de los registros
Realizar apoyo en territorio para el registro de la información
Realizar informes descriptivos
</t>
  </si>
  <si>
    <t>PAI-GCIN-2022-01</t>
  </si>
  <si>
    <t xml:space="preserve">Realizar rediseño del SITI </t>
  </si>
  <si>
    <t>3 mesas de trabajo del Área de Investigación</t>
  </si>
  <si>
    <t>Actas de coordinación</t>
  </si>
  <si>
    <t>No aplica</t>
  </si>
  <si>
    <t>Investigaciones</t>
  </si>
  <si>
    <t>Se realizaron 3 mesas de trabajo, por medio de la revisión y seguimiento a todos los procesos de registro del SITI. 
Las mesas se realizaron en la sede de la 61 los días 25 de enero, 1 y 7 de marzo. 
Frente a la meta propuesta se dio cumplimiento del 100% ya que en las 3 mesas de trabajo se plantearon e implementaron los aspectos para el rediseño del SITI, con base en todos los elementos aportados por los equipos territoriales de la entidad.</t>
  </si>
  <si>
    <t>Acta "Seguimiento productos Área de Investigación: Cierre 2021 y proyecciones 2022" del 25 de enero de 2022.
Acta "Seguimiento productos Área de Investigación: SITI Sistema de Información 
Territorial y Lecturas Territoriales 2022" del 1 de marzo de 2022.
Acta "Acta de reunión rediseño del SITI" del 7 de marzo de 2022" 
MIPG. Actividad desarrollada y soportada</t>
  </si>
  <si>
    <t>Primer Trimestre</t>
  </si>
  <si>
    <t>Segundo Trimestre</t>
  </si>
  <si>
    <t>Tercer Trimestre</t>
  </si>
  <si>
    <t>Cuarto Trimestre</t>
  </si>
  <si>
    <t>PAI-GCIN-2022-02</t>
  </si>
  <si>
    <t xml:space="preserve">Elaborar informe con la lectura territorial a partir de los resultados del SITI </t>
  </si>
  <si>
    <t>Desarrollar 10 recorridos con las Estrategias Territoriales para la implementación del SITI.
Elaborar 10 reportes cuantitativos del SITI.
Elaborar 4 informes con los resultados del SITI.</t>
  </si>
  <si>
    <t>10 documentos con notas descriptivas.
Presentación con los reportes.
1 informe final con la lectura territorial a partir de los resultados del SITI.</t>
  </si>
  <si>
    <t xml:space="preserve">Se participó en 2 recorridos con las estrategias territoriales Prevención y Calle.
Se elaboraron 2 notas de campo de los recorridos.
Se elaboraron 2 reportes de los registros del SITI. 
Se elaboraron mapas de las localidades para el primer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primer informe de la lectura territorial.  
¿Cuándo se hizo? Los recorridos se realizaron: 1.En la localidad Tunjuelito con la Estrategia Territorio Prevención, el día 23/03/2022.
2. En la localidad de Suba, con la
Estrategia Trabajo Calle:  29/03/2022
Frente a la meta propuesta se dio el cumplimiento del 20% que estaba proyectado, ya que se desarrollaron los recorridos con las estrategias territoriales para la implementación del SITI y con base en ello se elaboraron los reportes y los mapas para el informe con los resultados del SITI. </t>
  </si>
  <si>
    <t>REPORTE SITI
Febrero 21 a Marzo 20
Vigencia 2022.
REPORTE SITI
Marzo 21 a Abril 20
Vigencia 2022
Nota de campo 1 PR- Tunju
Nota de campo 1 Calle suba
MAPAS Santa Fe - Mártires</t>
  </si>
  <si>
    <t xml:space="preserve">Se participó en 3 recorridos con las estrategias territoriales Calle y Caminando Relajado.
Se elaboraron 3 notas de campo de los recorridos.
Se elaboraron 2 reportes de los registros del SITI. 
Se elaboraron mapas de las localidades para el segundo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segundo informe de la lectura territorial.  
¿Cuándo se hizo? Los recorridos se realizaron: 1. En la localidad de Suba con la Estrategia Caminando Relajad, el día   01/04/22.
2. En la localidad de Puente Aranda
con la Estrategia Equipo Calle el día 27/04/2022.
3. En la localidad de Usaquén con la Estrategia Caminando Relajado, el día  19/04/2022.
Frente a la meta propuesta se dio el cumplimiento del 30% que estaba proyectado, ya que se desarrollaron los recorridos con las estrategias territoriales para la implementación del SITI y con base en ello se elaboraron los reportes y los mapas para el informe con los resultados del SITI. </t>
  </si>
  <si>
    <t>REPORTE SITI
REPORTE SITI MAR-ABR.
REPORTE SITI
REPORTE SITI ABR-MAY
Vigencia 2022
Nota de campo #1 CR-Suba
Nota de campo #1 calle Puente Aranda
Nota de campo #1 CR Usaquen
USAQUÉN LECTURA TERRITORIAL</t>
  </si>
  <si>
    <t xml:space="preserve">Se participó en  recorridos con las estrategias territoriales Calle, Prevención y Caminando Relajado.
Se elaboraron 2 reportes de los registros del SITI. 
Se elaboraron mapas de las localidades para el segundo informe de la lectura territorial. 
¿Cómo se hizo? por medio del seguimiento en territorio de los procesos de registro del SITI por estrategia. 
La información de cada recorrido se registró en las actas.
Con base en los registros se realizó procesamiento y se elaboró reporte.
Se realizó geoprocesamiento y se elaboraron los mapas para el segundo informe de la lectura territorial.  
¿Cuándo se hizo? Los recorridos se realizaron: 
1. En la localidad de Barrios Unidos con las tres Estrategias territoriales, el día  29/08/22.
2. En la localidad de Antonio Nariño con las tres Estrategias, el día  06/09/2022.
3. En la localidad de Engativá con las tres estrategias territoriales. el día 16/09/2022
Frente a la meta propuesta se dio el cumplimiento del 30% que estaba proyectado, ya que se desarrollaron los recorridos con las estrategias territoriales para la implementación del SITI y con base en ello se elaboraron los reportes y los mapas para el informe con los resultados del SITI. </t>
  </si>
  <si>
    <t>REPORTE
REPORTE SITI JULIO 2022
REPORTE SITI  AGOSTO 2022
RECORRIDOS:
1. Acta recorrido "Identiicación de familias recicladoras carreteras. Localidad Barrios Unidos" 29082022.
2. Acta recorrido "Jornada de caracterización de carreteros con familias". Localidad Antonio Nariño" 06092022.
3. Acta recorrido "Jornada de caracterización de carreteros con familias". Localidad Engativá"16092022</t>
  </si>
  <si>
    <t xml:space="preserve">Se participó en  recorridos con la estrategia territorial Caminando Relajado.
Se elaboró 1 reporte de los registros del SITI. 
Se elaboraron 6 mapas de las localidades para el último informe de la lectura territorial. 
¿Cómo se hizo? por medio del seguimiento en territorio de los procesos de registro del SITI por estrategia. 
La información de cada recorrido se registró en las notas de campo.
Con base en los registros se realizó procesamiento y se elaboró reporte.
Se realizó geoprocesamiento y se elaboraron los mapas para el segundo informe de la lectura territorial.  
¿Cuándo se hizo? Los recorridos se realizaron: 
1. En la localidad de Bosa con la Estrategia territorial Caminando Relajado, el día 05/12/22.
2. En la localidad de Kennedy con con la Estrategia territorial Caminando Relajado, el día 05/12/22.
3. En la localidad de Ciudad Bolívar con la Estrategia territorial Caminando Relajado, el día 05/12/22.
Frente a la meta propuesta se dio el cumplimiento del 20% que estaba proyectado, ya que se desarrollaron los recorridos con las estrategias territoriales para la implementación del SITI y con base en ello se elaboraron los reportes y los mapas para el informe con los resultados del SITI. 
</t>
  </si>
  <si>
    <t>REPORTE SITI OCTUBRE Y NOVIEMBRE.
Mapas localidades Suba y Ciudad Bolívar. NOTAS DE CAMPO: Bosa, Kennedy y Ciudad Bolívar. 
Informe final con la lectura territorial a partir de los resultados del SITI.</t>
  </si>
  <si>
    <t>Fortalecimiento del área de investigaciones como centro de investigación, innovación, ciencia y pensamiento</t>
  </si>
  <si>
    <r>
      <t xml:space="preserve">
Gestionar el conocimiento </t>
    </r>
    <r>
      <rPr>
        <sz val="14"/>
        <color rgb="FFFF0000"/>
        <rFont val="Arial"/>
        <family val="2"/>
      </rPr>
      <t xml:space="preserve"> </t>
    </r>
    <r>
      <rPr>
        <sz val="14"/>
        <color theme="1"/>
        <rFont val="Arial"/>
        <family val="2"/>
      </rPr>
      <t xml:space="preserve">de la organización </t>
    </r>
  </si>
  <si>
    <t>Son todas las acciones que permiten realizar la gestión y difusión del conocimiento de la entidad</t>
  </si>
  <si>
    <t>Articulación con actor externo de la entidad
Planificación difusión del conocimiento
Presentación de resultados</t>
  </si>
  <si>
    <t>PAI-GCIN-2022-03</t>
  </si>
  <si>
    <t xml:space="preserve">Fomentar la conversación y transferencia del conocimiento entre entidades </t>
  </si>
  <si>
    <t xml:space="preserve">2 grupos transversales de conversación y transferencia del conocimiento </t>
  </si>
  <si>
    <t>Presentación con los resultados alcanzados en los dos grupos transversales</t>
  </si>
  <si>
    <t xml:space="preserve">¿Qué se hizo? Se participó en el segundo encuentro de la RIDIAC como representante de Colombia. ¿Cómo se hizo? Por medio del desarrollo de un espacio que contó con la participación de niños, niñas y adolescentes de México, Venezuela, Brasil, Colombia, Argentina, Chile y Republica Dominicana. El encuentro se caracterizó por el intercambio experiencial y cultural entre NNA, permitiendo reflexionar críticamente sobre sus derechos, situaciones que generan vulnerabilidad a sus derechos y su experiencia durante la pandemia.  
¿Cuándo se hizo? El encuentro se realizó el día 30 de marzo de 2022 
Frente a la meta propuesta se dio el cumplimiento del 40% que estaba proyectado, ya que se desarrolló el grupo transversal de transferencia del conocimiento y se elaboró la presentación con los resultados.   </t>
  </si>
  <si>
    <t>Resultados grupo RIDIAC</t>
  </si>
  <si>
    <t xml:space="preserve">¿Qué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60% que estaba proyectado, ya que se desarrolló el grupo transversal de transferencia del conocimiento con la Universidad del Rosario y se elaboró la presentación con los resultados.   </t>
  </si>
  <si>
    <t xml:space="preserve">Resultados grupo Cátedra </t>
  </si>
  <si>
    <t xml:space="preserve">Realizar investigaciones y/o estudios sobre las problemáticas y/o dinámicas de calle que afectan los NNAJ para su apropiación en la entidad y conocimiento en la ciudad </t>
  </si>
  <si>
    <t>Son todas las acciones que se desarrollan para la producción del conocimiento</t>
  </si>
  <si>
    <t>Cronograma 
Desarrollo de grupos de estudio
Revisión bibliografica
Documento con resultados</t>
  </si>
  <si>
    <t>PAI-GCIN-2022-04</t>
  </si>
  <si>
    <t>Desarrollar una publicación sobre las diversas dinámicas relacionadas con niñez o adolescencia o Juventudes</t>
  </si>
  <si>
    <t>4 sesiones de grupo de estudio sobre la publicación</t>
  </si>
  <si>
    <t>Documento con avance de la publicación</t>
  </si>
  <si>
    <t>¿Qué se hizo? Se elaboraron dos propuestas para la publicación ¿Cómo se hizo? Por medio de la consulta, análisis y planteamiento de dos propuestas preliminares a partir de los estudios que se han realizado en desde el Área de Investigación y las necesidades institucionales correspondientes a la misión institucional.   
¿Cuándo se hizo? Durante enero y febrero se construyó la propuesta sobre la temática de migrantes. 
Durante febrero y marzo se construyó la propuesta sobre niñez. 
Frente a la meta propuesta se dio el cumplimiento del 20% que estaba proyectado, ya que se elaboró el documento por cada temática.</t>
  </si>
  <si>
    <t xml:space="preserve">Propuesta migrantes (documento de trabajo) 
Propuesta de proyecto de investigación sobre niñas y niños de calle 20220328 </t>
  </si>
  <si>
    <t>¿Qué se hizo? Se elaboraron dos presentaciones para delimitar el alcance de cada propuesta ¿Cómo se hizo? Por medio de la revisión y delimitación de cada planteamiento.
¿Cuándo se hizo? Durante el segundo trimestre se construyó la presentación de cada una de las propuestas. 
Frente a la meta propuesta se dio el cumplimiento del 20% que estaba proyectado, ya que se delimitó el alcance de cada temática.</t>
  </si>
  <si>
    <t>Presentación propuesta de estudio niñez
Presentación propuesta de estudio población migrante</t>
  </si>
  <si>
    <t>¿Qué se hizo? Se elaboraron dos presentaciones con la caracterización de las familias de NNA de IDIPRON ¿Cómo se hizo? Por medio de la revisión y el procesamiento de información del SIMI.
¿Cuándo se hizo? Durante el tercer trimestre se construyeron las presentaciones con la caracterización de las familias.  
Frente a la meta propuesta se dio el cumplimiento del 40% que estaba proyectado, ya que se estableció la temática y se elaboró producto con la caracterización.</t>
  </si>
  <si>
    <t xml:space="preserve">Presentación Caracterización Familias 19072022.
Presentación Caracterización Familias 27072022.
 </t>
  </si>
  <si>
    <t xml:space="preserve">¿Qué se hizo? Se elaboró informe con la caracterización de las familias de NNA de IDIPRON ¿Cómo se hizo? Por medio de la revisión y el procesamiento de información del SIMI.
¿Cuándo se hizo? Durante el cuarto trimestre se construyó el documento con la caracterización de las familias.  
Frente a la meta propuesta se dio el cumplimiento del 20% que estaba proyectado, ya que se elaboró producto con la caracterización.
</t>
  </si>
  <si>
    <t>Informe Caracterización Familias</t>
  </si>
  <si>
    <t>PAI-GCIN-2022-05</t>
  </si>
  <si>
    <t>Realizar seguimiento al mercado laboral</t>
  </si>
  <si>
    <t xml:space="preserve">3 informes de seguimiento al mercado laboral </t>
  </si>
  <si>
    <t>Presentación con el informe del seguimiento</t>
  </si>
  <si>
    <t xml:space="preserve">¿Qué se hizo? Se elaboró la presentación con el primer informe de seguimiento al mercado laboral.  ¿Cómo se hizo? Por medio de la consulta de las bases de datos del Observatorio Laboral del SENA, de acuerdo con la definición de criterios para identificar los nichos de empleo, donde hubiera más vacantes y menos inscritos para los niveles: técnico, calificado y elemental. Se seleccionaron las 10 ocupaciones con mejor relación entre vacantes e inscritos.  
¿Cuándo se hizo? Durante el mes de marzo. 
Frente a la meta propuesta se dio el cumplimiento del 20% que estaba proyectado, ya que se elaboró la presentación con el seguimiento. </t>
  </si>
  <si>
    <t>I Seguimiento al mercado laboral</t>
  </si>
  <si>
    <t xml:space="preserve">¿Qué se hizo? Se construyó comparativo con base en el segundo informe de seguimiento al mercado laboral.  ¿Cómo se hizo? Por medio del ejercicio de contrastar los cursos y talleres ofrecidos por el IDIPRON con la dinámica del mercado laboral.  
¿Cuándo se hizo? Durante el segundo trimestre. 
Frente a la meta propuesta se dio el cumplimiento del 40% que estaba proyectado, ya que se construyó comparativo al contrastar los cursos y talleres ofrecidos por el IDIPRON con la dinámica del mercado laboral reportada en el segundo seguimiento. </t>
  </si>
  <si>
    <t>II Seguimiento Reporte mercado laboral en relación con oferta de talleres del IDIPRON</t>
  </si>
  <si>
    <t>¿Qué se hizo? Se construyó informe con base en el segundo informe de seguimiento al mercado laboral. el cual es titulado de la siguiente manera: 2.	Segundo filtro: competencias del siglo XXI para los jóvenes del IDIPRON, dentro del documento: "Plan de trabajo 2022 para la adecuación de oferta institucional en el marco del Estudio de las dinámicas y necesidades en materia de habilidades y competencias para la actualización constante de la oferta de la capacitación de los NNAJ" ¿Cómo se hizo? Por medio del ejercicio de análisis de los seguimientos a la dinámica del mercado laboral.  
¿Cuándo se hizo? Durante el tercer trimestre. 
Frente a la meta propuesta se dio el cumplimiento del 40% que estaba proyectado, ya que se construyó documento con las recomendaciones para la definición de un conjunto de competencias para el siglo XXI que sea apropiado para los jóvenes del IDIPRON.
MIPG. Actividad finalizada.</t>
  </si>
  <si>
    <t>Apartado 2.	Segundo filtro: competencias del siglo XXI para los jóvenes del IDIPRON, dentro del documento: "Plan de trabajo 2022 para la adecuación de oferta institucional en el marco del Estudio de las dinámicas y necesidades en materia de habilidades y competencias para la actualización constante de la oferta de la capacitación de los NNAJ"</t>
  </si>
  <si>
    <t>Desarrollo de estrategias para el fortalecimiento de las capacidades físicas, tecnológicas, administrativas, operativas y mejoramiento del desempeño institucional para enfrentar las necesidades del IDIPRON en el siglo XXI.</t>
  </si>
  <si>
    <t>Fortalecimiento del Modelo Integrado de Planeación y Gestión en el IDIPRON</t>
  </si>
  <si>
    <t>Implementación, desarrollo, interiorización y apropiación de las políticas de MIPG.</t>
  </si>
  <si>
    <t>Son todas las acciones y actividades que conducen  al mejoramiento continuo del modelo integrado de planeacion y gestion MIPG</t>
  </si>
  <si>
    <t>Ejecucion de actividades para el fortalecimiento de politicas del MIPG</t>
  </si>
  <si>
    <t>PAI-GCIN-2022-06</t>
  </si>
  <si>
    <t xml:space="preserve">Realizar actividades para el fortalecimiento de la politica de la politica de  Seguimiento y evaluación del desempeño institucional </t>
  </si>
  <si>
    <t>12 monitoreos</t>
  </si>
  <si>
    <t>Matriz de excel de reporte
Pantallazo de cargue en drive de las evidencias
Correo electronico de envio del monitoreo</t>
  </si>
  <si>
    <t xml:space="preserve">Plan de adecuacion y sostenibilidad - Seguimiento y evaluación del desempeño institucional </t>
  </si>
  <si>
    <t xml:space="preserve"> </t>
  </si>
  <si>
    <t>¿Qué se hizo? Se realizó el monitoreo a los indicadores del Área de Investigación  ¿Cómo se hizo? Por medio del seguimiento a las actividades correspondientes a cada meta: Estudio, Lecturas Territoriales y Gestión del Conocimiento.  
¿Cuándo se hizo? Durante el primer trimestre de 2022. 
Frente a la meta propuesta se dio el cumplimiento del 100% que estaba proyectado, ya que se logró desarrollar cada una de las acciones proyectadas respecto a las actividades de cada indicador.</t>
  </si>
  <si>
    <t xml:space="preserve">Documento orientador caracterización de familias. 
Mapas lecturas territoriales. 
Resultados grupo RIDIAC.
Acta seguimiento productos Área de Investigación febrero. </t>
  </si>
  <si>
    <t>¿Qué se hizo? Se realizó el monitoreo a los indicadores del Área de Investigación  ¿Cómo se hizo? Por medio del seguimiento a las actividades correspondientes a cada meta: Estudio, Lecturas Territoriales y Gestión del Conocimiento.  
¿Cuándo se hizo? Durante el segundo trimestre de 2022. 
Frente a la meta propuesta se dio el cumplimiento del 10% que estaba proyectado, ya que se logró desarrollar cada una de las acciones proyectadas respecto a las actividades de cada indicador.</t>
  </si>
  <si>
    <t>Listado personas inscritas cualificación USTA.
Reporte e informe SITI # 2.
Resultados grupo Catedra.</t>
  </si>
  <si>
    <r>
      <rPr>
        <sz val="12"/>
        <color rgb="FF000000"/>
        <rFont val="Arial"/>
        <family val="2"/>
      </rPr>
      <t xml:space="preserve">¿Qué se hizo? Se elaboró informe con la caracterización de las familias de NNA de IDIPRON ¿Cómo se hizo? Por medio de la revisión y el procesamiento de información del SIMI.
¿Cuándo se hizo? Durante el cuarto trimestre se construyó el documento con la caracterización de las familias.  
Frente a la meta propuesta se dio el cumplimiento del 38% que estaba proyectado, ya que se elaboró producto con la caracterización.
Se Realizó por parte del proceso el monitoreo al Plan de Acción, Indicadores Estratégicos, Indicadores de Gestión y Mapas de Riesgos del proceso Gestión del COnocimiento y la Innovación en los tiempos establecidos por la OAP
</t>
    </r>
    <r>
      <rPr>
        <sz val="12"/>
        <color rgb="FF808080"/>
        <rFont val="Arial"/>
        <family val="2"/>
      </rPr>
      <t xml:space="preserve">
</t>
    </r>
  </si>
  <si>
    <t>Informe Caracterización Familias
Soportes de publicacion del monitoreo y evidencias de cada herramienta</t>
  </si>
  <si>
    <t>PAI-GCIN-2022-07</t>
  </si>
  <si>
    <t>Realizar actividades para el fortalecimiento de la politica de la politica de gestion del conocimiento</t>
  </si>
  <si>
    <t>un conversatorio</t>
  </si>
  <si>
    <t>1 propuesta del conversatorio
1 memoria del conversatorio
1 transmisión del evento por facebook
1 link de publicación de resaña audiovisual de conversatorio</t>
  </si>
  <si>
    <t>Plan de adecuacion y sostenibilidad - Gestion del conocimiento</t>
  </si>
  <si>
    <t xml:space="preserve">¿Qué se hizo? Se  realizaron actividades de planeación del conversatorio  ¿Cómo se hizo? Por medio de la reunión de seguimiento a los productos del Área de Investigación.  
¿Cuándo se hizo? Durante el mes de febrero de 2022 
Frente a la meta propuesta se dio el cumplimiento del 10% que estaba proyectado, ya que se abordó la planeación del conversatorio en el marco de la reunión de seguimiento a los productos del Área. </t>
  </si>
  <si>
    <t>Acta Seguimiento productos febrero 2022</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</si>
  <si>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</si>
  <si>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 xml:space="preserve">Documento propuesta conversatorio jóvenes </t>
  </si>
  <si>
    <t xml:space="preserve">¿Qué se hizo? Se  realizó gestión para la  publicación de las memorias del conversatorio 2021  ¿Cómo se hizo? Por medio de la solicitud del ISBN para la publicación.
¿Cuándo se hizo? Durante el tercer trimestre de 2022 
Frente a la meta propuesta se dio el cumplimiento del 25% que estaba proyectado, ya que se gestionó el ISBN para la publicación, como parte del acuerdo con el laboratorio de psicología jurídica de la Universidad Nacional de Colombia, pues una vez esté la publicación se define la fecha del conversatorio de la presente vigencia.   </t>
  </si>
  <si>
    <t>Factura del ISBN</t>
  </si>
  <si>
    <t xml:space="preserve">¿Qué se hizo? Se  realizaron actividades de planeación del conversatorio  ¿Cómo se hizo? Por medio de la reunión con la Oficina Asesora de Comunicaciones.  
¿Cuándo se hizo? Durante el cuarto trimestre de 2022 
Frente a la meta propuesta se dio el cumplimiento del 20% que estaba proyectado, ya que se definió que el conversatorio se llevará a cabo el 28 de diciembre.  
</t>
  </si>
  <si>
    <t xml:space="preserve">
Memorias del Conversatorio.
</t>
  </si>
  <si>
    <t>PAI-GCIN-2022-08</t>
  </si>
  <si>
    <t xml:space="preserve">Alinear la matriz DOFA de la actividad estadística a la DOFA institucional  </t>
  </si>
  <si>
    <t>1 matriz  alineada</t>
  </si>
  <si>
    <t>Matriz alineada</t>
  </si>
  <si>
    <t>Plan de adecuacion y sostenibilidad - Gestión de la información estadística</t>
  </si>
  <si>
    <t>¿Qué se hizo? Se alineó la matriz DOFA de la actividad estadística    ¿Cómo se hizo? Por medio de la inclusión de la matriz DOFA de la actividad estadística dentro de la DOFA institucional  .  
¿Cuándo se hizo? Durante el primer trimestre de 2022 
Frente a la meta propuesta se dio el cumplimiento del 100% que estaba proyectado, ya que se alineó la matriz DOFA de la actividad estadística a la DOFA institucional.</t>
  </si>
  <si>
    <t>DOFA</t>
  </si>
  <si>
    <t>Determinar las acciones orientadas al cierre de brechas organizacionales</t>
  </si>
  <si>
    <t>Mejoramiento de la gestión institucional para el cierre efectivo de las brechas organizacionales</t>
  </si>
  <si>
    <t>Cerrar las brechas organizacionales para mejorar la gestión del instituto</t>
  </si>
  <si>
    <t xml:space="preserve">Son todas las acciones que se desarrollan al interior de la entidad con el fin de lograr el cierre efectivo de los planes de mejoramiento producto de las auditorias internas y externas realizadas al IDIPRON.
</t>
  </si>
  <si>
    <t xml:space="preserve">Monitoreo de los planes de mejoramiento  
</t>
  </si>
  <si>
    <t>PAI-GCIN-2022-09</t>
  </si>
  <si>
    <t>Realizar monitoreo a los planes de mejoramiento del proceso</t>
  </si>
  <si>
    <t>3 monitoreos</t>
  </si>
  <si>
    <t>¿Qué se hizo? Se realizó seguimiento al plan de mejoramiento del Área de Investigación  ¿Cómo se hizo? Por medio del monitoreo del cumplimiento de las actividades programadas respecto a: 1. La presentación de dos resultados de los procesos de investigación en el Comité directivo del Intituto para la toma de decisiones; y 2. La  oficialización del formato de indagaciones externas.
¿Cuándo se hizo? Durante el segundo trimestre de 2022 
Frente a la meta propuesta se dio el cumplimiento del 100% que estaba proyectado, ya que se dio cumplimiento al total de actividades del plan.</t>
  </si>
  <si>
    <t>Matriz de excel de reporte
Pantallazo de cargue en drive de las evidencias</t>
  </si>
  <si>
    <t>Desarrollar un nuevo sistema de información poblacional para la toma de decisiones</t>
  </si>
  <si>
    <t xml:space="preserve">Implementar un nuevo sistema de información misional acorde con el analisis de las necesidades documentadas  por las  por las  subdirección Técnica de Métodos Educativos y Operativa (STMEO) </t>
  </si>
  <si>
    <t>1. Cierre del SIMI 1.0.
2. Incrementar los desarrollos que permiten la captura de información misional de los beneficiarios de la entidad.
3. Implentar el Plan de Atención Individual y Familiar (PAIF) en el nuevo sistema de información misional.
4. Implentar el Seguimiento del PAIF en el nuevo sistema de información misional .
5. Generación de estadísticas en el nuevo sistema de informacion misional que orienten a la toma de decisiones .</t>
  </si>
  <si>
    <t>PAI-GCIN-2022-10</t>
  </si>
  <si>
    <t>Realizar seguimientos a las acciones registradas por los usuarios de las diferentes areas y/o contextos pedagogicos en el SIMI Produción</t>
  </si>
  <si>
    <t>Realizar 4 seguimientos de acciones registradas por los usuarios de las diferentes areas y/o contextos pedagogicos en el SIMI Produción</t>
  </si>
  <si>
    <t>Informe ejecutivo por trimestre de las areas derecho y/o contexto pedagogico de las acciones realizadas en el simi produccion</t>
  </si>
  <si>
    <t xml:space="preserve">Planeación  - SIMI </t>
  </si>
  <si>
    <t>Primer Trimestre:
Que se hizo Se realizo la extraccion de la informacion de los  formularios en producccion tales como ficha de ingreso,ficha de observacion, talleres educativos, acta de encuentro, valoraciones sicosociales, intervenciones, reporte de evasion entre otros,. ¿Cómo se hizo? esta actividad se realizo por medio de consultas sql , con esa base se genera una estadistica de cargue de actividades por cada area de derecho ¿Cuándo se hizo?se realiza un informe ejecutivo el dia 7 de abril y se hace acta de reunion con el gerente de proyecto simi el dia 15 de abril 2022</t>
  </si>
  <si>
    <t>Primer Trimestre::
Extraccion y generacion de archivo en formato excel y informe ejecutivo y acta con gerente proyecto simi</t>
  </si>
  <si>
    <t>La estadistica se basa en los formularios desarrollados , no todas la areas de derecho tiene desarrollos en el sistema</t>
  </si>
  <si>
    <t xml:space="preserve">Segundo Trimestre:
Que se hizo Se realizo la extraccion de la informacion de los  formularios en producccion tales como ficha de ingreso, ficha de observacion, talleres educativos, acta de encuentro, valoraciones sicosociales, intervenciones, reporte de evasion, asistencias semanales entre otros,¿Cómo se hizo? esta actividad se realizo por medio de consultas sql ,   con esa base se genera una estadistica de cargue de actividades por cada area de derecho ¿Cuándo se hizo? se realiza un informe ejecutivo el dia 7 de julio y se hace acta de reunion con el gerente de proyecto simi el dia 15 de julio 2022 </t>
  </si>
  <si>
    <t>Segundo Trimestre:
Extraccion y generacion de archivo en formato excel y informe ejecutivo  y acta con gerente proyecto simi</t>
  </si>
  <si>
    <t xml:space="preserve">Tercer Trimestre                                                                                  Que se hizo Se realizo la extraccion de la informacion de los  formularios en producccion tales como ficha de ingreso, ficha de observacion, talleres educativos, acta de encuentro, valoraciones sicosociales, intervenciones, reporte de evasion, asistencias semanales entre otros,¿Cómo se hizo? esta actividad se realizo por medio de consultas sql ,   con esa base se genera una estadistica de cargue de actividades por cada area de derecho ¿Cuándo se hizo? se realiza un informe ejecutivo el dia 12 de octubre y se hace acta de reunion con el gerente de proyecto simi el dia 13 de octubre 2022 </t>
  </si>
  <si>
    <t>Tercer Trimestre:
Extraccion y generacion de archivo en formato excel y informe ejecutivo  y acta con gerente proyecto simi</t>
  </si>
  <si>
    <t xml:space="preserve">Cuarto Trimestre:                                                                                 Que se hizo Se realizo la extraccion de la informacion de los  formularios en producccion tales como ficha de ingreso, ficha de observacion, talleres educativos, acta de encuentro, valoraciones sicosociales, intervenciones, reporte de evasion, asistencias semanales, Formularios dast entre otros,¿Cómo se hizo? esta actividad se realizo por medio de consultas sql ,   con esa base se genera una estadistica de cargue de actividades por cada area de derecho ¿Cuándo se hizo? se realiza un informe ejecutivo el dia 16 de diciembre y se hace acta de reunion con el gerente de proyecto simi el dia 16 de diciembre
</t>
  </si>
  <si>
    <t>Cuarto Trimestre
Extraccion y generacion de archivo en formato excel y informe ejecutivo  y acta con gerente proyecto simi</t>
  </si>
  <si>
    <t>PAI-GCIN-2022-11</t>
  </si>
  <si>
    <t>Implementar entorno de capacitacion de sistema de informacion misional SIMI Produción</t>
  </si>
  <si>
    <t>Realizar el 70% de capacitacion(por demanda) en el entorno implementado.</t>
  </si>
  <si>
    <t>Acta 004 + Registro de asistencia Código A-GDH-FT-010</t>
  </si>
  <si>
    <t>Primer Trimestre:
Qué se hizo? Se realizaron 8 jornadas de capacitación presencial, donde participan 124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y se agenda por Microsoft Teams (calender) las capacitaciones segùn formato 015 adjunto y enviado por las Àreas de Derecho y/o Contextos Pedagògicos.
¿Cuándo se hizo? Las capacitaciones se realizaron en la sala de sistemas de las unidades de Perdomo y/o 32  de la siguinte manera:
+Mes Enero, los días 4 y 7.
+Mes Febrero, los días 3,7,14 y 24.
+Mes Marzo, los días 11 y 28.
Frente a la meta propuesta se dio cumplimiento al 23% del primer trimestre ya que se cumplieron con las 8 jornadas de capacitación programadas.</t>
  </si>
  <si>
    <t xml:space="preserve">Primer Trimestre:
a. Copia Actas reunión y/o Registro de asistencias comité, junta, reunión, capacitación y/o actividades de bienestar y/o Evidencia fotográfica.
b. Consolidado base capacitaciones (Fechas programas y total de usuarios que participaron de Inducciòn o Reindicciòn del SIMI 2.0).
c. Pantallazos Microsoft Teams Programación Capacitación SIMI 2.0
d. Pantallazo formulario pendiente por crear SIMI 1.0 al 2.0-Àrea Socio Legal
e. Pantallazo correo solicitud servidor ambiente capacitaciones al Area de Sistemas.
</t>
  </si>
  <si>
    <t>Primer Trimestre:
d. Se debe interactuar con los dos sistemas el vigente (1.0) y nuevo (Producciòn 2.0), debido a que todos los formularios no han sido creados y diseñados en el nuevo SIMI.  Ejemplo: Entrevista caso Juridico/Restableciiento de derechos.
e. Se debe crear un ambiente de capacitaciiones, es decir crear un espejo de la base de datos producción y que sea igual en el de capacitaciones; con el objetivo que los usuarios practiquen el  registro de informaciòn en los diferentes formularios.Empieza a funcionar en el mes de marzo.</t>
  </si>
  <si>
    <t>Segundo Trimestre:
Qué se hizo? 15 capacitaciones presenciales (Inducciòn) y/o virtuales (Reinducciòn) donde participan 323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el Aula movil de la entidad o virtual (Reinducciòn) y se agenda por Microsoft Teams (calender) las capacitaciones segùn formato 015 adjunto y enviado por las Àreas de Derecho y/o Contextos Pedagògicos.
¿Cuándo se hizo? Las capacitaciones se realizaron en las unidades  de Perdomo y/o 32 el espacio de una de las salas de sistemas, el Aula movil de la entidad o virtual (Reinducciòn)  de la siguinte manera:
+Mes Abril, los días 8,28 y 29.
+Mes mayo, los días 4,5,11, 19 y 27 (Inducciòn) y el dìa 5 (Reinducciòn.Usuarios a quienes se les explica formularios nuevos). 
+Mes junio, los días 17,23,24,27 y 30 (Inducciòn) y el dìa 14 (Reinducciòn.Usuarios a quienes se les explica formularios nuevos). 
Frente a la meta propuesta se dio cumplimiento al 33% del segundo trimestre ya que se cumplieron con las 15 jornadas de capacitación programadas.</t>
  </si>
  <si>
    <t>Segundo Trimestre:
a. Copia Actas reunión y/o Registro de asistencias comité, junta, reunión, capacitación y/o actividades de bienestar y/o Evidencia fotográfica.
b.Consolidado base capacitaciones (Fechas programas y total de usuarios que participaron de Inducciòn o Reindicciòn del SIMI 2.0).
c. Pantallazos Microsoft Teams Programación Capacitación SIMI 2.0</t>
  </si>
  <si>
    <t>Tercer Trimestre:
Qué se hizo? 23 capacitaciones presenciales (Inducciòn) y/o virtuales (Reinducciòn) donde participan 237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el Aula movil de la entidad o virtual (Reinducciòn) y se agenda por Microsoft Teams (calender) las capacitaciones segùn formato 015 adjunto y enviado por las Àreas de Derecho y/o Contextos Pedagògicos.
¿Cuándo se hizo? Las capacitaciones se realizaron en las unidades  de Perdomo y/o 32 el espacio de una de las salas de sistemas, el Aula movil de la entidad o virtual (Reinducciòn)  de la siguinte manera:
+Mes julio, los días 15,21, 27,28  y 29 (Inducciòn) y el dìa 13 (Reinducciòn Usuarios a quienes se les explica formularios nuevos).
+Mes Agosto los días 5,18 y 25 (Inducciòn) y el dìa 26 y 31  (Reinducciòn.Usuarios a quienes se les explica formularios nuevos).
+Mes septiembre los días 8,20,21 y 29 (Inducciòn) y los dìas 01,06,07,08 y 20 (Reinducciòn.Usuarios a quienes se les explica formularios nuevos).
Frente a la meta propuesta se dio cumplimiento al 27% del tercer trimestre ya que se cumplieron con las 23 jornadas de capacitación programadas.</t>
  </si>
  <si>
    <t>Tercer Trimestre:
a. Copia Actas reunión y/o Registro de asistencias comité, junta, reunión, capacitación y/o actividades de bienestar y/o Evidencia fotográfica.
b. Consolidado base capacitaciones (Fechas programas y total de usuarios que participaron de Inducciòn o Reindicciòn del SIMI 2.0).</t>
  </si>
  <si>
    <t>Tercer Trimestre:
No hay limitantes</t>
  </si>
  <si>
    <r>
      <rPr>
        <i/>
        <sz val="12"/>
        <color rgb="FF000000"/>
        <rFont val="Arial"/>
        <family val="2"/>
      </rPr>
      <t xml:space="preserve">Cuarto Trimestre
Qué se hizo? 12 capacitaciones presenciales (Inducciòn) y/o virtuales (Reinducciòn) mes de octubre, noviembre y diciembre donde participan 215 usuarios  de las diferentes Área de Derecho y/o Contextos Pedagògicos; en donde se explica los formularios  a diligenciar segùn el cargo a desempeñar en su Àrea , UPI y/o Depedencia que permitira  iniciar con el registro de informaciòn en el  nuevo SIMI 2.0. (Formularios desarrollados y puestos en producciòn).
¿Cómo se hizo? Se solicito a las UPIS Perdomo y/o 32 el espacio de una de las salas de sistemas, el Aula movil de la entidad o virtual (Reinducciòn) y se agenda por Microsoft Teams (calender) las capacitaciones segùn formato 014 adjunto y enviado por las Àreas de Derecho y/o Contextos Pedagògicos.
¿Cuándo se hizo? Las capacitaciones se realizaron en las unidades  de Perdomo y/o 32 el espacio de una de las salas de sistemas, el Aula movil de la entidad o virtual (Reinducciòn)  de la siguinte manera:
+Mes octubre, los días 04 y 11 (Inducciòn).
+Mes Noviembre los días 10 (Reinducciòn a Usuarios a quienes se les explica formularios nuevos) y 24 (Inducciòn).
+Mes Diciembre los días 01,14,20,21,23 y 27 (Inducciòn) y los dìas 17 y 06 (Reinducciòn)
Frente a la meta propuesta se dio cumplimiento al 23% del cuarto trimestre ya que se cumplieron con las 12 jornadas de capacitación programadas. 
Durante el año 2022 se programan de manera presencial y/o virtual 58 sesiones donde de dicta Inducción y/o reinducción  a 899 usuarios de las diferentes Áreas de derecho y/o contextos pedagogicos.
</t>
    </r>
    <r>
      <rPr>
        <i/>
        <sz val="12"/>
        <color rgb="FF808080"/>
        <rFont val="Arial"/>
        <family val="2"/>
      </rPr>
      <t xml:space="preserve"> </t>
    </r>
  </si>
  <si>
    <t>Cuarto Trimestre
a. Copia Actas reunión y/o Registro de asistencias comité, junta, reunión, capacitación y/o actividades de bienestar y/o Evidencia fotográfica.
b. Consolidado base capacitaciones V2. (Fechas programas y total de usuarios que participaron de Inducciòn o Reindicciòn del SIMI 2.0).</t>
  </si>
  <si>
    <r>
      <rPr>
        <i/>
        <sz val="12"/>
        <color rgb="FF808080"/>
        <rFont val="Arial"/>
        <family val="2"/>
      </rPr>
      <t xml:space="preserve">Cuarto Trimestre
</t>
    </r>
    <r>
      <rPr>
        <i/>
        <sz val="12"/>
        <color rgb="FF000000"/>
        <rFont val="Arial"/>
        <family val="2"/>
      </rPr>
      <t>No hay limitantes</t>
    </r>
  </si>
  <si>
    <t>** El resultado debe propender por obtener una ejecución del 100% en este componente</t>
  </si>
  <si>
    <t>OTRAS ACCIONES DEL PROCESO - PLAN OPERATIVO</t>
  </si>
  <si>
    <t>Tema/Categoría</t>
  </si>
  <si>
    <t>Actividades</t>
  </si>
  <si>
    <t xml:space="preserve">SEGUIMIENTO </t>
  </si>
  <si>
    <t>Soportes Avances (Actas de  Asistencia, Informes, Estudios, Informes de Convenios, etc.)</t>
  </si>
  <si>
    <t>Realizar actividades para el fortalecimiento de la politica de la politica de  Seguimiento y evaluación del desempeño institucional
PAI-GCIN-2022-06</t>
  </si>
  <si>
    <t>PAO-GCIN-2022-01</t>
  </si>
  <si>
    <t>Realizar monitoreo del plan de accion e indicadores estrategicos</t>
  </si>
  <si>
    <t>5 monitoreos</t>
  </si>
  <si>
    <t>¿Qué se hizo? Se consolidaron las ideas de estudio y de interés respecto al trabajo con familias de NNA del IDIPRON  ¿Cómo se hizo? Por medio de la elaboración de documento de estudio e interés .  
¿Cuándo se hizo? Durante el primer trimestre de 2022. 
Frente a la meta propuesta se dio el cumplimiento del 100% que estaba proyectado, ya que se logró consolidar el documento orientador del estudio.</t>
  </si>
  <si>
    <t>Documento  orientador caracterización de familias</t>
  </si>
  <si>
    <t>¿Qué se hizo? Se llevó a cabo la CUALIFICACIÓN EN POLÍTICA PUBLICA PARA LAS FAMILIAS ¿Cómo se hizo? Por medio de la articualción con la Universidad Santo Tomás USTA, con quien se realizó la cualificación   
¿Cuándo se hizo? Durante el segundo trimestre (mayo) de 2022. 
Frente a la meta propuesta se dio el cumplimiento del 100% que estaba proyectado, ya que se logró realizar la cualificación a los equipos del IDIPRON.</t>
  </si>
  <si>
    <t>Listado personas inscritas cualificación USTA</t>
  </si>
  <si>
    <t>¿Qué se hizo? Se elaboraron dos presentaciones con la caracterización de las familias de NNA de IDIPRON ¿Cómo se hizo? Por medio de la revisión y el procesamiento de información del SIMI.
¿Cuándo se hizo? Durante el tercer trimestre se construyeron las presentaciones con la caracterización de las familias.  
Frente a la meta propuesta se dio el cumplimiento del 100% que estaba proyectado, ya que se estableció la temática y se elaboró producto con la caracterización.</t>
  </si>
  <si>
    <t>Presentación Caracterización Familias 19072022.
Presentación Caracterización Familias 27072022.</t>
  </si>
  <si>
    <r>
      <rPr>
        <sz val="12"/>
        <color rgb="FF000000"/>
        <rFont val="Arial"/>
        <family val="2"/>
      </rPr>
      <t xml:space="preserve">¿Qué se hizo? Se elaboró informe con la caracterización de las familias de NNA de IDIPRON ¿Cómo se hizo? Por medio de la revisión y el procesamiento de información del SIMI.
¿Cuándo se hizo? Durante el cuarto trimestre se construyó el documento con la caracterización de las familias.  
Frente a la meta propuesta se dio el cumplimiento del 25% que estaba proyectado, ya que se elaboró producto con la caracterización.
</t>
    </r>
    <r>
      <rPr>
        <sz val="12"/>
        <color rgb="FF808080"/>
        <rFont val="Arial"/>
        <family val="2"/>
      </rPr>
      <t>Se realizó el monitoreo al plan de acción e indicadores del proceso y el formato y soportes fueron subidos al sharepoint dispuesto por el equipo MIPG.</t>
    </r>
  </si>
  <si>
    <t>Informe Caracterización Familias
Correo informando envio del monitoreo.
Formato Plande Acción con el monitoreo realizado
Hojas de vida indicadores
Pantallazo del cargue de evidencias en el SharePoint</t>
  </si>
  <si>
    <t>PAO-GCIN-2022-02</t>
  </si>
  <si>
    <t>Realizar monitoreo de indicadores de gestion</t>
  </si>
  <si>
    <t xml:space="preserve">¿Qué se hizo? Se realizó la lectura territorial  ¿Cómo se hizo? Por medio del procesamiento de los registros en el SITI y la  elaboración del reporte y el informe #1.  
¿Cuándo se hizo? Durante el primer trimestre de 2022. 
Frente a la meta propuesta se dio el cumplimiento del 100% que estaba proyectado, ya que se logró desarrollar la lectura territorial en las dos localidades proyectadas.
¿Qué se hizo? Se realizó una actividad de grupo transversal de transferencia del conocimiento  ¿Cómo se hizo? Por medio de la participación en el encuentro latinoamericano de la RIDIAC con NNA de la UPI Perdomo ¿Cuándo se hizo? Durante el primer trimestre de 2022. 
Frente a la meta propuesta se dio el cumplimiento del 100% que estaba proyectado, ya que se logró realizar el primer grupo de transferencia del conocimiento.
 </t>
  </si>
  <si>
    <t>Reporte e informe SITI # 1.
Resultados grupo RIDIAC.</t>
  </si>
  <si>
    <t xml:space="preserve">¿Qué se hizo? Se realizó la lectura territorial  ¿Cómo se hizo? Por medio del procesamiento de los registros en el SITI y la  elaboración del reporte y el informe #2.  
¿Cuándo se hizo? Durante el segundo trimestre de 2022. 
Frente a la meta propuesta se dio el cumplimiento del 100% que estaba proyectado, ya que se logró desarrollar la lectura territorial en las localidades proyectadas.
¿Qué se hizo? Se participó en la construcción de una cartilla interactiva de la Cátedra para la paz donde se presentarán los principales temas vistos durante las sesiones presenciales en el marco de un modelo pedagógico centrado en tres pilares: sensibilización, deliberación y motivación. Dicho modelo busca el desarrollo de competencias ciudadanas (emocionales, comunicativas y deliberativas), con miras al desarrollo de una cultura del cuidado en nuestras comunidades y territorios. ¿Cómo se hizo? Por medio del desarrollo de sesiones con   jóvenes líderes del IDIPRON, estudiantes de la Universidad del Rosario vinculados a la trayectoria en Gestión de Proyectos Sociales, e invitados externos e internos de cada una de las instituciones. 
¿Cuándo se hizo? Estas sesiones se llevaron a cabo durante el segundo trimestre de 2022 
Frente a la meta propuesta se dio el cumplimiento del 100% que estaba proyectado, ya que se desarrolló el grupo transversal de transferencia del conocimiento con la Universidad del Rosario y se elaboró la presentación con los resultados.  </t>
  </si>
  <si>
    <t>Reporte e informe SITI # 2.
Resultados grupo Catedra.</t>
  </si>
  <si>
    <t xml:space="preserve">¿Qué se hizo? Se realizó la lectura territorial  ¿Cómo se hizo? Por medio del procesamiento de los registros en el SITI y la  elaboración del reporte de julio y agosto.  
¿Cuándo se hizo? Durante el tercer trimestre de 2022. 
Frente a la meta propuesta se dio el cumplimiento del 100% que estaba proyectado, ya que se logró desarrollar la lectura territorial proyectada de la localidad de Suba y elaborar los reportes de julio y agosto. </t>
  </si>
  <si>
    <t xml:space="preserve">Reporte e informe SITI JULIO.
Reporte e informe SITI AGOSTO.
Lectura territorial Suba. 
</t>
  </si>
  <si>
    <r>
      <rPr>
        <sz val="12"/>
        <color rgb="FF000000"/>
        <rFont val="Arial"/>
        <family val="2"/>
      </rPr>
      <t xml:space="preserve">¿Qué se hizo? Se realizó la lectura territorial  ¿Cómo se hizo? Por medio del procesamiento de los registros en el SITI y la  elaboración del reporte de octubre y noviembre.  
¿Cuándo se hizo? Durante el cuarto trimestre de 2022. 
Frente a la meta propuesta se dio el cumplimiento del 100% que estaba proyectado, ya que se logró desarrollar la lectura territorial proyectada de la localidad de Ciudad Bolívar, Usme, Bosa, Los Mártires, Rafael Uribe y elaborar los reportes de octubre y noviembre.
¿Qué se hizo? se desarrolló una actividad de grupo transversal de transferencia del conocimiento ¿Cómo se hizo? por medio de la articulación dentro del proyecto "Transmisión de la historia a través de los medios de entretenimiento en América Latina. Laboratorio de investigación de la memoria y métodos digitales – GUMELAB (según el acrónimo de su nombre en alemán)"GUMELAB" con la Universidad de Berlín, la Universidad del Rosario, la Organización "La otra guarida" y el IDIPRON, ¿Cuándo se hizo? Durante el cuarto trimestre de 2022. Frente a la meta propuesta se dio el cumplimiento del 100% que estaba proyectado, ya que se logró llevar a cabo el grupo transversal y se entregaron las certificaciones a los participantes.  
Se realizó el monitoreo de los indicadores de gestión del proceso de Gestion del Conocimiento, se cargaron las evidencias en le Sharepoint dispuesto por el equipo MIPG 
</t>
    </r>
    <r>
      <rPr>
        <sz val="12"/>
        <color rgb="FF808080"/>
        <rFont val="Arial"/>
        <family val="2"/>
      </rPr>
      <t>MIPG. 19/01/2023, Si bien no esta el producto "Matrix Reporte en excel " hay una PPT que tiene dos diapositivas de reporte en excel correspondiente al de noviembre de 2022 y otra con datos de octubre. Si bien adjuntaron varias evidencias de su trabajo se sugiere al proceso cargar las evidencias citadas como productos.</t>
    </r>
  </si>
  <si>
    <t>Reporte SITI OCTUBRE.
Reporte SITI NOVIEMBRE.
Lectura territorial. 
Certificados de educadores que asistieron. 
Correo informando el monitoreo
Hojas de vida de Indicadores
Pantallazo de cargue de evidencias en el Sharepoint</t>
  </si>
  <si>
    <t>PAO-GCIN-2022-03</t>
  </si>
  <si>
    <t>Realizar monitoreo de mapas de riesgos de gestion y corrupcion</t>
  </si>
  <si>
    <t>4 monitoreos</t>
  </si>
  <si>
    <t>¿Qué se hizo? Se realizó monitoreo al mapa de riesgos de corrupción  ¿Cómo se hizo? Por medio del reporte a la ejecución de los controles.  
¿Cuándo se hizo? Durante el segundo trimestre de 2022. 
Frente a la meta propuesta se dio el cumplimiento del 100% que estaba proyectado, ya que se logró realizar el seguimiento a los controles.</t>
  </si>
  <si>
    <t>Matriz de excel de reporte</t>
  </si>
  <si>
    <t>¿Qué se hizo? Se realizó monitoreo al mapa de riesgos de corrupción  ¿Cómo se hizo? Por medio del reporte a la ejecución de los controles.  
¿Cuándo se hizo? Durante el  tercer trimestre de 2022. 
Frente a la meta propuesta se dio el cumplimiento del 100% que estaba proyectado, ya que se logró realizar el seguimiento a los controles.</t>
  </si>
  <si>
    <t xml:space="preserve">¿Qué se hizo? Se realizó monitoreo al mapa de riesgos de corrupción  ¿Cómo se hizo? Por medio del reporte a la ejecución de los controles.  
¿Cuándo se hizo? Durante el  cuarto trimestre de 2022. 
Frente a la meta propuesta se dio el cumplimiento del 100% que estaba proyectado, ya que se logró realizar el seguimiento a los controles.
</t>
  </si>
  <si>
    <t>Matriz de excel de reporte
Pantallazos de cargue de evidencia y monitoreo de los mapas de riesgo</t>
  </si>
  <si>
    <t>Realizar actividades para el fortalecimiento de la politica de la politica de gestion del conocimiento
PAI-GCIN-2022-07</t>
  </si>
  <si>
    <t>PAO-GCIN-2022-04</t>
  </si>
  <si>
    <t>Desarrollar un conversatorio sobre los resultados de la investigación seguridades en conflicto</t>
  </si>
  <si>
    <t xml:space="preserve"> un conversatorio</t>
  </si>
  <si>
    <t>1 propuesta del conversatorio
1 memoria del conversatorio
1 transmisión del evento por facebook
1 link de publicación de reseña audiovisual de conversatorio</t>
  </si>
  <si>
    <t>¿Qué se hizo? Se  realizaron actividades de planeación del conversatorio  ¿Cómo se hizo? Por medio de la elaboración del documento base del conversatorio.  
¿Cuándo se hizo? Durante el segundo trimestre de 2022 
Frente a la meta propuesta se dio el cumplimiento del 45% que estaba proyectado, ya que se elaboró el documento con la propuesta para el conversatorio</t>
  </si>
  <si>
    <t>Documento propuesta. conversatorio jóvenes.
Memoria del conversatorio .
1 transmisión del evento.
1 link de publicación de resaña audiovisual de conversatorio.</t>
  </si>
  <si>
    <t xml:space="preserve">¿Qué se hizo? Se  realizaron actividades de planeación del conversatorio  ¿Cómo se hizo? Por medio de la reunión con la Oficina Asesora de Comunicaciones.  
¿Cuándo se hizo? Durante el cuarto trimestre de 2022 
Frente a la meta propuesta se dio el cumplimiento del 20% que estaba proyectado, ya que se definió que el conversatorio se llevará a cabo el 28 de diciembre.  
</t>
  </si>
  <si>
    <t>Listado asistencia reunión con la Oficina Asesora de Comunicaciones.
Memorias del Conversatorio.</t>
  </si>
  <si>
    <t>Total porcentaje ejecutado</t>
  </si>
  <si>
    <t>Modificaciones o ajustes al plan de acción:</t>
  </si>
  <si>
    <t>N°</t>
  </si>
  <si>
    <t>Fecha</t>
  </si>
  <si>
    <t>Observaciones y/o los cambios</t>
  </si>
  <si>
    <t>Justificación</t>
  </si>
  <si>
    <t>Iniciativa estratégica y actividad que impacta</t>
  </si>
  <si>
    <t>Fecha en que comienza a aplicar dicho cambio</t>
  </si>
  <si>
    <t>Formulación inicial</t>
  </si>
  <si>
    <t>Se incluye definición y criterios de calidad de iniciativas
Se incluye iniciativas  Implementación, desarrollo, interiorización y apropiación de las políticas de MIPG,   y Cerrar las brechas organizacionales para mejorar la gestión del instituto a las anteriores se le formulan acciones
Se incluyen actividades para las acciones de las iniciativas  de Implementación, desarrollo, interiorización y apropiación de las políticas de MIPG.
Se revisa pertinencia, coherencia y formulación indicadores estratégicos</t>
  </si>
  <si>
    <t xml:space="preserve">El ejercicio de revisión y ajuste a la formulación del plan de acción se enmarca en:
•	Instrucciones de la Dirección General en el marco de la formulación y seguimiento del plan de acción del IDIPRON
•	Encuesta semestral del sistema de Control Interno así: *Componente Ambiente de control numeral  3.3 el cual indica: Evaluación de la planeación estratégica, considerando alertas frente a posibles incumplimientos, necesidades de recursos, cambios en el entorno que puedan afectar su desarrollo, entre otros aspectos que garanticen de forma razonable su cumplimiento. *Componente Evaluación de Riesgos numeral 6.3 el cual indica: La Alta Dirección evalúa periódicamente los objetivos establecidos para asegurar que estos continúan siendo consistentes y apropiados para la Entidad.
</t>
  </si>
  <si>
    <t>Realizar lecturas territoriales descriptivas en las 20 localidades de Bogotá a través de la implementación del SITI. 
Gestionar el conocimiento  de la organización 
Realizar investigaciones y/o estudios sobre las problemáticas y/o dinámicas de calle que afectan los NNAJ para su apropiación en la entidad y conocimiento en la ciudad 
Implementación, desarrollo, interiorización y apropiación de las políticas de MIPG.
Cerrar las brechas organizacionales para mejorar la gestión del instituto</t>
  </si>
  <si>
    <t>APROBADO  POR</t>
  </si>
  <si>
    <t xml:space="preserve">REVISADO POR 
</t>
  </si>
  <si>
    <t xml:space="preserve">
ELABORADO POR 
</t>
  </si>
  <si>
    <t xml:space="preserve">líder de proceso </t>
  </si>
  <si>
    <t>Gestor de planeación</t>
  </si>
  <si>
    <t xml:space="preserve">Nombre y Cargo: </t>
  </si>
  <si>
    <t>Sandra Constanza Martinez Murillo - COORDINADORA ÁREA INVESTIGACIÓN</t>
  </si>
  <si>
    <t>Fabian Andres Correa Alvarez - Jefe Oficina Asesora de Planeacion</t>
  </si>
  <si>
    <t>Yuli Cristel Pena Arboleda</t>
  </si>
  <si>
    <t>Fecha de aprobación:</t>
  </si>
  <si>
    <t>Fecha de revisión :</t>
  </si>
  <si>
    <t>Responsable de área/dependencia</t>
  </si>
  <si>
    <t>Ingrid Carolina Ardila Munoz</t>
  </si>
  <si>
    <t>MIPG - OAP</t>
  </si>
  <si>
    <t>Angel Leonardo Martinez Martinez</t>
  </si>
  <si>
    <t>PLANEACIÓN</t>
  </si>
  <si>
    <t>E-PLA-FT-028</t>
  </si>
  <si>
    <t>07</t>
  </si>
  <si>
    <t>HOJA DE VIDA Y MONITOREO INDICADOR</t>
  </si>
  <si>
    <t>VIGENCIA DESDE</t>
  </si>
  <si>
    <t>INFORMACIÓN PROCESO</t>
  </si>
  <si>
    <t>TIPO DE PROCESO</t>
  </si>
  <si>
    <t>NOMBRE DEL PROCESO</t>
  </si>
  <si>
    <t>SIGLA</t>
  </si>
  <si>
    <t>Estratégicos</t>
  </si>
  <si>
    <t>Investigación</t>
  </si>
  <si>
    <t>INV</t>
  </si>
  <si>
    <t>DEFINICIÓN DEL INDICADOR</t>
  </si>
  <si>
    <t>NOMBRE DEL INDICADOR</t>
  </si>
  <si>
    <t>TIPO</t>
  </si>
  <si>
    <t>CÓDIGO DE INDICADOR</t>
  </si>
  <si>
    <t>Porcentaje de avance de cronograma de investigación o estudio</t>
  </si>
  <si>
    <t>Indicador Estratégico</t>
  </si>
  <si>
    <t>IN-PEI-INV-001</t>
  </si>
  <si>
    <t>01</t>
  </si>
  <si>
    <t xml:space="preserve">OBJETIVO ESTRATÉGICO </t>
  </si>
  <si>
    <t xml:space="preserve">INICIATIVA ESTRATÉGICO </t>
  </si>
  <si>
    <t>CÓDIGO ASIGNADO AL PROYECTO DE INVERSIÓN</t>
  </si>
  <si>
    <t>NOMBRE DEL PROYECTO</t>
  </si>
  <si>
    <t>8. Fortalecer la gestión del conocimiento de la entidad en la atención y prevención de las diversas dinámicas de la calle que afecta a los niños, niñas, adolescentes y jóvenes.</t>
  </si>
  <si>
    <t>N/A</t>
  </si>
  <si>
    <t>OBJETIVO DEL INDICADOR</t>
  </si>
  <si>
    <t>TIPOLOGÍA DE INDICADOR</t>
  </si>
  <si>
    <t>LÍNEA BASE</t>
  </si>
  <si>
    <t>META OBJETIVO</t>
  </si>
  <si>
    <t>META</t>
  </si>
  <si>
    <t xml:space="preserve">PLAZO  DE CUMPLIMIENTO </t>
  </si>
  <si>
    <t>VIGENCIA DE CUMPLIMENTO</t>
  </si>
  <si>
    <t xml:space="preserve">Realizar un estudio sobre las dinámicas relacionadas con NNA beneficiarios de IDIPRON por medio de la recopilación y análisis de información para producir conocimiento. </t>
  </si>
  <si>
    <t>Eficacia</t>
  </si>
  <si>
    <t>2021</t>
  </si>
  <si>
    <t>2022</t>
  </si>
  <si>
    <t>2023</t>
  </si>
  <si>
    <t>2024</t>
  </si>
  <si>
    <t>3 años</t>
  </si>
  <si>
    <t>INFORMACIÓN PARA LA MEDICIÓN DEL INDICADOR</t>
  </si>
  <si>
    <t>UNIDAD DE MEDIDA</t>
  </si>
  <si>
    <t>FRECUENCIA DE MONITOREO</t>
  </si>
  <si>
    <t>META VIGENCIA</t>
  </si>
  <si>
    <t>RANGO DE MEDICIÓN</t>
  </si>
  <si>
    <t>ACTORES INTERESADOS EN EL RESULTADO</t>
  </si>
  <si>
    <t>NIVEL MÁXIMO</t>
  </si>
  <si>
    <t>NIVEL ACEPTABLE</t>
  </si>
  <si>
    <t>NIVEL MINÍMO</t>
  </si>
  <si>
    <t>SENTIDO DE LA MEDICIÓN</t>
  </si>
  <si>
    <t xml:space="preserve">Porcentaje </t>
  </si>
  <si>
    <t>Trimestral</t>
  </si>
  <si>
    <t>99% al 80%</t>
  </si>
  <si>
    <t>&lt;79%</t>
  </si>
  <si>
    <t>Ascendente</t>
  </si>
  <si>
    <t>IDIPRON, otras entidades públicas, universidades u organizaciones de la sociedad civil.</t>
  </si>
  <si>
    <t>FUENTE DE INFORMACIÓN</t>
  </si>
  <si>
    <t>FÓRMULA DE CÁLCULO DEL INDICADOR</t>
  </si>
  <si>
    <t>Actas de reunión de los grupos de estudio, RAE, productos del Área de Investigación, cronograma</t>
  </si>
  <si>
    <t>(numero de actividades realizadas / numero de actividades propuestas)*100</t>
  </si>
  <si>
    <t>COMPORTAMIENTO INDICADOR</t>
  </si>
  <si>
    <t>Meses:</t>
  </si>
  <si>
    <t>MARZO</t>
  </si>
  <si>
    <t>JUNIO</t>
  </si>
  <si>
    <t>SEPTIEMBRE</t>
  </si>
  <si>
    <t>DICIEMBRE</t>
  </si>
  <si>
    <t>Dato Numerador:</t>
  </si>
  <si>
    <t>Dato Denominador:</t>
  </si>
  <si>
    <t>MONITOREO INDICADOR</t>
  </si>
  <si>
    <t>Periodo</t>
  </si>
  <si>
    <t>Resultado monitoreo</t>
  </si>
  <si>
    <t>Resultado Meta Vigencia</t>
  </si>
  <si>
    <t xml:space="preserve">Resultado Meta </t>
  </si>
  <si>
    <t>Mar</t>
  </si>
  <si>
    <t>Jun</t>
  </si>
  <si>
    <t>Sep</t>
  </si>
  <si>
    <t>Dic</t>
  </si>
  <si>
    <t>* 100% anual equivale al 25% de la vigencia en comparacion del cuatrienio</t>
  </si>
  <si>
    <t>ANÁLISIS RESULTADO DEL INDICADOR</t>
  </si>
  <si>
    <t xml:space="preserve">Primer seguimiento: De acuerdo con el cronograma establecido se construyó el documento orientador para la formulación del proyecto de caracterización de familias de NNA del IDIPRON, el cual se entrega como evidencia, con este se dio cumplimiento del 100% de la meta propuesta. 
Segundo seguimiento: De acuerdo con el cronograma establecido se llevó a cabo la CUALIFICACIÓN EN POLÍTICA PUBLICA PARA LAS FAMILIAS con la Universidad Santo Tomás USTA, de la cual se entrega como evidencia el listado de personas inscritas, con esta se dio cumplimiento del 100% de la meta propuesta. 
Tercer seguimiento: De acuerdo con el cronograma establecido se llevó a cabo la construcción de la presentación sobre "Caracterización de las familias de NNA del IDIPRON" con base en en análisis y procesamiento de la información del SIMI, de la cual se entrega como evidencia dos presentaciones, con estas se dio cumplimiento del 100% de la meta propuesta. </t>
  </si>
  <si>
    <t>LIMITANTES</t>
  </si>
  <si>
    <t>CONTROL DE CAMBIOS DEL INDICADOR</t>
  </si>
  <si>
    <t>FECHA</t>
  </si>
  <si>
    <t>CAMBIOS</t>
  </si>
  <si>
    <t>JUSTIFICACIÓN</t>
  </si>
  <si>
    <t>FECHA QUE APLICA LA MODIFICACIÓN</t>
  </si>
  <si>
    <t>Creación del indicador</t>
  </si>
  <si>
    <t>Se alinea a la metodología según el Manual para la Formulación, Monitoreo y de Indicador.</t>
  </si>
  <si>
    <t>APROBACIÓN</t>
  </si>
  <si>
    <t>ELABORO:</t>
  </si>
  <si>
    <t>SANDRA CONSTANZA MARTÍNEZ</t>
  </si>
  <si>
    <t>CARGO:</t>
  </si>
  <si>
    <t>PROFESIONAL CONTRATISTA OAP</t>
  </si>
  <si>
    <t>REVISO:</t>
  </si>
  <si>
    <t xml:space="preserve">ÁNGEL LEONARDO MARTÍNEZ </t>
  </si>
  <si>
    <t>PROFESIONAL -  EQUIPO MIPG</t>
  </si>
  <si>
    <t>YULI CRISTEL PENA ARBOLEDA</t>
  </si>
  <si>
    <t>INGRID CAROLINA ARDILA MUÑOZ</t>
  </si>
  <si>
    <t>APROBÓ:</t>
  </si>
  <si>
    <t>FABIÁN ANDRÉS CORREA</t>
  </si>
  <si>
    <t>JEFE OFICINA ASESORA DE PLANEACIÓN</t>
  </si>
  <si>
    <t>REVISIÓN Y SEGUIMIENTO POR LA OAP</t>
  </si>
  <si>
    <t>REVISO OAP:</t>
  </si>
  <si>
    <t>YULI CRISTEL PEÑA ARBOLEDA</t>
  </si>
  <si>
    <t>PROFESIONAL CONTRATISTA</t>
  </si>
  <si>
    <t>Grado de avance de lecturas territoriales descriptivas de las localidades, desarrolladas</t>
  </si>
  <si>
    <t>Indicador Estratégico / Indicador de Gestión</t>
  </si>
  <si>
    <t>IN-PEI/GES-INV-002</t>
  </si>
  <si>
    <t xml:space="preserve">Realizar lecturas territoriales de ciudad en las 20 localidades de Bogotá a través de la implementación del SITI y el análisis de su información. </t>
  </si>
  <si>
    <t xml:space="preserve">Recopilar y organizar información sobre fenómenos y problemáticas, por medio de mapas temáticos elaborados con la información disponible en el SITI, para realizar lecturas descriptivas de las localidades de Bogotá. </t>
  </si>
  <si>
    <t>Reportes del SITI. 
4 Informes</t>
  </si>
  <si>
    <t>(Número de informes realizados/ numero de informes x localidad programados en la vigencia)*100</t>
  </si>
  <si>
    <t xml:space="preserve">Primer seguimiento: De acuerdo con el cronograma del SITI, se desarrollaron las dos actividades programadas, las cuales tienen como producto de proceso: El reporte del SITI #1 y el informe del SITI #1 con el mapa y la descripción de la localidad Suba; con la entrega de estos productos se dio cumplimiento del 100% en la meta propuesta. 
Segundo seguimiento: De acuerdo con el cronograma del SITI, se desarrollaron las dos actividades programadas, las cuales tienen como producto de proceso: El reporte del SITI #2 y el informe del SITI #2 con el mapa de la localidad Usaquen; con la entrega de estos productos se dio cumplimiento del 100% en la meta propuesta. 
Tercer seguimiento: De acuerdo con el cronograma del SITI, se desarrollaron las dos actividades programadas, las cuales tienen como producto de proceso: El reporte del SITI mes de julio y agosto y el informe del SITI #3 con la segunda versión de la lectura territorial de la localidad Suba; con la entrega de estos productos se dio cumplimiento del 100% en la meta propuesta. </t>
  </si>
  <si>
    <t>Cumplimiento de transferencia del conocimiento entre entidades desarrollados</t>
  </si>
  <si>
    <t>IN-PEI/GES-INV-003</t>
  </si>
  <si>
    <t xml:space="preserve">Gestionar el conocimiento de la organización </t>
  </si>
  <si>
    <t xml:space="preserve">Participar en grupos transversales de conversación y transferencia por medio de la divulgación de productos o información para gestionar el conocimiento de la entidad. </t>
  </si>
  <si>
    <t>1 Año</t>
  </si>
  <si>
    <t>Correos electrónicos, actas de reunión, informes del Área de Investigación o productos de los procesos.
2 grupos transversales de conversación y transferencia del conocimiento</t>
  </si>
  <si>
    <t>(Documentación o presentación de resultados/documentación o presentación de resultados proyectados para la vigencia)* 100</t>
  </si>
  <si>
    <t xml:space="preserve">Primer seguimiento: De acuerdo con lo programado se desarrolló una actividad de grupo transversal de transferencia del conocimiento, la cual tiene como evidencia la presentación de resultados de RIDIAC como producto de proceso, con ésta se dio cumplimiento del 100% a la meta propuesta. 
Segundo seguimiento: De acuerdo con lo programado se desarrolló una actividad de grupo transversal de transferencia del conocimiento, la cual tiene como evidencia la presentación de resultados de la Cátedra para la Paz con la Universidad del Rosario como producto de proceso, con ésta se dio cumplimiento del 100% a la meta propuesta. 
Tercer seguimiento: De acuerdo con lo programado se desarrolló una actividad de grupo transversal de transferencia del conocimiento por medio de la articulación dentro del proyecto "Transmisión de la historia a través de los medios de entretenimiento en América Latina. Laboratorio de investigación de la memoria y métodos digitales – GUMELAB (según el acrónimo de su nombre en alemán)"GUMELAB" con la Universidad de Berlín, la Universidad del Rosario, la Organización "La otra guarida" y el IDIPRON, la cual tiene como evidencia el taller realizado, con éste se dio cumplimiento del 100% a la meta propuesta. </t>
  </si>
  <si>
    <t>Indicador de Proyecto de inversión</t>
  </si>
  <si>
    <t>Mensual</t>
  </si>
  <si>
    <t>1. Fortalecer el reconocimiento ciudadano del desempeño institucional del IDIPRON.</t>
  </si>
  <si>
    <t>Atención Ciudadanía</t>
  </si>
  <si>
    <t>ACI</t>
  </si>
  <si>
    <t xml:space="preserve">
Gestionar, documentar, divulgar y difundir  el conocimiento  y saberes de la organización para su apropiación en la entidad y conocimiento en la ciudad (estrategias, buenas prácticas y resultados de programas y proyectos misionales del Instituto. )</t>
  </si>
  <si>
    <t>Numérico</t>
  </si>
  <si>
    <t>Eficiencia</t>
  </si>
  <si>
    <t>Descendente</t>
  </si>
  <si>
    <t>Bimestral</t>
  </si>
  <si>
    <t>2. Desarrollo de estrategias para el fortalecimiento de las capacidades físicas, tecnológicas, administrativas, operativas y mejoramiento del desempeño institucional para enfrentar las necesidades del IDIPRON en el siglo XXI.</t>
  </si>
  <si>
    <t>Comunicaciones</t>
  </si>
  <si>
    <t>COM</t>
  </si>
  <si>
    <t>Misional</t>
  </si>
  <si>
    <t xml:space="preserve">
Diseñar e implementar Metodologías para la evaluación del impacto del proceso en los NNAJ</t>
  </si>
  <si>
    <t>Efectividad</t>
  </si>
  <si>
    <t>3. Determinar las acciones orientadas al cierre de brechas organizacionales.</t>
  </si>
  <si>
    <t>Control Interno disciplinario</t>
  </si>
  <si>
    <t>CID</t>
  </si>
  <si>
    <t xml:space="preserve">Apoyo </t>
  </si>
  <si>
    <t xml:space="preserve">
Diseñar y proponer políticas y mejores practicas para fortalece la gestión contractual y cerrar las brechas en materia de gestión contractual </t>
  </si>
  <si>
    <t>Grado</t>
  </si>
  <si>
    <t>Indicador Estratégico / Indicador de Riesgo</t>
  </si>
  <si>
    <t>Calidad</t>
  </si>
  <si>
    <t>Cuatrimestral</t>
  </si>
  <si>
    <t>4. Diseñar e implementar prácticas pedagógicas innovadoras para el desarrollo de capacidades, talentos y oportunidades productivas para los jóvenes.</t>
  </si>
  <si>
    <t>Gestión Ambiental</t>
  </si>
  <si>
    <t>GAM</t>
  </si>
  <si>
    <t>Seguimiento y Control</t>
  </si>
  <si>
    <t xml:space="preserve">
Fortalecer las comunicaciones como eje fundamental para la consolidación de la gestión de la Administración, garantizando la difusión de información producida y recibida a nivel interno y externo</t>
  </si>
  <si>
    <t>Nivel</t>
  </si>
  <si>
    <t>Indicador Estratégico / Indicador de Gestión / Indicador de Riesgo</t>
  </si>
  <si>
    <t>Semestral</t>
  </si>
  <si>
    <t>5. Armonizar el modelo pedagógico a las realidades del siglo XXI.</t>
  </si>
  <si>
    <t>Gestión Contractual</t>
  </si>
  <si>
    <t>GCO</t>
  </si>
  <si>
    <t xml:space="preserve">
Mejorar la gestión de la Entidad y la toma oportuna de decisiones mediante la estandarización, normalización y regulación de  la producción, administración, custodia y conservación de la información.</t>
  </si>
  <si>
    <t>Indicador de Gestión</t>
  </si>
  <si>
    <t>Resultado</t>
  </si>
  <si>
    <t>Anual</t>
  </si>
  <si>
    <t>6. Ampliar, diversificar y fortalecer los servicios de la oferta pedagógica del IDIPRON.</t>
  </si>
  <si>
    <t>Gestión Desarrollo Humano</t>
  </si>
  <si>
    <t>GDH</t>
  </si>
  <si>
    <t xml:space="preserve">Actualizar, implementar e institucionalizar el modelo pedagógico del IDIPRON </t>
  </si>
  <si>
    <t>Indicador de Gestión / Indicador de Riesgo</t>
  </si>
  <si>
    <t>Impacto</t>
  </si>
  <si>
    <t>Bienal</t>
  </si>
  <si>
    <t>7. Contribuir en la implementación y seguimiento de las políticas públicas sociales que atiendan las realidades de los niños, niñas, adolescentes y jóvenes en el contexto actual de la ciudad.</t>
  </si>
  <si>
    <t>Gestión de Mejoramiento</t>
  </si>
  <si>
    <t>MEJ</t>
  </si>
  <si>
    <t>Adecuar, mantener y proveer mejoras de infraestructura física para la atención integral de NNAJ en el instituto</t>
  </si>
  <si>
    <t>Indicador de Riesgo</t>
  </si>
  <si>
    <t>Gestión Documental</t>
  </si>
  <si>
    <t>GDO</t>
  </si>
  <si>
    <t>Ajustar e implementar oferta institucional de servicios a las políticas publicas diferenciales dirigidas a los NNAJ</t>
  </si>
  <si>
    <t>9. Diseñar e implementar estrategias para el posicionamiento del IDIPRON a nivel distrital, nacional, regional y global.</t>
  </si>
  <si>
    <t>Gestión Financiera</t>
  </si>
  <si>
    <t>GFI</t>
  </si>
  <si>
    <t>Ajustarlos servicios del instituto a las necesidades de los NNAJ</t>
  </si>
  <si>
    <t>Gestión Jurídica</t>
  </si>
  <si>
    <t>GJU</t>
  </si>
  <si>
    <t>Gestión Logística</t>
  </si>
  <si>
    <t>GLO</t>
  </si>
  <si>
    <t xml:space="preserve">Contar con  talento humano idóneo, comprometido, transparente y feliz  que contribuya a cumplir la misionalidad de la entidad
</t>
  </si>
  <si>
    <t>Gestión Tecnológica y de la Información</t>
  </si>
  <si>
    <t>TIC</t>
  </si>
  <si>
    <t xml:space="preserve">Contribuir a la apropiación de la cultura de autocontrol y autoevaluación en los servidores públicos del IDIPRON   </t>
  </si>
  <si>
    <t xml:space="preserve">Diseñar e implementar  estrategias territoriales conforme a las dinámicas de la calle 
</t>
  </si>
  <si>
    <t>Mantenimiento de Bienes</t>
  </si>
  <si>
    <t>MBI</t>
  </si>
  <si>
    <t xml:space="preserve">Diseñar e implementar laboratorios como  espacios pedagógicos y productivos
</t>
  </si>
  <si>
    <t>Modelo Pedagógico</t>
  </si>
  <si>
    <t>MP</t>
  </si>
  <si>
    <t>Diseñar y desarrollar un nuevo sistema de información poblacional para la toma de decisiones</t>
  </si>
  <si>
    <t>Planeación</t>
  </si>
  <si>
    <t>PLA</t>
  </si>
  <si>
    <t>Caracterización de talentos, competencias y habilidades de NNAJ para la actualización constante de la oferta educativa</t>
  </si>
  <si>
    <t>SEG</t>
  </si>
  <si>
    <t xml:space="preserve">Evaluar la gestión de los procesos del IDIPRON y la implementación del MIPG generando valor agregado </t>
  </si>
  <si>
    <t>Servicios Administrativos</t>
  </si>
  <si>
    <t>SAD</t>
  </si>
  <si>
    <t>Fortalecer el servicio de atención a la  ciudadanía bajo los principios de una atención digna, efectiva, de calidad, oportuna, cálida y confiable dando cumplimiento a la política publica distrital de servicio al ciudadano y CONPES distrital 03</t>
  </si>
  <si>
    <t>Fortalecer el servicio de atención a la  ciudadanía bajo los principios de una atención digna, efectiva, de calidad, oportuna, cálida y confiable dando cumplimiento a la política publica distrital de servicio al ciudadano y CONPES distrital 04</t>
  </si>
  <si>
    <t xml:space="preserve">Fortalecer la estrategia "Cultura Ciudadana" </t>
  </si>
  <si>
    <t>Fortalecer la gestión administrativa de la oficina de control interno disciplinario de acuerdo a la normatividad vigente</t>
  </si>
  <si>
    <t>Garantizar el funcionamiento de la entidad de manera amigable y responsable con el medio ambiente minimizando el impacto generado por las actividades propias de la gestión institucional.</t>
  </si>
  <si>
    <t xml:space="preserve">Garantizar los servicios de apoyo a la gestión para el optimo funcionamiento del instituto  (Servicios de vigilancia, aseo, cafetería y transporte) </t>
  </si>
  <si>
    <t>Generar procesos de innovación técnica en el componente de mitigación del área de salud que lo constituyan en un referente distrital y nacional</t>
  </si>
  <si>
    <t>Gestionar las estrategias que garanticen obtener los convenios necesarios para alcanzar la meta de vincular 7.000 jóvenes con oportunidades para su desarrollo socioeconómico</t>
  </si>
  <si>
    <t>Implementar acciones que conduzcan a la sostenibilidad del sistema contable del IIDPRON</t>
  </si>
  <si>
    <t xml:space="preserve">Implementar el Centro Educación para el Trabajo y Desarrollo Humano, dinamizada por los Contextos Pedagógicos y Componentes de Derecho. </t>
  </si>
  <si>
    <t xml:space="preserve">Implementar la  "Ciudadela de los niños, niñas" y "Ciudadela de los/las jóvenes y adolescentes"  dinamizada por los Contextos Pedagógicos y Componentes de Derecho. </t>
  </si>
  <si>
    <t>Implementar y aplicar herramientas para la mitigación del daño antijurídico en la entidad</t>
  </si>
  <si>
    <t>Incorporar mejores prácticas para la efectividad del modelo de administración y disposición de los  bienes del instituto</t>
  </si>
  <si>
    <t>Incrementar  la participación de los grupos de interés y valor en la gestión de la entidad</t>
  </si>
  <si>
    <t>Mejorar el desempeño institucional frente a las políticas de Transparencia, Acceso a la Información y lucha contra la Corrupción permitiendo mitigar los riesgos de corrupción.</t>
  </si>
  <si>
    <t>Mejorar la infraestructura tecnológica y de comunicaciones del instituto para garantizar  el optimo funcionamiento administrativo y operativo de las unidades de protección integral y las sedes administrativas</t>
  </si>
  <si>
    <t xml:space="preserve">Participar en la formulación y actualización de políticas públicas poblacionales que afectan a los NNAJ de la entidad e institucionalización de las mismas
</t>
  </si>
  <si>
    <t>Rediseño , formalización e implementación de la estrategia de ESCNNA</t>
  </si>
  <si>
    <t>OBJETIVOS</t>
  </si>
  <si>
    <t>METAS DEL OBJETIVO</t>
  </si>
  <si>
    <t>Oficina de control interno</t>
  </si>
  <si>
    <t xml:space="preserve"> Investigaciones</t>
  </si>
  <si>
    <t>1. FIN DE LA POBREZA</t>
  </si>
  <si>
    <t>1.1 - Erradicar la extrema pobreza</t>
  </si>
  <si>
    <t>Atención a la ciudadanía</t>
  </si>
  <si>
    <t>2. HAMBRE CERO</t>
  </si>
  <si>
    <t>1.2 - Reducir la pobreza en, al menos, un 50%</t>
  </si>
  <si>
    <t>Oficina asesora de planeación - MIPG</t>
  </si>
  <si>
    <t xml:space="preserve">Comunicaciones </t>
  </si>
  <si>
    <t>3. SALUD Y BIENESTAR</t>
  </si>
  <si>
    <t>1.3 - Implementar sistemas de protección social</t>
  </si>
  <si>
    <t>Oficina asesora de planeación – Investigaciones</t>
  </si>
  <si>
    <t>Control interno disciplinario</t>
  </si>
  <si>
    <t>4. EDUCACIÓN DE CALIDAD</t>
  </si>
  <si>
    <t>1.4 - Igualdad de derechos a la propiedad, servicios y recursos económicos</t>
  </si>
  <si>
    <t>Oficina asesora de planeación – Comunicaciones</t>
  </si>
  <si>
    <t>5. IGUALDAD DE GÉNERO</t>
  </si>
  <si>
    <t>1.5 - Fomentar la resiliencia a desastres ambientales, económicos y sociales</t>
  </si>
  <si>
    <t>Oficina asesora jurídica</t>
  </si>
  <si>
    <t>Gestión contractual</t>
  </si>
  <si>
    <t>6. AGUA LIMPIA Y SANEAMIENTO</t>
  </si>
  <si>
    <t>1.A - Movilizar recursos para implementar políticas tendientes a erradicar la pobreza</t>
  </si>
  <si>
    <t>Subdirección técnica administrativa y financiera</t>
  </si>
  <si>
    <t>Gestión de Desarrollo Humano</t>
  </si>
  <si>
    <t>7. ENERGÍA ASEQUIBLE Y NO CONTAMINANTE</t>
  </si>
  <si>
    <t>1.B - Desarrollar marcos normativos focalizados a población en situación de pobreza y sensibles al género</t>
  </si>
  <si>
    <t>Subdirección técnica administrativa y financiera - financiera</t>
  </si>
  <si>
    <t>Gestion del mejoramiento</t>
  </si>
  <si>
    <t>8. TRABAJO DECENTE Y CRECIMIENTO ECONÓMICO</t>
  </si>
  <si>
    <t>2.1 - Acceso Universal a Alimentos Seguros y Nutricionales</t>
  </si>
  <si>
    <t>Subdirección técnica administrativa y financiera - sistemas</t>
  </si>
  <si>
    <t>9. INDUSTRIA, INNOVACIÓN E INFRAESTRUCTURA</t>
  </si>
  <si>
    <t>2.2 - Terminar con todas las formas de desnutrición</t>
  </si>
  <si>
    <t>Subdirección técnica administrativa y financiera – gestión documental</t>
  </si>
  <si>
    <t>10. REDUCCIÓN DE LAS DESIGUALDADES</t>
  </si>
  <si>
    <t>2.3 - Duplicar la productividad y los ingresos de pequeños productores de alimentos</t>
  </si>
  <si>
    <t>Subdirección técnica administrativa y financiera - almacén e inventarios</t>
  </si>
  <si>
    <t>Gestión jurídica</t>
  </si>
  <si>
    <t>11. CIUDADES Y COMUNIDADES SOSTENIBLES</t>
  </si>
  <si>
    <t>2.4 - Producción sostenible de alimentos y prácticas agrícolas resilientes</t>
  </si>
  <si>
    <t>Subdirección técnica administrativa y financiera - gestión ambiental</t>
  </si>
  <si>
    <t>Gestión logística</t>
  </si>
  <si>
    <t>12. PRODUCCIÓN Y CONSUMO RESPONSABLES</t>
  </si>
  <si>
    <t>2.5 - Asegurar la diversidad genética en la producción de alimentos</t>
  </si>
  <si>
    <t>Subdirección técnica administrativa y financiera - control interno disciplinario</t>
  </si>
  <si>
    <t xml:space="preserve">Gestión Tecnológica y de la Información </t>
  </si>
  <si>
    <t>13. ACCIÓN POR EL CLIMA</t>
  </si>
  <si>
    <t>2.A - Invertir en infraestructura rural, investigación agrícola, tecnología y bancos de genes</t>
  </si>
  <si>
    <t>Subdirección técnica administrativa y financiera – infraestructura</t>
  </si>
  <si>
    <t xml:space="preserve">Mantenimiento de bienes </t>
  </si>
  <si>
    <t>14. VIDA SUBMARINA</t>
  </si>
  <si>
    <t>2.B - Prevenir restricciones al comercio agrícola, distorsiones del mercado y subsidios a la exportación</t>
  </si>
  <si>
    <t>Subdirección técnica administrativa y financiera - Atención a la ciudadanía</t>
  </si>
  <si>
    <t>15. VIDA DE ECOSISTEMAS TERRESTRES</t>
  </si>
  <si>
    <t>2.C - Asegurar mercados de productos alimenticios estables y acceso oportuno a la información</t>
  </si>
  <si>
    <t>Subdirección técnica administrativa y financiera - Convenios</t>
  </si>
  <si>
    <t>Planeacion</t>
  </si>
  <si>
    <t>16. PAZ, JUSTICIA E INSTITUCIONES SÓLIDAS</t>
  </si>
  <si>
    <t>3.1 - Reducir la mortalidad materna</t>
  </si>
  <si>
    <t>Subdirección técnica de desarrollo humano</t>
  </si>
  <si>
    <t>17. ALIANZAS PARA LOGRAR LOS OBJETIVOS</t>
  </si>
  <si>
    <t>3.2 - Acabar con las muertes prevenibles de menores de 5 años de edad</t>
  </si>
  <si>
    <t>Subdirección técnica de métodos educativos y operativos</t>
  </si>
  <si>
    <t>Servicios administrativos</t>
  </si>
  <si>
    <t>3.3 - Lucha contra las enfermedades transmisibles</t>
  </si>
  <si>
    <t xml:space="preserve">1. Formulación </t>
  </si>
  <si>
    <t>3.4 - Reducir la mortalidad por enfermedades no transmisibles</t>
  </si>
  <si>
    <t>3.5 - Prevenir y tratar el abuso de sustancias</t>
  </si>
  <si>
    <t>3. Seguimiento al plan de acción</t>
  </si>
  <si>
    <t>3.6 - Reducir lesiones y muertes en carreteras</t>
  </si>
  <si>
    <t>3.7 - Acceso universal a atención reproductiva, planificación y educación</t>
  </si>
  <si>
    <t>3.8 - Alcanzar la cobertura universal de salud</t>
  </si>
  <si>
    <t>Ampliar, diversificar y fortalecer los servicios de la oferta pedagógica del IDIPRON</t>
  </si>
  <si>
    <t>3.9 - Reducir las enfermedades y muertes causadas por productos químicos peligrosos y contaminación</t>
  </si>
  <si>
    <t xml:space="preserve">Armonizar el modelo pedagógico a las realidades del sigo XXI </t>
  </si>
  <si>
    <t>3.A - Implementar el Convenio Marco de la OMS para el Control del Tabaco</t>
  </si>
  <si>
    <t>Contribuir en la implementación y seguimiento de las políticas públicas sociales que atiendan las realidades de los niños, niñas, adolescentes y jóvenes en el contexto actual de la ciudad</t>
  </si>
  <si>
    <t>3.B - Apoyar la investigación, el desarrollo y el acceso universal a vacunas y medicamentos asequibles</t>
  </si>
  <si>
    <t>3.C - Aumentar la financiación de la salud y el apoyo a la fuerza laboral en los países en desarrollo</t>
  </si>
  <si>
    <t>3.D - Mejorar los sistemas de alerta temprana para los riesgos a la salud mundial</t>
  </si>
  <si>
    <t>Diseñar e implementar estrategias para el posicionamiento del IDIPRON  a nivel distrital, nacional, regional y global</t>
  </si>
  <si>
    <t>4.1 - Educación Básica y Media Gratuita</t>
  </si>
  <si>
    <t>Diseñar e implementar prácticas pedagógicas innovadoras para el desarrollo de capacidades, talentos  y oportunidades productivas para los jóvenes.</t>
  </si>
  <si>
    <t>4.2 - Igual acceso a educación preescolar de calidad</t>
  </si>
  <si>
    <t>4.3 - Igualdad de acceso a educación técnica, vocacional y superior</t>
  </si>
  <si>
    <t>Fortalecer el reconocimiento ciudadano del desempeño institucional del IDIPRON</t>
  </si>
  <si>
    <t>4.4 - Aumentar el número de personas con habilidades relevantes para el éxito financiero</t>
  </si>
  <si>
    <t>4.5 - No Discriminación en la Educación</t>
  </si>
  <si>
    <t>4.6 - Alfabetización y aptitudes aritméticas Universales</t>
  </si>
  <si>
    <t>4.7 - Educación para la Ciudadanía Global</t>
  </si>
  <si>
    <t xml:space="preserve"> 
Fortalecimiento del modelo pedagógico</t>
  </si>
  <si>
    <t>4.A - Construir y mejorar escuelas inclusivas y seguras</t>
  </si>
  <si>
    <t xml:space="preserve">
Fortalecimiento de actividades de apoyo administrativo</t>
  </si>
  <si>
    <t>4.B - Ampliar becas de educación superior para los países en desarrollo</t>
  </si>
  <si>
    <t xml:space="preserve">
Modernización del modelo pedagógico</t>
  </si>
  <si>
    <t>4.C - Aumentar la oferta de profesores cualificados en los países en desarrollo</t>
  </si>
  <si>
    <t xml:space="preserve">Ampliar y diversificar la oferta de servicios de la entidad </t>
  </si>
  <si>
    <t>5.1 - Poner fin a la discriminación contra las mujeres y las niñas</t>
  </si>
  <si>
    <t>Contribuir en la implementación de las Políticas Públicas Poblacionales</t>
  </si>
  <si>
    <t>5.2 - Poner fin a toda la violencia contra las mujeres y su explotación</t>
  </si>
  <si>
    <t>Diseño e implementación de la estrategia de comunicaciones para el reconocimiento del IDIPRON en el ámbito, distrital, nacional e internacional.</t>
  </si>
  <si>
    <t>5.3 - Eliminar los matrimonios forzados y la mutilación genital</t>
  </si>
  <si>
    <t>Fortalecimiento de la gestión institucional a través del autocontrol y la evaluación independiente de los procesos</t>
  </si>
  <si>
    <t>5.4 - Valorar el cuidado no remunerado y promover las responsabilidades domésticas compartidas</t>
  </si>
  <si>
    <t>Fortalecimiento de la infraestructura  tecnológica</t>
  </si>
  <si>
    <t>5.5 - Igualdad de Oportunidades y Participación en posiciones de Liderazgo</t>
  </si>
  <si>
    <t xml:space="preserve">Fortalecimiento de la infraestructura física </t>
  </si>
  <si>
    <t>5.6 - Acceso Universal a los Derechos y Salud Reproductiva</t>
  </si>
  <si>
    <t>Fortalecimiento de la oferta pedagógica institucional para el mejoramiento de la atención a los AJ</t>
  </si>
  <si>
    <t>5.A - Igualdad de acceso a recursos económicos, posesión de propiedades y servicios</t>
  </si>
  <si>
    <t xml:space="preserve">Fortalecimiento de las capacidades administrativas y operativas del talento humano </t>
  </si>
  <si>
    <t>5.B - Promover el empoderamiento de las mujeres a través de la tecnología</t>
  </si>
  <si>
    <t>5.C - Adoptar políticas y hacer cumplir la legislación que promueve la igualdad de género</t>
  </si>
  <si>
    <t>6.1 - Agua potable segura y asequible</t>
  </si>
  <si>
    <t>6.2 - Erradicar la Defecación al aire libre y Proporcionar Acceso a Saneamiento e Higiene</t>
  </si>
  <si>
    <t xml:space="preserve">Implementar procesos de innovación pedagógica para la generación de capacidades de inserción socioeconómica y productiva. </t>
  </si>
  <si>
    <t>6.3 - Mejorar la calidad del agua, el tratamiento de aguas residuales y la reutilización segura</t>
  </si>
  <si>
    <t>Implementar un modelo de servicio para el instituto</t>
  </si>
  <si>
    <t>6.4 - Aumentar la eficiencia en el uso del agua y asegurar los suministros de agua dulce</t>
  </si>
  <si>
    <t>Institucionalización de la Política de Transparencia, Acceso a la Información, Anticorrupción y Participación Ciudadana</t>
  </si>
  <si>
    <t>6.5 - Gestión integrada de los recursos hídricos y cooperación transfronteriza</t>
  </si>
  <si>
    <t>6.6 - Proteger y Restaurar los Ecosistemas Hídricos de agua dulce</t>
  </si>
  <si>
    <t>6.A - Ampliar el apoyo en materia de agua y saneamiento para los países en desarrollo</t>
  </si>
  <si>
    <t>6.B - Apoyar el compromiso local en el manejo de agua y saneamiento</t>
  </si>
  <si>
    <t>7.1 - Acceso universal a la energía moderna</t>
  </si>
  <si>
    <t>7.2 - Aumentar el porcentaje global de energía renovable</t>
  </si>
  <si>
    <t>7.3 - Duplicar la mejora en la eficiencia energética</t>
  </si>
  <si>
    <t>7.A - Invertir y Facilitar el Acceso a Investigación y Tecnología en Energía Limpia</t>
  </si>
  <si>
    <t>7.B - Ampliar y mejorar los servicios energéticos para los países en desarrollo</t>
  </si>
  <si>
    <t>8.1 - Crecimiento Económico Sostenible</t>
  </si>
  <si>
    <t>8.2 - Diversificar, innovar y mejorar la productividad económica</t>
  </si>
  <si>
    <t>8.3 - Promover políticas para apoyar la creación de empleo y el crecimiento de las empresas</t>
  </si>
  <si>
    <t>8.4 - Mejorar la eficiencia de los recursos en el consumo y la producción</t>
  </si>
  <si>
    <t>8.5 - Trabajo decente e igualdad de remuneración</t>
  </si>
  <si>
    <t>8.6 - Reducir el desempleo juvenil</t>
  </si>
  <si>
    <t>8.7 - Poner fin a la esclavitud moderna, la trata y el trabajo infantil</t>
  </si>
  <si>
    <t>8.8 - Derechos laborales universales y entornos de trabajo seguros</t>
  </si>
  <si>
    <t>8.9 - Promover Turismo Sostenible y Beneficioso</t>
  </si>
  <si>
    <t>8.10 - Acceso universal a servicios bancarios, de seguros y financieros</t>
  </si>
  <si>
    <t>8.A - Aumentar la ayuda para el comercio a los países en desarrollo</t>
  </si>
  <si>
    <t>8.B - Desarrollar una Estrategia Global de Empleo Juvenil</t>
  </si>
  <si>
    <t>9.1 - Infraestructuras Sostenibles e Inclusivas</t>
  </si>
  <si>
    <t>9.2 - Promover la industrialización inclusiva y sostenible</t>
  </si>
  <si>
    <t>9.3 - Aumentar el acceso a servicios financieros y mercados</t>
  </si>
  <si>
    <t>9.4 - Mejorar todas las industrias e infraestructuras para la sostenibilidad</t>
  </si>
  <si>
    <t>9.5 - Aumentar la investigación y actualizar las tecnologías industriales</t>
  </si>
  <si>
    <t>9.A - Facilitar el desarrollo de infraestructura sostenible</t>
  </si>
  <si>
    <t>9.B - Apoyar la Diversificación Industrial Doméstica y la Adición de Valor</t>
  </si>
  <si>
    <t>9.C - Acceso universal a tecnologías de la información y las comunicaciones</t>
  </si>
  <si>
    <t>10.1 - Reducir las desigualdades de ingresos</t>
  </si>
  <si>
    <t>10.2 - Promover la Inclusión Social, Económica y Política Universales</t>
  </si>
  <si>
    <t>10.3 - Garantizar la igualdad de oportunidades y poner fin a la discriminación</t>
  </si>
  <si>
    <t>10.4 - Adoptar políticas fiscales y sociales que promuevan la igualdad</t>
  </si>
  <si>
    <t>10.5 - Mejorar la regulación de los mercados e instituciones financieras mundiales</t>
  </si>
  <si>
    <t>10.6 - Garantizar la representación de los países en desarrollo en las instituciones financieras</t>
  </si>
  <si>
    <t>10.7 - Políticas de Migración Compasivas y Responsables</t>
  </si>
  <si>
    <t>Mejorar la infraestructura tecnológica y de comunicaciones del instituto para garantizar  el optimo funcionamiento madministrativo y operativo de las unidades de protección integral y las sedes administrativas</t>
  </si>
  <si>
    <t>10.A - Trato especial y diferenciado para los países en desarrollo</t>
  </si>
  <si>
    <t>10.B - Asistencia para el desarrollo e inversión en los países menos desarrollados</t>
  </si>
  <si>
    <t>10.C - Reducir los costos de transacción de las remesas de migrantes</t>
  </si>
  <si>
    <t>11.1 - Vivienda segura y asequible</t>
  </si>
  <si>
    <t>11.2 - Sistemas de transporte asequibles y sostenibles</t>
  </si>
  <si>
    <t>11.3 - Urbanización inclusiva y sostenible</t>
  </si>
  <si>
    <t>11.4 - Proteger el patrimonio cultural y natural del mundo</t>
  </si>
  <si>
    <t>1 Portafolio de servicios adoptado y publicado en la pagina web</t>
  </si>
  <si>
    <t>11.5 - Reducir los efectos adversos de los desastres naturales</t>
  </si>
  <si>
    <t>100%  del cumplimiento del PIGA</t>
  </si>
  <si>
    <t>11.6 - Minimizar el impacto ambiental de las ciudades</t>
  </si>
  <si>
    <t>100% de baja de bienes (garantizar la baja de bienes)</t>
  </si>
  <si>
    <t>11.7 - Construir espacios públicos verdes, seguros e inclusivos</t>
  </si>
  <si>
    <t>100% de cumplimiento de la política gestión documental del FURAG</t>
  </si>
  <si>
    <t>11.A - Fortalecer la planeación del desarrollo nacional y regional</t>
  </si>
  <si>
    <t xml:space="preserve">100% de cumplimiento de las actividades definidas en el tablero de control </t>
  </si>
  <si>
    <t>11.B - Implementar Políticas para la Inclusión, la Eficiencia de los Recursos y la Reducción del Riesgo de Desastres</t>
  </si>
  <si>
    <t>100% de cumplimiento de los planes de acciones definidos para la implementación de las políticas publicas</t>
  </si>
  <si>
    <t>11.C - Apoyo a los países menos desarrollados en la construcción sostenible y resiliente</t>
  </si>
  <si>
    <t>100% de cumplimiento del PINAR</t>
  </si>
  <si>
    <t>12.1 - Implementar el Marco de Consumo y Producción Sostenibles de 10 años</t>
  </si>
  <si>
    <t xml:space="preserve">100% de cumplimiento del plan de adecuación y sostenibilidad </t>
  </si>
  <si>
    <t>12.2 - Gestión sostenible y uso de los recursos naturales</t>
  </si>
  <si>
    <t>100% de cumplimiento del plan de sostenibilidad</t>
  </si>
  <si>
    <t>12.3 - Reducir a la mitad los residuos mundiales de alimentos per cápita</t>
  </si>
  <si>
    <t xml:space="preserve">100% Inventarios anuales físicos realizados  a las UPIS y sedes </t>
  </si>
  <si>
    <t>12.4 - Gestión responsable de productosy residuos químicos</t>
  </si>
  <si>
    <t>23 unidades y  4 sedes administrativas con servicios operativos</t>
  </si>
  <si>
    <t>12.5 - Reducir sustancialmente la generación de residuos</t>
  </si>
  <si>
    <t>Actualización de la infraestructura tecnológica de la entidad</t>
  </si>
  <si>
    <t>12.6 - Fomentar prácticas sostenibles en las empresas</t>
  </si>
  <si>
    <t>Adecuación o alineación de la oferta institucional</t>
  </si>
  <si>
    <t>12.7 - Prácticas sostenibles de contratación pública</t>
  </si>
  <si>
    <t xml:space="preserve">Asistencia y participación al 100% de las instancias de coordinación en las que tiene injerencia el instituto de acuerdo a las políticas publicas transversales en la misionalidad </t>
  </si>
  <si>
    <t>12.8 - Promover la comprensión universal de los estilos de vida sostenibles</t>
  </si>
  <si>
    <t>Boletines comunicativos enviados</t>
  </si>
  <si>
    <t>12.A - Fortalecer la capacidad científica y tecnológica de los países en desarrollo</t>
  </si>
  <si>
    <t>Ciudadelas en funcionamiento</t>
  </si>
  <si>
    <t>12.B - Desarrollar e implementar herramientas para monitorear el turismo sostenible</t>
  </si>
  <si>
    <t>Cobertura en las 20 localidades de la ciudad</t>
  </si>
  <si>
    <t>12.C - Eliminar las distorsiones del mercado que fomentan el consumo excesivo</t>
  </si>
  <si>
    <t>Conectividad de las diferentes unidades de protección integral bajo el protocolo IPv6 en el IDIPRON</t>
  </si>
  <si>
    <t>13.1 - Fortalecer la resiliencia y la capacidad de adaptación a los desastres relacionados con el clima</t>
  </si>
  <si>
    <t>Cumplimiento de las acciones de mejoramiento resultado de las encuestas de satisfacción</t>
  </si>
  <si>
    <t>13.2 - Integrar medidas de cambio climático</t>
  </si>
  <si>
    <t>Cumplimiento del 100%  del Plan de Mantenimiento de Infraestructura Física del IDIPRON</t>
  </si>
  <si>
    <t>13.3 - Construir conocimiento y capacidad para enfrentar los desafíos del cambio climático</t>
  </si>
  <si>
    <t>Cumplimiento del 100% de los componentes PAAC</t>
  </si>
  <si>
    <t>13.A - Implementar la Convención Marco de las Naciones Unidas sobre el Cambio Climático</t>
  </si>
  <si>
    <t xml:space="preserve">Cumplimiento del 100% del  Plan de  Bienestar e incentivos institucionales </t>
  </si>
  <si>
    <t>13.B - Promover mecanismos para aumentar la capacidad de planeación y gestión</t>
  </si>
  <si>
    <t>Cumplimiento del 100% del  Plan de Capacitación</t>
  </si>
  <si>
    <t>14.1 - Reducir la contaminación marina</t>
  </si>
  <si>
    <t>Cumplimiento del 100% del  Plan de seguridad y salud en el trabajo</t>
  </si>
  <si>
    <t>14.2 - Proteger y Restaurar los Ecosistemas</t>
  </si>
  <si>
    <t>Cumplimiento del 100% del  Plan Estratégico de Talento Humano.</t>
  </si>
  <si>
    <t>14.3 - Reducir la acidificación del océano</t>
  </si>
  <si>
    <t>Cumplimiento del 100% del PETIC</t>
  </si>
  <si>
    <t>14.4 - Pesca sostenible</t>
  </si>
  <si>
    <t>Cumplimiento del 100% del plan</t>
  </si>
  <si>
    <t>14.5 - Conservar las áreas costeras y marinas</t>
  </si>
  <si>
    <t>Cumplimiento del 100% del plan anual de auditorias</t>
  </si>
  <si>
    <t>14.6 - Eliminar los subsidios que contribuyen a la sobrepesca</t>
  </si>
  <si>
    <t>Cumplimiento del 100% del plan de acción contenido en la política del daño antijuridico Diseñada en el IDIPRON</t>
  </si>
  <si>
    <t>14.7 - Fomentar el uso sostenible de los recursos marinos</t>
  </si>
  <si>
    <t>Cumplimiento del 1000% a los compromisos asumidos en las instancias de coordinación</t>
  </si>
  <si>
    <t>14.A - Aumentar el conocimiento científico, la investigación y la tecnología para la salud de los océanos</t>
  </si>
  <si>
    <t>Cumplimiento del 90% del Plan de Previsión de Recursos Humanos</t>
  </si>
  <si>
    <t>14.B - Apoyar a los pescadores artesanales</t>
  </si>
  <si>
    <t xml:space="preserve">Cumplimiento del 90% del Plan de Vacantes </t>
  </si>
  <si>
    <t>14.C - Implementar y hacer cumplir el Derecho Internacional del Mar</t>
  </si>
  <si>
    <t>Definir e implementar un procedimiento para la administración de los bienes de consumo entregados a las unidades de protección integral (métodos)</t>
  </si>
  <si>
    <t>15.1 - Conservar y Restaurar los Ecosistemas Terrestres y de Agua Dulce</t>
  </si>
  <si>
    <t>Diagnostico del estado de la infraestructura tecnológica y de comunicaciones del instituto</t>
  </si>
  <si>
    <t>15.2 - Administrar de manera sostenible todos los bosques</t>
  </si>
  <si>
    <t xml:space="preserve">Diseño  de indicadores de evolución de los NNAJ </t>
  </si>
  <si>
    <t>15.3 - Detener la desertificación y restaurar la tierra degradada</t>
  </si>
  <si>
    <t>Documentación del SIGID ajustada y actualizada</t>
  </si>
  <si>
    <t>15.4 - Garantizar la conservación de los ecosistemas de montaña</t>
  </si>
  <si>
    <t>Documento de  línea técnica exclusiva en el país de tratamiento integral para adolescentes y jóvenes.</t>
  </si>
  <si>
    <t>15.5 - Proteger la biodiversidad y los hábitats naturales</t>
  </si>
  <si>
    <t>Documento de estudio anual</t>
  </si>
  <si>
    <t>15.6 - Promover una participación equitativa en los beneficios y el acceso a los recursos genéticos</t>
  </si>
  <si>
    <t>Documento de resultados en los comportamientos y relaciones entre usuarios consumidores</t>
  </si>
  <si>
    <t>15.7 - Eliminar la caza furtiva y el tráfico de especies protegidas</t>
  </si>
  <si>
    <t>Documento técnico formalizado</t>
  </si>
  <si>
    <t>15.8 - Evitar las Especies Exóticas Invasoras en los Ecosistemas Terrestres y de Agua Dulce</t>
  </si>
  <si>
    <t>Documento técnicos del modelo oficializado</t>
  </si>
  <si>
    <t>15.9 - Integrar el Ecosistema y la Biodiversidad en la Planeación Gubernamental</t>
  </si>
  <si>
    <t>Documento técnicos por estrategia</t>
  </si>
  <si>
    <t>15.A - Aumentar los Recursos Financieros para Conservar y Utilizar Sosteniblemente el Ecosistema y la Biodiversidad</t>
  </si>
  <si>
    <t>Documentos formalizados</t>
  </si>
  <si>
    <t>15.B - Financiar e Incentivar la Gestión Forestal Sostenible</t>
  </si>
  <si>
    <t>Documentos técnicos de funcionamiento de cada ciudadela oficializado</t>
  </si>
  <si>
    <t>15.C - Combatir la caza furtiva y el tráfico</t>
  </si>
  <si>
    <t>Documentos técnicos de funcionamiento oficializado</t>
  </si>
  <si>
    <t>16.1 - Reducir la violencia en todo el mundo</t>
  </si>
  <si>
    <t xml:space="preserve">Documentos técnicos de los servicios
</t>
  </si>
  <si>
    <t>16.2 - Proteger a los niños contra el abuso, la explotación, el tráfico y la violencia</t>
  </si>
  <si>
    <t>Ejecución del 100% del Plan de Acción de Integridad</t>
  </si>
  <si>
    <t>16.3 - Promover el Estado de Derecho y el Acceso a la Justicia para Todos</t>
  </si>
  <si>
    <t xml:space="preserve">Encuesta de apropiaciones políticas publicas &gt; 90 </t>
  </si>
  <si>
    <t>16.4 - Combatir el crimen organizado y los flujos ilícitos financieros y de armas</t>
  </si>
  <si>
    <t xml:space="preserve">Encuesta de clima organizacional favorable </t>
  </si>
  <si>
    <t>16.5 - Reducir la corrupción y el soborno</t>
  </si>
  <si>
    <t>Estrategia implementada</t>
  </si>
  <si>
    <t>16.6 - Instituciones eficaces, responsables y transparentes</t>
  </si>
  <si>
    <t xml:space="preserve">Evaluación y diagnostico de la infraestructura de las unidades </t>
  </si>
  <si>
    <t>16.7 - Toma de Decisiones Responsiva, Inclusiva y Representativa</t>
  </si>
  <si>
    <t>Formulación y cumplimiento del plan de acción sostenible</t>
  </si>
  <si>
    <t>16.8 - Participación plena de los países en desarrollo en la gobernanza mundial</t>
  </si>
  <si>
    <t>Funcionamiento del 100%  de las herramientas informáticas y servicios tecnológicos con los que cuenta la entidad.</t>
  </si>
  <si>
    <t>16.9 - Identidad legal universal y registro de nacimientos</t>
  </si>
  <si>
    <t>Implementación de acuerdos de servicio</t>
  </si>
  <si>
    <t>16.10 - Garantizar el acceso público a la información y proteger las libertades fundamentales</t>
  </si>
  <si>
    <t xml:space="preserve">Implementación de indicadores de evolución de los NNAJ </t>
  </si>
  <si>
    <t>16.A - Instituciones fuertes para prevenir la violencia, el terrorismo y el crimen</t>
  </si>
  <si>
    <t>Implementación del 100% de la herramienta de mitigación</t>
  </si>
  <si>
    <t>16.B - Promover y hacer cumplir leyes no discriminatorias</t>
  </si>
  <si>
    <t>Implementar ejercicios de gerenciamiento territorial</t>
  </si>
  <si>
    <t>17.1 - Mejorar la Capacidad Doméstica para Recaudación de Ingresos</t>
  </si>
  <si>
    <t>Incrementar 50% la participación de la ciudadanía en temas relacionados a los procesos de Rendición de Cuentas</t>
  </si>
  <si>
    <t>17.2 - Implementar todos los compromisos de ayuda al desarrollo</t>
  </si>
  <si>
    <t>Incrementar en un 50% el números de las personas a las que se le llega con la estrategia de comunicación</t>
  </si>
  <si>
    <t>17.3 - Movilizar recursos financieros para los países en desarrollo</t>
  </si>
  <si>
    <t>Indicadores de impacto automatizados en el sistema</t>
  </si>
  <si>
    <t>17.4 - Apoyar a los países en desarrollo en la sostenibilidad de la deuda</t>
  </si>
  <si>
    <t>Índice de rotación de los elementos</t>
  </si>
  <si>
    <t>17.5 - Implementar regímenes de promoción de inversiones</t>
  </si>
  <si>
    <t>Índice del Desempeño Institucional mayor o igual al 90 (FURAG)</t>
  </si>
  <si>
    <t>17.6 - Aumentar la cooperación y el acceso a la ciencia, la tecnología y la innovación</t>
  </si>
  <si>
    <t>Información del 100% en línea para la toma de decisiones (Diagnostico y plan de trabajo)</t>
  </si>
  <si>
    <t>17.7 - Promover tecnologías sostenibles para los países en desarrollo</t>
  </si>
  <si>
    <t>Lectura territoriales en las 20 localidades</t>
  </si>
  <si>
    <t>17.8 - Operacionalizar el Banco de Tecnología, Desarrollar la Capacidad Científica y Mejorar la Tecnología de Información y Comunicación</t>
  </si>
  <si>
    <t>Mantener  una calificación Mayor o igual al 90% en la política del FURAG</t>
  </si>
  <si>
    <t>17.9 - Fortalecer las capacidades en los países en desarrollo</t>
  </si>
  <si>
    <t>Manual de buenas practicas en  la contratación diseñado e implementado</t>
  </si>
  <si>
    <t>17.10 - Promover un sistema de comercio universal en el marco de la OMC</t>
  </si>
  <si>
    <t>Manual de políticas de contables adoptado</t>
  </si>
  <si>
    <t>17.11 - Aumentar las exportaciones de los países en desarrollo</t>
  </si>
  <si>
    <t>Medición de la apropiación del Sistema Control Interno</t>
  </si>
  <si>
    <t>17.12 - Proporcionar acceso a los mercados para los países menos adelantados</t>
  </si>
  <si>
    <t>Mesas Técnicas Realizadas</t>
  </si>
  <si>
    <t>17.13 - Mejorar la estabilidad macroeconómica mundial</t>
  </si>
  <si>
    <t>Modelo de administración del riesgo en supervisión contractual diseñado e implementado</t>
  </si>
  <si>
    <t>17.14 - Mejorar la coherencia de las políticas para el desarrollo sostenible</t>
  </si>
  <si>
    <t>Modelo del Plan de Atención Individual y Familiar diseñado</t>
  </si>
  <si>
    <t>17.15 - Respetar la capacidad de cada país para lograr metas de desarrollo sostenible y erradicación de la pobreza</t>
  </si>
  <si>
    <t>Modelo del Plan de Atención Individual y Familiar formulado implementado</t>
  </si>
  <si>
    <t>17.16 - Fortalecer la Alianza Global para el Desarrollo Sostenible</t>
  </si>
  <si>
    <t>Ningún riesgos de corrupción materializado</t>
  </si>
  <si>
    <t>17.17 - Fomentar alianzas eficaces</t>
  </si>
  <si>
    <t>Nivel de implementación e interiorización mayor o igual al 90%</t>
  </si>
  <si>
    <t>17.18 - Mejorar la disponibilidad de datos confiables</t>
  </si>
  <si>
    <t>Numero de AJ apoyados en emprendimiento y empleabilidad</t>
  </si>
  <si>
    <t>17.19 - Desarrollar Mediciones del Avance</t>
  </si>
  <si>
    <t>Numero de AJ vinculados a estrategia de desarrollo socioeconómico (Convenios)</t>
  </si>
  <si>
    <t>Numero de documentos actualizados</t>
  </si>
  <si>
    <t>Numero de estrategias difundidas</t>
  </si>
  <si>
    <t>Numero de estrategias divulgadas</t>
  </si>
  <si>
    <t>Numero de estrategias documentadas</t>
  </si>
  <si>
    <t>Número de fallos, autos interlocutorios, autos de tramite o archivo definitivo de los procesos disciplinarios activos</t>
  </si>
  <si>
    <t>Numero de investigaciones y/o estudios difundidos</t>
  </si>
  <si>
    <t>Numero de investigaciones y/o estudios divulgados</t>
  </si>
  <si>
    <t>Numero de investigaciones y/o estudios realizados</t>
  </si>
  <si>
    <t>Numero de NNAJ atendidos por estrategia</t>
  </si>
  <si>
    <t>Plan estratégico de comunicaciones elaborado y aprobado</t>
  </si>
  <si>
    <t>Programas pedagógicos en funcionamiento</t>
  </si>
  <si>
    <t>Propuesta de modificación de estructura y funciones del proceso</t>
  </si>
  <si>
    <t>Revisiones anuales a la documentación</t>
  </si>
  <si>
    <t>Satisfacción  frente a los servicios y la atención mayor o igual al 90%</t>
  </si>
  <si>
    <t>Seguimiento aleatorio semestral al cumplimiento de los procedimientos en el instituto</t>
  </si>
  <si>
    <t xml:space="preserve">Seguimiento y control mensual a la ejecución del  PAA </t>
  </si>
  <si>
    <t>Sensibilización del 100% del personal de 15 UPIS</t>
  </si>
  <si>
    <t>Test de percepción de integridad y transparencia favorable</t>
  </si>
  <si>
    <t>Ubicar la calificación del instituto en la zona de bajo riesgo del  ITB</t>
  </si>
  <si>
    <t>Un sistema de información poblacional implementado</t>
  </si>
  <si>
    <t xml:space="preserve">Primer seguimiento: De acuerdo con el cronograma establecido se construyó el documento orientador para la formulación del proyecto de caracterización de familias de NNA del IDIPRON, el cual se entrega como evidencia, con este se dio cumplimiento del 100% de la meta propuesta. 
Segundo seguimiento: De acuerdo con el cronograma establecido se llevó a cabo la CUALIFICACIÓN EN POLÍTICA PUBLICA PARA LAS FAMILIAS con la Universidad Santo Tomás USTA, de la cual se entrega como evidencia el listado de personas inscritas, con esta se dio cumplimiento del 100% de la meta propuesta. 
Tercer seguimiento: De acuerdo con el cronograma establecido se llevó a cabo la construcción de la presentación sobre "Caracterización de las familias de NNA del IDIPRON" con base en en análisis y procesamiento de la información del SIMI, de la cual se entrega como evidencia dos presentaciones, con estas se dio cumplimiento del 100% de la meta propuesta. 
Cuarto seguimiento: De acuerdo con el cronograma establecido se llevó a cabo la construcción del informe sobre "Caracterización de las familias de NNA del IDIPRON" con base en en análisis y procesamiento de la información del SIMI, de la cual se entrega como evidencia un documento, con estas se dio cumplimiento del 100% de la meta propuesta. </t>
  </si>
  <si>
    <t>IN-PEI-GCI-001</t>
  </si>
  <si>
    <t>GCI</t>
  </si>
  <si>
    <t xml:space="preserve">Gestion del conocimiento y la innovacion </t>
  </si>
  <si>
    <t>08</t>
  </si>
  <si>
    <t>S-SMG-FT-008</t>
  </si>
  <si>
    <t>SEGUIMIENTO Y MEJORAMIENTO A LA GESTIÓN</t>
  </si>
  <si>
    <t xml:space="preserve">Primer seguimiento: De acuerdo con el cronograma del SITI, se desarrollaron las dos actividades programadas, las cuales tienen como producto de proceso: El reporte del SITI #1 y el informe del SITI #1 con el mapa y la descripción de la localidad Suba; con la entrega de estos productos se dio cumplimiento del 100% en la meta propuesta. 
Segundo seguimiento: De acuerdo con el cronograma del SITI, se desarrollaron las dos actividades programadas, las cuales tienen como producto de proceso: El reporte del SITI #2 y el informe del SITI #2 con el mapa de la localidad Usaquen; con la entrega de estos productos se dio cumplimiento del 100% en la meta propuesta. 
Tercer seguimiento: De acuerdo con el cronograma del SITI, se desarrollaron las dos actividades programadas, las cuales tienen como producto de proceso: El reporte del SITI mes de julio y agosto y el informe del SITI #3 con la segunda versión de la lectura territorial de la localidad Suba; con la entrega de estos productos se dio cumplimiento del 100% en la meta propuesta. 
Cuarto seguimiento: De acuerdo con el cronograma del SITI, se desarrollaron las dos actividades programadas, las cuales tienen como producto de proceso: El reporte del SITI mes de octubre y noviembre y el informe del SITI #4 con la lectura territorial de las localidades Bosa, Kennedy y Ciudad Bolívar; con la entrega de estos productos se dio cumplimiento del 100% en la meta propuesta. </t>
  </si>
  <si>
    <t>IN-PEI/GES-GCI-002</t>
  </si>
  <si>
    <t xml:space="preserve">Primer seguimiento: De acuerdo con lo programado se desarrolló una actividad de grupo transversal de transferencia del conocimiento, la cual tiene como evidencia la presentación de resultados de RIDIAC como producto de proceso, con ésta se dio cumplimiento del 100% a la meta propuesta. 
Segundo seguimiento: De acuerdo con lo programado se desarrolló una actividad de grupo transversal de transferencia del conocimiento, la cual tiene como evidencia la presentación de resultados de la Cátedra para la Paz con la Universidad del Rosario como producto de proceso, con ésta se dio cumplimiento del 100% a la meta propuesta. 
Tercer seguimiento: De acuerdo con lo programado se desarrolló una actividad de grupo transversal de transferencia del conocimiento por medio de la articulación dentro del proyecto "Transmisión de la historia a través de los medios de entretenimiento en América Latina. Laboratorio de investigación de la memoria y métodos digitales – GUMELAB (según el acrónimo de su nombre en alemán)"GUMELAB" con la Universidad de Berlín, la Universidad del Rosario, la Organización "La otra guarida" y el IDIPRON, la cual tiene como evidencia el taller realizado, con éste se dio cumplimiento del 100% a la meta propuesta. 
Cuarto seguimiento: De acuerdo con lo programado se desarrolló una actividad de grupo transversal de transferencia del conocimiento por medio de la articulación dentro del proyecto "Transmisión de la historia a través de los medios de entretenimiento en América Latina. Laboratorio de investigación de la memoria y métodos digitales – GUMELAB (según el acrónimo de su nombre en alemán)"GUMELAB" con la Universidad de Berlín, la Universidad del Rosario, la Organización "La otra guarida" y el IDIPRON, la cual tiene como evidencia la certificación a los promotores de IDIPRON del proceso de transferencia del conocimiento realizado, con éste se dio cumplimiento del 100% a la meta propuesta. </t>
  </si>
  <si>
    <t>IN-PEI/GES-GCI-003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</si>
</sst>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00_);_(&quot;$&quot;\ * \(#,##0.00\);_(&quot;$&quot;\ * &quot;-&quot;??_);_(@_)"/>
    <numFmt numFmtId="165" formatCode="0.0%"/>
  </numFmts>
  <fonts count="41">
    <font>
      <sz val="11"/>
      <color rgb="FF000000"/>
      <name val="Calibri"/>
      <family val="2"/>
    </font>
    <font>
      <sz val="11"/>
      <color rgb="FF000000"/>
      <name val="Calibri"/>
      <family val="2"/>
    </font>
    <font>
      <b/>
      <sz val="8"/>
      <color rgb="FF000000"/>
      <name val="Times New Roman"/>
      <family val="1"/>
    </font>
    <font>
      <b/>
      <sz val="10"/>
      <color rgb="FF000000"/>
      <name val="Times New Roman"/>
      <family val="1"/>
    </font>
    <font>
      <sz val="10"/>
      <color rgb="FF000000"/>
      <name val="Arial"/>
      <family val="2"/>
    </font>
    <font>
      <sz val="11"/>
      <color rgb="FF000000"/>
      <name val="Arial"/>
      <family val="2"/>
    </font>
    <font>
      <b/>
      <sz val="10"/>
      <name val="Times New Roman"/>
      <family val="1"/>
    </font>
    <font>
      <b/>
      <sz val="11"/>
      <name val="Arial"/>
      <family val="2"/>
    </font>
    <font>
      <sz val="12"/>
      <name val="Arial"/>
      <family val="2"/>
    </font>
    <font>
      <sz val="11"/>
      <name val="Arial"/>
      <family val="2"/>
    </font>
    <font>
      <b/>
      <sz val="11"/>
      <color rgb="FF000000"/>
      <name val="Arial"/>
      <family val="2"/>
    </font>
    <font>
      <b/>
      <sz val="14"/>
      <name val="Arial"/>
      <family val="2"/>
    </font>
    <font>
      <b/>
      <sz val="13"/>
      <color theme="1"/>
      <name val="Arial"/>
      <family val="2"/>
    </font>
    <font>
      <sz val="12"/>
      <color theme="1"/>
      <name val="Arial"/>
      <family val="2"/>
    </font>
    <font>
      <b/>
      <sz val="18"/>
      <color theme="0"/>
      <name val="Arial"/>
      <family val="2"/>
    </font>
    <font>
      <b/>
      <sz val="14"/>
      <color rgb="FF000000"/>
      <name val="Arial"/>
      <family val="2"/>
    </font>
    <font>
      <sz val="14"/>
      <color theme="1"/>
      <name val="Arial"/>
      <family val="2"/>
    </font>
    <font>
      <sz val="12"/>
      <color rgb="FF000000"/>
      <name val="Arial"/>
      <family val="2"/>
    </font>
    <font>
      <b/>
      <sz val="12"/>
      <color rgb="FF000000"/>
      <name val="Arial"/>
      <family val="2"/>
    </font>
    <font>
      <b/>
      <sz val="14"/>
      <color theme="0"/>
      <name val="Arial"/>
      <family val="2"/>
    </font>
    <font>
      <b/>
      <sz val="11"/>
      <color theme="0"/>
      <name val="Arial"/>
      <family val="2"/>
    </font>
    <font>
      <sz val="11"/>
      <color theme="0"/>
      <name val="Arial"/>
      <family val="2"/>
    </font>
    <font>
      <i/>
      <sz val="12"/>
      <color rgb="FF808080"/>
      <name val="Arial"/>
      <family val="2"/>
    </font>
    <font>
      <sz val="12"/>
      <color rgb="FF000000"/>
      <name val="Segoe UI"/>
      <family val="2"/>
    </font>
    <font>
      <sz val="11"/>
      <color rgb="FF000000"/>
      <name val="Calibri"/>
      <family val="2"/>
      <scheme val="minor"/>
    </font>
    <font>
      <sz val="8"/>
      <name val="Calibri"/>
      <family val="2"/>
    </font>
    <font>
      <sz val="11"/>
      <color indexed="8"/>
      <name val="Arial1"/>
    </font>
    <font>
      <sz val="14"/>
      <color rgb="FFFF0000"/>
      <name val="Arial"/>
      <family val="2"/>
    </font>
    <font>
      <b/>
      <sz val="10"/>
      <color indexed="8"/>
      <name val="Times New Roman"/>
      <family val="1"/>
    </font>
    <font>
      <sz val="10"/>
      <color indexed="8"/>
      <name val="Times New Roman"/>
      <family val="1"/>
    </font>
    <font>
      <sz val="10"/>
      <color theme="0"/>
      <name val="Times New Roman"/>
      <family val="1"/>
    </font>
    <font>
      <sz val="10"/>
      <name val="Times New Roman"/>
      <family val="1"/>
    </font>
    <font>
      <b/>
      <sz val="10"/>
      <color indexed="12"/>
      <name val="Times New Roman"/>
      <family val="1"/>
    </font>
    <font>
      <sz val="10"/>
      <color rgb="FF000000"/>
      <name val="Times New Roman"/>
      <family val="1"/>
    </font>
    <font>
      <sz val="10"/>
      <color rgb="FFFF0000"/>
      <name val="Times New Roman"/>
      <family val="1"/>
    </font>
    <font>
      <i/>
      <sz val="12"/>
      <name val="Arial"/>
      <family val="2"/>
    </font>
    <font>
      <i/>
      <sz val="12"/>
      <color rgb="FF000000"/>
      <name val="Arial"/>
      <family val="2"/>
    </font>
    <font>
      <i/>
      <sz val="12"/>
      <color rgb="FF808080"/>
      <name val="Arial"/>
      <family val="2"/>
    </font>
    <font>
      <sz val="12"/>
      <color rgb="FF000000"/>
      <name val="Arial"/>
      <family val="2"/>
    </font>
    <font>
      <sz val="12"/>
      <color rgb="FF808080"/>
      <name val="Arial"/>
      <family val="2"/>
    </font>
    <font>
      <sz val="12"/>
      <name val="Arial"/>
      <family val="2"/>
    </font>
  </fonts>
  <fills count="2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0"/>
        <bgColor rgb="FFFFFFFF"/>
      </patternFill>
    </fill>
    <fill>
      <patternFill patternType="solid">
        <fgColor rgb="FFCC9900"/>
        <bgColor indexed="64"/>
      </patternFill>
    </fill>
    <fill>
      <patternFill patternType="solid">
        <fgColor theme="0" tint="-4.9989318521683403E-2"/>
        <bgColor indexed="64"/>
      </patternFill>
    </fill>
    <fill>
      <patternFill patternType="solid">
        <fgColor rgb="FFCC9900"/>
        <bgColor rgb="FF000000"/>
      </patternFill>
    </fill>
    <fill>
      <patternFill patternType="solid">
        <fgColor theme="0" tint="-4.9989318521683403E-2"/>
        <bgColor rgb="FF000000"/>
      </patternFill>
    </fill>
    <fill>
      <patternFill patternType="solid">
        <fgColor theme="4" tint="-0.499984740745262"/>
        <bgColor indexed="64"/>
      </patternFill>
    </fill>
    <fill>
      <patternFill patternType="solid">
        <fgColor theme="0" tint="-0.14999847407452621"/>
        <bgColor rgb="FFFFFFFF"/>
      </patternFill>
    </fill>
    <fill>
      <patternFill patternType="solid">
        <fgColor theme="0" tint="-0.14999847407452621"/>
        <bgColor indexed="64"/>
      </patternFill>
    </fill>
    <fill>
      <patternFill patternType="solid">
        <fgColor theme="0"/>
        <bgColor rgb="FF000000"/>
      </patternFill>
    </fill>
    <fill>
      <patternFill patternType="solid">
        <fgColor theme="3" tint="-0.249977111117893"/>
        <bgColor rgb="FF000000"/>
      </patternFill>
    </fill>
    <fill>
      <patternFill patternType="solid">
        <fgColor rgb="FFD9D9D9"/>
        <bgColor rgb="FF000000"/>
      </patternFill>
    </fill>
    <fill>
      <patternFill patternType="solid">
        <fgColor rgb="FFD9D9D9"/>
        <bgColor rgb="FFFFFFFF"/>
      </patternFill>
    </fill>
    <fill>
      <patternFill patternType="solid">
        <fgColor theme="5" tint="0.39997558519241921"/>
        <bgColor indexed="45"/>
      </patternFill>
    </fill>
    <fill>
      <patternFill patternType="solid">
        <fgColor theme="5" tint="0.39997558519241921"/>
        <bgColor indexed="64"/>
      </patternFill>
    </fill>
    <fill>
      <patternFill patternType="solid">
        <fgColor rgb="FFFFFF00"/>
        <bgColor indexed="64"/>
      </patternFill>
    </fill>
    <fill>
      <patternFill patternType="solid">
        <fgColor rgb="FF00B0F0"/>
        <bgColor indexed="64"/>
      </patternFill>
    </fill>
  </fills>
  <borders count="9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theme="3" tint="-0.249977111117893"/>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style="medium">
        <color theme="3" tint="-0.249977111117893"/>
      </bottom>
      <diagonal/>
    </border>
    <border>
      <left/>
      <right/>
      <top style="medium">
        <color theme="3" tint="-0.249977111117893"/>
      </top>
      <bottom style="medium">
        <color theme="3" tint="-0.249977111117893"/>
      </bottom>
      <diagonal/>
    </border>
    <border>
      <left/>
      <right style="medium">
        <color theme="3" tint="-0.249977111117893"/>
      </right>
      <top style="medium">
        <color theme="3" tint="-0.249977111117893"/>
      </top>
      <bottom style="medium">
        <color theme="3" tint="-0.249977111117893"/>
      </bottom>
      <diagonal/>
    </border>
    <border>
      <left style="medium">
        <color theme="3" tint="-0.249977111117893"/>
      </left>
      <right/>
      <top style="medium">
        <color theme="3" tint="-0.249977111117893"/>
      </top>
      <bottom/>
      <diagonal/>
    </border>
    <border>
      <left/>
      <right/>
      <top style="medium">
        <color theme="3" tint="-0.249977111117893"/>
      </top>
      <bottom/>
      <diagonal/>
    </border>
    <border>
      <left/>
      <right style="medium">
        <color theme="3" tint="-0.249977111117893"/>
      </right>
      <top style="medium">
        <color theme="3" tint="-0.249977111117893"/>
      </top>
      <bottom/>
      <diagonal/>
    </border>
    <border>
      <left style="medium">
        <color theme="3" tint="-0.249977111117893"/>
      </left>
      <right/>
      <top/>
      <bottom style="medium">
        <color theme="3" tint="-0.249977111117893"/>
      </bottom>
      <diagonal/>
    </border>
    <border>
      <left/>
      <right style="medium">
        <color theme="3" tint="-0.249977111117893"/>
      </right>
      <top/>
      <bottom style="medium">
        <color theme="3" tint="-0.249977111117893"/>
      </bottom>
      <diagonal/>
    </border>
    <border>
      <left style="medium">
        <color theme="3" tint="-0.249977111117893"/>
      </left>
      <right/>
      <top/>
      <bottom/>
      <diagonal/>
    </border>
    <border>
      <left/>
      <right style="medium">
        <color theme="3" tint="-0.249977111117893"/>
      </right>
      <top/>
      <bottom/>
      <diagonal/>
    </border>
    <border>
      <left/>
      <right/>
      <top style="medium">
        <color theme="4" tint="0.39997558519241921"/>
      </top>
      <bottom/>
      <diagonal/>
    </border>
    <border>
      <left/>
      <right/>
      <top/>
      <bottom style="medium">
        <color theme="0"/>
      </bottom>
      <diagonal/>
    </border>
    <border>
      <left style="medium">
        <color theme="3" tint="-0.249977111117893"/>
      </left>
      <right style="medium">
        <color theme="3" tint="-0.249977111117893"/>
      </right>
      <top style="medium">
        <color theme="3" tint="-0.249977111117893"/>
      </top>
      <bottom/>
      <diagonal/>
    </border>
    <border>
      <left style="medium">
        <color theme="3" tint="-0.249977111117893"/>
      </left>
      <right style="medium">
        <color theme="3" tint="-0.249977111117893"/>
      </right>
      <top/>
      <bottom/>
      <diagonal/>
    </border>
    <border>
      <left style="medium">
        <color rgb="FF333F4F"/>
      </left>
      <right/>
      <top style="medium">
        <color rgb="FF333F4F"/>
      </top>
      <bottom/>
      <diagonal/>
    </border>
    <border>
      <left/>
      <right/>
      <top style="medium">
        <color rgb="FF333F4F"/>
      </top>
      <bottom/>
      <diagonal/>
    </border>
    <border>
      <left/>
      <right style="medium">
        <color rgb="FF333F4F"/>
      </right>
      <top style="medium">
        <color rgb="FF333F4F"/>
      </top>
      <bottom/>
      <diagonal/>
    </border>
    <border>
      <left/>
      <right/>
      <top/>
      <bottom style="medium">
        <color rgb="FF333F4F"/>
      </bottom>
      <diagonal/>
    </border>
    <border>
      <left/>
      <right style="medium">
        <color rgb="FF333F4F"/>
      </right>
      <top/>
      <bottom style="medium">
        <color rgb="FF333F4F"/>
      </bottom>
      <diagonal/>
    </border>
    <border>
      <left style="medium">
        <color rgb="FF333F4F"/>
      </left>
      <right style="medium">
        <color rgb="FF333F4F"/>
      </right>
      <top style="medium">
        <color rgb="FF333F4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theme="3" tint="-0.249977111117893"/>
      </left>
      <right/>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theme="3" tint="-0.249977111117893"/>
      </left>
      <right style="medium">
        <color rgb="FF333F4F"/>
      </right>
      <top style="medium">
        <color rgb="FF333F4F"/>
      </top>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rgb="FF333F4F"/>
      </right>
      <top/>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style="medium">
        <color rgb="FF333F4F"/>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medium">
        <color theme="3" tint="-0.249977111117893"/>
      </left>
      <right style="medium">
        <color theme="3" tint="-0.249977111117893"/>
      </right>
      <top style="medium">
        <color indexed="64"/>
      </top>
      <bottom/>
      <diagonal/>
    </border>
    <border>
      <left style="medium">
        <color indexed="64"/>
      </left>
      <right/>
      <top/>
      <bottom style="medium">
        <color theme="3" tint="-0.249977111117893"/>
      </bottom>
      <diagonal/>
    </border>
    <border>
      <left style="medium">
        <color theme="3" tint="-0.249977111117893"/>
      </left>
      <right/>
      <top style="thin">
        <color indexed="64"/>
      </top>
      <bottom/>
      <diagonal/>
    </border>
    <border>
      <left style="medium">
        <color rgb="FF333F4F"/>
      </left>
      <right style="medium">
        <color indexed="64"/>
      </right>
      <top style="medium">
        <color indexed="64"/>
      </top>
      <bottom/>
      <diagonal/>
    </border>
    <border>
      <left/>
      <right style="medium">
        <color rgb="FF333F4F"/>
      </right>
      <top style="medium">
        <color indexed="64"/>
      </top>
      <bottom/>
      <diagonal/>
    </border>
    <border>
      <left style="medium">
        <color indexed="64"/>
      </left>
      <right style="medium">
        <color rgb="FF333F4F"/>
      </right>
      <top style="medium">
        <color indexed="64"/>
      </top>
      <bottom/>
      <diagonal/>
    </border>
    <border>
      <left style="medium">
        <color indexed="64"/>
      </left>
      <right style="medium">
        <color rgb="FF333F4F"/>
      </right>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rgb="FF333F4F"/>
      </left>
      <right style="medium">
        <color rgb="FF333F4F"/>
      </right>
      <top/>
      <bottom/>
      <diagonal/>
    </border>
    <border>
      <left style="medium">
        <color theme="3" tint="-0.249977111117893"/>
      </left>
      <right style="medium">
        <color rgb="FF333F4F"/>
      </right>
      <top/>
      <bottom/>
      <diagonal/>
    </border>
    <border>
      <left style="medium">
        <color rgb="FF333F4F"/>
      </left>
      <right/>
      <top/>
      <bottom/>
      <diagonal/>
    </border>
    <border>
      <left style="thick">
        <color theme="0"/>
      </left>
      <right style="thick">
        <color theme="0"/>
      </right>
      <top style="thick">
        <color theme="0"/>
      </top>
      <bottom style="thick">
        <color theme="0"/>
      </bottom>
      <diagonal/>
    </border>
    <border>
      <left style="thick">
        <color theme="0"/>
      </left>
      <right/>
      <top style="thick">
        <color theme="0"/>
      </top>
      <bottom style="thick">
        <color theme="0"/>
      </bottom>
      <diagonal/>
    </border>
    <border>
      <left/>
      <right/>
      <top style="thick">
        <color theme="0"/>
      </top>
      <bottom style="thick">
        <color theme="0"/>
      </bottom>
      <diagonal/>
    </border>
    <border>
      <left/>
      <right style="thick">
        <color theme="0"/>
      </right>
      <top style="thick">
        <color theme="0"/>
      </top>
      <bottom style="thick">
        <color theme="0"/>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hair">
        <color indexed="8"/>
      </right>
      <top/>
      <bottom/>
      <diagonal/>
    </border>
    <border>
      <left/>
      <right/>
      <top style="hair">
        <color indexed="8"/>
      </top>
      <bottom/>
      <diagonal/>
    </border>
    <border>
      <left/>
      <right style="hair">
        <color indexed="8"/>
      </right>
      <top/>
      <bottom style="hair">
        <color indexed="8"/>
      </bottom>
      <diagonal/>
    </border>
    <border>
      <left/>
      <right style="thin">
        <color indexed="64"/>
      </right>
      <top/>
      <bottom style="hair">
        <color indexed="8"/>
      </bottom>
      <diagonal/>
    </border>
    <border>
      <left/>
      <right style="thin">
        <color rgb="FF000000"/>
      </right>
      <top style="thin">
        <color indexed="64"/>
      </top>
      <bottom style="thin">
        <color indexed="64"/>
      </bottom>
      <diagonal/>
    </border>
    <border>
      <left style="thin">
        <color indexed="64"/>
      </left>
      <right/>
      <top/>
      <bottom/>
      <diagonal/>
    </border>
    <border>
      <left style="thin">
        <color indexed="64"/>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applyNumberFormat="0" applyBorder="0" applyProtection="0"/>
    <xf numFmtId="0" fontId="26" fillId="0" borderId="0"/>
  </cellStyleXfs>
  <cellXfs count="389">
    <xf numFmtId="0" fontId="0" fillId="0" borderId="0" xfId="0"/>
    <xf numFmtId="0" fontId="0" fillId="3" borderId="0" xfId="0" applyFill="1"/>
    <xf numFmtId="0" fontId="5" fillId="4" borderId="0" xfId="3" applyFont="1" applyFill="1" applyAlignment="1" applyProtection="1">
      <alignment vertical="center" wrapText="1"/>
    </xf>
    <xf numFmtId="1" fontId="12" fillId="3" borderId="0" xfId="0" applyNumberFormat="1" applyFont="1" applyFill="1" applyAlignment="1" applyProtection="1">
      <alignment vertical="center" wrapText="1"/>
      <protection locked="0"/>
    </xf>
    <xf numFmtId="0" fontId="0" fillId="0" borderId="0" xfId="0" applyAlignment="1">
      <alignment wrapText="1"/>
    </xf>
    <xf numFmtId="0" fontId="22" fillId="12" borderId="31" xfId="0" applyFont="1" applyFill="1" applyBorder="1" applyAlignment="1" applyProtection="1">
      <alignment vertical="center" wrapText="1"/>
      <protection locked="0"/>
    </xf>
    <xf numFmtId="9" fontId="10" fillId="3" borderId="9" xfId="2" applyFont="1" applyFill="1" applyBorder="1" applyAlignment="1" applyProtection="1">
      <alignment horizontal="center" vertical="center" wrapText="1"/>
      <protection locked="0"/>
    </xf>
    <xf numFmtId="0" fontId="3" fillId="0" borderId="1" xfId="0" applyFont="1" applyBorder="1" applyAlignment="1" applyProtection="1">
      <alignment vertical="center"/>
      <protection locked="0"/>
    </xf>
    <xf numFmtId="0" fontId="0" fillId="3" borderId="0" xfId="0" applyFill="1" applyProtection="1">
      <protection locked="0"/>
    </xf>
    <xf numFmtId="0" fontId="3" fillId="0" borderId="1" xfId="0" applyFont="1" applyBorder="1" applyAlignment="1" applyProtection="1">
      <alignment vertical="center" wrapText="1"/>
      <protection locked="0"/>
    </xf>
    <xf numFmtId="0" fontId="2" fillId="3" borderId="0" xfId="0" applyFont="1" applyFill="1" applyAlignment="1" applyProtection="1">
      <alignment horizontal="center" vertical="center"/>
      <protection locked="0"/>
    </xf>
    <xf numFmtId="0" fontId="6" fillId="3" borderId="0" xfId="0" applyFont="1" applyFill="1" applyAlignment="1" applyProtection="1">
      <alignment horizontal="center" vertical="center" wrapText="1"/>
      <protection locked="0"/>
    </xf>
    <xf numFmtId="0" fontId="3" fillId="3" borderId="0" xfId="0" applyFont="1" applyFill="1" applyAlignment="1" applyProtection="1">
      <alignment vertical="center" wrapText="1"/>
      <protection locked="0"/>
    </xf>
    <xf numFmtId="0" fontId="5" fillId="2" borderId="0" xfId="3" applyFont="1" applyFill="1" applyAlignment="1" applyProtection="1">
      <alignment vertical="center" wrapText="1"/>
      <protection locked="0"/>
    </xf>
    <xf numFmtId="0" fontId="5" fillId="2" borderId="0" xfId="3" applyFont="1" applyFill="1" applyAlignment="1" applyProtection="1">
      <alignment horizontal="center" vertical="center" wrapText="1"/>
      <protection locked="0"/>
    </xf>
    <xf numFmtId="0" fontId="7" fillId="5" borderId="6" xfId="0" applyFont="1" applyFill="1" applyBorder="1" applyAlignment="1" applyProtection="1">
      <alignment horizontal="left" vertical="center" wrapText="1"/>
      <protection locked="0"/>
    </xf>
    <xf numFmtId="0" fontId="0" fillId="0" borderId="0" xfId="0" applyProtection="1">
      <protection locked="0"/>
    </xf>
    <xf numFmtId="0" fontId="5" fillId="2" borderId="0" xfId="3" applyFont="1" applyFill="1" applyAlignment="1" applyProtection="1">
      <alignment horizontal="left" vertical="center" wrapText="1"/>
      <protection locked="0"/>
    </xf>
    <xf numFmtId="0" fontId="5" fillId="4" borderId="0" xfId="3" applyFont="1" applyFill="1" applyAlignment="1" applyProtection="1">
      <alignment vertical="center" wrapText="1"/>
      <protection locked="0"/>
    </xf>
    <xf numFmtId="0" fontId="7" fillId="7" borderId="6" xfId="0" applyFont="1" applyFill="1" applyBorder="1" applyAlignment="1" applyProtection="1">
      <alignment horizontal="left" vertical="center" wrapText="1"/>
      <protection locked="0"/>
    </xf>
    <xf numFmtId="0" fontId="5" fillId="3" borderId="0" xfId="3" applyFont="1" applyFill="1" applyAlignment="1" applyProtection="1">
      <alignment vertical="center" wrapText="1"/>
      <protection locked="0"/>
    </xf>
    <xf numFmtId="0" fontId="5" fillId="4" borderId="0" xfId="3" applyFont="1" applyFill="1" applyAlignment="1" applyProtection="1">
      <alignment horizontal="center" vertical="center" wrapText="1"/>
      <protection locked="0"/>
    </xf>
    <xf numFmtId="1" fontId="13" fillId="3" borderId="0" xfId="0" applyNumberFormat="1" applyFont="1" applyFill="1" applyAlignment="1" applyProtection="1">
      <alignment horizontal="center" vertical="center" wrapText="1"/>
      <protection locked="0"/>
    </xf>
    <xf numFmtId="0" fontId="7" fillId="3" borderId="0" xfId="0" applyFont="1" applyFill="1" applyAlignment="1" applyProtection="1">
      <alignment horizontal="center" vertical="center" wrapText="1"/>
      <protection locked="0"/>
    </xf>
    <xf numFmtId="0" fontId="11" fillId="11" borderId="19" xfId="0" applyFont="1" applyFill="1" applyBorder="1" applyAlignment="1" applyProtection="1">
      <alignment horizontal="center" vertical="center" wrapText="1"/>
      <protection locked="0"/>
    </xf>
    <xf numFmtId="0" fontId="11" fillId="11" borderId="12" xfId="0"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0" fontId="5" fillId="2" borderId="6" xfId="3" applyFont="1" applyFill="1" applyBorder="1" applyAlignment="1" applyProtection="1">
      <alignment vertical="center" wrapText="1"/>
      <protection locked="0"/>
    </xf>
    <xf numFmtId="0" fontId="7" fillId="7" borderId="1" xfId="0" applyFont="1" applyFill="1" applyBorder="1" applyAlignment="1">
      <alignment vertical="center" wrapText="1"/>
    </xf>
    <xf numFmtId="0" fontId="0" fillId="0" borderId="1" xfId="0" applyBorder="1" applyAlignment="1">
      <alignment horizontal="center" vertical="center" wrapText="1"/>
    </xf>
    <xf numFmtId="0" fontId="23" fillId="0" borderId="1" xfId="0" applyFont="1" applyBorder="1" applyAlignment="1">
      <alignment vertical="center" wrapText="1"/>
    </xf>
    <xf numFmtId="0" fontId="23" fillId="0" borderId="46" xfId="0" applyFont="1" applyBorder="1" applyAlignment="1">
      <alignment vertical="center" wrapText="1"/>
    </xf>
    <xf numFmtId="0" fontId="0" fillId="0" borderId="0" xfId="0" applyAlignment="1">
      <alignment vertical="center"/>
    </xf>
    <xf numFmtId="0" fontId="24" fillId="0" borderId="0" xfId="0" applyFont="1" applyAlignment="1">
      <alignment vertical="center"/>
    </xf>
    <xf numFmtId="0" fontId="0" fillId="0" borderId="0" xfId="0" applyAlignment="1">
      <alignment horizontal="left"/>
    </xf>
    <xf numFmtId="0" fontId="0" fillId="0" borderId="1" xfId="0" applyBorder="1" applyAlignment="1">
      <alignment wrapText="1"/>
    </xf>
    <xf numFmtId="0" fontId="0" fillId="0" borderId="0" xfId="0" applyAlignment="1">
      <alignment horizontal="left" wrapText="1"/>
    </xf>
    <xf numFmtId="0" fontId="22" fillId="12" borderId="1" xfId="0" applyFont="1" applyFill="1" applyBorder="1" applyAlignment="1" applyProtection="1">
      <alignment vertical="center" wrapText="1"/>
      <protection locked="0"/>
    </xf>
    <xf numFmtId="9" fontId="17" fillId="12" borderId="1" xfId="0" applyNumberFormat="1" applyFont="1" applyFill="1" applyBorder="1" applyAlignment="1" applyProtection="1">
      <alignment horizontal="center" vertical="center" wrapText="1"/>
      <protection locked="0"/>
    </xf>
    <xf numFmtId="9" fontId="17" fillId="12" borderId="31" xfId="0" applyNumberFormat="1" applyFont="1" applyFill="1" applyBorder="1" applyAlignment="1" applyProtection="1">
      <alignment horizontal="center" vertical="center" wrapText="1"/>
      <protection locked="0"/>
    </xf>
    <xf numFmtId="0" fontId="22" fillId="12" borderId="52" xfId="0" applyFont="1" applyFill="1" applyBorder="1" applyAlignment="1" applyProtection="1">
      <alignment vertical="center" wrapText="1"/>
      <protection locked="0"/>
    </xf>
    <xf numFmtId="9" fontId="17" fillId="12" borderId="52" xfId="0" applyNumberFormat="1" applyFont="1" applyFill="1" applyBorder="1" applyAlignment="1" applyProtection="1">
      <alignment horizontal="center" vertical="center" wrapText="1"/>
      <protection locked="0"/>
    </xf>
    <xf numFmtId="9" fontId="10" fillId="3" borderId="27" xfId="2" applyFont="1" applyFill="1" applyBorder="1" applyAlignment="1" applyProtection="1">
      <alignment horizontal="center" vertical="center" wrapText="1"/>
      <protection locked="0"/>
    </xf>
    <xf numFmtId="9" fontId="10" fillId="3" borderId="28" xfId="2" applyFont="1" applyFill="1" applyBorder="1" applyAlignment="1" applyProtection="1">
      <alignment horizontal="center" vertical="center" wrapText="1"/>
      <protection locked="0"/>
    </xf>
    <xf numFmtId="9" fontId="10" fillId="3" borderId="29" xfId="2" applyFont="1" applyFill="1" applyBorder="1" applyAlignment="1" applyProtection="1">
      <alignment horizontal="center" vertical="center" wrapText="1"/>
      <protection locked="0"/>
    </xf>
    <xf numFmtId="9" fontId="10" fillId="3" borderId="14" xfId="2" applyFont="1" applyFill="1" applyBorder="1" applyAlignment="1" applyProtection="1">
      <alignment horizontal="center" vertical="center" wrapText="1"/>
      <protection locked="0"/>
    </xf>
    <xf numFmtId="0" fontId="22" fillId="12" borderId="66" xfId="0" applyFont="1" applyFill="1" applyBorder="1" applyAlignment="1" applyProtection="1">
      <alignment vertical="center" wrapText="1"/>
      <protection locked="0"/>
    </xf>
    <xf numFmtId="9" fontId="17" fillId="12" borderId="66" xfId="0" applyNumberFormat="1" applyFont="1" applyFill="1" applyBorder="1" applyAlignment="1" applyProtection="1">
      <alignment horizontal="center" vertical="center" wrapText="1"/>
      <protection locked="0"/>
    </xf>
    <xf numFmtId="0" fontId="26" fillId="0" borderId="0" xfId="4"/>
    <xf numFmtId="0" fontId="26" fillId="0" borderId="0" xfId="4" applyAlignment="1">
      <alignment horizontal="left" wrapText="1"/>
    </xf>
    <xf numFmtId="0" fontId="5" fillId="2" borderId="6" xfId="3" applyFont="1" applyFill="1" applyBorder="1" applyAlignment="1" applyProtection="1">
      <alignment horizontal="center" vertical="center" wrapText="1"/>
      <protection locked="0"/>
    </xf>
    <xf numFmtId="0" fontId="15" fillId="10" borderId="6" xfId="3" applyFont="1" applyFill="1" applyBorder="1" applyAlignment="1" applyProtection="1">
      <alignment horizontal="center" vertical="center" wrapText="1"/>
      <protection locked="0"/>
    </xf>
    <xf numFmtId="0" fontId="15" fillId="10" borderId="8" xfId="3" applyFont="1" applyFill="1" applyBorder="1" applyAlignment="1" applyProtection="1">
      <alignment horizontal="center" vertical="center" wrapText="1"/>
      <protection locked="0"/>
    </xf>
    <xf numFmtId="0" fontId="5" fillId="2" borderId="8" xfId="3" applyFont="1" applyFill="1" applyBorder="1" applyAlignment="1" applyProtection="1">
      <alignment horizontal="center" vertical="center" wrapText="1"/>
      <protection locked="0"/>
    </xf>
    <xf numFmtId="0" fontId="15" fillId="10" borderId="7" xfId="3" applyFont="1" applyFill="1" applyBorder="1" applyAlignment="1" applyProtection="1">
      <alignment vertical="center" wrapText="1"/>
      <protection locked="0"/>
    </xf>
    <xf numFmtId="0" fontId="15" fillId="10" borderId="66" xfId="3" applyFont="1" applyFill="1" applyBorder="1" applyAlignment="1" applyProtection="1">
      <alignment horizontal="center" vertical="center" wrapText="1"/>
      <protection locked="0"/>
    </xf>
    <xf numFmtId="14" fontId="5" fillId="2" borderId="6" xfId="3" applyNumberFormat="1" applyFont="1" applyFill="1" applyBorder="1" applyAlignment="1" applyProtection="1">
      <alignment horizontal="center" vertical="center" wrapText="1"/>
      <protection locked="0"/>
    </xf>
    <xf numFmtId="0" fontId="5" fillId="2" borderId="7" xfId="3" applyFont="1" applyFill="1" applyBorder="1" applyAlignment="1" applyProtection="1">
      <alignment vertical="center" wrapText="1"/>
      <protection locked="0"/>
    </xf>
    <xf numFmtId="0" fontId="5" fillId="2" borderId="66" xfId="3" applyFont="1" applyFill="1" applyBorder="1" applyAlignment="1" applyProtection="1">
      <alignment horizontal="center" vertical="center" wrapText="1"/>
      <protection locked="0"/>
    </xf>
    <xf numFmtId="14" fontId="5" fillId="2" borderId="66" xfId="3" applyNumberFormat="1" applyFont="1" applyFill="1" applyBorder="1" applyAlignment="1" applyProtection="1">
      <alignment horizontal="center" vertical="center" wrapText="1"/>
      <protection locked="0"/>
    </xf>
    <xf numFmtId="0" fontId="21" fillId="13" borderId="75" xfId="0" applyFont="1" applyFill="1" applyBorder="1" applyAlignment="1" applyProtection="1">
      <alignment vertical="center" wrapText="1"/>
      <protection locked="0"/>
    </xf>
    <xf numFmtId="0" fontId="5" fillId="12" borderId="18" xfId="0" applyFont="1" applyFill="1" applyBorder="1" applyAlignment="1" applyProtection="1">
      <alignment vertical="center"/>
      <protection locked="0"/>
    </xf>
    <xf numFmtId="14" fontId="8" fillId="6" borderId="6" xfId="0" applyNumberFormat="1" applyFont="1" applyFill="1" applyBorder="1" applyAlignment="1" applyProtection="1">
      <alignment horizontal="center" vertical="center" wrapText="1"/>
      <protection locked="0"/>
    </xf>
    <xf numFmtId="1" fontId="9" fillId="8" borderId="6" xfId="0" applyNumberFormat="1" applyFont="1" applyFill="1" applyBorder="1" applyAlignment="1" applyProtection="1">
      <alignment horizontal="center" vertical="center" wrapText="1"/>
      <protection locked="0"/>
    </xf>
    <xf numFmtId="0" fontId="0" fillId="3" borderId="0" xfId="0" applyFill="1" applyAlignment="1" applyProtection="1">
      <alignment horizontal="center"/>
      <protection locked="0"/>
    </xf>
    <xf numFmtId="0" fontId="8" fillId="12" borderId="66" xfId="0" applyFont="1" applyFill="1" applyBorder="1" applyAlignment="1" applyProtection="1">
      <alignment vertical="center" wrapText="1"/>
      <protection locked="0"/>
    </xf>
    <xf numFmtId="0" fontId="8" fillId="12" borderId="31" xfId="0" applyFont="1" applyFill="1" applyBorder="1" applyAlignment="1" applyProtection="1">
      <alignment vertical="center" wrapText="1"/>
      <protection locked="0"/>
    </xf>
    <xf numFmtId="0" fontId="8" fillId="12" borderId="1" xfId="0" applyFont="1" applyFill="1" applyBorder="1" applyAlignment="1" applyProtection="1">
      <alignment vertical="center" wrapText="1"/>
      <protection locked="0"/>
    </xf>
    <xf numFmtId="0" fontId="28" fillId="0" borderId="1" xfId="4" applyFont="1" applyBorder="1" applyAlignment="1">
      <alignment horizontal="center" vertical="center"/>
    </xf>
    <xf numFmtId="0" fontId="29" fillId="0" borderId="0" xfId="4" applyFont="1"/>
    <xf numFmtId="0" fontId="30" fillId="0" borderId="0" xfId="4" applyFont="1"/>
    <xf numFmtId="0" fontId="31" fillId="0" borderId="1" xfId="4" applyFont="1" applyBorder="1" applyAlignment="1">
      <alignment horizontal="center" vertical="center" wrapText="1"/>
    </xf>
    <xf numFmtId="0" fontId="31" fillId="0" borderId="79" xfId="4" applyFont="1" applyBorder="1" applyAlignment="1">
      <alignment horizontal="center" vertical="center" wrapText="1"/>
    </xf>
    <xf numFmtId="0" fontId="28" fillId="0" borderId="1" xfId="4"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0" xfId="4" applyFont="1" applyBorder="1" applyAlignment="1">
      <alignment horizontal="center" vertical="center"/>
    </xf>
    <xf numFmtId="0" fontId="28" fillId="0" borderId="0" xfId="4" applyFont="1" applyAlignment="1">
      <alignment vertical="center" wrapText="1"/>
    </xf>
    <xf numFmtId="0" fontId="28" fillId="0" borderId="5" xfId="4" applyFont="1" applyBorder="1" applyAlignment="1">
      <alignment horizontal="center" vertical="center"/>
    </xf>
    <xf numFmtId="9" fontId="31" fillId="0" borderId="1" xfId="4" applyNumberFormat="1" applyFont="1" applyBorder="1" applyAlignment="1">
      <alignment horizontal="center" vertical="center" wrapText="1"/>
    </xf>
    <xf numFmtId="49" fontId="31" fillId="17" borderId="1" xfId="4" applyNumberFormat="1" applyFont="1" applyFill="1" applyBorder="1" applyAlignment="1">
      <alignment horizontal="center" vertical="center" wrapText="1"/>
    </xf>
    <xf numFmtId="0" fontId="32" fillId="0" borderId="0" xfId="4" applyFont="1"/>
    <xf numFmtId="10" fontId="29" fillId="0" borderId="0" xfId="4" applyNumberFormat="1" applyFont="1"/>
    <xf numFmtId="0" fontId="28" fillId="0" borderId="1" xfId="4" applyFont="1" applyBorder="1" applyAlignment="1">
      <alignment horizontal="center" wrapText="1"/>
    </xf>
    <xf numFmtId="0" fontId="29" fillId="0" borderId="1" xfId="4" applyFont="1" applyBorder="1" applyAlignment="1">
      <alignment horizontal="center" vertical="center"/>
    </xf>
    <xf numFmtId="9" fontId="29" fillId="0" borderId="1" xfId="4" applyNumberFormat="1" applyFont="1" applyBorder="1" applyAlignment="1">
      <alignment horizontal="center" vertical="center"/>
    </xf>
    <xf numFmtId="9" fontId="29" fillId="0" borderId="1" xfId="4" applyNumberFormat="1" applyFont="1" applyBorder="1" applyAlignment="1">
      <alignment horizontal="center" vertical="center" wrapText="1"/>
    </xf>
    <xf numFmtId="0" fontId="28" fillId="0" borderId="0" xfId="4" applyFont="1" applyAlignment="1">
      <alignment horizontal="center" vertical="center"/>
    </xf>
    <xf numFmtId="0" fontId="28" fillId="0" borderId="0" xfId="4" applyFont="1" applyAlignment="1">
      <alignment horizontal="center"/>
    </xf>
    <xf numFmtId="10" fontId="29" fillId="0" borderId="0" xfId="4" applyNumberFormat="1" applyFont="1" applyAlignment="1">
      <alignment horizontal="center" vertical="center"/>
    </xf>
    <xf numFmtId="0" fontId="29" fillId="0" borderId="87" xfId="4" applyFont="1" applyBorder="1" applyAlignment="1">
      <alignment horizontal="center" vertical="center"/>
    </xf>
    <xf numFmtId="9" fontId="29" fillId="0" borderId="0" xfId="4" applyNumberFormat="1" applyFont="1" applyAlignment="1">
      <alignment horizontal="center" vertical="center"/>
    </xf>
    <xf numFmtId="9" fontId="29" fillId="0" borderId="0" xfId="4" applyNumberFormat="1" applyFont="1" applyAlignment="1">
      <alignment horizontal="center" vertical="center" wrapText="1"/>
    </xf>
    <xf numFmtId="0" fontId="29" fillId="0" borderId="4" xfId="4" applyFont="1" applyBorder="1" applyAlignment="1">
      <alignment horizontal="center" vertical="center"/>
    </xf>
    <xf numFmtId="9" fontId="29" fillId="0" borderId="5" xfId="4" applyNumberFormat="1" applyFont="1" applyBorder="1" applyAlignment="1">
      <alignment horizontal="center" vertical="center"/>
    </xf>
    <xf numFmtId="9" fontId="29" fillId="0" borderId="5" xfId="4" applyNumberFormat="1" applyFont="1" applyBorder="1" applyAlignment="1">
      <alignment horizontal="center" vertical="center" wrapText="1"/>
    </xf>
    <xf numFmtId="0" fontId="29" fillId="0" borderId="5" xfId="4" applyFont="1" applyBorder="1"/>
    <xf numFmtId="10" fontId="29" fillId="0" borderId="5" xfId="4" applyNumberFormat="1" applyFont="1" applyBorder="1" applyAlignment="1">
      <alignment horizontal="center" vertical="center"/>
    </xf>
    <xf numFmtId="0" fontId="29" fillId="0" borderId="81" xfId="4" applyFont="1" applyBorder="1"/>
    <xf numFmtId="0" fontId="34" fillId="0" borderId="0" xfId="4" applyFont="1"/>
    <xf numFmtId="0" fontId="29" fillId="0" borderId="0" xfId="4" applyFont="1" applyAlignment="1">
      <alignment horizontal="center" vertical="center"/>
    </xf>
    <xf numFmtId="0" fontId="6" fillId="0" borderId="1" xfId="4" applyFont="1" applyBorder="1" applyAlignment="1">
      <alignment horizontal="center" vertical="center"/>
    </xf>
    <xf numFmtId="0" fontId="28" fillId="0" borderId="1" xfId="4" applyFont="1" applyBorder="1" applyAlignment="1">
      <alignment horizontal="left" vertical="center"/>
    </xf>
    <xf numFmtId="0" fontId="29" fillId="0" borderId="0" xfId="4" applyFont="1" applyAlignment="1">
      <alignment wrapText="1"/>
    </xf>
    <xf numFmtId="0" fontId="29" fillId="0" borderId="2" xfId="4" applyFont="1" applyBorder="1" applyAlignment="1">
      <alignment horizontal="center" vertical="center"/>
    </xf>
    <xf numFmtId="0" fontId="29" fillId="0" borderId="87" xfId="4" applyFont="1" applyBorder="1"/>
    <xf numFmtId="0" fontId="33" fillId="0" borderId="1" xfId="0" applyFont="1" applyBorder="1" applyAlignment="1">
      <alignment horizontal="center" vertical="center"/>
    </xf>
    <xf numFmtId="0" fontId="33" fillId="0" borderId="46" xfId="0" applyFont="1" applyBorder="1" applyAlignment="1">
      <alignment horizontal="center" vertical="center"/>
    </xf>
    <xf numFmtId="0" fontId="3" fillId="0" borderId="1" xfId="0" applyFont="1" applyBorder="1" applyAlignment="1">
      <alignment horizontal="left" vertical="center"/>
    </xf>
    <xf numFmtId="0" fontId="3" fillId="0" borderId="46" xfId="0" applyFont="1" applyBorder="1" applyAlignment="1">
      <alignment horizontal="left" vertical="center"/>
    </xf>
    <xf numFmtId="0" fontId="8" fillId="0" borderId="1" xfId="0" applyFont="1" applyBorder="1" applyAlignment="1" applyProtection="1">
      <alignment horizontal="left" vertical="center" wrapText="1"/>
      <protection locked="0"/>
    </xf>
    <xf numFmtId="0" fontId="8" fillId="0" borderId="1" xfId="0" applyFont="1" applyBorder="1" applyAlignment="1" applyProtection="1">
      <alignment horizontal="justify" vertical="center" wrapText="1"/>
      <protection locked="0"/>
    </xf>
    <xf numFmtId="0" fontId="8" fillId="0" borderId="1" xfId="0" applyFont="1" applyBorder="1" applyAlignment="1" applyProtection="1">
      <alignment horizontal="left" vertical="top" wrapText="1"/>
      <protection locked="0"/>
    </xf>
    <xf numFmtId="9" fontId="17" fillId="12" borderId="55" xfId="0" applyNumberFormat="1" applyFont="1" applyFill="1" applyBorder="1" applyAlignment="1" applyProtection="1">
      <alignment horizontal="center" vertical="center" wrapText="1"/>
      <protection locked="0"/>
    </xf>
    <xf numFmtId="0" fontId="22" fillId="12" borderId="55" xfId="0" applyFont="1" applyFill="1" applyBorder="1" applyAlignment="1" applyProtection="1">
      <alignment vertical="center" wrapText="1"/>
      <protection locked="0"/>
    </xf>
    <xf numFmtId="0" fontId="35" fillId="0" borderId="1" xfId="0" applyFont="1" applyBorder="1" applyAlignment="1">
      <alignment horizontal="left" vertical="center" wrapText="1"/>
    </xf>
    <xf numFmtId="0" fontId="35" fillId="0" borderId="1" xfId="0" applyFont="1" applyBorder="1" applyAlignment="1">
      <alignment horizontal="left" vertical="top" wrapText="1"/>
    </xf>
    <xf numFmtId="0" fontId="8" fillId="0" borderId="46" xfId="0" applyFont="1" applyBorder="1" applyAlignment="1" applyProtection="1">
      <alignment horizontal="left" vertical="center" wrapText="1"/>
      <protection locked="0"/>
    </xf>
    <xf numFmtId="0" fontId="8" fillId="0" borderId="46" xfId="0" applyFont="1" applyBorder="1" applyAlignment="1" applyProtection="1">
      <alignment horizontal="justify" vertical="center" wrapText="1"/>
      <protection locked="0"/>
    </xf>
    <xf numFmtId="0" fontId="8" fillId="0" borderId="46" xfId="0" applyFont="1" applyBorder="1" applyAlignment="1" applyProtection="1">
      <alignment horizontal="left" vertical="top" wrapText="1"/>
      <protection locked="0"/>
    </xf>
    <xf numFmtId="9" fontId="17" fillId="12" borderId="46" xfId="0" applyNumberFormat="1" applyFont="1" applyFill="1" applyBorder="1" applyAlignment="1" applyProtection="1">
      <alignment horizontal="center" vertical="center" wrapText="1"/>
      <protection locked="0"/>
    </xf>
    <xf numFmtId="0" fontId="36" fillId="12" borderId="52" xfId="0" applyFont="1" applyFill="1" applyBorder="1" applyAlignment="1" applyProtection="1">
      <alignment vertical="center" wrapText="1"/>
      <protection locked="0"/>
    </xf>
    <xf numFmtId="0" fontId="37" fillId="12" borderId="52" xfId="0" applyFont="1" applyFill="1" applyBorder="1" applyAlignment="1" applyProtection="1">
      <alignment vertical="center" wrapText="1"/>
      <protection locked="0"/>
    </xf>
    <xf numFmtId="0" fontId="38" fillId="12" borderId="66" xfId="0" applyFont="1" applyFill="1" applyBorder="1" applyAlignment="1" applyProtection="1">
      <alignment vertical="center" wrapText="1"/>
      <protection locked="0"/>
    </xf>
    <xf numFmtId="0" fontId="40" fillId="12" borderId="66" xfId="0" applyFont="1" applyFill="1" applyBorder="1" applyAlignment="1" applyProtection="1">
      <alignment vertical="center" wrapText="1"/>
      <protection locked="0"/>
    </xf>
    <xf numFmtId="0" fontId="36" fillId="0" borderId="1" xfId="0" applyFont="1" applyBorder="1" applyAlignment="1">
      <alignment horizontal="left" wrapText="1"/>
    </xf>
    <xf numFmtId="0" fontId="36" fillId="12" borderId="1" xfId="0" applyFont="1" applyFill="1" applyBorder="1" applyAlignment="1" applyProtection="1">
      <alignment vertical="center" wrapText="1"/>
      <protection locked="0"/>
    </xf>
    <xf numFmtId="9" fontId="17" fillId="3" borderId="66" xfId="2" applyFont="1" applyFill="1" applyBorder="1" applyAlignment="1" applyProtection="1">
      <alignment horizontal="center" vertical="center" wrapText="1"/>
      <protection locked="0"/>
    </xf>
    <xf numFmtId="165" fontId="18" fillId="3" borderId="66" xfId="2" applyNumberFormat="1" applyFont="1" applyFill="1" applyBorder="1" applyAlignment="1" applyProtection="1">
      <alignment horizontal="center" vertical="center" wrapText="1"/>
      <protection locked="0"/>
    </xf>
    <xf numFmtId="9" fontId="17" fillId="12" borderId="66" xfId="0" applyNumberFormat="1" applyFont="1" applyFill="1" applyBorder="1" applyAlignment="1" applyProtection="1">
      <alignment horizontal="center" vertical="center" wrapText="1"/>
      <protection locked="0"/>
    </xf>
    <xf numFmtId="0" fontId="13" fillId="3" borderId="55" xfId="0" applyFont="1" applyFill="1" applyBorder="1" applyAlignment="1" applyProtection="1">
      <alignment horizontal="center" vertical="center" wrapText="1"/>
      <protection locked="0"/>
    </xf>
    <xf numFmtId="0" fontId="13" fillId="3" borderId="56" xfId="0" applyFont="1" applyFill="1" applyBorder="1" applyAlignment="1" applyProtection="1">
      <alignment horizontal="center" vertical="center" wrapText="1"/>
      <protection locked="0"/>
    </xf>
    <xf numFmtId="0" fontId="13" fillId="3" borderId="57" xfId="0" applyFont="1" applyFill="1" applyBorder="1" applyAlignment="1" applyProtection="1">
      <alignment horizontal="center" vertical="center" wrapText="1"/>
      <protection locked="0"/>
    </xf>
    <xf numFmtId="0" fontId="11" fillId="11" borderId="55" xfId="0" applyFont="1" applyFill="1" applyBorder="1" applyAlignment="1" applyProtection="1">
      <alignment horizontal="center" vertical="center" wrapText="1"/>
      <protection locked="0"/>
    </xf>
    <xf numFmtId="0" fontId="11" fillId="11" borderId="56" xfId="0" applyFont="1" applyFill="1" applyBorder="1" applyAlignment="1" applyProtection="1">
      <alignment horizontal="center" vertical="center" wrapText="1"/>
      <protection locked="0"/>
    </xf>
    <xf numFmtId="0" fontId="11" fillId="11" borderId="57" xfId="0" applyFont="1" applyFill="1" applyBorder="1" applyAlignment="1" applyProtection="1">
      <alignment horizontal="center" vertical="center" wrapText="1"/>
      <protection locked="0"/>
    </xf>
    <xf numFmtId="14" fontId="13" fillId="3" borderId="66" xfId="0" applyNumberFormat="1" applyFont="1" applyFill="1" applyBorder="1" applyAlignment="1" applyProtection="1">
      <alignment horizontal="center" vertical="center" wrapText="1"/>
      <protection locked="0"/>
    </xf>
    <xf numFmtId="0" fontId="13" fillId="3" borderId="66" xfId="0" applyFont="1" applyFill="1" applyBorder="1" applyAlignment="1" applyProtection="1">
      <alignment horizontal="center" vertical="center" wrapText="1"/>
      <protection locked="0"/>
    </xf>
    <xf numFmtId="14" fontId="13" fillId="3" borderId="55" xfId="0" applyNumberFormat="1" applyFont="1" applyFill="1" applyBorder="1" applyAlignment="1" applyProtection="1">
      <alignment horizontal="center" vertical="center" wrapText="1"/>
      <protection locked="0"/>
    </xf>
    <xf numFmtId="14" fontId="17" fillId="3" borderId="32" xfId="0" applyNumberFormat="1" applyFont="1" applyFill="1" applyBorder="1" applyAlignment="1" applyProtection="1">
      <alignment horizontal="center" vertical="center" wrapText="1"/>
      <protection locked="0"/>
    </xf>
    <xf numFmtId="14" fontId="17" fillId="3" borderId="33" xfId="0" applyNumberFormat="1" applyFont="1" applyFill="1" applyBorder="1" applyAlignment="1" applyProtection="1">
      <alignment horizontal="center" vertical="center" wrapText="1"/>
      <protection locked="0"/>
    </xf>
    <xf numFmtId="14" fontId="17" fillId="3" borderId="34" xfId="0" applyNumberFormat="1" applyFont="1" applyFill="1" applyBorder="1" applyAlignment="1" applyProtection="1">
      <alignment horizontal="center" vertical="center" wrapText="1"/>
      <protection locked="0"/>
    </xf>
    <xf numFmtId="0" fontId="17" fillId="3" borderId="39" xfId="0" applyFont="1" applyFill="1" applyBorder="1" applyAlignment="1" applyProtection="1">
      <alignment horizontal="center" vertical="center" wrapText="1"/>
      <protection locked="0"/>
    </xf>
    <xf numFmtId="0" fontId="17" fillId="3" borderId="30" xfId="0" applyFont="1" applyFill="1" applyBorder="1" applyAlignment="1" applyProtection="1">
      <alignment horizontal="center" vertical="center" wrapText="1"/>
      <protection locked="0"/>
    </xf>
    <xf numFmtId="0" fontId="17" fillId="3" borderId="41" xfId="0" applyFont="1" applyFill="1" applyBorder="1" applyAlignment="1" applyProtection="1">
      <alignment horizontal="center" vertical="center" wrapText="1"/>
      <protection locked="0"/>
    </xf>
    <xf numFmtId="0" fontId="16" fillId="3" borderId="66" xfId="0" applyFont="1" applyFill="1" applyBorder="1" applyAlignment="1" applyProtection="1">
      <alignment horizontal="center" vertical="center" wrapText="1"/>
      <protection locked="0"/>
    </xf>
    <xf numFmtId="0" fontId="19" fillId="9" borderId="0" xfId="0" applyFont="1" applyFill="1" applyAlignment="1" applyProtection="1">
      <alignment horizontal="center" vertical="center" wrapText="1"/>
      <protection locked="0"/>
    </xf>
    <xf numFmtId="0" fontId="17" fillId="3" borderId="66" xfId="0" applyFont="1" applyFill="1" applyBorder="1" applyAlignment="1" applyProtection="1">
      <alignment horizontal="center" vertical="center" wrapText="1"/>
      <protection locked="0"/>
    </xf>
    <xf numFmtId="0" fontId="13" fillId="18" borderId="66" xfId="0" applyFont="1" applyFill="1" applyBorder="1" applyAlignment="1" applyProtection="1">
      <alignment horizontal="center" vertical="center" wrapText="1"/>
      <protection locked="0"/>
    </xf>
    <xf numFmtId="9" fontId="13" fillId="3" borderId="55" xfId="0" applyNumberFormat="1" applyFont="1" applyFill="1" applyBorder="1" applyAlignment="1" applyProtection="1">
      <alignment horizontal="center" vertical="center" wrapText="1"/>
      <protection locked="0"/>
    </xf>
    <xf numFmtId="0" fontId="13" fillId="0" borderId="66" xfId="0" applyFont="1" applyBorder="1" applyAlignment="1" applyProtection="1">
      <alignment horizontal="center" vertical="center" wrapText="1"/>
      <protection locked="0"/>
    </xf>
    <xf numFmtId="0" fontId="11" fillId="11" borderId="15" xfId="0" applyFont="1" applyFill="1" applyBorder="1" applyAlignment="1" applyProtection="1">
      <alignment horizontal="center" vertical="center" wrapText="1"/>
      <protection locked="0"/>
    </xf>
    <xf numFmtId="0" fontId="11" fillId="11" borderId="59" xfId="0" applyFont="1" applyFill="1" applyBorder="1" applyAlignment="1" applyProtection="1">
      <alignment horizontal="center" vertical="center" wrapText="1"/>
      <protection locked="0"/>
    </xf>
    <xf numFmtId="0" fontId="11" fillId="11" borderId="20" xfId="0" applyFont="1" applyFill="1" applyBorder="1" applyAlignment="1" applyProtection="1">
      <alignment horizontal="center" vertical="center" wrapText="1"/>
      <protection locked="0"/>
    </xf>
    <xf numFmtId="0" fontId="17" fillId="0" borderId="66" xfId="0" applyFont="1" applyBorder="1" applyAlignment="1" applyProtection="1">
      <alignment horizontal="center" vertical="center" wrapText="1"/>
      <protection locked="0"/>
    </xf>
    <xf numFmtId="0" fontId="2" fillId="0" borderId="58" xfId="0" applyFont="1" applyBorder="1" applyAlignment="1" applyProtection="1">
      <alignment horizontal="center" vertical="center"/>
      <protection locked="0"/>
    </xf>
    <xf numFmtId="0" fontId="2" fillId="0" borderId="33" xfId="0"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0" fontId="14" fillId="9" borderId="0" xfId="0" applyFont="1" applyFill="1" applyAlignment="1" applyProtection="1">
      <alignment horizontal="center" vertical="center" wrapText="1"/>
      <protection locked="0"/>
    </xf>
    <xf numFmtId="0" fontId="5" fillId="2" borderId="66" xfId="3" applyFont="1" applyFill="1" applyBorder="1" applyAlignment="1" applyProtection="1">
      <alignment horizontal="center" vertical="center" wrapText="1"/>
      <protection locked="0"/>
    </xf>
    <xf numFmtId="0" fontId="5" fillId="2" borderId="0" xfId="3" applyFont="1" applyFill="1" applyAlignment="1" applyProtection="1">
      <alignment horizontal="center" vertical="center" wrapText="1"/>
      <protection locked="0"/>
    </xf>
    <xf numFmtId="9" fontId="20" fillId="13" borderId="75" xfId="0" applyNumberFormat="1" applyFont="1" applyFill="1" applyBorder="1" applyAlignment="1" applyProtection="1">
      <alignment horizontal="center" vertical="center" wrapText="1"/>
      <protection locked="0"/>
    </xf>
    <xf numFmtId="0" fontId="10" fillId="10" borderId="75" xfId="3" applyFont="1" applyFill="1" applyBorder="1" applyAlignment="1" applyProtection="1">
      <alignment horizontal="center" vertical="center" wrapText="1"/>
      <protection locked="0"/>
    </xf>
    <xf numFmtId="0" fontId="5" fillId="8" borderId="75" xfId="0" applyFont="1" applyFill="1" applyBorder="1" applyAlignment="1" applyProtection="1">
      <alignment horizontal="center" vertical="center"/>
      <protection locked="0"/>
    </xf>
    <xf numFmtId="0" fontId="15" fillId="2" borderId="0" xfId="3" applyFont="1" applyFill="1" applyAlignment="1" applyProtection="1">
      <alignment horizontal="left" vertical="center" wrapText="1"/>
      <protection locked="0"/>
    </xf>
    <xf numFmtId="0" fontId="5" fillId="2" borderId="0" xfId="3" applyFont="1" applyFill="1" applyBorder="1" applyAlignment="1" applyProtection="1">
      <alignment horizontal="center" vertical="center" wrapText="1"/>
      <protection locked="0"/>
    </xf>
    <xf numFmtId="0" fontId="15" fillId="10" borderId="66" xfId="3" applyFont="1" applyFill="1" applyBorder="1" applyAlignment="1" applyProtection="1">
      <alignment horizontal="center" vertical="center" wrapText="1"/>
      <protection locked="0"/>
    </xf>
    <xf numFmtId="164" fontId="11" fillId="11" borderId="7" xfId="1" applyFont="1" applyFill="1" applyBorder="1" applyAlignment="1" applyProtection="1">
      <alignment horizontal="center" vertical="center" wrapText="1"/>
      <protection locked="0"/>
    </xf>
    <xf numFmtId="164" fontId="11" fillId="11" borderId="8" xfId="1" applyFont="1" applyFill="1" applyBorder="1" applyAlignment="1" applyProtection="1">
      <alignment horizontal="center" vertical="center" wrapText="1"/>
      <protection locked="0"/>
    </xf>
    <xf numFmtId="9" fontId="11" fillId="11" borderId="8" xfId="1" applyNumberFormat="1" applyFont="1" applyFill="1" applyBorder="1" applyAlignment="1" applyProtection="1">
      <alignment horizontal="center" vertical="center" wrapText="1"/>
      <protection locked="0"/>
    </xf>
    <xf numFmtId="9" fontId="11" fillId="11" borderId="9" xfId="1" applyNumberFormat="1" applyFont="1" applyFill="1" applyBorder="1" applyAlignment="1" applyProtection="1">
      <alignment horizontal="center" vertical="center" wrapText="1"/>
      <protection locked="0"/>
    </xf>
    <xf numFmtId="0" fontId="5" fillId="2" borderId="17" xfId="3" applyFont="1" applyFill="1" applyBorder="1" applyAlignment="1" applyProtection="1">
      <alignment horizontal="center" vertical="center" wrapText="1"/>
      <protection locked="0"/>
    </xf>
    <xf numFmtId="9" fontId="17" fillId="3" borderId="32" xfId="2" applyFont="1" applyFill="1" applyBorder="1" applyAlignment="1" applyProtection="1">
      <alignment horizontal="center" vertical="center" wrapText="1"/>
      <protection locked="0"/>
    </xf>
    <xf numFmtId="9" fontId="17" fillId="3" borderId="33" xfId="2" applyFont="1" applyFill="1" applyBorder="1" applyAlignment="1" applyProtection="1">
      <alignment horizontal="center" vertical="center" wrapText="1"/>
      <protection locked="0"/>
    </xf>
    <xf numFmtId="9" fontId="17" fillId="3" borderId="34" xfId="2" applyFont="1" applyFill="1" applyBorder="1" applyAlignment="1" applyProtection="1">
      <alignment horizontal="center" vertical="center" wrapText="1"/>
      <protection locked="0"/>
    </xf>
    <xf numFmtId="0" fontId="8" fillId="3" borderId="66" xfId="0" applyFont="1" applyFill="1" applyBorder="1" applyAlignment="1" applyProtection="1">
      <alignment horizontal="center" vertical="center" wrapText="1"/>
      <protection locked="0"/>
    </xf>
    <xf numFmtId="0" fontId="11" fillId="11" borderId="39" xfId="0" applyFont="1" applyFill="1" applyBorder="1" applyAlignment="1" applyProtection="1">
      <alignment horizontal="center" vertical="center" wrapText="1"/>
      <protection locked="0"/>
    </xf>
    <xf numFmtId="165" fontId="18" fillId="3" borderId="44" xfId="2" applyNumberFormat="1" applyFont="1" applyFill="1" applyBorder="1" applyAlignment="1" applyProtection="1">
      <alignment horizontal="center" vertical="center" wrapText="1"/>
      <protection locked="0"/>
    </xf>
    <xf numFmtId="165" fontId="18" fillId="3" borderId="45" xfId="2" applyNumberFormat="1" applyFont="1" applyFill="1" applyBorder="1" applyAlignment="1" applyProtection="1">
      <alignment horizontal="center" vertical="center" wrapText="1"/>
      <protection locked="0"/>
    </xf>
    <xf numFmtId="165" fontId="18" fillId="3" borderId="48" xfId="2" applyNumberFormat="1" applyFont="1" applyFill="1" applyBorder="1" applyAlignment="1" applyProtection="1">
      <alignment horizontal="center" vertical="center" wrapText="1"/>
      <protection locked="0"/>
    </xf>
    <xf numFmtId="9" fontId="10" fillId="3" borderId="41" xfId="2" applyFont="1" applyFill="1" applyBorder="1" applyAlignment="1" applyProtection="1">
      <alignment horizontal="center" vertical="center" wrapText="1"/>
      <protection locked="0"/>
    </xf>
    <xf numFmtId="9" fontId="10" fillId="3" borderId="42" xfId="2" applyFont="1" applyFill="1" applyBorder="1" applyAlignment="1" applyProtection="1">
      <alignment horizontal="center" vertical="center" wrapText="1"/>
      <protection locked="0"/>
    </xf>
    <xf numFmtId="9" fontId="10" fillId="3" borderId="50" xfId="2" applyFont="1" applyFill="1" applyBorder="1" applyAlignment="1" applyProtection="1">
      <alignment horizontal="center" vertical="center" wrapText="1"/>
      <protection locked="0"/>
    </xf>
    <xf numFmtId="0" fontId="11" fillId="14" borderId="55" xfId="0" applyFont="1" applyFill="1" applyBorder="1" applyAlignment="1" applyProtection="1">
      <alignment horizontal="center" vertical="center" wrapText="1"/>
      <protection locked="0"/>
    </xf>
    <xf numFmtId="0" fontId="11" fillId="14" borderId="56" xfId="0" applyFont="1" applyFill="1" applyBorder="1" applyAlignment="1" applyProtection="1">
      <alignment horizontal="center" vertical="center" wrapText="1"/>
      <protection locked="0"/>
    </xf>
    <xf numFmtId="0" fontId="13" fillId="19" borderId="66" xfId="0" applyFont="1" applyFill="1" applyBorder="1" applyAlignment="1" applyProtection="1">
      <alignment horizontal="center" vertical="center" wrapText="1"/>
      <protection locked="0"/>
    </xf>
    <xf numFmtId="0" fontId="11" fillId="14" borderId="64" xfId="0" applyFont="1" applyFill="1" applyBorder="1" applyAlignment="1" applyProtection="1">
      <alignment horizontal="center" vertical="center" wrapText="1"/>
      <protection locked="0"/>
    </xf>
    <xf numFmtId="0" fontId="11" fillId="14" borderId="65" xfId="0" applyFont="1" applyFill="1" applyBorder="1" applyAlignment="1" applyProtection="1">
      <alignment horizontal="center" vertical="center" wrapText="1"/>
      <protection locked="0"/>
    </xf>
    <xf numFmtId="0" fontId="11" fillId="11" borderId="16" xfId="0" applyFont="1" applyFill="1" applyBorder="1" applyAlignment="1" applyProtection="1">
      <alignment horizontal="center" vertical="center" wrapText="1"/>
      <protection locked="0"/>
    </xf>
    <xf numFmtId="0" fontId="11" fillId="11" borderId="13" xfId="0" applyFont="1" applyFill="1" applyBorder="1" applyAlignment="1" applyProtection="1">
      <alignment horizontal="center" vertical="center" wrapText="1"/>
      <protection locked="0"/>
    </xf>
    <xf numFmtId="0" fontId="11" fillId="11" borderId="14" xfId="0" applyFont="1" applyFill="1" applyBorder="1" applyAlignment="1" applyProtection="1">
      <alignment horizontal="center" vertical="center" wrapText="1"/>
      <protection locked="0"/>
    </xf>
    <xf numFmtId="0" fontId="11" fillId="11" borderId="61" xfId="0" applyFont="1" applyFill="1" applyBorder="1" applyAlignment="1" applyProtection="1">
      <alignment horizontal="center" vertical="center" textRotation="90" wrapText="1"/>
      <protection locked="0"/>
    </xf>
    <xf numFmtId="0" fontId="11" fillId="11" borderId="15" xfId="0" applyFont="1" applyFill="1" applyBorder="1" applyAlignment="1" applyProtection="1">
      <alignment horizontal="center" vertical="center" textRotation="90" wrapText="1"/>
      <protection locked="0"/>
    </xf>
    <xf numFmtId="0" fontId="11" fillId="11" borderId="35" xfId="0" applyFont="1" applyFill="1" applyBorder="1" applyAlignment="1" applyProtection="1">
      <alignment horizontal="center" vertical="center" textRotation="90" wrapText="1"/>
      <protection locked="0"/>
    </xf>
    <xf numFmtId="0" fontId="11" fillId="18" borderId="55" xfId="0" applyFont="1" applyFill="1" applyBorder="1" applyAlignment="1" applyProtection="1">
      <alignment horizontal="center" vertical="center" wrapText="1"/>
      <protection locked="0"/>
    </xf>
    <xf numFmtId="0" fontId="11" fillId="18" borderId="56" xfId="0" applyFont="1" applyFill="1" applyBorder="1" applyAlignment="1" applyProtection="1">
      <alignment horizontal="center" vertical="center" wrapText="1"/>
      <protection locked="0"/>
    </xf>
    <xf numFmtId="0" fontId="11" fillId="14" borderId="62" xfId="0" applyFont="1" applyFill="1" applyBorder="1" applyAlignment="1" applyProtection="1">
      <alignment horizontal="center" vertical="center" wrapText="1"/>
      <protection locked="0"/>
    </xf>
    <xf numFmtId="0" fontId="11" fillId="14" borderId="54" xfId="0" applyFont="1" applyFill="1" applyBorder="1" applyAlignment="1" applyProtection="1">
      <alignment horizontal="center" vertical="center" wrapText="1"/>
      <protection locked="0"/>
    </xf>
    <xf numFmtId="0" fontId="11" fillId="11" borderId="1" xfId="0" applyFont="1" applyFill="1" applyBorder="1" applyAlignment="1" applyProtection="1">
      <alignment horizontal="center" vertical="center" wrapText="1"/>
      <protection locked="0"/>
    </xf>
    <xf numFmtId="0" fontId="11" fillId="11" borderId="30" xfId="0" applyFont="1" applyFill="1" applyBorder="1" applyAlignment="1" applyProtection="1">
      <alignment horizontal="center" vertical="center" wrapText="1"/>
      <protection locked="0"/>
    </xf>
    <xf numFmtId="0" fontId="11" fillId="11" borderId="60" xfId="0" applyFont="1" applyFill="1" applyBorder="1" applyAlignment="1" applyProtection="1">
      <alignment horizontal="center" vertical="center" wrapText="1"/>
      <protection locked="0"/>
    </xf>
    <xf numFmtId="165" fontId="13" fillId="3" borderId="66" xfId="0" applyNumberFormat="1" applyFont="1" applyFill="1" applyBorder="1" applyAlignment="1" applyProtection="1">
      <alignment horizontal="center" vertical="center" wrapText="1"/>
      <protection locked="0"/>
    </xf>
    <xf numFmtId="14" fontId="17" fillId="3" borderId="66" xfId="0" applyNumberFormat="1" applyFont="1" applyFill="1" applyBorder="1" applyAlignment="1" applyProtection="1">
      <alignment horizontal="center" vertical="center" wrapText="1"/>
      <protection locked="0"/>
    </xf>
    <xf numFmtId="14" fontId="17" fillId="3" borderId="55" xfId="0" applyNumberFormat="1" applyFont="1" applyFill="1" applyBorder="1" applyAlignment="1" applyProtection="1">
      <alignment horizontal="center" vertical="center" wrapText="1"/>
      <protection locked="0"/>
    </xf>
    <xf numFmtId="9" fontId="17" fillId="3" borderId="31" xfId="2" applyFont="1" applyFill="1" applyBorder="1" applyAlignment="1" applyProtection="1">
      <alignment horizontal="center" vertical="center" wrapText="1"/>
      <protection locked="0"/>
    </xf>
    <xf numFmtId="9" fontId="17" fillId="3" borderId="1" xfId="2" applyFont="1" applyFill="1" applyBorder="1" applyAlignment="1" applyProtection="1">
      <alignment horizontal="center" vertical="center" wrapText="1"/>
      <protection locked="0"/>
    </xf>
    <xf numFmtId="9" fontId="17" fillId="3" borderId="52" xfId="2" applyFont="1" applyFill="1" applyBorder="1" applyAlignment="1" applyProtection="1">
      <alignment horizontal="center" vertical="center" wrapText="1"/>
      <protection locked="0"/>
    </xf>
    <xf numFmtId="9" fontId="17" fillId="3" borderId="46" xfId="2" applyFont="1" applyFill="1" applyBorder="1" applyAlignment="1" applyProtection="1">
      <alignment horizontal="center" vertical="center" wrapText="1"/>
      <protection locked="0"/>
    </xf>
    <xf numFmtId="9" fontId="17" fillId="3" borderId="55" xfId="2" applyFont="1" applyFill="1" applyBorder="1" applyAlignment="1" applyProtection="1">
      <alignment horizontal="center" vertical="center" wrapText="1"/>
      <protection locked="0"/>
    </xf>
    <xf numFmtId="0" fontId="16" fillId="3" borderId="55" xfId="0" applyFont="1" applyFill="1" applyBorder="1" applyAlignment="1" applyProtection="1">
      <alignment horizontal="center" vertical="center" wrapText="1"/>
      <protection locked="0"/>
    </xf>
    <xf numFmtId="0" fontId="16" fillId="3" borderId="56" xfId="0" applyFont="1" applyFill="1" applyBorder="1" applyAlignment="1" applyProtection="1">
      <alignment horizontal="center" vertical="center" wrapText="1"/>
      <protection locked="0"/>
    </xf>
    <xf numFmtId="0" fontId="16" fillId="3" borderId="57" xfId="0" applyFont="1" applyFill="1" applyBorder="1" applyAlignment="1" applyProtection="1">
      <alignment horizontal="center" vertical="center" wrapText="1"/>
      <protection locked="0"/>
    </xf>
    <xf numFmtId="165" fontId="13" fillId="3" borderId="55" xfId="0" applyNumberFormat="1" applyFont="1" applyFill="1" applyBorder="1" applyAlignment="1" applyProtection="1">
      <alignment horizontal="center" vertical="center" wrapText="1"/>
      <protection locked="0"/>
    </xf>
    <xf numFmtId="9" fontId="17" fillId="12" borderId="92" xfId="0" applyNumberFormat="1" applyFont="1" applyFill="1" applyBorder="1" applyAlignment="1" applyProtection="1">
      <alignment horizontal="center" vertical="center" wrapText="1"/>
      <protection locked="0"/>
    </xf>
    <xf numFmtId="9" fontId="17" fillId="12" borderId="93" xfId="0" applyNumberFormat="1" applyFont="1" applyFill="1" applyBorder="1" applyAlignment="1" applyProtection="1">
      <alignment horizontal="center" vertical="center" wrapText="1"/>
      <protection locked="0"/>
    </xf>
    <xf numFmtId="9" fontId="17" fillId="12" borderId="94" xfId="0" applyNumberFormat="1" applyFont="1" applyFill="1" applyBorder="1" applyAlignment="1" applyProtection="1">
      <alignment horizontal="center" vertical="center" wrapText="1"/>
      <protection locked="0"/>
    </xf>
    <xf numFmtId="165" fontId="18" fillId="3" borderId="31" xfId="2" applyNumberFormat="1" applyFont="1" applyFill="1" applyBorder="1" applyAlignment="1" applyProtection="1">
      <alignment horizontal="center" vertical="center" wrapText="1"/>
      <protection locked="0"/>
    </xf>
    <xf numFmtId="165" fontId="18" fillId="3" borderId="1" xfId="2" applyNumberFormat="1" applyFont="1" applyFill="1" applyBorder="1" applyAlignment="1" applyProtection="1">
      <alignment horizontal="center" vertical="center" wrapText="1"/>
      <protection locked="0"/>
    </xf>
    <xf numFmtId="165" fontId="18" fillId="3" borderId="52" xfId="2" applyNumberFormat="1" applyFont="1" applyFill="1" applyBorder="1" applyAlignment="1" applyProtection="1">
      <alignment horizontal="center" vertical="center" wrapText="1"/>
      <protection locked="0"/>
    </xf>
    <xf numFmtId="0" fontId="8" fillId="3" borderId="55" xfId="0" applyFont="1" applyFill="1" applyBorder="1" applyAlignment="1" applyProtection="1">
      <alignment horizontal="center" vertical="center" wrapText="1"/>
      <protection locked="0"/>
    </xf>
    <xf numFmtId="165" fontId="18" fillId="3" borderId="55" xfId="2" applyNumberFormat="1" applyFont="1" applyFill="1" applyBorder="1" applyAlignment="1" applyProtection="1">
      <alignment horizontal="center" vertical="center" wrapText="1"/>
      <protection locked="0"/>
    </xf>
    <xf numFmtId="9" fontId="17" fillId="12" borderId="55" xfId="0" applyNumberFormat="1" applyFont="1" applyFill="1" applyBorder="1" applyAlignment="1" applyProtection="1">
      <alignment horizontal="center" vertical="center" wrapText="1"/>
      <protection locked="0"/>
    </xf>
    <xf numFmtId="0" fontId="15" fillId="11" borderId="27"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protection locked="0"/>
    </xf>
    <xf numFmtId="0" fontId="15" fillId="11" borderId="29" xfId="0" applyFont="1" applyFill="1" applyBorder="1" applyAlignment="1" applyProtection="1">
      <alignment horizontal="center" vertical="center"/>
      <protection locked="0"/>
    </xf>
    <xf numFmtId="0" fontId="11" fillId="11" borderId="27" xfId="0" applyFont="1" applyFill="1" applyBorder="1" applyAlignment="1" applyProtection="1">
      <alignment horizontal="center" vertical="center" wrapText="1"/>
      <protection locked="0"/>
    </xf>
    <xf numFmtId="0" fontId="11" fillId="11" borderId="28" xfId="0" applyFont="1" applyFill="1" applyBorder="1" applyAlignment="1" applyProtection="1">
      <alignment horizontal="center" vertical="center" wrapText="1"/>
      <protection locked="0"/>
    </xf>
    <xf numFmtId="0" fontId="11" fillId="11" borderId="29" xfId="0" applyFont="1" applyFill="1" applyBorder="1" applyAlignment="1" applyProtection="1">
      <alignment horizontal="center" vertical="center" wrapText="1"/>
      <protection locked="0"/>
    </xf>
    <xf numFmtId="0" fontId="15" fillId="15" borderId="22" xfId="0" applyFont="1" applyFill="1" applyBorder="1" applyAlignment="1" applyProtection="1">
      <alignment horizontal="center" vertical="center" wrapText="1"/>
      <protection locked="0"/>
    </xf>
    <xf numFmtId="0" fontId="15" fillId="15" borderId="23" xfId="0" applyFont="1" applyFill="1" applyBorder="1" applyAlignment="1" applyProtection="1">
      <alignment horizontal="center" vertical="center" wrapText="1"/>
      <protection locked="0"/>
    </xf>
    <xf numFmtId="0" fontId="15" fillId="15" borderId="24" xfId="0" applyFont="1" applyFill="1" applyBorder="1" applyAlignment="1" applyProtection="1">
      <alignment horizontal="center" vertical="center" wrapText="1"/>
      <protection locked="0"/>
    </xf>
    <xf numFmtId="0" fontId="15" fillId="15" borderId="0" xfId="0" applyFont="1" applyFill="1" applyAlignment="1" applyProtection="1">
      <alignment horizontal="center" vertical="center" wrapText="1"/>
      <protection locked="0"/>
    </xf>
    <xf numFmtId="0" fontId="15" fillId="15" borderId="25" xfId="0" applyFont="1" applyFill="1" applyBorder="1" applyAlignment="1" applyProtection="1">
      <alignment horizontal="center" vertical="center" wrapText="1"/>
      <protection locked="0"/>
    </xf>
    <xf numFmtId="0" fontId="11" fillId="14" borderId="47" xfId="0" applyFont="1" applyFill="1" applyBorder="1" applyAlignment="1" applyProtection="1">
      <alignment horizontal="center" vertical="center" wrapText="1"/>
      <protection locked="0"/>
    </xf>
    <xf numFmtId="0" fontId="11" fillId="14" borderId="73" xfId="0" applyFont="1" applyFill="1" applyBorder="1" applyAlignment="1" applyProtection="1">
      <alignment horizontal="center" vertical="center" wrapText="1"/>
      <protection locked="0"/>
    </xf>
    <xf numFmtId="0" fontId="11" fillId="14" borderId="21" xfId="0" applyFont="1" applyFill="1" applyBorder="1" applyAlignment="1" applyProtection="1">
      <alignment horizontal="center" vertical="center" wrapText="1"/>
      <protection locked="0"/>
    </xf>
    <xf numFmtId="0" fontId="11" fillId="14" borderId="74" xfId="0" applyFont="1" applyFill="1" applyBorder="1" applyAlignment="1" applyProtection="1">
      <alignment horizontal="center" vertical="center" wrapText="1"/>
      <protection locked="0"/>
    </xf>
    <xf numFmtId="0" fontId="11" fillId="14" borderId="23" xfId="0" applyFont="1" applyFill="1" applyBorder="1" applyAlignment="1" applyProtection="1">
      <alignment horizontal="center" vertical="center" wrapText="1"/>
      <protection locked="0"/>
    </xf>
    <xf numFmtId="0" fontId="11" fillId="14" borderId="51" xfId="0" applyFont="1" applyFill="1" applyBorder="1" applyAlignment="1" applyProtection="1">
      <alignment horizontal="center" vertical="center" wrapText="1"/>
      <protection locked="0"/>
    </xf>
    <xf numFmtId="0" fontId="11" fillId="14" borderId="26" xfId="0" applyFont="1" applyFill="1" applyBorder="1" applyAlignment="1" applyProtection="1">
      <alignment horizontal="center" vertical="center" wrapText="1"/>
      <protection locked="0"/>
    </xf>
    <xf numFmtId="0" fontId="11" fillId="14" borderId="72" xfId="0" applyFont="1" applyFill="1" applyBorder="1" applyAlignment="1" applyProtection="1">
      <alignment horizontal="center" vertical="center" wrapText="1"/>
      <protection locked="0"/>
    </xf>
    <xf numFmtId="0" fontId="11" fillId="11" borderId="20" xfId="0" applyFont="1" applyFill="1" applyBorder="1" applyAlignment="1" applyProtection="1">
      <alignment horizontal="center" vertical="center" textRotation="90" wrapText="1"/>
      <protection locked="0"/>
    </xf>
    <xf numFmtId="0" fontId="11" fillId="11" borderId="0" xfId="0" applyFont="1" applyFill="1" applyAlignment="1" applyProtection="1">
      <alignment horizontal="center" vertical="center" wrapText="1"/>
      <protection locked="0"/>
    </xf>
    <xf numFmtId="0" fontId="15" fillId="15" borderId="39" xfId="0" applyFont="1" applyFill="1" applyBorder="1" applyAlignment="1" applyProtection="1">
      <alignment horizontal="center" vertical="center" wrapText="1"/>
      <protection locked="0"/>
    </xf>
    <xf numFmtId="0" fontId="15" fillId="15" borderId="40" xfId="0" applyFont="1" applyFill="1" applyBorder="1" applyAlignment="1" applyProtection="1">
      <alignment horizontal="center" vertical="center" wrapText="1"/>
      <protection locked="0"/>
    </xf>
    <xf numFmtId="0" fontId="15" fillId="15" borderId="49" xfId="0" applyFont="1" applyFill="1" applyBorder="1" applyAlignment="1" applyProtection="1">
      <alignment horizontal="center" vertical="center" wrapText="1"/>
      <protection locked="0"/>
    </xf>
    <xf numFmtId="0" fontId="15" fillId="15" borderId="41" xfId="0" applyFont="1" applyFill="1" applyBorder="1" applyAlignment="1" applyProtection="1">
      <alignment horizontal="center" vertical="center" wrapText="1"/>
      <protection locked="0"/>
    </xf>
    <xf numFmtId="0" fontId="15" fillId="15" borderId="42" xfId="0" applyFont="1" applyFill="1" applyBorder="1" applyAlignment="1" applyProtection="1">
      <alignment horizontal="center" vertical="center" wrapText="1"/>
      <protection locked="0"/>
    </xf>
    <xf numFmtId="0" fontId="15" fillId="15" borderId="50" xfId="0" applyFont="1" applyFill="1" applyBorder="1" applyAlignment="1" applyProtection="1">
      <alignment horizontal="center" vertical="center" wrapText="1"/>
      <protection locked="0"/>
    </xf>
    <xf numFmtId="0" fontId="11" fillId="14" borderId="39" xfId="0" applyFont="1" applyFill="1" applyBorder="1" applyAlignment="1" applyProtection="1">
      <alignment horizontal="center" vertical="center" wrapText="1"/>
      <protection locked="0"/>
    </xf>
    <xf numFmtId="0" fontId="11" fillId="14" borderId="40" xfId="0" applyFont="1" applyFill="1" applyBorder="1" applyAlignment="1" applyProtection="1">
      <alignment horizontal="center" vertical="center" wrapText="1"/>
      <protection locked="0"/>
    </xf>
    <xf numFmtId="0" fontId="11" fillId="14" borderId="63" xfId="0" applyFont="1" applyFill="1" applyBorder="1" applyAlignment="1" applyProtection="1">
      <alignment horizontal="center" vertical="center" wrapText="1"/>
      <protection locked="0"/>
    </xf>
    <xf numFmtId="0" fontId="11" fillId="14" borderId="30" xfId="0" applyFont="1" applyFill="1" applyBorder="1" applyAlignment="1" applyProtection="1">
      <alignment horizontal="center" vertical="center" wrapText="1"/>
      <protection locked="0"/>
    </xf>
    <xf numFmtId="0" fontId="11" fillId="14" borderId="0" xfId="0" applyFont="1" applyFill="1" applyAlignment="1" applyProtection="1">
      <alignment horizontal="center" vertical="center" wrapText="1"/>
      <protection locked="0"/>
    </xf>
    <xf numFmtId="0" fontId="8" fillId="12" borderId="70" xfId="0" applyFont="1" applyFill="1" applyBorder="1" applyAlignment="1" applyProtection="1">
      <alignment horizontal="center" vertical="center" wrapText="1"/>
      <protection locked="0"/>
    </xf>
    <xf numFmtId="0" fontId="8" fillId="12" borderId="71" xfId="0" applyFont="1" applyFill="1" applyBorder="1" applyAlignment="1" applyProtection="1">
      <alignment horizontal="center" vertical="center" wrapText="1"/>
      <protection locked="0"/>
    </xf>
    <xf numFmtId="0" fontId="8" fillId="12" borderId="43" xfId="0" applyFont="1" applyFill="1" applyBorder="1" applyAlignment="1" applyProtection="1">
      <alignment horizontal="center" vertical="center" wrapText="1"/>
      <protection locked="0"/>
    </xf>
    <xf numFmtId="0" fontId="8" fillId="12" borderId="67" xfId="0" applyFont="1" applyFill="1" applyBorder="1" applyAlignment="1" applyProtection="1">
      <alignment horizontal="center" vertical="center" wrapText="1"/>
      <protection locked="0"/>
    </xf>
    <xf numFmtId="0" fontId="8" fillId="12" borderId="68" xfId="0" applyFont="1" applyFill="1" applyBorder="1" applyAlignment="1" applyProtection="1">
      <alignment horizontal="center" vertical="center" wrapText="1"/>
      <protection locked="0"/>
    </xf>
    <xf numFmtId="0" fontId="8" fillId="12" borderId="69" xfId="0" applyFont="1" applyFill="1" applyBorder="1" applyAlignment="1" applyProtection="1">
      <alignment horizontal="center" vertical="center" wrapText="1"/>
      <protection locked="0"/>
    </xf>
    <xf numFmtId="0" fontId="40" fillId="12" borderId="67" xfId="0" applyFont="1" applyFill="1" applyBorder="1" applyAlignment="1" applyProtection="1">
      <alignment horizontal="left" vertical="center" wrapText="1"/>
      <protection locked="0"/>
    </xf>
    <xf numFmtId="0" fontId="8" fillId="12" borderId="68" xfId="0" applyFont="1" applyFill="1" applyBorder="1" applyAlignment="1" applyProtection="1">
      <alignment horizontal="left" vertical="center" wrapText="1"/>
      <protection locked="0"/>
    </xf>
    <xf numFmtId="0" fontId="8" fillId="12" borderId="69" xfId="0" applyFont="1" applyFill="1" applyBorder="1" applyAlignment="1" applyProtection="1">
      <alignment horizontal="left" vertical="center" wrapText="1"/>
      <protection locked="0"/>
    </xf>
    <xf numFmtId="0" fontId="22" fillId="12" borderId="70" xfId="0" applyFont="1" applyFill="1" applyBorder="1" applyAlignment="1" applyProtection="1">
      <alignment horizontal="center" vertical="center" wrapText="1"/>
      <protection locked="0"/>
    </xf>
    <xf numFmtId="0" fontId="22" fillId="12" borderId="71" xfId="0" applyFont="1" applyFill="1" applyBorder="1" applyAlignment="1" applyProtection="1">
      <alignment horizontal="center" vertical="center" wrapText="1"/>
      <protection locked="0"/>
    </xf>
    <xf numFmtId="0" fontId="22" fillId="12" borderId="43" xfId="0" applyFont="1" applyFill="1" applyBorder="1" applyAlignment="1" applyProtection="1">
      <alignment horizontal="center" vertical="center" wrapText="1"/>
      <protection locked="0"/>
    </xf>
    <xf numFmtId="0" fontId="38" fillId="12" borderId="67" xfId="0" applyFont="1" applyFill="1" applyBorder="1" applyAlignment="1" applyProtection="1">
      <alignment horizontal="left" vertical="center" wrapText="1"/>
      <protection locked="0"/>
    </xf>
    <xf numFmtId="9" fontId="17" fillId="12" borderId="44" xfId="0" applyNumberFormat="1" applyFont="1" applyFill="1" applyBorder="1" applyAlignment="1" applyProtection="1">
      <alignment horizontal="center" vertical="center" wrapText="1"/>
      <protection locked="0"/>
    </xf>
    <xf numFmtId="9" fontId="17" fillId="12" borderId="45" xfId="0" applyNumberFormat="1" applyFont="1" applyFill="1" applyBorder="1" applyAlignment="1" applyProtection="1">
      <alignment horizontal="center" vertical="center" wrapText="1"/>
      <protection locked="0"/>
    </xf>
    <xf numFmtId="9" fontId="17" fillId="12" borderId="48" xfId="0" applyNumberFormat="1" applyFont="1" applyFill="1" applyBorder="1" applyAlignment="1" applyProtection="1">
      <alignment horizontal="center" vertical="center" wrapText="1"/>
      <protection locked="0"/>
    </xf>
    <xf numFmtId="9" fontId="17" fillId="3" borderId="36" xfId="2" applyFont="1" applyFill="1" applyBorder="1" applyAlignment="1" applyProtection="1">
      <alignment horizontal="center" vertical="center" wrapText="1"/>
      <protection locked="0"/>
    </xf>
    <xf numFmtId="9" fontId="17" fillId="3" borderId="37" xfId="2" applyFont="1" applyFill="1" applyBorder="1" applyAlignment="1" applyProtection="1">
      <alignment horizontal="center" vertical="center" wrapText="1"/>
      <protection locked="0"/>
    </xf>
    <xf numFmtId="9" fontId="17" fillId="3" borderId="38" xfId="2" applyFont="1" applyFill="1" applyBorder="1" applyAlignment="1" applyProtection="1">
      <alignment horizontal="center" vertical="center" wrapText="1"/>
      <protection locked="0"/>
    </xf>
    <xf numFmtId="0" fontId="11" fillId="19" borderId="55" xfId="0" applyFont="1" applyFill="1" applyBorder="1" applyAlignment="1" applyProtection="1">
      <alignment horizontal="center" vertical="center" wrapText="1"/>
      <protection locked="0"/>
    </xf>
    <xf numFmtId="0" fontId="11" fillId="19" borderId="56" xfId="0" applyFont="1" applyFill="1" applyBorder="1" applyAlignment="1" applyProtection="1">
      <alignment horizontal="center" vertical="center" wrapText="1"/>
      <protection locked="0"/>
    </xf>
    <xf numFmtId="0" fontId="11" fillId="19" borderId="57" xfId="0" applyFont="1" applyFill="1" applyBorder="1" applyAlignment="1" applyProtection="1">
      <alignment horizontal="center" vertical="center" wrapText="1"/>
      <protection locked="0"/>
    </xf>
    <xf numFmtId="0" fontId="11" fillId="11" borderId="49" xfId="0" applyFont="1" applyFill="1" applyBorder="1" applyAlignment="1" applyProtection="1">
      <alignment horizontal="center" vertical="center" wrapText="1"/>
      <protection locked="0"/>
    </xf>
    <xf numFmtId="0" fontId="11" fillId="11" borderId="53" xfId="0" applyFont="1" applyFill="1" applyBorder="1" applyAlignment="1" applyProtection="1">
      <alignment horizontal="center" vertical="center" wrapText="1"/>
      <protection locked="0"/>
    </xf>
    <xf numFmtId="0" fontId="11" fillId="11" borderId="41" xfId="0" applyFont="1" applyFill="1" applyBorder="1" applyAlignment="1" applyProtection="1">
      <alignment horizontal="center" vertical="center" wrapText="1"/>
      <protection locked="0"/>
    </xf>
    <xf numFmtId="0" fontId="11" fillId="11" borderId="50" xfId="0" applyFont="1" applyFill="1" applyBorder="1" applyAlignment="1" applyProtection="1">
      <alignment horizontal="center" vertical="center" wrapText="1"/>
      <protection locked="0"/>
    </xf>
    <xf numFmtId="0" fontId="13" fillId="3" borderId="39" xfId="0" applyFont="1" applyFill="1" applyBorder="1" applyAlignment="1" applyProtection="1">
      <alignment horizontal="center" vertical="center" wrapText="1"/>
      <protection locked="0"/>
    </xf>
    <xf numFmtId="0" fontId="13" fillId="3" borderId="49" xfId="0" applyFont="1" applyFill="1" applyBorder="1" applyAlignment="1" applyProtection="1">
      <alignment horizontal="center" vertical="center" wrapText="1"/>
      <protection locked="0"/>
    </xf>
    <xf numFmtId="0" fontId="13" fillId="3" borderId="30" xfId="0" applyFont="1" applyFill="1" applyBorder="1" applyAlignment="1" applyProtection="1">
      <alignment horizontal="center" vertical="center" wrapText="1"/>
      <protection locked="0"/>
    </xf>
    <xf numFmtId="0" fontId="13" fillId="3" borderId="53" xfId="0" applyFont="1" applyFill="1" applyBorder="1" applyAlignment="1" applyProtection="1">
      <alignment horizontal="center" vertical="center" wrapText="1"/>
      <protection locked="0"/>
    </xf>
    <xf numFmtId="0" fontId="13" fillId="3" borderId="41" xfId="0" applyFont="1" applyFill="1" applyBorder="1" applyAlignment="1" applyProtection="1">
      <alignment horizontal="center" vertical="center" wrapText="1"/>
      <protection locked="0"/>
    </xf>
    <xf numFmtId="0" fontId="13" fillId="3" borderId="50" xfId="0" applyFont="1" applyFill="1" applyBorder="1" applyAlignment="1" applyProtection="1">
      <alignment horizontal="center" vertical="center" wrapText="1"/>
      <protection locked="0"/>
    </xf>
    <xf numFmtId="0" fontId="17" fillId="3" borderId="49" xfId="0" applyFont="1" applyFill="1" applyBorder="1" applyAlignment="1" applyProtection="1">
      <alignment horizontal="center" vertical="center" wrapText="1"/>
      <protection locked="0"/>
    </xf>
    <xf numFmtId="0" fontId="17" fillId="3" borderId="53" xfId="0" applyFont="1" applyFill="1" applyBorder="1" applyAlignment="1" applyProtection="1">
      <alignment horizontal="center" vertical="center" wrapText="1"/>
      <protection locked="0"/>
    </xf>
    <xf numFmtId="0" fontId="17" fillId="3" borderId="50" xfId="0" applyFont="1" applyFill="1" applyBorder="1" applyAlignment="1" applyProtection="1">
      <alignment horizontal="center" vertical="center" wrapText="1"/>
      <protection locked="0"/>
    </xf>
    <xf numFmtId="14" fontId="5" fillId="8" borderId="75" xfId="0" applyNumberFormat="1" applyFont="1" applyFill="1" applyBorder="1" applyAlignment="1" applyProtection="1">
      <alignment horizontal="center" vertical="center"/>
      <protection locked="0"/>
    </xf>
    <xf numFmtId="0" fontId="5" fillId="8" borderId="76" xfId="0" applyFont="1" applyFill="1" applyBorder="1" applyAlignment="1" applyProtection="1">
      <alignment horizontal="center" vertical="center"/>
      <protection locked="0"/>
    </xf>
    <xf numFmtId="0" fontId="5" fillId="8" borderId="77" xfId="0" applyFont="1" applyFill="1" applyBorder="1" applyAlignment="1" applyProtection="1">
      <alignment horizontal="center" vertical="center"/>
      <protection locked="0"/>
    </xf>
    <xf numFmtId="0" fontId="5" fillId="8" borderId="78" xfId="0" applyFont="1" applyFill="1" applyBorder="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lignment horizontal="center" vertical="center"/>
    </xf>
    <xf numFmtId="49" fontId="6" fillId="0" borderId="1" xfId="0" applyNumberFormat="1" applyFont="1" applyBorder="1" applyAlignment="1">
      <alignment horizontal="center" vertical="center"/>
    </xf>
    <xf numFmtId="0" fontId="6" fillId="0" borderId="1" xfId="0" applyFont="1" applyBorder="1" applyAlignment="1" applyProtection="1">
      <alignment horizontal="center" vertical="center" wrapText="1"/>
      <protection locked="0"/>
    </xf>
    <xf numFmtId="14" fontId="6" fillId="0" borderId="1" xfId="0" applyNumberFormat="1" applyFont="1" applyBorder="1" applyAlignment="1">
      <alignment horizontal="center" vertical="center" wrapText="1"/>
    </xf>
    <xf numFmtId="0" fontId="11" fillId="10" borderId="10" xfId="3" applyFont="1" applyFill="1" applyBorder="1" applyAlignment="1" applyProtection="1">
      <alignment horizontal="center" vertical="center" wrapText="1"/>
      <protection locked="0"/>
    </xf>
    <xf numFmtId="0" fontId="11" fillId="10" borderId="11" xfId="3" applyFont="1" applyFill="1" applyBorder="1" applyAlignment="1" applyProtection="1">
      <alignment horizontal="center" vertical="center" wrapText="1"/>
      <protection locked="0"/>
    </xf>
    <xf numFmtId="165" fontId="18" fillId="3" borderId="46" xfId="2" applyNumberFormat="1" applyFont="1" applyFill="1" applyBorder="1" applyAlignment="1" applyProtection="1">
      <alignment horizontal="center" vertical="center" wrapText="1"/>
      <protection locked="0"/>
    </xf>
    <xf numFmtId="9" fontId="17" fillId="12" borderId="95" xfId="0" applyNumberFormat="1" applyFont="1" applyFill="1" applyBorder="1" applyAlignment="1" applyProtection="1">
      <alignment horizontal="center" vertical="center" wrapText="1"/>
      <protection locked="0"/>
    </xf>
    <xf numFmtId="0" fontId="28" fillId="17" borderId="79" xfId="4" applyFont="1" applyFill="1" applyBorder="1" applyAlignment="1">
      <alignment horizontal="center" vertical="center" wrapText="1"/>
    </xf>
    <xf numFmtId="0" fontId="28" fillId="17" borderId="68" xfId="4" applyFont="1" applyFill="1" applyBorder="1" applyAlignment="1">
      <alignment horizontal="center" vertical="center" wrapText="1"/>
    </xf>
    <xf numFmtId="0" fontId="28" fillId="17" borderId="69" xfId="4" applyFont="1" applyFill="1" applyBorder="1" applyAlignment="1">
      <alignment horizontal="center" vertical="center" wrapText="1"/>
    </xf>
    <xf numFmtId="0" fontId="31" fillId="0" borderId="79" xfId="4" applyFont="1" applyBorder="1" applyAlignment="1">
      <alignment horizontal="center" vertical="center" wrapText="1"/>
    </xf>
    <xf numFmtId="0" fontId="31" fillId="0" borderId="68" xfId="4" applyFont="1" applyBorder="1" applyAlignment="1">
      <alignment horizontal="center" vertical="center" wrapText="1"/>
    </xf>
    <xf numFmtId="0" fontId="31" fillId="0" borderId="69" xfId="4" applyFont="1" applyBorder="1" applyAlignment="1">
      <alignment horizontal="center" vertical="center" wrapText="1"/>
    </xf>
    <xf numFmtId="0" fontId="6" fillId="0" borderId="79" xfId="4" applyFont="1" applyBorder="1" applyAlignment="1">
      <alignment horizontal="left" vertical="center"/>
    </xf>
    <xf numFmtId="0" fontId="6" fillId="0" borderId="69" xfId="4" applyFont="1" applyBorder="1" applyAlignment="1">
      <alignment horizontal="left" vertical="center"/>
    </xf>
    <xf numFmtId="0" fontId="31" fillId="0" borderId="1" xfId="4" applyFont="1" applyBorder="1" applyAlignment="1">
      <alignment horizontal="center" vertical="center" wrapText="1"/>
    </xf>
    <xf numFmtId="14" fontId="31" fillId="0" borderId="1" xfId="4" applyNumberFormat="1" applyFont="1" applyBorder="1" applyAlignment="1">
      <alignment horizontal="center" vertical="center" wrapText="1"/>
    </xf>
    <xf numFmtId="0" fontId="6" fillId="17" borderId="1" xfId="4" applyFont="1" applyFill="1" applyBorder="1" applyAlignment="1">
      <alignment horizontal="center" vertical="center"/>
    </xf>
    <xf numFmtId="0" fontId="31" fillId="0" borderId="88" xfId="4" applyFont="1" applyBorder="1" applyAlignment="1">
      <alignment horizontal="left" vertical="center"/>
    </xf>
    <xf numFmtId="0" fontId="31" fillId="0" borderId="89" xfId="4" applyFont="1" applyBorder="1" applyAlignment="1">
      <alignment horizontal="left" vertical="center"/>
    </xf>
    <xf numFmtId="0" fontId="31" fillId="0" borderId="90" xfId="4" applyFont="1" applyBorder="1" applyAlignment="1">
      <alignment horizontal="left" vertical="center"/>
    </xf>
    <xf numFmtId="0" fontId="6" fillId="0" borderId="68" xfId="4" applyFont="1" applyBorder="1" applyAlignment="1">
      <alignment horizontal="center" vertical="center"/>
    </xf>
    <xf numFmtId="0" fontId="6" fillId="0" borderId="69" xfId="4" applyFont="1" applyBorder="1" applyAlignment="1">
      <alignment horizontal="center" vertical="center"/>
    </xf>
    <xf numFmtId="0" fontId="6" fillId="0" borderId="79" xfId="4" applyFont="1" applyBorder="1" applyAlignment="1">
      <alignment horizontal="center" vertical="center"/>
    </xf>
    <xf numFmtId="0" fontId="29" fillId="0" borderId="0" xfId="4" applyFont="1"/>
    <xf numFmtId="0" fontId="28" fillId="17" borderId="1" xfId="4" applyFont="1" applyFill="1" applyBorder="1" applyAlignment="1">
      <alignment horizontal="center" vertical="center"/>
    </xf>
    <xf numFmtId="0" fontId="31" fillId="0" borderId="2" xfId="4" applyFont="1" applyBorder="1" applyAlignment="1">
      <alignment horizontal="left" vertical="center" wrapText="1"/>
    </xf>
    <xf numFmtId="0" fontId="31" fillId="0" borderId="3" xfId="4" applyFont="1" applyBorder="1" applyAlignment="1">
      <alignment horizontal="left" vertical="center" wrapText="1"/>
    </xf>
    <xf numFmtId="0" fontId="31" fillId="0" borderId="80" xfId="4" applyFont="1" applyBorder="1" applyAlignment="1">
      <alignment horizontal="left" vertical="center" wrapText="1"/>
    </xf>
    <xf numFmtId="0" fontId="29" fillId="0" borderId="83" xfId="4" applyFont="1" applyBorder="1"/>
    <xf numFmtId="0" fontId="29" fillId="0" borderId="82" xfId="4" applyFont="1" applyBorder="1"/>
    <xf numFmtId="0" fontId="29" fillId="0" borderId="37" xfId="4" applyFont="1" applyBorder="1"/>
    <xf numFmtId="9" fontId="29" fillId="0" borderId="58" xfId="4" applyNumberFormat="1" applyFont="1" applyBorder="1" applyAlignment="1">
      <alignment horizontal="center" vertical="center" wrapText="1"/>
    </xf>
    <xf numFmtId="9" fontId="29" fillId="0" borderId="33" xfId="4" applyNumberFormat="1" applyFont="1" applyBorder="1" applyAlignment="1">
      <alignment horizontal="center" vertical="center" wrapText="1"/>
    </xf>
    <xf numFmtId="9" fontId="29" fillId="0" borderId="46" xfId="4" applyNumberFormat="1" applyFont="1" applyBorder="1" applyAlignment="1">
      <alignment horizontal="center" vertical="center" wrapText="1"/>
    </xf>
    <xf numFmtId="0" fontId="29" fillId="0" borderId="84" xfId="4" applyFont="1" applyBorder="1"/>
    <xf numFmtId="0" fontId="29" fillId="0" borderId="85" xfId="4" applyFont="1" applyBorder="1"/>
    <xf numFmtId="0" fontId="33" fillId="0" borderId="79" xfId="0" applyFont="1" applyBorder="1" applyAlignment="1">
      <alignment horizontal="center" vertical="center" wrapText="1"/>
    </xf>
    <xf numFmtId="0" fontId="33" fillId="0" borderId="68" xfId="0" applyFont="1" applyBorder="1" applyAlignment="1">
      <alignment horizontal="center" vertical="center" wrapText="1"/>
    </xf>
    <xf numFmtId="0" fontId="33" fillId="0" borderId="86" xfId="0" applyFont="1" applyBorder="1" applyAlignment="1">
      <alignment horizontal="center" vertical="center" wrapText="1"/>
    </xf>
    <xf numFmtId="0" fontId="28" fillId="0" borderId="1" xfId="4" applyFont="1" applyBorder="1" applyAlignment="1">
      <alignment horizontal="left" vertical="center" wrapText="1"/>
    </xf>
    <xf numFmtId="0" fontId="29" fillId="0" borderId="79" xfId="4" applyFont="1" applyBorder="1" applyAlignment="1">
      <alignment horizontal="center" vertical="center"/>
    </xf>
    <xf numFmtId="0" fontId="29" fillId="0" borderId="68" xfId="4" applyFont="1" applyBorder="1" applyAlignment="1">
      <alignment horizontal="center" vertical="center"/>
    </xf>
    <xf numFmtId="0" fontId="29" fillId="0" borderId="69" xfId="4" applyFont="1" applyBorder="1" applyAlignment="1">
      <alignment horizontal="center" vertical="center"/>
    </xf>
    <xf numFmtId="0" fontId="28" fillId="16" borderId="1" xfId="4" applyFont="1" applyFill="1" applyBorder="1" applyAlignment="1">
      <alignment horizontal="center" vertical="center"/>
    </xf>
    <xf numFmtId="0" fontId="28" fillId="0" borderId="79" xfId="4" applyFont="1" applyBorder="1" applyAlignment="1">
      <alignment horizontal="left" vertical="center" wrapText="1"/>
    </xf>
    <xf numFmtId="0" fontId="28" fillId="0" borderId="69" xfId="4" applyFont="1" applyBorder="1" applyAlignment="1">
      <alignment horizontal="left" vertical="center" wrapText="1"/>
    </xf>
    <xf numFmtId="0" fontId="28" fillId="0" borderId="79" xfId="4" applyFont="1" applyBorder="1" applyAlignment="1">
      <alignment horizontal="center" vertical="center"/>
    </xf>
    <xf numFmtId="0" fontId="28" fillId="0" borderId="68" xfId="4" applyFont="1" applyBorder="1" applyAlignment="1">
      <alignment horizontal="center" vertical="center"/>
    </xf>
    <xf numFmtId="0" fontId="28" fillId="0" borderId="69" xfId="4" applyFont="1" applyBorder="1" applyAlignment="1">
      <alignment horizontal="center" vertical="center"/>
    </xf>
    <xf numFmtId="0" fontId="28" fillId="0" borderId="79" xfId="4" applyFont="1" applyBorder="1" applyAlignment="1">
      <alignment horizontal="center" vertical="center" wrapText="1"/>
    </xf>
    <xf numFmtId="0" fontId="28" fillId="0" borderId="68" xfId="4" applyFont="1" applyBorder="1" applyAlignment="1">
      <alignment horizontal="center" vertical="center" wrapText="1"/>
    </xf>
    <xf numFmtId="0" fontId="28" fillId="0" borderId="69" xfId="4" applyFont="1" applyBorder="1" applyAlignment="1">
      <alignment horizontal="center" vertical="center" wrapText="1"/>
    </xf>
    <xf numFmtId="0" fontId="28" fillId="0" borderId="1" xfId="4" applyFont="1" applyBorder="1" applyAlignment="1">
      <alignment horizontal="center" vertical="center"/>
    </xf>
    <xf numFmtId="0" fontId="28" fillId="16" borderId="79" xfId="4" applyFont="1" applyFill="1" applyBorder="1" applyAlignment="1">
      <alignment horizontal="center" vertical="center"/>
    </xf>
    <xf numFmtId="0" fontId="28" fillId="16" borderId="68" xfId="4" applyFont="1" applyFill="1" applyBorder="1" applyAlignment="1">
      <alignment horizontal="center" vertical="center"/>
    </xf>
    <xf numFmtId="0" fontId="28" fillId="16" borderId="69" xfId="4" applyFont="1" applyFill="1" applyBorder="1" applyAlignment="1">
      <alignment horizontal="center" vertical="center"/>
    </xf>
    <xf numFmtId="9" fontId="31" fillId="0" borderId="79" xfId="4" applyNumberFormat="1" applyFont="1" applyBorder="1" applyAlignment="1">
      <alignment horizontal="center" vertical="center" wrapText="1"/>
    </xf>
    <xf numFmtId="9" fontId="31" fillId="0" borderId="69" xfId="4" applyNumberFormat="1" applyFont="1" applyBorder="1" applyAlignment="1">
      <alignment horizontal="center" vertical="center" wrapText="1"/>
    </xf>
    <xf numFmtId="0" fontId="28" fillId="0" borderId="58" xfId="4" applyFont="1" applyBorder="1" applyAlignment="1">
      <alignment horizontal="center" vertical="center" wrapText="1"/>
    </xf>
    <xf numFmtId="0" fontId="28" fillId="0" borderId="46" xfId="4" applyFont="1" applyBorder="1" applyAlignment="1">
      <alignment horizontal="center" vertical="center" wrapText="1"/>
    </xf>
    <xf numFmtId="0" fontId="28" fillId="0" borderId="2" xfId="4" applyFont="1" applyBorder="1" applyAlignment="1">
      <alignment horizontal="center" vertical="center" wrapText="1"/>
    </xf>
    <xf numFmtId="0" fontId="28" fillId="0" borderId="80" xfId="4" applyFont="1" applyBorder="1" applyAlignment="1">
      <alignment horizontal="center" vertical="center" wrapText="1"/>
    </xf>
    <xf numFmtId="0" fontId="28" fillId="0" borderId="4" xfId="4" applyFont="1" applyBorder="1" applyAlignment="1">
      <alignment horizontal="center" vertical="center" wrapText="1"/>
    </xf>
    <xf numFmtId="0" fontId="28" fillId="0" borderId="81" xfId="4" applyFont="1" applyBorder="1" applyAlignment="1">
      <alignment horizontal="center" vertical="center" wrapText="1"/>
    </xf>
    <xf numFmtId="0" fontId="28" fillId="3" borderId="79" xfId="4" applyFont="1" applyFill="1" applyBorder="1" applyAlignment="1">
      <alignment horizontal="center" vertical="center"/>
    </xf>
    <xf numFmtId="0" fontId="28" fillId="3" borderId="68" xfId="4" applyFont="1" applyFill="1" applyBorder="1" applyAlignment="1">
      <alignment horizontal="center" vertical="center"/>
    </xf>
    <xf numFmtId="0" fontId="28" fillId="3" borderId="69" xfId="4" applyFont="1" applyFill="1" applyBorder="1" applyAlignment="1">
      <alignment horizontal="center" vertical="center"/>
    </xf>
    <xf numFmtId="0" fontId="28" fillId="0" borderId="3" xfId="4" applyFont="1" applyBorder="1" applyAlignment="1">
      <alignment horizontal="center" vertical="center" wrapText="1"/>
    </xf>
    <xf numFmtId="0" fontId="28" fillId="0" borderId="5" xfId="4" applyFont="1" applyBorder="1" applyAlignment="1">
      <alignment horizontal="center" vertical="center" wrapText="1"/>
    </xf>
    <xf numFmtId="0" fontId="31" fillId="0" borderId="1" xfId="0" applyFont="1" applyBorder="1" applyAlignment="1">
      <alignment horizontal="center" vertical="center" wrapText="1"/>
    </xf>
    <xf numFmtId="9" fontId="31" fillId="0" borderId="1" xfId="4" applyNumberFormat="1" applyFont="1" applyBorder="1" applyAlignment="1">
      <alignment horizontal="center" vertical="center" wrapText="1"/>
    </xf>
    <xf numFmtId="49" fontId="31" fillId="0" borderId="1" xfId="4" applyNumberFormat="1" applyFont="1" applyBorder="1" applyAlignment="1">
      <alignment horizontal="center" vertical="center" wrapText="1"/>
    </xf>
    <xf numFmtId="0" fontId="28" fillId="0" borderId="2" xfId="4" applyFont="1" applyBorder="1" applyAlignment="1">
      <alignment horizontal="center" vertical="center"/>
    </xf>
    <xf numFmtId="0" fontId="28" fillId="0" borderId="3" xfId="4" applyFont="1" applyBorder="1" applyAlignment="1">
      <alignment horizontal="center" vertical="center"/>
    </xf>
    <xf numFmtId="0" fontId="28" fillId="0" borderId="80" xfId="4" applyFont="1" applyBorder="1" applyAlignment="1">
      <alignment horizontal="center" vertical="center"/>
    </xf>
    <xf numFmtId="0" fontId="28" fillId="0" borderId="4" xfId="4" applyFont="1" applyBorder="1" applyAlignment="1">
      <alignment horizontal="center" vertical="center"/>
    </xf>
    <xf numFmtId="0" fontId="28" fillId="0" borderId="5" xfId="4" applyFont="1" applyBorder="1" applyAlignment="1">
      <alignment horizontal="center" vertical="center"/>
    </xf>
    <xf numFmtId="0" fontId="28" fillId="0" borderId="81" xfId="4" applyFont="1" applyBorder="1" applyAlignment="1">
      <alignment horizontal="center" vertical="center"/>
    </xf>
    <xf numFmtId="49" fontId="31" fillId="0" borderId="79" xfId="4" applyNumberFormat="1" applyFont="1" applyBorder="1" applyAlignment="1">
      <alignment horizontal="center" vertical="center" wrapText="1"/>
    </xf>
    <xf numFmtId="49" fontId="31" fillId="0" borderId="68" xfId="4" applyNumberFormat="1" applyFont="1" applyBorder="1" applyAlignment="1">
      <alignment horizontal="center" vertical="center" wrapText="1"/>
    </xf>
    <xf numFmtId="49" fontId="31" fillId="0" borderId="69" xfId="4" applyNumberFormat="1" applyFont="1" applyBorder="1" applyAlignment="1">
      <alignment horizontal="center" vertical="center" wrapText="1"/>
    </xf>
    <xf numFmtId="0" fontId="28" fillId="0" borderId="1" xfId="4" applyFont="1" applyBorder="1" applyAlignment="1">
      <alignment horizontal="center" vertical="center" wrapText="1"/>
    </xf>
    <xf numFmtId="14" fontId="28" fillId="0" borderId="1" xfId="4" applyNumberFormat="1" applyFont="1" applyBorder="1" applyAlignment="1">
      <alignment horizontal="center" vertical="center"/>
    </xf>
    <xf numFmtId="0" fontId="28" fillId="0" borderId="1" xfId="4" applyFont="1" applyBorder="1" applyAlignment="1">
      <alignment horizontal="center"/>
    </xf>
    <xf numFmtId="49" fontId="28" fillId="0" borderId="1" xfId="4" applyNumberFormat="1" applyFont="1" applyBorder="1" applyAlignment="1">
      <alignment horizontal="center"/>
    </xf>
    <xf numFmtId="0" fontId="31" fillId="0" borderId="79" xfId="0" applyFont="1" applyBorder="1" applyAlignment="1">
      <alignment horizontal="center" vertical="center" wrapText="1"/>
    </xf>
    <xf numFmtId="0" fontId="31" fillId="0" borderId="68" xfId="0" applyFont="1" applyBorder="1" applyAlignment="1">
      <alignment horizontal="center" vertical="center" wrapText="1"/>
    </xf>
    <xf numFmtId="0" fontId="31" fillId="0" borderId="86" xfId="0" applyFont="1" applyBorder="1" applyAlignment="1">
      <alignment horizontal="center" vertical="center" wrapText="1"/>
    </xf>
    <xf numFmtId="0" fontId="6" fillId="0" borderId="91" xfId="0" applyFont="1" applyBorder="1" applyAlignment="1">
      <alignment horizontal="left" vertical="center"/>
    </xf>
    <xf numFmtId="0" fontId="6" fillId="0" borderId="86" xfId="0" applyFont="1" applyBorder="1" applyAlignment="1">
      <alignment horizontal="left" vertical="center"/>
    </xf>
    <xf numFmtId="0" fontId="31" fillId="0" borderId="91" xfId="0" applyFont="1" applyBorder="1" applyAlignment="1">
      <alignment horizontal="center" vertical="center" wrapText="1"/>
    </xf>
    <xf numFmtId="0" fontId="31" fillId="0" borderId="69" xfId="0" applyFont="1" applyBorder="1" applyAlignment="1">
      <alignment horizontal="center" vertical="center" wrapText="1"/>
    </xf>
    <xf numFmtId="14" fontId="31" fillId="0" borderId="1" xfId="0" applyNumberFormat="1" applyFont="1" applyBorder="1" applyAlignment="1">
      <alignment horizontal="center" vertical="center" wrapText="1"/>
    </xf>
  </cellXfs>
  <cellStyles count="5">
    <cellStyle name="Moneda" xfId="1" builtinId="4"/>
    <cellStyle name="Normal" xfId="0" builtinId="0"/>
    <cellStyle name="Normal 2" xfId="3" xr:uid="{A3B91B24-86BD-421F-AD2C-89D8CA9AC621}"/>
    <cellStyle name="Normal 3" xfId="4" xr:uid="{204FFD06-D4F8-4798-BB8B-8361FE1AF542}"/>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'IN-PEI-GCI-001'!$C$30</c:f>
              <c:strCache>
                <c:ptCount val="1"/>
                <c:pt idx="0">
                  <c:v>Resultado monitoreo</c:v>
                </c:pt>
              </c:strCache>
            </c:strRef>
          </c:tx>
          <c:spPr>
            <a:solidFill>
              <a:srgbClr val="004586"/>
            </a:solidFill>
            <a:ln w="25400">
              <a:noFill/>
            </a:ln>
          </c:spPr>
          <c:invertIfNegative val="0"/>
          <c:cat>
            <c:strRef>
              <c:f>'IN-PEI-GCI-001'!$B$31:$B$42</c:f>
              <c:strCache>
                <c:ptCount val="5"/>
                <c:pt idx="0">
                  <c:v>Mar</c:v>
                </c:pt>
                <c:pt idx="1">
                  <c:v>Jun</c:v>
                </c:pt>
                <c:pt idx="2">
                  <c:v>Sep</c:v>
                </c:pt>
                <c:pt idx="3">
                  <c:v>Dic</c:v>
                </c:pt>
                <c:pt idx="4">
                  <c:v>* 100% anual equivale al 25% de la vigencia en comparacion del cuatrienio</c:v>
                </c:pt>
              </c:strCache>
            </c:strRef>
          </c:cat>
          <c:val>
            <c:numRef>
              <c:f>'IN-PEI-GCI-001'!$C$31:$C$34</c:f>
              <c:numCache>
                <c:formatCode>0%</c:formatCode>
                <c:ptCount val="4"/>
                <c:pt idx="0">
                  <c:v>1</c:v>
                </c:pt>
                <c:pt idx="1">
                  <c:v>1</c:v>
                </c:pt>
                <c:pt idx="2">
                  <c:v>1</c:v>
                </c:pt>
                <c:pt idx="3">
                  <c:v>1</c:v>
                </c:pt>
              </c:numCache>
            </c:numRef>
          </c:val>
          <c:extLst>
            <c:ext xmlns:c16="http://schemas.microsoft.com/office/drawing/2014/chart" uri="{C3380CC4-5D6E-409C-BE32-E72D297353CC}">
              <c16:uniqueId val="{00000000-F765-4FCE-A567-7F441799D8E8}"/>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'IN-PEI-GCI-001'!$D$30</c:f>
              <c:strCache>
                <c:ptCount val="1"/>
                <c:pt idx="0">
                  <c:v>Resultado Meta Vigencia</c:v>
                </c:pt>
              </c:strCache>
            </c:strRef>
          </c:tx>
          <c:marker>
            <c:symbol val="none"/>
          </c:marker>
          <c:cat>
            <c:strRef>
              <c:f>'IN-PEI-GCI-001'!$B$31:$B$42</c:f>
              <c:strCache>
                <c:ptCount val="5"/>
                <c:pt idx="0">
                  <c:v>Mar</c:v>
                </c:pt>
                <c:pt idx="1">
                  <c:v>Jun</c:v>
                </c:pt>
                <c:pt idx="2">
                  <c:v>Sep</c:v>
                </c:pt>
                <c:pt idx="3">
                  <c:v>Dic</c:v>
                </c:pt>
                <c:pt idx="4">
                  <c:v>* 100% anual equivale al 25% de la vigencia en comparacion del cuatrienio</c:v>
                </c:pt>
              </c:strCache>
            </c:strRef>
          </c:cat>
          <c:val>
            <c:numRef>
              <c:f>'IN-PEI-GCI-001'!$D$31:$D$34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F765-4FCE-A567-7F441799D8E8}"/>
            </c:ext>
          </c:extLst>
        </c:ser>
        <c:ser>
          <c:idx val="0"/>
          <c:order val="2"/>
          <c:tx>
            <c:strRef>
              <c:f>'IN-PEI-GCI-001'!$E$30</c:f>
              <c:strCache>
                <c:ptCount val="1"/>
                <c:pt idx="0">
                  <c:v>Resultado Meta </c:v>
                </c:pt>
              </c:strCache>
            </c:strRef>
          </c:tx>
          <c:spPr>
            <a:ln w="38100">
              <a:solidFill>
                <a:srgbClr val="00B050"/>
              </a:solidFill>
              <a:prstDash val="solid"/>
            </a:ln>
          </c:spPr>
          <c:marker>
            <c:symbol val="none"/>
          </c:marker>
          <c:cat>
            <c:strRef>
              <c:f>'IN-PEI-GCI-001'!$B$31:$B$42</c:f>
              <c:strCache>
                <c:ptCount val="5"/>
                <c:pt idx="0">
                  <c:v>Mar</c:v>
                </c:pt>
                <c:pt idx="1">
                  <c:v>Jun</c:v>
                </c:pt>
                <c:pt idx="2">
                  <c:v>Sep</c:v>
                </c:pt>
                <c:pt idx="3">
                  <c:v>Dic</c:v>
                </c:pt>
                <c:pt idx="4">
                  <c:v>* 100% anual equivale al 25% de la vigencia en comparacion del cuatrienio</c:v>
                </c:pt>
              </c:strCache>
            </c:strRef>
          </c:cat>
          <c:val>
            <c:numRef>
              <c:f>'IN-PEI-GCI-001'!$E$31:$E$34</c:f>
              <c:numCache>
                <c:formatCode>0%</c:formatCode>
                <c:ptCount val="4"/>
                <c:pt idx="0">
                  <c:v>0.34</c:v>
                </c:pt>
              </c:numCache>
            </c:numRef>
          </c:val>
          <c:smooth val="0"/>
          <c:extLst>
            <c:ext xmlns:c16="http://schemas.microsoft.com/office/drawing/2014/chart" uri="{C3380CC4-5D6E-409C-BE32-E72D297353CC}">
              <c16:uniqueId val="{00000002-F765-4FCE-A567-7F441799D8E8}"/>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GES-GCI-002'!$C$30</c:f>
              <c:strCache>
                <c:ptCount val="1"/>
                <c:pt idx="0">
                  <c:v>Resultado monitoreo</c:v>
                </c:pt>
              </c:strCache>
            </c:strRef>
          </c:tx>
          <c:spPr>
            <a:solidFill>
              <a:srgbClr val="004586"/>
            </a:solidFill>
            <a:ln w="25400">
              <a:noFill/>
            </a:ln>
          </c:spPr>
          <c:invertIfNegative val="0"/>
          <c:cat>
            <c:strRef>
              <c:f>'IN-PEI GES-GCI-002'!$B$31:$B$42</c:f>
              <c:strCache>
                <c:ptCount val="5"/>
                <c:pt idx="0">
                  <c:v>Mar</c:v>
                </c:pt>
                <c:pt idx="1">
                  <c:v>Jun</c:v>
                </c:pt>
                <c:pt idx="2">
                  <c:v>Sep</c:v>
                </c:pt>
                <c:pt idx="3">
                  <c:v>Dic</c:v>
                </c:pt>
                <c:pt idx="4">
                  <c:v>* 100% anual equivale al 25% de la vigencia en comparacion del cuatrienio</c:v>
                </c:pt>
              </c:strCache>
            </c:strRef>
          </c:cat>
          <c:val>
            <c:numRef>
              <c:f>'IN-PEI GES-GCI-002'!$C$31:$C$34</c:f>
              <c:numCache>
                <c:formatCode>0%</c:formatCode>
                <c:ptCount val="4"/>
                <c:pt idx="0">
                  <c:v>1</c:v>
                </c:pt>
                <c:pt idx="1">
                  <c:v>1</c:v>
                </c:pt>
                <c:pt idx="2">
                  <c:v>1</c:v>
                </c:pt>
                <c:pt idx="3">
                  <c:v>1</c:v>
                </c:pt>
              </c:numCache>
            </c:numRef>
          </c:val>
          <c:extLst>
            <c:ext xmlns:c16="http://schemas.microsoft.com/office/drawing/2014/chart" uri="{C3380CC4-5D6E-409C-BE32-E72D297353CC}">
              <c16:uniqueId val="{00000000-9E0E-4BA9-9A7D-E4D1C97D10E0}"/>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GES-GCI-002'!$D$30</c:f>
              <c:strCache>
                <c:ptCount val="1"/>
                <c:pt idx="0">
                  <c:v>Resultado Meta Vigencia</c:v>
                </c:pt>
              </c:strCache>
            </c:strRef>
          </c:tx>
          <c:marker>
            <c:symbol val="none"/>
          </c:marker>
          <c:cat>
            <c:strRef>
              <c:f>'IN-PEI GES-GCI-002'!$B$31:$B$42</c:f>
              <c:strCache>
                <c:ptCount val="5"/>
                <c:pt idx="0">
                  <c:v>Mar</c:v>
                </c:pt>
                <c:pt idx="1">
                  <c:v>Jun</c:v>
                </c:pt>
                <c:pt idx="2">
                  <c:v>Sep</c:v>
                </c:pt>
                <c:pt idx="3">
                  <c:v>Dic</c:v>
                </c:pt>
                <c:pt idx="4">
                  <c:v>* 100% anual equivale al 25% de la vigencia en comparacion del cuatrienio</c:v>
                </c:pt>
              </c:strCache>
            </c:strRef>
          </c:cat>
          <c:val>
            <c:numRef>
              <c:f>'IN-PEI GES-GCI-002'!$D$31:$D$34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9E0E-4BA9-9A7D-E4D1C97D10E0}"/>
            </c:ext>
          </c:extLst>
        </c:ser>
        <c:ser>
          <c:idx val="0"/>
          <c:order val="2"/>
          <c:tx>
            <c:strRef>
              <c:f>'IN-PEI GES-GCI-002'!$E$30</c:f>
              <c:strCache>
                <c:ptCount val="1"/>
                <c:pt idx="0">
                  <c:v>Resultado Meta </c:v>
                </c:pt>
              </c:strCache>
            </c:strRef>
          </c:tx>
          <c:spPr>
            <a:ln w="38100">
              <a:solidFill>
                <a:srgbClr val="00B050"/>
              </a:solidFill>
              <a:prstDash val="solid"/>
            </a:ln>
          </c:spPr>
          <c:marker>
            <c:symbol val="none"/>
          </c:marker>
          <c:cat>
            <c:strRef>
              <c:f>'IN-PEI GES-GCI-002'!$B$31:$B$42</c:f>
              <c:strCache>
                <c:ptCount val="5"/>
                <c:pt idx="0">
                  <c:v>Mar</c:v>
                </c:pt>
                <c:pt idx="1">
                  <c:v>Jun</c:v>
                </c:pt>
                <c:pt idx="2">
                  <c:v>Sep</c:v>
                </c:pt>
                <c:pt idx="3">
                  <c:v>Dic</c:v>
                </c:pt>
                <c:pt idx="4">
                  <c:v>* 100% anual equivale al 25% de la vigencia en comparacion del cuatrienio</c:v>
                </c:pt>
              </c:strCache>
            </c:strRef>
          </c:cat>
          <c:val>
            <c:numRef>
              <c:f>'IN-PEI GES-GCI-002'!$E$31:$E$34</c:f>
              <c:numCache>
                <c:formatCode>0%</c:formatCode>
                <c:ptCount val="4"/>
                <c:pt idx="0">
                  <c:v>0.25</c:v>
                </c:pt>
              </c:numCache>
            </c:numRef>
          </c:val>
          <c:smooth val="0"/>
          <c:extLst>
            <c:ext xmlns:c16="http://schemas.microsoft.com/office/drawing/2014/chart" uri="{C3380CC4-5D6E-409C-BE32-E72D297353CC}">
              <c16:uniqueId val="{00000002-9E0E-4BA9-9A7D-E4D1C97D10E0}"/>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GES-GCI-003'!$C$30</c:f>
              <c:strCache>
                <c:ptCount val="1"/>
                <c:pt idx="0">
                  <c:v>Resultado monitoreo</c:v>
                </c:pt>
              </c:strCache>
            </c:strRef>
          </c:tx>
          <c:spPr>
            <a:solidFill>
              <a:srgbClr val="004586"/>
            </a:solidFill>
            <a:ln w="25400">
              <a:noFill/>
            </a:ln>
          </c:spPr>
          <c:invertIfNegative val="0"/>
          <c:cat>
            <c:strRef>
              <c:f>'IN-PEI GES-GCI-003'!$B$31:$B$42</c:f>
              <c:strCache>
                <c:ptCount val="5"/>
                <c:pt idx="0">
                  <c:v>Mar</c:v>
                </c:pt>
                <c:pt idx="1">
                  <c:v>Jun</c:v>
                </c:pt>
                <c:pt idx="2">
                  <c:v>Sep</c:v>
                </c:pt>
                <c:pt idx="3">
                  <c:v>Dic</c:v>
                </c:pt>
                <c:pt idx="4">
                  <c:v>* 100% anual equivale al 25% de la vigencia en comparacion del cuatrienio</c:v>
                </c:pt>
              </c:strCache>
            </c:strRef>
          </c:cat>
          <c:val>
            <c:numRef>
              <c:f>'IN-PEI GES-GCI-003'!$C$31:$C$34</c:f>
              <c:numCache>
                <c:formatCode>0%</c:formatCode>
                <c:ptCount val="4"/>
                <c:pt idx="0">
                  <c:v>1</c:v>
                </c:pt>
                <c:pt idx="1">
                  <c:v>1</c:v>
                </c:pt>
                <c:pt idx="2">
                  <c:v>1</c:v>
                </c:pt>
                <c:pt idx="3">
                  <c:v>1</c:v>
                </c:pt>
              </c:numCache>
            </c:numRef>
          </c:val>
          <c:extLst>
            <c:ext xmlns:c16="http://schemas.microsoft.com/office/drawing/2014/chart" uri="{C3380CC4-5D6E-409C-BE32-E72D297353CC}">
              <c16:uniqueId val="{00000000-C152-48DB-8D17-0875879518A4}"/>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GES-GCI-003'!$D$30</c:f>
              <c:strCache>
                <c:ptCount val="1"/>
                <c:pt idx="0">
                  <c:v>Resultado Meta Vigencia</c:v>
                </c:pt>
              </c:strCache>
            </c:strRef>
          </c:tx>
          <c:marker>
            <c:symbol val="none"/>
          </c:marker>
          <c:cat>
            <c:strRef>
              <c:f>'IN-PEI GES-GCI-003'!$B$31:$B$42</c:f>
              <c:strCache>
                <c:ptCount val="5"/>
                <c:pt idx="0">
                  <c:v>Mar</c:v>
                </c:pt>
                <c:pt idx="1">
                  <c:v>Jun</c:v>
                </c:pt>
                <c:pt idx="2">
                  <c:v>Sep</c:v>
                </c:pt>
                <c:pt idx="3">
                  <c:v>Dic</c:v>
                </c:pt>
                <c:pt idx="4">
                  <c:v>* 100% anual equivale al 25% de la vigencia en comparacion del cuatrienio</c:v>
                </c:pt>
              </c:strCache>
            </c:strRef>
          </c:cat>
          <c:val>
            <c:numRef>
              <c:f>'IN-PEI GES-GCI-003'!$D$31:$D$34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C152-48DB-8D17-0875879518A4}"/>
            </c:ext>
          </c:extLst>
        </c:ser>
        <c:ser>
          <c:idx val="0"/>
          <c:order val="2"/>
          <c:tx>
            <c:strRef>
              <c:f>'IN-PEI GES-GCI-003'!$E$30</c:f>
              <c:strCache>
                <c:ptCount val="1"/>
                <c:pt idx="0">
                  <c:v>Resultado Meta </c:v>
                </c:pt>
              </c:strCache>
            </c:strRef>
          </c:tx>
          <c:spPr>
            <a:ln w="38100">
              <a:solidFill>
                <a:srgbClr val="00B050"/>
              </a:solidFill>
              <a:prstDash val="solid"/>
            </a:ln>
          </c:spPr>
          <c:marker>
            <c:symbol val="none"/>
          </c:marker>
          <c:cat>
            <c:strRef>
              <c:f>'IN-PEI GES-GCI-003'!$B$31:$B$42</c:f>
              <c:strCache>
                <c:ptCount val="5"/>
                <c:pt idx="0">
                  <c:v>Mar</c:v>
                </c:pt>
                <c:pt idx="1">
                  <c:v>Jun</c:v>
                </c:pt>
                <c:pt idx="2">
                  <c:v>Sep</c:v>
                </c:pt>
                <c:pt idx="3">
                  <c:v>Dic</c:v>
                </c:pt>
                <c:pt idx="4">
                  <c:v>* 100% anual equivale al 25% de la vigencia en comparacion del cuatrienio</c:v>
                </c:pt>
              </c:strCache>
            </c:strRef>
          </c:cat>
          <c:val>
            <c:numRef>
              <c:f>'IN-PEI GES-GCI-003'!$E$31:$E$34</c:f>
              <c:numCache>
                <c:formatCode>0%</c:formatCode>
                <c:ptCount val="4"/>
                <c:pt idx="0">
                  <c:v>0.34</c:v>
                </c:pt>
              </c:numCache>
            </c:numRef>
          </c:val>
          <c:smooth val="0"/>
          <c:extLst>
            <c:ext xmlns:c16="http://schemas.microsoft.com/office/drawing/2014/chart" uri="{C3380CC4-5D6E-409C-BE32-E72D297353CC}">
              <c16:uniqueId val="{00000002-C152-48DB-8D17-0875879518A4}"/>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GES-INV-001'!$C$30</c:f>
              <c:strCache>
                <c:ptCount val="1"/>
                <c:pt idx="0">
                  <c:v>Resultado monitoreo</c:v>
                </c:pt>
              </c:strCache>
            </c:strRef>
          </c:tx>
          <c:spPr>
            <a:solidFill>
              <a:srgbClr val="004586"/>
            </a:solidFill>
            <a:ln w="25400">
              <a:noFill/>
            </a:ln>
          </c:spPr>
          <c:invertIfNegative val="0"/>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F4C7-42D1-9FF3-EA9417F8D12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GES-INV-001'!$D$30</c:f>
              <c:strCache>
                <c:ptCount val="1"/>
                <c:pt idx="0">
                  <c:v>Resultado Meta Vigencia</c:v>
                </c:pt>
              </c:strCache>
            </c:strRef>
          </c:tx>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F4C7-42D1-9FF3-EA9417F8D12D}"/>
            </c:ext>
          </c:extLst>
        </c:ser>
        <c:ser>
          <c:idx val="0"/>
          <c:order val="2"/>
          <c:tx>
            <c:strRef>
              <c:f>'IN-PEI GES-INV-001'!$E$30</c:f>
              <c:strCache>
                <c:ptCount val="1"/>
                <c:pt idx="0">
                  <c:v>Resultado Meta </c:v>
                </c:pt>
              </c:strCache>
            </c:strRef>
          </c:tx>
          <c:spPr>
            <a:ln w="38100">
              <a:solidFill>
                <a:srgbClr val="00B050"/>
              </a:solidFill>
              <a:prstDash val="solid"/>
            </a:ln>
          </c:spPr>
          <c:marker>
            <c:symbol val="none"/>
          </c:marker>
          <c:cat>
            <c:strRef>
              <c:f>'IN-PEI GES-INV-001'!$B$31:$B$42</c:f>
              <c:strCache>
                <c:ptCount val="5"/>
                <c:pt idx="0">
                  <c:v>Mar</c:v>
                </c:pt>
                <c:pt idx="1">
                  <c:v>Jun</c:v>
                </c:pt>
                <c:pt idx="2">
                  <c:v>Sep</c:v>
                </c:pt>
                <c:pt idx="3">
                  <c:v>Dic</c:v>
                </c:pt>
                <c:pt idx="4">
                  <c:v>* 100% anual equivale al 25% de la vigencia en comparacion del cuatrienio</c:v>
                </c:pt>
              </c:strCache>
            </c:strRef>
          </c:cat>
          <c:val>
            <c:numRef>
              <c:f>'IN-PEI GES-INV-001'!$E$31:$E$34</c:f>
              <c:numCache>
                <c:formatCode>0%</c:formatCode>
                <c:ptCount val="4"/>
                <c:pt idx="0">
                  <c:v>0.255</c:v>
                </c:pt>
              </c:numCache>
            </c:numRef>
          </c:val>
          <c:smooth val="0"/>
          <c:extLst>
            <c:ext xmlns:c16="http://schemas.microsoft.com/office/drawing/2014/chart" uri="{C3380CC4-5D6E-409C-BE32-E72D297353CC}">
              <c16:uniqueId val="{00000002-F4C7-42D1-9FF3-EA9417F8D12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GES-INV-002'!$C$30</c:f>
              <c:strCache>
                <c:ptCount val="1"/>
                <c:pt idx="0">
                  <c:v>Resultado monitoreo</c:v>
                </c:pt>
              </c:strCache>
            </c:strRef>
          </c:tx>
          <c:spPr>
            <a:solidFill>
              <a:srgbClr val="004586"/>
            </a:solidFill>
            <a:ln w="25400">
              <a:noFill/>
            </a:ln>
          </c:spPr>
          <c:invertIfNegative val="0"/>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2BF8-421A-8851-DB9E3BE23321}"/>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GES-INV-002'!$D$30</c:f>
              <c:strCache>
                <c:ptCount val="1"/>
                <c:pt idx="0">
                  <c:v>Resultado Meta Vigencia</c:v>
                </c:pt>
              </c:strCache>
            </c:strRef>
          </c:tx>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2BF8-421A-8851-DB9E3BE23321}"/>
            </c:ext>
          </c:extLst>
        </c:ser>
        <c:ser>
          <c:idx val="0"/>
          <c:order val="2"/>
          <c:tx>
            <c:strRef>
              <c:f>'IN-PEI GES-INV-002'!$E$30</c:f>
              <c:strCache>
                <c:ptCount val="1"/>
                <c:pt idx="0">
                  <c:v>Resultado Meta </c:v>
                </c:pt>
              </c:strCache>
            </c:strRef>
          </c:tx>
          <c:spPr>
            <a:ln w="38100">
              <a:solidFill>
                <a:srgbClr val="00B050"/>
              </a:solidFill>
              <a:prstDash val="solid"/>
            </a:ln>
          </c:spPr>
          <c:marker>
            <c:symbol val="none"/>
          </c:marker>
          <c:cat>
            <c:strRef>
              <c:f>'IN-PEI GES-INV-002'!$B$31:$B$42</c:f>
              <c:strCache>
                <c:ptCount val="5"/>
                <c:pt idx="0">
                  <c:v>Mar</c:v>
                </c:pt>
                <c:pt idx="1">
                  <c:v>Jun</c:v>
                </c:pt>
                <c:pt idx="2">
                  <c:v>Sep</c:v>
                </c:pt>
                <c:pt idx="3">
                  <c:v>Dic</c:v>
                </c:pt>
                <c:pt idx="4">
                  <c:v>* 100% anual equivale al 25% de la vigencia en comparacion del cuatrienio</c:v>
                </c:pt>
              </c:strCache>
            </c:strRef>
          </c:cat>
          <c:val>
            <c:numRef>
              <c:f>'IN-PEI GES-INV-002'!$E$31:$E$34</c:f>
              <c:numCache>
                <c:formatCode>0%</c:formatCode>
                <c:ptCount val="4"/>
                <c:pt idx="0">
                  <c:v>0.1875</c:v>
                </c:pt>
              </c:numCache>
            </c:numRef>
          </c:val>
          <c:smooth val="0"/>
          <c:extLst>
            <c:ext xmlns:c16="http://schemas.microsoft.com/office/drawing/2014/chart" uri="{C3380CC4-5D6E-409C-BE32-E72D297353CC}">
              <c16:uniqueId val="{00000002-2BF8-421A-8851-DB9E3BE23321}"/>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270135067970731"/>
          <c:y val="4.6715430904187887E-2"/>
          <c:w val="0.8752504841069052"/>
          <c:h val="0.73875284020941046"/>
        </c:manualLayout>
      </c:layout>
      <c:barChart>
        <c:barDir val="col"/>
        <c:grouping val="clustered"/>
        <c:varyColors val="0"/>
        <c:ser>
          <c:idx val="0"/>
          <c:order val="0"/>
          <c:tx>
            <c:strRef>
              <c:f>'IN-PEI GES-INV-003'!$C$30</c:f>
              <c:strCache>
                <c:ptCount val="1"/>
                <c:pt idx="0">
                  <c:v>Resultado monitoreo</c:v>
                </c:pt>
              </c:strCache>
            </c:strRef>
          </c:tx>
          <c:spPr>
            <a:solidFill>
              <a:srgbClr val="004586"/>
            </a:solidFill>
            <a:ln w="25400">
              <a:noFill/>
            </a:ln>
          </c:spPr>
          <c:invertIfNegative val="0"/>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GES-INV-003'!$C$31:$C$34</c:f>
              <c:numCache>
                <c:formatCode>0%</c:formatCode>
                <c:ptCount val="4"/>
                <c:pt idx="0">
                  <c:v>1</c:v>
                </c:pt>
                <c:pt idx="1">
                  <c:v>1</c:v>
                </c:pt>
                <c:pt idx="2">
                  <c:v>1</c:v>
                </c:pt>
                <c:pt idx="3">
                  <c:v>0</c:v>
                </c:pt>
              </c:numCache>
            </c:numRef>
          </c:val>
          <c:extLst>
            <c:ext xmlns:c16="http://schemas.microsoft.com/office/drawing/2014/chart" uri="{C3380CC4-5D6E-409C-BE32-E72D297353CC}">
              <c16:uniqueId val="{00000000-B34F-477A-AAED-6C5EF3415B9D}"/>
            </c:ext>
          </c:extLst>
        </c:ser>
        <c:dLbls>
          <c:showLegendKey val="0"/>
          <c:showVal val="0"/>
          <c:showCatName val="0"/>
          <c:showSerName val="0"/>
          <c:showPercent val="0"/>
          <c:showBubbleSize val="0"/>
        </c:dLbls>
        <c:gapWidth val="150"/>
        <c:axId val="-374232096"/>
        <c:axId val="-304958032"/>
      </c:barChart>
      <c:lineChart>
        <c:grouping val="standard"/>
        <c:varyColors val="0"/>
        <c:ser>
          <c:idx val="1"/>
          <c:order val="1"/>
          <c:tx>
            <c:strRef>
              <c:f>'IN-PEI GES-INV-003'!$D$30</c:f>
              <c:strCache>
                <c:ptCount val="1"/>
                <c:pt idx="0">
                  <c:v>Resultado Meta Vigencia</c:v>
                </c:pt>
              </c:strCache>
            </c:strRef>
          </c:tx>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GES-INV-003'!$D$31:$D$34</c:f>
              <c:numCache>
                <c:formatCode>0%</c:formatCode>
                <c:ptCount val="4"/>
                <c:pt idx="0">
                  <c:v>1</c:v>
                </c:pt>
                <c:pt idx="1">
                  <c:v>1</c:v>
                </c:pt>
                <c:pt idx="2">
                  <c:v>1</c:v>
                </c:pt>
                <c:pt idx="3">
                  <c:v>1</c:v>
                </c:pt>
              </c:numCache>
            </c:numRef>
          </c:val>
          <c:smooth val="0"/>
          <c:extLst>
            <c:ext xmlns:c16="http://schemas.microsoft.com/office/drawing/2014/chart" uri="{C3380CC4-5D6E-409C-BE32-E72D297353CC}">
              <c16:uniqueId val="{00000001-B34F-477A-AAED-6C5EF3415B9D}"/>
            </c:ext>
          </c:extLst>
        </c:ser>
        <c:ser>
          <c:idx val="0"/>
          <c:order val="2"/>
          <c:tx>
            <c:strRef>
              <c:f>'IN-PEI GES-INV-003'!$E$30</c:f>
              <c:strCache>
                <c:ptCount val="1"/>
                <c:pt idx="0">
                  <c:v>Resultado Meta </c:v>
                </c:pt>
              </c:strCache>
            </c:strRef>
          </c:tx>
          <c:spPr>
            <a:ln w="38100">
              <a:solidFill>
                <a:srgbClr val="00B050"/>
              </a:solidFill>
              <a:prstDash val="solid"/>
            </a:ln>
          </c:spPr>
          <c:marker>
            <c:symbol val="none"/>
          </c:marker>
          <c:cat>
            <c:strRef>
              <c:f>'IN-PEI GES-INV-003'!$B$31:$B$42</c:f>
              <c:strCache>
                <c:ptCount val="5"/>
                <c:pt idx="0">
                  <c:v>Mar</c:v>
                </c:pt>
                <c:pt idx="1">
                  <c:v>Jun</c:v>
                </c:pt>
                <c:pt idx="2">
                  <c:v>Sep</c:v>
                </c:pt>
                <c:pt idx="3">
                  <c:v>Dic</c:v>
                </c:pt>
                <c:pt idx="4">
                  <c:v>* 100% anual equivale al 25% de la vigencia en comparacion del cuatrienio</c:v>
                </c:pt>
              </c:strCache>
            </c:strRef>
          </c:cat>
          <c:val>
            <c:numRef>
              <c:f>'IN-PEI GES-INV-003'!$E$31:$E$34</c:f>
              <c:numCache>
                <c:formatCode>0%</c:formatCode>
                <c:ptCount val="4"/>
                <c:pt idx="0">
                  <c:v>0.255</c:v>
                </c:pt>
              </c:numCache>
            </c:numRef>
          </c:val>
          <c:smooth val="0"/>
          <c:extLst>
            <c:ext xmlns:c16="http://schemas.microsoft.com/office/drawing/2014/chart" uri="{C3380CC4-5D6E-409C-BE32-E72D297353CC}">
              <c16:uniqueId val="{00000002-B34F-477A-AAED-6C5EF3415B9D}"/>
            </c:ext>
          </c:extLst>
        </c:ser>
        <c:dLbls>
          <c:showLegendKey val="0"/>
          <c:showVal val="0"/>
          <c:showCatName val="0"/>
          <c:showSerName val="0"/>
          <c:showPercent val="0"/>
          <c:showBubbleSize val="0"/>
        </c:dLbls>
        <c:marker val="1"/>
        <c:smooth val="0"/>
        <c:axId val="-374232096"/>
        <c:axId val="-304958032"/>
      </c:lineChart>
      <c:catAx>
        <c:axId val="-374232096"/>
        <c:scaling>
          <c:orientation val="minMax"/>
        </c:scaling>
        <c:delete val="0"/>
        <c:axPos val="b"/>
        <c:numFmt formatCode="General" sourceLinked="0"/>
        <c:majorTickMark val="none"/>
        <c:minorTickMark val="none"/>
        <c:tickLblPos val="low"/>
        <c:spPr>
          <a:ln w="12700">
            <a:solidFill>
              <a:srgbClr val="B3B3B3"/>
            </a:solidFill>
            <a:prstDash val="solid"/>
          </a:ln>
        </c:spPr>
        <c:txPr>
          <a:bodyPr rot="0" vert="horz"/>
          <a:lstStyle/>
          <a:p>
            <a:pPr>
              <a:defRPr sz="800" b="0" i="0" u="none" strike="noStrike" baseline="0">
                <a:solidFill>
                  <a:srgbClr val="000000"/>
                </a:solidFill>
                <a:latin typeface="Arial" pitchFamily="34" charset="0"/>
                <a:ea typeface="Calibri"/>
                <a:cs typeface="Arial" pitchFamily="34" charset="0"/>
              </a:defRPr>
            </a:pPr>
            <a:endParaRPr lang="es-CO"/>
          </a:p>
        </c:txPr>
        <c:crossAx val="-304958032"/>
        <c:crossesAt val="0"/>
        <c:auto val="1"/>
        <c:lblAlgn val="ctr"/>
        <c:lblOffset val="100"/>
        <c:tickLblSkip val="1"/>
        <c:tickMarkSkip val="1"/>
        <c:noMultiLvlLbl val="0"/>
      </c:catAx>
      <c:valAx>
        <c:axId val="-304958032"/>
        <c:scaling>
          <c:orientation val="minMax"/>
        </c:scaling>
        <c:delete val="0"/>
        <c:axPos val="l"/>
        <c:majorGridlines>
          <c:spPr>
            <a:ln w="12700">
              <a:solidFill>
                <a:srgbClr val="B3B3B3"/>
              </a:solidFill>
              <a:prstDash val="solid"/>
            </a:ln>
          </c:spPr>
        </c:majorGridlines>
        <c:numFmt formatCode="0%" sourceLinked="0"/>
        <c:majorTickMark val="none"/>
        <c:minorTickMark val="none"/>
        <c:tickLblPos val="nextTo"/>
        <c:spPr>
          <a:ln w="12700">
            <a:solidFill>
              <a:srgbClr val="B3B3B3"/>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374232096"/>
        <c:crosses val="autoZero"/>
        <c:crossBetween val="between"/>
      </c:valAx>
      <c:spPr>
        <a:noFill/>
        <a:ln w="12700">
          <a:solidFill>
            <a:srgbClr val="B3B3B3"/>
          </a:solidFill>
          <a:prstDash val="solid"/>
        </a:ln>
      </c:spPr>
    </c:plotArea>
    <c:legend>
      <c:legendPos val="r"/>
      <c:layout>
        <c:manualLayout>
          <c:xMode val="edge"/>
          <c:yMode val="edge"/>
          <c:x val="4.117793851392669E-2"/>
          <c:y val="0.88003921147692976"/>
          <c:w val="0.89871430648313566"/>
          <c:h val="9.7927954121738298E-2"/>
        </c:manualLayout>
      </c:layout>
      <c:overlay val="0"/>
      <c:spPr>
        <a:noFill/>
        <a:ln w="25400">
          <a:noFill/>
        </a:ln>
      </c:spPr>
      <c:txPr>
        <a:bodyPr/>
        <a:lstStyle/>
        <a:p>
          <a:pPr>
            <a:defRPr sz="775" b="0" i="0" u="none" strike="noStrike" baseline="0">
              <a:solidFill>
                <a:srgbClr val="000000"/>
              </a:solidFill>
              <a:latin typeface="Calibri"/>
              <a:ea typeface="Calibri"/>
              <a:cs typeface="Calibri"/>
            </a:defRPr>
          </a:pPr>
          <a:endParaRPr lang="es-CO"/>
        </a:p>
      </c:txPr>
    </c:legend>
    <c:plotVisOnly val="0"/>
    <c:dispBlanksAs val="gap"/>
    <c:showDLblsOverMax val="0"/>
  </c:chart>
  <c:spPr>
    <a:solidFill>
      <a:srgbClr val="FFFFFF"/>
    </a:solidFill>
    <a:ln w="9525">
      <a:noFill/>
    </a:ln>
  </c:spPr>
  <c:txPr>
    <a:bodyPr/>
    <a:lstStyle/>
    <a:p>
      <a:pPr>
        <a:defRPr sz="1100" b="0" i="0" u="none" strike="noStrike" baseline="0">
          <a:solidFill>
            <a:srgbClr val="000000"/>
          </a:solidFill>
          <a:latin typeface="Arial1"/>
          <a:ea typeface="Arial1"/>
          <a:cs typeface="Arial1"/>
        </a:defRPr>
      </a:pPr>
      <a:endParaRPr lang="es-CO"/>
    </a:p>
  </c:txPr>
  <c:printSettings>
    <c:headerFooter alignWithMargins="0"/>
    <c:pageMargins b="1" l="0.75" r="0.75" t="1" header="0.51180555555555551" footer="0.51180555555555551"/>
    <c:pageSetup firstPageNumber="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editAs="oneCell">
    <xdr:from>
      <xdr:col>0</xdr:col>
      <xdr:colOff>533400</xdr:colOff>
      <xdr:row>0</xdr:row>
      <xdr:rowOff>122767</xdr:rowOff>
    </xdr:from>
    <xdr:to>
      <xdr:col>0</xdr:col>
      <xdr:colOff>1857375</xdr:colOff>
      <xdr:row>3</xdr:row>
      <xdr:rowOff>161925</xdr:rowOff>
    </xdr:to>
    <xdr:pic>
      <xdr:nvPicPr>
        <xdr:cNvPr id="2" name="image1.jp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122767"/>
          <a:ext cx="1317625" cy="953558"/>
        </a:xfrm>
        <a:prstGeom prst="rect">
          <a:avLst/>
        </a:prstGeom>
        <a:noFill/>
        <a:extLst>
          <a:ext uri="{909E8E84-426E-40DD-AFC4-6F175D3DCCD1}">
            <a14:hiddenFill xmlns:a14="http://schemas.microsoft.com/office/drawing/2010/main">
              <a:solidFill>
                <a:srgbClr val="FFFFFF"/>
              </a:solidFill>
            </a14:hiddenFill>
          </a:ext>
        </a:extLst>
      </xdr:spPr>
    </xdr:pic>
    <xdr:clientData fLocksWithSheet="0"/>
  </xdr:twoCellAnchor>
</xdr:wsDr>
</file>

<file path=xl/drawings/drawing2.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F7ACF940-A913-487D-92FB-F7C45A2927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F6CEC599-B173-45C4-9E40-8F37CC36CC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644E58AF-F803-418E-BE24-1E40D424FA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76841F7D-3366-4750-896B-38762271A92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2631F130-6894-44DD-AC39-6020CAEF32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6881167-2AB9-416C-8673-8B31AE7CACA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9850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CEC59D27-78B4-404A-B698-4FFE1B5104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82F4A59A-4F60-4598-BCC7-529D048E606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A6ADF15C-3ABE-4FBE-963A-E145B4CE5B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241A95CD-7A8F-4FF8-87C7-E28C74559AE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absoluteAnchor>
    <xdr:pos x="5859780" y="10761345"/>
    <xdr:ext cx="6046470" cy="2592705"/>
    <xdr:graphicFrame macro="">
      <xdr:nvGraphicFramePr>
        <xdr:cNvPr id="2" name="Gráfico 3">
          <a:extLst>
            <a:ext uri="{FF2B5EF4-FFF2-40B4-BE49-F238E27FC236}">
              <a16:creationId xmlns:a16="http://schemas.microsoft.com/office/drawing/2014/main" id="{E0CCD86E-F8F3-44E6-AEF8-CD70E5E90A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oneCellAnchor>
    <xdr:from>
      <xdr:col>1</xdr:col>
      <xdr:colOff>500380</xdr:colOff>
      <xdr:row>0</xdr:row>
      <xdr:rowOff>71120</xdr:rowOff>
    </xdr:from>
    <xdr:ext cx="713205" cy="624840"/>
    <xdr:pic>
      <xdr:nvPicPr>
        <xdr:cNvPr id="3" name="Imagen 22">
          <a:extLst>
            <a:ext uri="{FF2B5EF4-FFF2-40B4-BE49-F238E27FC236}">
              <a16:creationId xmlns:a16="http://schemas.microsoft.com/office/drawing/2014/main" id="{FC853A6E-1571-4766-8D71-BA8BC262FB7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43280" y="71120"/>
          <a:ext cx="713205" cy="624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editAs="oneCell">
    <xdr:from>
      <xdr:col>3</xdr:col>
      <xdr:colOff>19050</xdr:colOff>
      <xdr:row>63</xdr:row>
      <xdr:rowOff>352425</xdr:rowOff>
    </xdr:from>
    <xdr:to>
      <xdr:col>3</xdr:col>
      <xdr:colOff>323850</xdr:colOff>
      <xdr:row>64</xdr:row>
      <xdr:rowOff>276225</xdr:rowOff>
    </xdr:to>
    <xdr:sp macro="" textlink="">
      <xdr:nvSpPr>
        <xdr:cNvPr id="2" name="AutoShape 41" descr="8.2 - Diversificar, innovar y mejorar la productividad económica">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5448300" y="38652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64</xdr:row>
      <xdr:rowOff>352425</xdr:rowOff>
    </xdr:from>
    <xdr:to>
      <xdr:col>3</xdr:col>
      <xdr:colOff>323850</xdr:colOff>
      <xdr:row>65</xdr:row>
      <xdr:rowOff>219075</xdr:rowOff>
    </xdr:to>
    <xdr:sp macro="" textlink="">
      <xdr:nvSpPr>
        <xdr:cNvPr id="3" name="AutoShape 42" descr="8.3 - Promover políticas para apoyar la creación de empleo y el crecimiento de las empresas">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5448300" y="39604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65</xdr:row>
      <xdr:rowOff>361950</xdr:rowOff>
    </xdr:from>
    <xdr:to>
      <xdr:col>3</xdr:col>
      <xdr:colOff>323850</xdr:colOff>
      <xdr:row>66</xdr:row>
      <xdr:rowOff>9525</xdr:rowOff>
    </xdr:to>
    <xdr:sp macro="" textlink="">
      <xdr:nvSpPr>
        <xdr:cNvPr id="4" name="AutoShape 43" descr="8.4 - Mejorar la eficiencia de los recursos en el consumo y la producción">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5448300" y="402717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66</xdr:row>
      <xdr:rowOff>152400</xdr:rowOff>
    </xdr:from>
    <xdr:to>
      <xdr:col>3</xdr:col>
      <xdr:colOff>323850</xdr:colOff>
      <xdr:row>67</xdr:row>
      <xdr:rowOff>19050</xdr:rowOff>
    </xdr:to>
    <xdr:sp macro="" textlink="">
      <xdr:nvSpPr>
        <xdr:cNvPr id="5" name="AutoShape 44" descr="8.5 - Trabajo decente e igualdad de remuneración">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5448300" y="409384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67</xdr:row>
      <xdr:rowOff>161925</xdr:rowOff>
    </xdr:from>
    <xdr:to>
      <xdr:col>3</xdr:col>
      <xdr:colOff>323850</xdr:colOff>
      <xdr:row>67</xdr:row>
      <xdr:rowOff>466725</xdr:rowOff>
    </xdr:to>
    <xdr:sp macro="" textlink="">
      <xdr:nvSpPr>
        <xdr:cNvPr id="6" name="AutoShape 45" descr="8.6 - Reducir el desempleo juvenil">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5448300" y="416052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68</xdr:row>
      <xdr:rowOff>390525</xdr:rowOff>
    </xdr:from>
    <xdr:to>
      <xdr:col>3</xdr:col>
      <xdr:colOff>323850</xdr:colOff>
      <xdr:row>69</xdr:row>
      <xdr:rowOff>304800</xdr:rowOff>
    </xdr:to>
    <xdr:sp macro="" textlink="">
      <xdr:nvSpPr>
        <xdr:cNvPr id="7" name="AutoShape 46" descr="8.7 - Poner fin a la esclavitud moderna, la trata y el trabajo infantil">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5448300" y="422719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69</xdr:row>
      <xdr:rowOff>390525</xdr:rowOff>
    </xdr:from>
    <xdr:to>
      <xdr:col>3</xdr:col>
      <xdr:colOff>323850</xdr:colOff>
      <xdr:row>69</xdr:row>
      <xdr:rowOff>695325</xdr:rowOff>
    </xdr:to>
    <xdr:sp macro="" textlink="">
      <xdr:nvSpPr>
        <xdr:cNvPr id="8" name="AutoShape 47" descr="8.8 - Derechos laborales universales y entornos de trabajo seguros ">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5448300" y="427101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70</xdr:row>
      <xdr:rowOff>400050</xdr:rowOff>
    </xdr:from>
    <xdr:to>
      <xdr:col>3</xdr:col>
      <xdr:colOff>323850</xdr:colOff>
      <xdr:row>71</xdr:row>
      <xdr:rowOff>133350</xdr:rowOff>
    </xdr:to>
    <xdr:sp macro="" textlink="">
      <xdr:nvSpPr>
        <xdr:cNvPr id="9" name="AutoShape 48" descr="8.9 - Promover Turismo Sostenible y Beneficioso">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5448300" y="4337685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71</xdr:row>
      <xdr:rowOff>409575</xdr:rowOff>
    </xdr:from>
    <xdr:to>
      <xdr:col>3</xdr:col>
      <xdr:colOff>323850</xdr:colOff>
      <xdr:row>72</xdr:row>
      <xdr:rowOff>276225</xdr:rowOff>
    </xdr:to>
    <xdr:sp macro="" textlink="">
      <xdr:nvSpPr>
        <xdr:cNvPr id="10" name="AutoShape 49" descr="8.10 - Acceso universal a servicios bancarios, de seguros y financieros">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5448300" y="440436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1" name="AutoShape 50" descr="8.a - Aumentar la ayuda para el comercio a los países en desarrollo">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twoCellAnchor editAs="oneCell">
    <xdr:from>
      <xdr:col>3</xdr:col>
      <xdr:colOff>19050</xdr:colOff>
      <xdr:row>73</xdr:row>
      <xdr:rowOff>409575</xdr:rowOff>
    </xdr:from>
    <xdr:to>
      <xdr:col>3</xdr:col>
      <xdr:colOff>323850</xdr:colOff>
      <xdr:row>74</xdr:row>
      <xdr:rowOff>276225</xdr:rowOff>
    </xdr:to>
    <xdr:sp macro="" textlink="">
      <xdr:nvSpPr>
        <xdr:cNvPr id="12" name="AutoShape 51" descr="8.b - Desarrollar una Estrategia Global de Empleo Juvenil">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5448300" y="44919900"/>
          <a:ext cx="304800" cy="304800"/>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CO"/>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vviracacha\Downloads\SPI%20-%20Indicadores%20de%20gesti&#243;n%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INSTRUCCIÓN DE DILIGENCIAMIENTO"/>
      <sheetName val="1. SEGUIMIENTO EJECUCIÓN PRESU"/>
      <sheetName val="Cronograma Mensual"/>
      <sheetName val="2. SEGUIMIENTO METAS PRODUCTO"/>
      <sheetName val="2.1. SEGUIM. ACTIVIDADES TAREAS"/>
      <sheetName val="2.2 TERRITORIALIZACIÓN METAS"/>
      <sheetName val="3.1 TERRITORIALIZACIÓN POBLAC"/>
      <sheetName val="3. INFORMACIÓN POBLACIONAL"/>
      <sheetName val="4. METAS PDD"/>
      <sheetName val="Listas desplegables"/>
      <sheetName val="5. INDICADORES DE GESTIÓN"/>
      <sheetName val="Hoja1"/>
      <sheetName val="GLOSARI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t="str">
            <v>Eficacia</v>
          </cell>
          <cell r="D1" t="str">
            <v>Mensual</v>
          </cell>
        </row>
        <row r="2">
          <cell r="D2" t="str">
            <v>Trimestral</v>
          </cell>
        </row>
        <row r="3">
          <cell r="D3" t="str">
            <v>Semestral</v>
          </cell>
        </row>
        <row r="4">
          <cell r="D4" t="str">
            <v>Anual</v>
          </cell>
        </row>
      </sheetData>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FB6C73-A2EF-48D0-84E4-C84BC9B23626}">
  <dimension ref="A1:BB135"/>
  <sheetViews>
    <sheetView tabSelected="1" zoomScale="60" zoomScaleNormal="60" workbookViewId="0">
      <selection activeCell="C9" sqref="C9"/>
    </sheetView>
  </sheetViews>
  <sheetFormatPr baseColWidth="10" defaultColWidth="11.44140625" defaultRowHeight="14.4"/>
  <cols>
    <col min="1" max="1" width="34" style="1" customWidth="1"/>
    <col min="2" max="2" width="29.33203125" style="1" customWidth="1"/>
    <col min="3" max="3" width="38.33203125" style="1" customWidth="1"/>
    <col min="4" max="4" width="46.33203125" style="1" customWidth="1"/>
    <col min="5" max="9" width="53.33203125" style="1" customWidth="1"/>
    <col min="10" max="10" width="43.6640625" style="1" customWidth="1"/>
    <col min="11" max="11" width="39.33203125" style="1" customWidth="1"/>
    <col min="12" max="12" width="35.44140625" style="1" customWidth="1"/>
    <col min="13" max="13" width="25" style="1" customWidth="1"/>
    <col min="14" max="39" width="11.44140625" style="1"/>
    <col min="40" max="40" width="33.33203125" style="1" customWidth="1"/>
    <col min="41" max="41" width="185" style="1" customWidth="1"/>
    <col min="42" max="42" width="46.88671875" style="1" customWidth="1"/>
    <col min="43" max="43" width="44.88671875" style="1" customWidth="1"/>
    <col min="44" max="44" width="22.5546875" style="1" customWidth="1"/>
    <col min="45" max="45" width="27.6640625" style="1" customWidth="1"/>
    <col min="46" max="16384" width="11.44140625" style="1"/>
  </cols>
  <sheetData>
    <row r="1" spans="1:54" ht="24" customHeight="1">
      <c r="A1" s="155"/>
      <c r="B1" s="293" t="s">
        <v>0</v>
      </c>
      <c r="C1" s="293"/>
      <c r="D1" s="293"/>
      <c r="E1" s="293"/>
      <c r="F1" s="293"/>
      <c r="G1" s="293"/>
      <c r="H1" s="293"/>
      <c r="I1" s="293"/>
      <c r="J1" s="293"/>
      <c r="K1" s="293"/>
      <c r="L1" s="293"/>
      <c r="M1" s="293"/>
      <c r="N1" s="293"/>
      <c r="O1" s="293"/>
      <c r="P1" s="293"/>
      <c r="Q1" s="293"/>
      <c r="R1" s="293"/>
      <c r="S1" s="293"/>
      <c r="T1" s="293"/>
      <c r="U1" s="293"/>
      <c r="V1" s="293"/>
      <c r="W1" s="293"/>
      <c r="X1" s="293"/>
      <c r="Y1" s="293"/>
      <c r="Z1" s="293"/>
      <c r="AA1" s="293"/>
      <c r="AB1" s="293"/>
      <c r="AC1" s="293"/>
      <c r="AD1" s="293"/>
      <c r="AE1" s="293"/>
      <c r="AF1" s="293"/>
      <c r="AG1" s="293"/>
      <c r="AH1" s="293"/>
      <c r="AI1" s="293"/>
      <c r="AJ1" s="293"/>
      <c r="AK1" s="293"/>
      <c r="AL1" s="293"/>
      <c r="AM1" s="293"/>
      <c r="AN1" s="293"/>
      <c r="AO1" s="293"/>
      <c r="AP1" s="293"/>
      <c r="AQ1" s="293"/>
      <c r="AR1" s="293"/>
      <c r="AS1" s="293"/>
      <c r="AT1" s="293"/>
      <c r="AU1" s="293"/>
      <c r="AV1" s="293"/>
      <c r="AW1" s="293"/>
      <c r="AX1" s="293"/>
      <c r="AY1" s="293"/>
      <c r="AZ1" s="7" t="s">
        <v>1</v>
      </c>
      <c r="BA1" s="294" t="s">
        <v>2</v>
      </c>
      <c r="BB1" s="294"/>
    </row>
    <row r="2" spans="1:54" ht="24" customHeight="1">
      <c r="A2" s="156"/>
      <c r="B2" s="293"/>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c r="AO2" s="293"/>
      <c r="AP2" s="293"/>
      <c r="AQ2" s="293"/>
      <c r="AR2" s="293"/>
      <c r="AS2" s="293"/>
      <c r="AT2" s="293"/>
      <c r="AU2" s="293"/>
      <c r="AV2" s="293"/>
      <c r="AW2" s="293"/>
      <c r="AX2" s="293"/>
      <c r="AY2" s="293"/>
      <c r="AZ2" s="7" t="s">
        <v>3</v>
      </c>
      <c r="BA2" s="295" t="s">
        <v>4</v>
      </c>
      <c r="BB2" s="295"/>
    </row>
    <row r="3" spans="1:54" ht="24" customHeight="1">
      <c r="A3" s="156"/>
      <c r="B3" s="296" t="s">
        <v>5</v>
      </c>
      <c r="C3" s="296"/>
      <c r="D3" s="296"/>
      <c r="E3" s="296"/>
      <c r="F3" s="296"/>
      <c r="G3" s="296"/>
      <c r="H3" s="296"/>
      <c r="I3" s="296"/>
      <c r="J3" s="296"/>
      <c r="K3" s="296"/>
      <c r="L3" s="296"/>
      <c r="M3" s="296"/>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6"/>
      <c r="AP3" s="296"/>
      <c r="AQ3" s="296"/>
      <c r="AR3" s="296"/>
      <c r="AS3" s="296"/>
      <c r="AT3" s="296"/>
      <c r="AU3" s="296"/>
      <c r="AV3" s="296"/>
      <c r="AW3" s="296"/>
      <c r="AX3" s="296"/>
      <c r="AY3" s="296"/>
      <c r="AZ3" s="7" t="s">
        <v>6</v>
      </c>
      <c r="BA3" s="294" t="s">
        <v>7</v>
      </c>
      <c r="BB3" s="294"/>
    </row>
    <row r="4" spans="1:54" ht="24" customHeight="1">
      <c r="A4" s="157"/>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296"/>
      <c r="AB4" s="296"/>
      <c r="AC4" s="296"/>
      <c r="AD4" s="296"/>
      <c r="AE4" s="296"/>
      <c r="AF4" s="296"/>
      <c r="AG4" s="296"/>
      <c r="AH4" s="296"/>
      <c r="AI4" s="296"/>
      <c r="AJ4" s="296"/>
      <c r="AK4" s="296"/>
      <c r="AL4" s="296"/>
      <c r="AM4" s="296"/>
      <c r="AN4" s="296"/>
      <c r="AO4" s="296"/>
      <c r="AP4" s="296"/>
      <c r="AQ4" s="296"/>
      <c r="AR4" s="296"/>
      <c r="AS4" s="296"/>
      <c r="AT4" s="296"/>
      <c r="AU4" s="296"/>
      <c r="AV4" s="296"/>
      <c r="AW4" s="296"/>
      <c r="AX4" s="296"/>
      <c r="AY4" s="296"/>
      <c r="AZ4" s="9" t="s">
        <v>8</v>
      </c>
      <c r="BA4" s="297">
        <v>44838</v>
      </c>
      <c r="BB4" s="297"/>
    </row>
    <row r="5" spans="1:54">
      <c r="A5" s="10"/>
      <c r="B5" s="10"/>
      <c r="C5" s="11"/>
      <c r="D5" s="11"/>
      <c r="E5" s="11"/>
      <c r="F5" s="11"/>
      <c r="G5" s="11"/>
      <c r="H5" s="11"/>
      <c r="I5" s="11"/>
      <c r="J5" s="11"/>
      <c r="K5" s="11"/>
      <c r="L5" s="11"/>
      <c r="M5" s="11"/>
      <c r="N5" s="11"/>
      <c r="O5" s="11"/>
      <c r="P5" s="11"/>
      <c r="Q5" s="11"/>
      <c r="R5" s="11"/>
      <c r="S5" s="11"/>
      <c r="T5" s="11"/>
      <c r="U5" s="11"/>
      <c r="V5" s="11"/>
      <c r="W5" s="11"/>
      <c r="X5" s="11"/>
      <c r="Y5" s="11"/>
      <c r="Z5" s="11"/>
      <c r="AA5" s="11"/>
      <c r="AB5" s="11"/>
      <c r="AC5" s="11"/>
      <c r="AD5" s="11"/>
      <c r="AE5" s="11"/>
      <c r="AF5" s="11"/>
      <c r="AG5" s="11"/>
      <c r="AH5" s="11"/>
      <c r="AI5" s="11"/>
      <c r="AJ5" s="11"/>
      <c r="AK5" s="11"/>
      <c r="AL5" s="11"/>
      <c r="AM5" s="11"/>
      <c r="AN5" s="11"/>
      <c r="AO5" s="11"/>
      <c r="AP5" s="11"/>
      <c r="AQ5" s="11"/>
      <c r="AR5" s="12"/>
      <c r="AS5" s="12"/>
      <c r="AT5" s="8"/>
      <c r="AU5" s="8"/>
      <c r="AV5" s="8"/>
      <c r="AW5" s="8"/>
    </row>
    <row r="6" spans="1:54" ht="15" thickBot="1">
      <c r="A6" s="13"/>
      <c r="B6" s="13"/>
      <c r="C6" s="13"/>
      <c r="D6" s="13"/>
      <c r="E6" s="13"/>
      <c r="F6" s="13"/>
      <c r="G6" s="13"/>
      <c r="H6" s="13"/>
      <c r="I6" s="13"/>
      <c r="J6" s="13"/>
      <c r="K6" s="13"/>
      <c r="L6" s="13"/>
      <c r="M6" s="13"/>
      <c r="N6" s="13"/>
      <c r="O6" s="13"/>
      <c r="P6" s="13"/>
      <c r="Q6" s="13"/>
      <c r="R6" s="13"/>
      <c r="S6" s="8"/>
      <c r="T6" s="8"/>
      <c r="U6" s="8"/>
      <c r="V6" s="8"/>
      <c r="W6" s="8"/>
      <c r="X6" s="8"/>
      <c r="Y6" s="8"/>
      <c r="Z6" s="8"/>
      <c r="AA6" s="8"/>
      <c r="AB6" s="8"/>
      <c r="AC6" s="8"/>
      <c r="AD6" s="8"/>
      <c r="AE6" s="8"/>
      <c r="AF6" s="8"/>
      <c r="AG6" s="8"/>
      <c r="AH6" s="8"/>
      <c r="AI6" s="8"/>
      <c r="AJ6" s="8"/>
      <c r="AK6" s="8"/>
      <c r="AL6" s="14"/>
      <c r="AM6" s="14"/>
      <c r="AN6" s="14"/>
      <c r="AO6" s="14"/>
      <c r="AP6" s="14"/>
      <c r="AQ6" s="14"/>
      <c r="AR6" s="14"/>
      <c r="AS6" s="8"/>
      <c r="AT6" s="8"/>
      <c r="AU6" s="8"/>
      <c r="AV6" s="8"/>
      <c r="AW6" s="8"/>
    </row>
    <row r="7" spans="1:54" ht="15.6" thickBot="1">
      <c r="A7" s="15" t="s">
        <v>9</v>
      </c>
      <c r="B7" s="16"/>
      <c r="C7" s="62">
        <v>44771</v>
      </c>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row>
    <row r="8" spans="1:54" ht="15" thickBot="1">
      <c r="A8" s="17"/>
      <c r="B8" s="13"/>
      <c r="C8" s="14"/>
      <c r="D8" s="18"/>
      <c r="E8" s="18"/>
      <c r="F8" s="18"/>
      <c r="G8" s="18"/>
      <c r="H8" s="18"/>
      <c r="I8" s="1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row>
    <row r="9" spans="1:54" ht="15" thickBot="1">
      <c r="A9" s="19" t="s">
        <v>10</v>
      </c>
      <c r="B9" s="13"/>
      <c r="C9" s="63">
        <v>2022</v>
      </c>
      <c r="D9" s="8"/>
      <c r="E9" s="8"/>
      <c r="F9" s="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row>
    <row r="10" spans="1:54" ht="15" thickBot="1">
      <c r="A10" s="17"/>
      <c r="B10" s="13"/>
      <c r="C10" s="14"/>
      <c r="D10" s="18"/>
      <c r="E10" s="18"/>
      <c r="F10" s="18"/>
      <c r="G10" s="18"/>
      <c r="H10" s="18"/>
      <c r="I10" s="1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row>
    <row r="11" spans="1:54" ht="15" thickBot="1">
      <c r="A11" s="19" t="s">
        <v>11</v>
      </c>
      <c r="B11" s="16"/>
      <c r="C11" s="63" t="s">
        <v>12</v>
      </c>
      <c r="D11" s="18"/>
      <c r="E11" s="18"/>
      <c r="F11" s="18"/>
      <c r="G11" s="18"/>
      <c r="H11" s="18"/>
      <c r="I11" s="18"/>
      <c r="J11" s="8"/>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row>
    <row r="12" spans="1:54" ht="15" thickBot="1">
      <c r="A12" s="17"/>
      <c r="B12" s="13"/>
      <c r="C12" s="14"/>
      <c r="D12" s="18"/>
      <c r="E12" s="18"/>
      <c r="F12" s="18"/>
      <c r="G12" s="18"/>
      <c r="H12" s="18"/>
      <c r="I12" s="18"/>
      <c r="J12" s="8"/>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row>
    <row r="13" spans="1:54" ht="15" thickBot="1">
      <c r="A13" s="15" t="s">
        <v>13</v>
      </c>
      <c r="B13" s="13"/>
      <c r="C13" s="63" t="s">
        <v>14</v>
      </c>
      <c r="D13" s="18"/>
      <c r="E13" s="18"/>
      <c r="F13" s="18"/>
      <c r="G13" s="18"/>
      <c r="H13" s="18"/>
      <c r="I13" s="18"/>
      <c r="J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row>
    <row r="14" spans="1:54" ht="15" thickBot="1">
      <c r="A14" s="17"/>
      <c r="B14" s="13"/>
      <c r="C14" s="14"/>
      <c r="D14" s="18"/>
      <c r="E14" s="18"/>
      <c r="F14" s="18"/>
      <c r="G14" s="18"/>
      <c r="H14" s="18"/>
      <c r="I14" s="18"/>
      <c r="J14" s="8"/>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row>
    <row r="15" spans="1:54" ht="30.6" customHeight="1" thickBot="1">
      <c r="A15" s="15" t="s">
        <v>15</v>
      </c>
      <c r="B15" s="16"/>
      <c r="C15" s="63" t="s">
        <v>16</v>
      </c>
      <c r="D15" s="18"/>
      <c r="E15" s="18"/>
      <c r="F15" s="18"/>
      <c r="G15" s="18"/>
      <c r="H15" s="18"/>
      <c r="I15" s="18"/>
      <c r="J15" s="8"/>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row>
    <row r="16" spans="1:54" ht="15" thickBot="1">
      <c r="A16" s="8"/>
      <c r="B16" s="8"/>
      <c r="C16" s="64"/>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row>
    <row r="17" spans="1:49" ht="28.2" thickBot="1">
      <c r="A17" s="28" t="s">
        <v>17</v>
      </c>
      <c r="B17"/>
      <c r="C17" s="63" t="s">
        <v>18</v>
      </c>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row>
    <row r="18" spans="1:49" ht="16.8">
      <c r="A18" s="18"/>
      <c r="B18" s="18"/>
      <c r="C18" s="18"/>
      <c r="D18" s="18"/>
      <c r="E18" s="18"/>
      <c r="F18" s="18"/>
      <c r="G18" s="18"/>
      <c r="H18" s="18"/>
      <c r="I18" s="18"/>
      <c r="J18" s="18"/>
      <c r="K18" s="18"/>
      <c r="L18" s="20"/>
      <c r="M18" s="18"/>
      <c r="N18" s="18"/>
      <c r="O18" s="18"/>
      <c r="P18" s="18"/>
      <c r="Q18" s="18"/>
      <c r="R18" s="18"/>
      <c r="S18" s="18"/>
      <c r="T18" s="18"/>
      <c r="U18" s="20"/>
      <c r="V18" s="21"/>
      <c r="W18" s="22"/>
      <c r="X18" s="21"/>
      <c r="Y18" s="21"/>
      <c r="Z18" s="21"/>
      <c r="AA18" s="21"/>
      <c r="AB18" s="21"/>
      <c r="AC18" s="23"/>
      <c r="AD18" s="21"/>
      <c r="AE18" s="21"/>
      <c r="AF18" s="21"/>
      <c r="AG18" s="3"/>
      <c r="AH18" s="3"/>
      <c r="AI18" s="3"/>
      <c r="AJ18" s="3"/>
      <c r="AK18" s="3"/>
      <c r="AL18" s="21"/>
      <c r="AM18" s="21"/>
      <c r="AN18" s="21"/>
      <c r="AO18" s="21"/>
      <c r="AP18" s="21"/>
      <c r="AQ18" s="21"/>
      <c r="AR18" s="21"/>
      <c r="AS18" s="21"/>
      <c r="AT18" s="8"/>
      <c r="AU18" s="8"/>
      <c r="AV18" s="8"/>
      <c r="AW18" s="8"/>
    </row>
    <row r="19" spans="1:49" ht="64.5" customHeight="1">
      <c r="A19" s="158" t="s">
        <v>19</v>
      </c>
      <c r="B19" s="158"/>
      <c r="C19" s="158"/>
      <c r="D19" s="158"/>
      <c r="E19" s="158"/>
      <c r="F19" s="158"/>
      <c r="G19" s="158"/>
      <c r="H19" s="158"/>
      <c r="I19" s="158"/>
      <c r="J19" s="158"/>
      <c r="K19" s="158"/>
      <c r="L19" s="158"/>
      <c r="M19" s="158"/>
      <c r="N19" s="158"/>
      <c r="O19" s="158"/>
      <c r="P19" s="158"/>
      <c r="Q19" s="158"/>
      <c r="R19" s="158"/>
      <c r="S19" s="158"/>
      <c r="T19" s="158"/>
      <c r="U19" s="158"/>
      <c r="V19" s="158"/>
      <c r="W19" s="158"/>
      <c r="X19" s="158"/>
      <c r="Y19" s="158"/>
      <c r="Z19" s="158"/>
      <c r="AA19" s="158"/>
      <c r="AB19" s="158"/>
      <c r="AC19" s="158"/>
      <c r="AD19" s="158"/>
      <c r="AE19" s="158"/>
      <c r="AF19" s="158"/>
      <c r="AG19" s="158"/>
      <c r="AH19" s="158"/>
      <c r="AI19" s="158"/>
      <c r="AJ19" s="158"/>
      <c r="AK19" s="158"/>
      <c r="AL19" s="158"/>
      <c r="AM19" s="158"/>
      <c r="AN19" s="158"/>
      <c r="AO19" s="158"/>
      <c r="AP19" s="158"/>
      <c r="AQ19" s="158"/>
      <c r="AR19" s="158"/>
      <c r="AS19" s="158"/>
      <c r="AT19" s="8"/>
      <c r="AU19" s="8"/>
      <c r="AV19" s="8"/>
      <c r="AW19" s="8"/>
    </row>
    <row r="20" spans="1:49">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row>
    <row r="21" spans="1:49" ht="15" thickBot="1">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row>
    <row r="22" spans="1:49" ht="18" thickBot="1">
      <c r="A22" s="298" t="s">
        <v>20</v>
      </c>
      <c r="B22" s="299"/>
      <c r="C22" s="299"/>
      <c r="D22" s="299"/>
      <c r="E22" s="299"/>
      <c r="F22" s="299"/>
      <c r="G22" s="299"/>
      <c r="H22" s="299"/>
      <c r="I22" s="299"/>
      <c r="J22" s="299"/>
      <c r="K22" s="299"/>
      <c r="L22" s="299"/>
      <c r="M22" s="299"/>
      <c r="N22" s="225" t="s">
        <v>21</v>
      </c>
      <c r="O22" s="226"/>
      <c r="P22" s="226"/>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7"/>
      <c r="AO22" s="228" t="s">
        <v>22</v>
      </c>
      <c r="AP22" s="228"/>
      <c r="AQ22" s="228"/>
      <c r="AR22" s="228"/>
      <c r="AS22" s="229"/>
      <c r="AT22" s="8"/>
      <c r="AU22" s="8"/>
      <c r="AV22" s="8"/>
      <c r="AW22" s="8"/>
    </row>
    <row r="23" spans="1:49" ht="27.75" customHeight="1" thickBot="1">
      <c r="A23" s="222" t="s">
        <v>23</v>
      </c>
      <c r="B23" s="223"/>
      <c r="C23" s="223"/>
      <c r="D23" s="223"/>
      <c r="E23" s="224"/>
      <c r="F23" s="222" t="s">
        <v>24</v>
      </c>
      <c r="G23" s="223"/>
      <c r="H23" s="223"/>
      <c r="I23" s="223"/>
      <c r="J23" s="223"/>
      <c r="K23" s="223"/>
      <c r="L23" s="223"/>
      <c r="M23" s="224"/>
      <c r="N23" s="242" t="s">
        <v>25</v>
      </c>
      <c r="O23" s="188"/>
      <c r="P23" s="151" t="s">
        <v>26</v>
      </c>
      <c r="Q23" s="188"/>
      <c r="R23" s="151" t="s">
        <v>27</v>
      </c>
      <c r="S23" s="188"/>
      <c r="T23" s="151" t="s">
        <v>28</v>
      </c>
      <c r="U23" s="188"/>
      <c r="V23" s="151" t="s">
        <v>29</v>
      </c>
      <c r="W23" s="188"/>
      <c r="X23" s="151" t="s">
        <v>30</v>
      </c>
      <c r="Y23" s="188"/>
      <c r="Z23" s="151" t="s">
        <v>31</v>
      </c>
      <c r="AA23" s="188"/>
      <c r="AB23" s="151" t="s">
        <v>32</v>
      </c>
      <c r="AC23" s="188"/>
      <c r="AD23" s="151" t="s">
        <v>33</v>
      </c>
      <c r="AE23" s="188"/>
      <c r="AF23" s="151" t="s">
        <v>34</v>
      </c>
      <c r="AG23" s="188"/>
      <c r="AH23" s="151" t="s">
        <v>35</v>
      </c>
      <c r="AI23" s="188"/>
      <c r="AJ23" s="151" t="s">
        <v>36</v>
      </c>
      <c r="AK23" s="188"/>
      <c r="AL23" s="151" t="s">
        <v>37</v>
      </c>
      <c r="AM23" s="188"/>
      <c r="AN23" s="241" t="s">
        <v>38</v>
      </c>
      <c r="AO23" s="230"/>
      <c r="AP23" s="230"/>
      <c r="AQ23" s="231"/>
      <c r="AR23" s="230"/>
      <c r="AS23" s="232"/>
      <c r="AT23" s="8"/>
      <c r="AU23" s="8"/>
      <c r="AV23" s="8"/>
      <c r="AW23" s="8"/>
    </row>
    <row r="24" spans="1:49" ht="48.75" customHeight="1" thickBot="1">
      <c r="A24" s="151" t="s">
        <v>39</v>
      </c>
      <c r="B24" s="151" t="s">
        <v>40</v>
      </c>
      <c r="C24" s="151" t="s">
        <v>41</v>
      </c>
      <c r="D24" s="151" t="s">
        <v>42</v>
      </c>
      <c r="E24" s="151" t="s">
        <v>43</v>
      </c>
      <c r="F24" s="151" t="s">
        <v>44</v>
      </c>
      <c r="G24" s="151" t="s">
        <v>45</v>
      </c>
      <c r="H24" s="152" t="s">
        <v>46</v>
      </c>
      <c r="I24" s="152" t="s">
        <v>47</v>
      </c>
      <c r="J24" s="153" t="s">
        <v>48</v>
      </c>
      <c r="K24" s="153" t="s">
        <v>49</v>
      </c>
      <c r="L24" s="153" t="s">
        <v>50</v>
      </c>
      <c r="M24" s="153" t="s">
        <v>51</v>
      </c>
      <c r="N24" s="189"/>
      <c r="O24" s="190"/>
      <c r="P24" s="189"/>
      <c r="Q24" s="190"/>
      <c r="R24" s="189"/>
      <c r="S24" s="190"/>
      <c r="T24" s="189"/>
      <c r="U24" s="190"/>
      <c r="V24" s="189"/>
      <c r="W24" s="190"/>
      <c r="X24" s="189"/>
      <c r="Y24" s="190"/>
      <c r="Z24" s="189"/>
      <c r="AA24" s="190"/>
      <c r="AB24" s="189"/>
      <c r="AC24" s="190"/>
      <c r="AD24" s="189"/>
      <c r="AE24" s="190"/>
      <c r="AF24" s="189"/>
      <c r="AG24" s="190"/>
      <c r="AH24" s="189" t="s">
        <v>27</v>
      </c>
      <c r="AI24" s="190"/>
      <c r="AJ24" s="189"/>
      <c r="AK24" s="190"/>
      <c r="AL24" s="189" t="s">
        <v>27</v>
      </c>
      <c r="AM24" s="190"/>
      <c r="AN24" s="241"/>
      <c r="AO24" s="233" t="s">
        <v>52</v>
      </c>
      <c r="AP24" s="235" t="s">
        <v>53</v>
      </c>
      <c r="AQ24" s="183" t="s">
        <v>54</v>
      </c>
      <c r="AR24" s="237" t="s">
        <v>55</v>
      </c>
      <c r="AS24" s="239" t="s">
        <v>56</v>
      </c>
      <c r="AT24" s="8"/>
      <c r="AU24" s="8"/>
      <c r="AV24" s="8"/>
      <c r="AW24" s="8"/>
    </row>
    <row r="25" spans="1:49" ht="36.75" customHeight="1" thickBot="1">
      <c r="A25" s="151"/>
      <c r="B25" s="151"/>
      <c r="C25" s="151"/>
      <c r="D25" s="151"/>
      <c r="E25" s="151"/>
      <c r="F25" s="151"/>
      <c r="G25" s="151"/>
      <c r="H25" s="153"/>
      <c r="I25" s="153"/>
      <c r="J25" s="153"/>
      <c r="K25" s="153"/>
      <c r="L25" s="153"/>
      <c r="M25" s="153"/>
      <c r="N25" s="24" t="s">
        <v>57</v>
      </c>
      <c r="O25" s="24" t="s">
        <v>58</v>
      </c>
      <c r="P25" s="24" t="s">
        <v>59</v>
      </c>
      <c r="Q25" s="24" t="s">
        <v>60</v>
      </c>
      <c r="R25" s="24" t="s">
        <v>59</v>
      </c>
      <c r="S25" s="24" t="s">
        <v>60</v>
      </c>
      <c r="T25" s="24" t="s">
        <v>59</v>
      </c>
      <c r="U25" s="24" t="s">
        <v>60</v>
      </c>
      <c r="V25" s="24" t="s">
        <v>59</v>
      </c>
      <c r="W25" s="24" t="s">
        <v>60</v>
      </c>
      <c r="X25" s="24" t="s">
        <v>59</v>
      </c>
      <c r="Y25" s="24" t="s">
        <v>60</v>
      </c>
      <c r="Z25" s="24" t="s">
        <v>59</v>
      </c>
      <c r="AA25" s="24" t="s">
        <v>60</v>
      </c>
      <c r="AB25" s="24" t="s">
        <v>59</v>
      </c>
      <c r="AC25" s="24" t="s">
        <v>60</v>
      </c>
      <c r="AD25" s="24" t="s">
        <v>59</v>
      </c>
      <c r="AE25" s="24" t="s">
        <v>60</v>
      </c>
      <c r="AF25" s="24" t="s">
        <v>59</v>
      </c>
      <c r="AG25" s="24" t="s">
        <v>60</v>
      </c>
      <c r="AH25" s="24" t="s">
        <v>59</v>
      </c>
      <c r="AI25" s="24" t="s">
        <v>60</v>
      </c>
      <c r="AJ25" s="24" t="s">
        <v>59</v>
      </c>
      <c r="AK25" s="24" t="s">
        <v>60</v>
      </c>
      <c r="AL25" s="24" t="s">
        <v>59</v>
      </c>
      <c r="AM25" s="24" t="s">
        <v>60</v>
      </c>
      <c r="AN25" s="241"/>
      <c r="AO25" s="234"/>
      <c r="AP25" s="236"/>
      <c r="AQ25" s="184"/>
      <c r="AR25" s="238"/>
      <c r="AS25" s="240"/>
      <c r="AT25" s="8"/>
      <c r="AU25" s="8"/>
      <c r="AV25" s="8"/>
      <c r="AW25" s="8"/>
    </row>
    <row r="26" spans="1:49" ht="182.25" customHeight="1" thickBot="1">
      <c r="A26" s="145" t="s">
        <v>61</v>
      </c>
      <c r="B26" s="145" t="s">
        <v>62</v>
      </c>
      <c r="C26" s="145" t="s">
        <v>63</v>
      </c>
      <c r="D26" s="145" t="s">
        <v>64</v>
      </c>
      <c r="E26" s="145" t="s">
        <v>65</v>
      </c>
      <c r="F26" s="137" t="s">
        <v>66</v>
      </c>
      <c r="G26" s="137" t="s">
        <v>67</v>
      </c>
      <c r="H26" s="137" t="s">
        <v>68</v>
      </c>
      <c r="I26" s="137" t="s">
        <v>69</v>
      </c>
      <c r="J26" s="201" t="s">
        <v>70</v>
      </c>
      <c r="K26" s="202">
        <v>44593</v>
      </c>
      <c r="L26" s="202">
        <v>44650</v>
      </c>
      <c r="M26" s="175" t="s">
        <v>71</v>
      </c>
      <c r="N26" s="127">
        <v>0.2</v>
      </c>
      <c r="O26" s="127">
        <f>N26*(P26+R26+T26+V26+X26+Z26+AB26+AD26+AF26+AH26+AJ26+AL26)</f>
        <v>0.2</v>
      </c>
      <c r="P26" s="127"/>
      <c r="Q26" s="127"/>
      <c r="R26" s="127">
        <v>0.5</v>
      </c>
      <c r="S26" s="127">
        <v>0.5</v>
      </c>
      <c r="T26" s="127">
        <v>0.5</v>
      </c>
      <c r="U26" s="127">
        <v>0.5</v>
      </c>
      <c r="V26" s="127"/>
      <c r="W26" s="127"/>
      <c r="X26" s="127"/>
      <c r="Y26" s="127"/>
      <c r="Z26" s="127"/>
      <c r="AA26" s="127"/>
      <c r="AB26" s="127"/>
      <c r="AC26" s="127"/>
      <c r="AD26" s="127"/>
      <c r="AE26" s="127"/>
      <c r="AF26" s="127"/>
      <c r="AG26" s="127"/>
      <c r="AH26" s="127"/>
      <c r="AI26" s="127"/>
      <c r="AJ26" s="127"/>
      <c r="AK26" s="127"/>
      <c r="AL26" s="127"/>
      <c r="AM26" s="127"/>
      <c r="AN26" s="128">
        <f>N26*(Q26+S26+U26+W26+Y26+AA26+AC26+AE26+AG26+AI26+AK26+AM26)</f>
        <v>0.2</v>
      </c>
      <c r="AO26" s="65" t="s">
        <v>72</v>
      </c>
      <c r="AP26" s="65" t="s">
        <v>73</v>
      </c>
      <c r="AQ26" s="46" t="s">
        <v>74</v>
      </c>
      <c r="AR26" s="47">
        <f>Q26+S26+U26</f>
        <v>1</v>
      </c>
      <c r="AS26" s="129">
        <f>SUM(AR26:AR29)</f>
        <v>1</v>
      </c>
      <c r="AT26" s="8"/>
      <c r="AU26" s="8"/>
      <c r="AV26" s="8"/>
      <c r="AW26" s="8"/>
    </row>
    <row r="27" spans="1:49" ht="33.75" customHeight="1" thickBot="1">
      <c r="A27" s="145"/>
      <c r="B27" s="145"/>
      <c r="C27" s="145"/>
      <c r="D27" s="145"/>
      <c r="E27" s="145"/>
      <c r="F27" s="137"/>
      <c r="G27" s="137"/>
      <c r="H27" s="137"/>
      <c r="I27" s="137"/>
      <c r="J27" s="201"/>
      <c r="K27" s="202"/>
      <c r="L27" s="202"/>
      <c r="M27" s="175"/>
      <c r="N27" s="127"/>
      <c r="O27" s="127"/>
      <c r="P27" s="127"/>
      <c r="Q27" s="127"/>
      <c r="R27" s="127"/>
      <c r="S27" s="127"/>
      <c r="T27" s="127"/>
      <c r="U27" s="127"/>
      <c r="V27" s="127"/>
      <c r="W27" s="127"/>
      <c r="X27" s="127"/>
      <c r="Y27" s="127"/>
      <c r="Z27" s="127"/>
      <c r="AA27" s="127"/>
      <c r="AB27" s="127"/>
      <c r="AC27" s="127"/>
      <c r="AD27" s="127"/>
      <c r="AE27" s="127"/>
      <c r="AF27" s="127"/>
      <c r="AG27" s="127"/>
      <c r="AH27" s="127"/>
      <c r="AI27" s="127"/>
      <c r="AJ27" s="127"/>
      <c r="AK27" s="127"/>
      <c r="AL27" s="127"/>
      <c r="AM27" s="127"/>
      <c r="AN27" s="128"/>
      <c r="AO27" s="46" t="s">
        <v>75</v>
      </c>
      <c r="AP27" s="46" t="s">
        <v>75</v>
      </c>
      <c r="AQ27" s="46" t="s">
        <v>75</v>
      </c>
      <c r="AR27" s="47">
        <f>W26+Y26+AA26</f>
        <v>0</v>
      </c>
      <c r="AS27" s="129"/>
      <c r="AT27" s="8"/>
      <c r="AU27" s="8"/>
      <c r="AV27" s="8"/>
      <c r="AW27" s="8"/>
    </row>
    <row r="28" spans="1:49" ht="33.75" customHeight="1" thickBot="1">
      <c r="A28" s="145"/>
      <c r="B28" s="145"/>
      <c r="C28" s="145"/>
      <c r="D28" s="145"/>
      <c r="E28" s="145"/>
      <c r="F28" s="137"/>
      <c r="G28" s="137"/>
      <c r="H28" s="137"/>
      <c r="I28" s="137"/>
      <c r="J28" s="201"/>
      <c r="K28" s="202"/>
      <c r="L28" s="202"/>
      <c r="M28" s="175"/>
      <c r="N28" s="127"/>
      <c r="O28" s="127"/>
      <c r="P28" s="127"/>
      <c r="Q28" s="127"/>
      <c r="R28" s="127"/>
      <c r="S28" s="127"/>
      <c r="T28" s="127"/>
      <c r="U28" s="127"/>
      <c r="V28" s="127"/>
      <c r="W28" s="127"/>
      <c r="X28" s="127"/>
      <c r="Y28" s="127"/>
      <c r="Z28" s="127"/>
      <c r="AA28" s="127"/>
      <c r="AB28" s="127"/>
      <c r="AC28" s="127"/>
      <c r="AD28" s="127"/>
      <c r="AE28" s="127"/>
      <c r="AF28" s="127"/>
      <c r="AG28" s="127"/>
      <c r="AH28" s="127"/>
      <c r="AI28" s="127"/>
      <c r="AJ28" s="127"/>
      <c r="AK28" s="127"/>
      <c r="AL28" s="127"/>
      <c r="AM28" s="127"/>
      <c r="AN28" s="128"/>
      <c r="AO28" s="46" t="s">
        <v>76</v>
      </c>
      <c r="AP28" s="46" t="s">
        <v>76</v>
      </c>
      <c r="AQ28" s="46" t="s">
        <v>76</v>
      </c>
      <c r="AR28" s="47">
        <f>AC26+AE26+AG26</f>
        <v>0</v>
      </c>
      <c r="AS28" s="129"/>
      <c r="AT28" s="8"/>
      <c r="AU28" s="8"/>
      <c r="AV28" s="8"/>
      <c r="AW28" s="8"/>
    </row>
    <row r="29" spans="1:49" ht="33.75" customHeight="1" thickBot="1">
      <c r="A29" s="145"/>
      <c r="B29" s="145"/>
      <c r="C29" s="145"/>
      <c r="D29" s="145"/>
      <c r="E29" s="145"/>
      <c r="F29" s="137"/>
      <c r="G29" s="137"/>
      <c r="H29" s="137"/>
      <c r="I29" s="137"/>
      <c r="J29" s="201"/>
      <c r="K29" s="202"/>
      <c r="L29" s="202"/>
      <c r="M29" s="175"/>
      <c r="N29" s="127"/>
      <c r="O29" s="127"/>
      <c r="P29" s="127"/>
      <c r="Q29" s="127"/>
      <c r="R29" s="127"/>
      <c r="S29" s="127"/>
      <c r="T29" s="127"/>
      <c r="U29" s="127"/>
      <c r="V29" s="127"/>
      <c r="W29" s="127"/>
      <c r="X29" s="127"/>
      <c r="Y29" s="127"/>
      <c r="Z29" s="127"/>
      <c r="AA29" s="127"/>
      <c r="AB29" s="127"/>
      <c r="AC29" s="127"/>
      <c r="AD29" s="127"/>
      <c r="AE29" s="127"/>
      <c r="AF29" s="127"/>
      <c r="AG29" s="127"/>
      <c r="AH29" s="127"/>
      <c r="AI29" s="127"/>
      <c r="AJ29" s="127"/>
      <c r="AK29" s="127"/>
      <c r="AL29" s="127"/>
      <c r="AM29" s="127"/>
      <c r="AN29" s="128"/>
      <c r="AO29" s="46" t="s">
        <v>77</v>
      </c>
      <c r="AP29" s="46" t="s">
        <v>77</v>
      </c>
      <c r="AQ29" s="46" t="s">
        <v>77</v>
      </c>
      <c r="AR29" s="47">
        <f>AI26+AK26+AM26</f>
        <v>0</v>
      </c>
      <c r="AS29" s="129"/>
      <c r="AT29" s="8"/>
      <c r="AU29" s="8"/>
      <c r="AV29" s="8"/>
      <c r="AW29" s="8"/>
    </row>
    <row r="30" spans="1:49" ht="146.1" customHeight="1" thickBot="1">
      <c r="A30" s="145"/>
      <c r="B30" s="145"/>
      <c r="C30" s="145"/>
      <c r="D30" s="145"/>
      <c r="E30" s="145"/>
      <c r="F30" s="137" t="s">
        <v>78</v>
      </c>
      <c r="G30" s="154" t="s">
        <v>79</v>
      </c>
      <c r="H30" s="147" t="s">
        <v>80</v>
      </c>
      <c r="I30" s="147" t="s">
        <v>81</v>
      </c>
      <c r="J30" s="201" t="s">
        <v>70</v>
      </c>
      <c r="K30" s="202">
        <v>44607</v>
      </c>
      <c r="L30" s="202">
        <v>44895</v>
      </c>
      <c r="M30" s="175" t="s">
        <v>71</v>
      </c>
      <c r="N30" s="127">
        <v>0.2</v>
      </c>
      <c r="O30" s="127">
        <f t="shared" ref="O30" si="0">N30*(P30+R30+T30+V30+X30+Z30+AB30+AD30+AF30+AH30+AJ30+AL30)</f>
        <v>0.19999999999999998</v>
      </c>
      <c r="P30" s="127"/>
      <c r="Q30" s="127"/>
      <c r="R30" s="127">
        <v>0.1</v>
      </c>
      <c r="S30" s="127">
        <v>0.1</v>
      </c>
      <c r="T30" s="127">
        <v>0.1</v>
      </c>
      <c r="U30" s="127">
        <v>0.1</v>
      </c>
      <c r="V30" s="127">
        <v>0.1</v>
      </c>
      <c r="W30" s="127">
        <v>0.1</v>
      </c>
      <c r="X30" s="127">
        <v>0.1</v>
      </c>
      <c r="Y30" s="127">
        <v>0.1</v>
      </c>
      <c r="Z30" s="127">
        <v>0.1</v>
      </c>
      <c r="AA30" s="127">
        <v>0.1</v>
      </c>
      <c r="AB30" s="127">
        <v>0.1</v>
      </c>
      <c r="AC30" s="127">
        <v>0.1</v>
      </c>
      <c r="AD30" s="127">
        <v>0.1</v>
      </c>
      <c r="AE30" s="127">
        <v>0.1</v>
      </c>
      <c r="AF30" s="127">
        <v>0.1</v>
      </c>
      <c r="AG30" s="127">
        <v>0.1</v>
      </c>
      <c r="AH30" s="127">
        <v>0.1</v>
      </c>
      <c r="AI30" s="127">
        <v>0.1</v>
      </c>
      <c r="AJ30" s="127">
        <v>0.1</v>
      </c>
      <c r="AK30" s="127">
        <v>0.1</v>
      </c>
      <c r="AL30" s="127"/>
      <c r="AM30" s="127"/>
      <c r="AN30" s="128">
        <f>N30*(Q30+S30+U30+W30+Y30+AA30+AC30+AE30+AG30+AI30+AK30+AM30)</f>
        <v>0.19999999999999998</v>
      </c>
      <c r="AO30" s="65" t="s">
        <v>82</v>
      </c>
      <c r="AP30" s="65" t="s">
        <v>83</v>
      </c>
      <c r="AQ30" s="46" t="s">
        <v>74</v>
      </c>
      <c r="AR30" s="47">
        <f>Q30+S30+U30</f>
        <v>0.2</v>
      </c>
      <c r="AS30" s="129">
        <f t="shared" ref="AS30" si="1">SUM(AR30:AR33)</f>
        <v>1</v>
      </c>
      <c r="AT30" s="8"/>
      <c r="AU30" s="8"/>
      <c r="AV30" s="8"/>
      <c r="AW30" s="8"/>
    </row>
    <row r="31" spans="1:49" ht="146.1" customHeight="1" thickBot="1">
      <c r="A31" s="145"/>
      <c r="B31" s="145"/>
      <c r="C31" s="145"/>
      <c r="D31" s="145"/>
      <c r="E31" s="145"/>
      <c r="F31" s="137"/>
      <c r="G31" s="154"/>
      <c r="H31" s="147"/>
      <c r="I31" s="147"/>
      <c r="J31" s="201"/>
      <c r="K31" s="202"/>
      <c r="L31" s="202"/>
      <c r="M31" s="175"/>
      <c r="N31" s="127"/>
      <c r="O31" s="127"/>
      <c r="P31" s="127"/>
      <c r="Q31" s="127"/>
      <c r="R31" s="127"/>
      <c r="S31" s="127"/>
      <c r="T31" s="127"/>
      <c r="U31" s="127"/>
      <c r="V31" s="127"/>
      <c r="W31" s="127"/>
      <c r="X31" s="127"/>
      <c r="Y31" s="127"/>
      <c r="Z31" s="127"/>
      <c r="AA31" s="127"/>
      <c r="AB31" s="127"/>
      <c r="AC31" s="127"/>
      <c r="AD31" s="127"/>
      <c r="AE31" s="127"/>
      <c r="AF31" s="127"/>
      <c r="AG31" s="127"/>
      <c r="AH31" s="127"/>
      <c r="AI31" s="127"/>
      <c r="AJ31" s="127"/>
      <c r="AK31" s="127"/>
      <c r="AL31" s="127"/>
      <c r="AM31" s="127"/>
      <c r="AN31" s="128"/>
      <c r="AO31" s="65" t="s">
        <v>84</v>
      </c>
      <c r="AP31" s="65" t="s">
        <v>85</v>
      </c>
      <c r="AQ31" s="46" t="s">
        <v>75</v>
      </c>
      <c r="AR31" s="47">
        <f>W30+Y30+AA30</f>
        <v>0.30000000000000004</v>
      </c>
      <c r="AS31" s="129"/>
      <c r="AT31" s="8"/>
      <c r="AU31" s="8"/>
      <c r="AV31" s="8"/>
      <c r="AW31" s="8"/>
    </row>
    <row r="32" spans="1:49" ht="117.75" customHeight="1" thickBot="1">
      <c r="A32" s="145"/>
      <c r="B32" s="145"/>
      <c r="C32" s="145"/>
      <c r="D32" s="145"/>
      <c r="E32" s="145"/>
      <c r="F32" s="137"/>
      <c r="G32" s="154"/>
      <c r="H32" s="147"/>
      <c r="I32" s="147"/>
      <c r="J32" s="201"/>
      <c r="K32" s="202"/>
      <c r="L32" s="202"/>
      <c r="M32" s="175"/>
      <c r="N32" s="127"/>
      <c r="O32" s="127"/>
      <c r="P32" s="127"/>
      <c r="Q32" s="127"/>
      <c r="R32" s="127"/>
      <c r="S32" s="127"/>
      <c r="T32" s="127"/>
      <c r="U32" s="127"/>
      <c r="V32" s="127"/>
      <c r="W32" s="127"/>
      <c r="X32" s="127"/>
      <c r="Y32" s="127"/>
      <c r="Z32" s="127"/>
      <c r="AA32" s="127"/>
      <c r="AB32" s="127"/>
      <c r="AC32" s="127"/>
      <c r="AD32" s="127"/>
      <c r="AE32" s="127"/>
      <c r="AF32" s="127"/>
      <c r="AG32" s="127"/>
      <c r="AH32" s="127"/>
      <c r="AI32" s="127"/>
      <c r="AJ32" s="127"/>
      <c r="AK32" s="127"/>
      <c r="AL32" s="127"/>
      <c r="AM32" s="127"/>
      <c r="AN32" s="128"/>
      <c r="AO32" s="65" t="s">
        <v>86</v>
      </c>
      <c r="AP32" s="65" t="s">
        <v>87</v>
      </c>
      <c r="AQ32" s="46" t="s">
        <v>76</v>
      </c>
      <c r="AR32" s="47">
        <f>AC30+AE30+AG30</f>
        <v>0.30000000000000004</v>
      </c>
      <c r="AS32" s="129"/>
      <c r="AT32" s="8"/>
      <c r="AU32" s="8"/>
      <c r="AV32" s="8"/>
      <c r="AW32" s="8"/>
    </row>
    <row r="33" spans="1:49" ht="408" customHeight="1" thickBot="1">
      <c r="A33" s="145"/>
      <c r="B33" s="145"/>
      <c r="C33" s="145"/>
      <c r="D33" s="145"/>
      <c r="E33" s="145"/>
      <c r="F33" s="137"/>
      <c r="G33" s="154"/>
      <c r="H33" s="147"/>
      <c r="I33" s="147"/>
      <c r="J33" s="201"/>
      <c r="K33" s="202"/>
      <c r="L33" s="202"/>
      <c r="M33" s="175"/>
      <c r="N33" s="127"/>
      <c r="O33" s="127"/>
      <c r="P33" s="127"/>
      <c r="Q33" s="127"/>
      <c r="R33" s="127"/>
      <c r="S33" s="127"/>
      <c r="T33" s="127"/>
      <c r="U33" s="127"/>
      <c r="V33" s="127"/>
      <c r="W33" s="127"/>
      <c r="X33" s="127"/>
      <c r="Y33" s="127"/>
      <c r="Z33" s="127"/>
      <c r="AA33" s="127"/>
      <c r="AB33" s="127"/>
      <c r="AC33" s="127"/>
      <c r="AD33" s="127"/>
      <c r="AE33" s="127"/>
      <c r="AF33" s="127"/>
      <c r="AG33" s="127"/>
      <c r="AH33" s="127"/>
      <c r="AI33" s="127"/>
      <c r="AJ33" s="127"/>
      <c r="AK33" s="127"/>
      <c r="AL33" s="127"/>
      <c r="AM33" s="127"/>
      <c r="AN33" s="128"/>
      <c r="AO33" s="123" t="s">
        <v>88</v>
      </c>
      <c r="AP33" s="65" t="s">
        <v>89</v>
      </c>
      <c r="AQ33" s="46" t="s">
        <v>77</v>
      </c>
      <c r="AR33" s="47">
        <f>AI30+AK30+AM30</f>
        <v>0.2</v>
      </c>
      <c r="AS33" s="129"/>
      <c r="AT33" s="8"/>
      <c r="AU33" s="8"/>
      <c r="AV33" s="8"/>
      <c r="AW33" s="8"/>
    </row>
    <row r="34" spans="1:49" ht="44.25" customHeight="1" thickBot="1">
      <c r="A34" s="145" t="s">
        <v>61</v>
      </c>
      <c r="B34" s="145" t="s">
        <v>90</v>
      </c>
      <c r="C34" s="145" t="s">
        <v>91</v>
      </c>
      <c r="D34" s="145" t="s">
        <v>92</v>
      </c>
      <c r="E34" s="145" t="s">
        <v>93</v>
      </c>
      <c r="F34" s="137" t="s">
        <v>94</v>
      </c>
      <c r="G34" s="147" t="s">
        <v>95</v>
      </c>
      <c r="H34" s="147" t="s">
        <v>96</v>
      </c>
      <c r="I34" s="154" t="s">
        <v>97</v>
      </c>
      <c r="J34" s="201" t="s">
        <v>70</v>
      </c>
      <c r="K34" s="202">
        <v>44593</v>
      </c>
      <c r="L34" s="202">
        <v>44742</v>
      </c>
      <c r="M34" s="175" t="s">
        <v>71</v>
      </c>
      <c r="N34" s="127">
        <v>0.2</v>
      </c>
      <c r="O34" s="127">
        <f t="shared" ref="O34" si="2">N34*(P34+R34+T34+V34+X34+Z34+AB34+AD34+AF34+AH34+AJ34+AL34)</f>
        <v>0.2</v>
      </c>
      <c r="P34" s="127"/>
      <c r="Q34" s="127"/>
      <c r="R34" s="127">
        <v>0.2</v>
      </c>
      <c r="S34" s="127">
        <v>0.2</v>
      </c>
      <c r="T34" s="127">
        <v>0.2</v>
      </c>
      <c r="U34" s="127">
        <v>0.2</v>
      </c>
      <c r="V34" s="127">
        <v>0.2</v>
      </c>
      <c r="W34" s="127">
        <v>0.2</v>
      </c>
      <c r="X34" s="127">
        <v>0.2</v>
      </c>
      <c r="Y34" s="127">
        <v>0.2</v>
      </c>
      <c r="Z34" s="127">
        <v>0.2</v>
      </c>
      <c r="AA34" s="127">
        <v>0.2</v>
      </c>
      <c r="AB34" s="127"/>
      <c r="AC34" s="127"/>
      <c r="AD34" s="127"/>
      <c r="AE34" s="127"/>
      <c r="AF34" s="127"/>
      <c r="AG34" s="127"/>
      <c r="AH34" s="127"/>
      <c r="AI34" s="127"/>
      <c r="AJ34" s="127"/>
      <c r="AK34" s="127"/>
      <c r="AL34" s="127"/>
      <c r="AM34" s="127"/>
      <c r="AN34" s="128">
        <f>N34*(Q34+S34+U34+W34+Y34+AA34+AC34+AE34+AG34+AI34+AK34+AM34)</f>
        <v>0.2</v>
      </c>
      <c r="AO34" s="65" t="s">
        <v>98</v>
      </c>
      <c r="AP34" s="65" t="s">
        <v>99</v>
      </c>
      <c r="AQ34" s="46" t="s">
        <v>74</v>
      </c>
      <c r="AR34" s="47">
        <f>Q34+S34+U34</f>
        <v>0.4</v>
      </c>
      <c r="AS34" s="129">
        <f t="shared" ref="AS34" si="3">SUM(AR34:AR37)</f>
        <v>1</v>
      </c>
      <c r="AT34" s="8"/>
      <c r="AU34" s="8"/>
      <c r="AV34" s="8"/>
      <c r="AW34" s="8"/>
    </row>
    <row r="35" spans="1:49" ht="221.25" customHeight="1" thickBot="1">
      <c r="A35" s="145"/>
      <c r="B35" s="145"/>
      <c r="C35" s="145"/>
      <c r="D35" s="145"/>
      <c r="E35" s="145"/>
      <c r="F35" s="137"/>
      <c r="G35" s="147"/>
      <c r="H35" s="147"/>
      <c r="I35" s="154"/>
      <c r="J35" s="201"/>
      <c r="K35" s="202"/>
      <c r="L35" s="202"/>
      <c r="M35" s="175"/>
      <c r="N35" s="127"/>
      <c r="O35" s="127"/>
      <c r="P35" s="127"/>
      <c r="Q35" s="127"/>
      <c r="R35" s="127"/>
      <c r="S35" s="127"/>
      <c r="T35" s="127"/>
      <c r="U35" s="127"/>
      <c r="V35" s="127"/>
      <c r="W35" s="127"/>
      <c r="X35" s="127"/>
      <c r="Y35" s="127"/>
      <c r="Z35" s="127"/>
      <c r="AA35" s="127"/>
      <c r="AB35" s="127"/>
      <c r="AC35" s="127"/>
      <c r="AD35" s="127"/>
      <c r="AE35" s="127"/>
      <c r="AF35" s="127"/>
      <c r="AG35" s="127"/>
      <c r="AH35" s="127"/>
      <c r="AI35" s="127"/>
      <c r="AJ35" s="127"/>
      <c r="AK35" s="127"/>
      <c r="AL35" s="127"/>
      <c r="AM35" s="127"/>
      <c r="AN35" s="128"/>
      <c r="AO35" s="65" t="s">
        <v>100</v>
      </c>
      <c r="AP35" s="65" t="s">
        <v>101</v>
      </c>
      <c r="AQ35" s="46" t="s">
        <v>75</v>
      </c>
      <c r="AR35" s="47">
        <f>W34+Y34+AA34</f>
        <v>0.60000000000000009</v>
      </c>
      <c r="AS35" s="129"/>
      <c r="AT35" s="8"/>
      <c r="AU35" s="8"/>
      <c r="AV35" s="8"/>
      <c r="AW35" s="8"/>
    </row>
    <row r="36" spans="1:49" ht="44.25" customHeight="1" thickBot="1">
      <c r="A36" s="145"/>
      <c r="B36" s="145"/>
      <c r="C36" s="145"/>
      <c r="D36" s="145"/>
      <c r="E36" s="145"/>
      <c r="F36" s="137"/>
      <c r="G36" s="147"/>
      <c r="H36" s="147"/>
      <c r="I36" s="154"/>
      <c r="J36" s="201"/>
      <c r="K36" s="202"/>
      <c r="L36" s="202"/>
      <c r="M36" s="175"/>
      <c r="N36" s="127"/>
      <c r="O36" s="127"/>
      <c r="P36" s="127"/>
      <c r="Q36" s="127"/>
      <c r="R36" s="127"/>
      <c r="S36" s="127"/>
      <c r="T36" s="127"/>
      <c r="U36" s="127"/>
      <c r="V36" s="127"/>
      <c r="W36" s="127"/>
      <c r="X36" s="127"/>
      <c r="Y36" s="127"/>
      <c r="Z36" s="127"/>
      <c r="AA36" s="127"/>
      <c r="AB36" s="127"/>
      <c r="AC36" s="127"/>
      <c r="AD36" s="127"/>
      <c r="AE36" s="127"/>
      <c r="AF36" s="127"/>
      <c r="AG36" s="127"/>
      <c r="AH36" s="127"/>
      <c r="AI36" s="127"/>
      <c r="AJ36" s="127"/>
      <c r="AK36" s="127"/>
      <c r="AL36" s="127"/>
      <c r="AM36" s="127"/>
      <c r="AN36" s="128"/>
      <c r="AO36" s="46" t="s">
        <v>76</v>
      </c>
      <c r="AP36" s="46" t="s">
        <v>76</v>
      </c>
      <c r="AQ36" s="46" t="s">
        <v>76</v>
      </c>
      <c r="AR36" s="47">
        <f>AC34+AE34+AG34</f>
        <v>0</v>
      </c>
      <c r="AS36" s="129"/>
      <c r="AT36" s="8"/>
      <c r="AU36" s="8"/>
      <c r="AV36" s="8"/>
      <c r="AW36" s="8"/>
    </row>
    <row r="37" spans="1:49" ht="44.25" customHeight="1" thickBot="1">
      <c r="A37" s="145"/>
      <c r="B37" s="145"/>
      <c r="C37" s="145"/>
      <c r="D37" s="145"/>
      <c r="E37" s="145"/>
      <c r="F37" s="137"/>
      <c r="G37" s="147"/>
      <c r="H37" s="147"/>
      <c r="I37" s="154"/>
      <c r="J37" s="201"/>
      <c r="K37" s="202"/>
      <c r="L37" s="202"/>
      <c r="M37" s="175"/>
      <c r="N37" s="127"/>
      <c r="O37" s="127"/>
      <c r="P37" s="127"/>
      <c r="Q37" s="127"/>
      <c r="R37" s="127"/>
      <c r="S37" s="127"/>
      <c r="T37" s="127"/>
      <c r="U37" s="127"/>
      <c r="V37" s="127"/>
      <c r="W37" s="127"/>
      <c r="X37" s="127"/>
      <c r="Y37" s="127"/>
      <c r="Z37" s="127"/>
      <c r="AA37" s="127"/>
      <c r="AB37" s="127"/>
      <c r="AC37" s="127"/>
      <c r="AD37" s="127"/>
      <c r="AE37" s="127"/>
      <c r="AF37" s="127"/>
      <c r="AG37" s="127"/>
      <c r="AH37" s="127"/>
      <c r="AI37" s="127"/>
      <c r="AJ37" s="127"/>
      <c r="AK37" s="127"/>
      <c r="AL37" s="127"/>
      <c r="AM37" s="127"/>
      <c r="AN37" s="128"/>
      <c r="AO37" s="46" t="s">
        <v>77</v>
      </c>
      <c r="AP37" s="46" t="s">
        <v>77</v>
      </c>
      <c r="AQ37" s="46" t="s">
        <v>77</v>
      </c>
      <c r="AR37" s="47">
        <f>AI34+AK34+AM34</f>
        <v>0</v>
      </c>
      <c r="AS37" s="129"/>
      <c r="AT37" s="8"/>
      <c r="AU37" s="8"/>
      <c r="AV37" s="8"/>
      <c r="AW37" s="8"/>
    </row>
    <row r="38" spans="1:49" ht="125.25" customHeight="1" thickBot="1">
      <c r="A38" s="145" t="s">
        <v>61</v>
      </c>
      <c r="B38" s="145" t="s">
        <v>90</v>
      </c>
      <c r="C38" s="145" t="s">
        <v>102</v>
      </c>
      <c r="D38" s="145" t="s">
        <v>103</v>
      </c>
      <c r="E38" s="145" t="s">
        <v>104</v>
      </c>
      <c r="F38" s="137" t="s">
        <v>105</v>
      </c>
      <c r="G38" s="150" t="s">
        <v>106</v>
      </c>
      <c r="H38" s="150" t="s">
        <v>107</v>
      </c>
      <c r="I38" s="150" t="s">
        <v>108</v>
      </c>
      <c r="J38" s="201" t="s">
        <v>70</v>
      </c>
      <c r="K38" s="202">
        <v>44621</v>
      </c>
      <c r="L38" s="202">
        <v>44864</v>
      </c>
      <c r="M38" s="175" t="s">
        <v>71</v>
      </c>
      <c r="N38" s="127">
        <v>0.2</v>
      </c>
      <c r="O38" s="127">
        <f>N38*(P38+R38+T38+V38+X38+Z38+AB38+AD38+AF38+AH38+AJ38+AL38)</f>
        <v>0.2</v>
      </c>
      <c r="P38" s="127"/>
      <c r="Q38" s="127"/>
      <c r="R38" s="127"/>
      <c r="S38" s="127"/>
      <c r="T38" s="127">
        <v>0.2</v>
      </c>
      <c r="U38" s="127">
        <v>0.2</v>
      </c>
      <c r="V38" s="127"/>
      <c r="W38" s="127"/>
      <c r="X38" s="127">
        <v>0.2</v>
      </c>
      <c r="Y38" s="127">
        <v>0.2</v>
      </c>
      <c r="Z38" s="127"/>
      <c r="AA38" s="127"/>
      <c r="AB38" s="127">
        <v>0.2</v>
      </c>
      <c r="AC38" s="127">
        <v>0.2</v>
      </c>
      <c r="AD38" s="127"/>
      <c r="AE38" s="127"/>
      <c r="AF38" s="127">
        <v>0.2</v>
      </c>
      <c r="AG38" s="127">
        <v>0.2</v>
      </c>
      <c r="AH38" s="127">
        <v>0.2</v>
      </c>
      <c r="AI38" s="127">
        <v>0.2</v>
      </c>
      <c r="AJ38" s="127"/>
      <c r="AK38" s="127"/>
      <c r="AL38" s="127"/>
      <c r="AM38" s="127"/>
      <c r="AN38" s="128">
        <f>N38*(Q38+S38+U38+W38+Y38+AA38+AC38+AE38+AG38+AI38+AK38+AM38)</f>
        <v>0.2</v>
      </c>
      <c r="AO38" s="65" t="s">
        <v>109</v>
      </c>
      <c r="AP38" s="65" t="s">
        <v>110</v>
      </c>
      <c r="AQ38" s="46" t="s">
        <v>74</v>
      </c>
      <c r="AR38" s="47">
        <f>Q38+S38+U38</f>
        <v>0.2</v>
      </c>
      <c r="AS38" s="129">
        <f t="shared" ref="AS38" si="4">SUM(AR38:AR41)</f>
        <v>1</v>
      </c>
      <c r="AT38" s="8"/>
      <c r="AU38" s="8"/>
      <c r="AV38" s="8"/>
      <c r="AW38" s="8"/>
    </row>
    <row r="39" spans="1:49" ht="125.25" customHeight="1" thickBot="1">
      <c r="A39" s="145"/>
      <c r="B39" s="145"/>
      <c r="C39" s="145"/>
      <c r="D39" s="145"/>
      <c r="E39" s="145"/>
      <c r="F39" s="137"/>
      <c r="G39" s="150"/>
      <c r="H39" s="150"/>
      <c r="I39" s="150"/>
      <c r="J39" s="201"/>
      <c r="K39" s="202"/>
      <c r="L39" s="202"/>
      <c r="M39" s="175"/>
      <c r="N39" s="127"/>
      <c r="O39" s="127"/>
      <c r="P39" s="127"/>
      <c r="Q39" s="127"/>
      <c r="R39" s="127"/>
      <c r="S39" s="127"/>
      <c r="T39" s="127"/>
      <c r="U39" s="127"/>
      <c r="V39" s="127"/>
      <c r="W39" s="127"/>
      <c r="X39" s="127"/>
      <c r="Y39" s="127"/>
      <c r="Z39" s="127"/>
      <c r="AA39" s="127"/>
      <c r="AB39" s="127"/>
      <c r="AC39" s="127"/>
      <c r="AD39" s="127"/>
      <c r="AE39" s="127"/>
      <c r="AF39" s="127"/>
      <c r="AG39" s="127"/>
      <c r="AH39" s="127"/>
      <c r="AI39" s="127"/>
      <c r="AJ39" s="127"/>
      <c r="AK39" s="127"/>
      <c r="AL39" s="127"/>
      <c r="AM39" s="127"/>
      <c r="AN39" s="128"/>
      <c r="AO39" s="65" t="s">
        <v>111</v>
      </c>
      <c r="AP39" s="65" t="s">
        <v>112</v>
      </c>
      <c r="AQ39" s="46" t="s">
        <v>75</v>
      </c>
      <c r="AR39" s="47">
        <f>W38+Y38+AA38</f>
        <v>0.2</v>
      </c>
      <c r="AS39" s="129"/>
      <c r="AT39" s="8"/>
      <c r="AU39" s="8"/>
      <c r="AV39" s="8"/>
      <c r="AW39" s="8"/>
    </row>
    <row r="40" spans="1:49" ht="125.25" customHeight="1" thickBot="1">
      <c r="A40" s="145"/>
      <c r="B40" s="145"/>
      <c r="C40" s="145"/>
      <c r="D40" s="145"/>
      <c r="E40" s="145"/>
      <c r="F40" s="137"/>
      <c r="G40" s="150"/>
      <c r="H40" s="150"/>
      <c r="I40" s="150"/>
      <c r="J40" s="201"/>
      <c r="K40" s="202"/>
      <c r="L40" s="202"/>
      <c r="M40" s="175"/>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127"/>
      <c r="AK40" s="127"/>
      <c r="AL40" s="127"/>
      <c r="AM40" s="127"/>
      <c r="AN40" s="128"/>
      <c r="AO40" s="65" t="s">
        <v>113</v>
      </c>
      <c r="AP40" s="65" t="s">
        <v>114</v>
      </c>
      <c r="AQ40" s="46" t="s">
        <v>76</v>
      </c>
      <c r="AR40" s="47">
        <f>AC38+AE38+AG38</f>
        <v>0.4</v>
      </c>
      <c r="AS40" s="129"/>
      <c r="AT40" s="8"/>
      <c r="AU40" s="8"/>
      <c r="AV40" s="8"/>
      <c r="AW40" s="8"/>
    </row>
    <row r="41" spans="1:49" ht="173.25" customHeight="1" thickBot="1">
      <c r="A41" s="145"/>
      <c r="B41" s="145"/>
      <c r="C41" s="145"/>
      <c r="D41" s="145"/>
      <c r="E41" s="145"/>
      <c r="F41" s="137"/>
      <c r="G41" s="150"/>
      <c r="H41" s="150"/>
      <c r="I41" s="150"/>
      <c r="J41" s="201"/>
      <c r="K41" s="202"/>
      <c r="L41" s="202"/>
      <c r="M41" s="175"/>
      <c r="N41" s="127"/>
      <c r="O41" s="127"/>
      <c r="P41" s="127"/>
      <c r="Q41" s="127"/>
      <c r="R41" s="127"/>
      <c r="S41" s="127"/>
      <c r="T41" s="127"/>
      <c r="U41" s="127"/>
      <c r="V41" s="127"/>
      <c r="W41" s="127"/>
      <c r="X41" s="127"/>
      <c r="Y41" s="127"/>
      <c r="Z41" s="127"/>
      <c r="AA41" s="127"/>
      <c r="AB41" s="127"/>
      <c r="AC41" s="127"/>
      <c r="AD41" s="127"/>
      <c r="AE41" s="127"/>
      <c r="AF41" s="127"/>
      <c r="AG41" s="127"/>
      <c r="AH41" s="127"/>
      <c r="AI41" s="127"/>
      <c r="AJ41" s="127"/>
      <c r="AK41" s="127"/>
      <c r="AL41" s="127"/>
      <c r="AM41" s="127"/>
      <c r="AN41" s="128"/>
      <c r="AO41" s="123" t="s">
        <v>115</v>
      </c>
      <c r="AP41" s="65" t="s">
        <v>116</v>
      </c>
      <c r="AQ41" s="46" t="s">
        <v>77</v>
      </c>
      <c r="AR41" s="47">
        <f>AI38+AK38+AM38</f>
        <v>0.2</v>
      </c>
      <c r="AS41" s="129"/>
      <c r="AT41" s="8"/>
      <c r="AU41" s="8"/>
      <c r="AV41" s="8"/>
      <c r="AW41" s="8"/>
    </row>
    <row r="42" spans="1:49" ht="185.25" customHeight="1" thickBot="1">
      <c r="A42" s="145"/>
      <c r="B42" s="145"/>
      <c r="C42" s="145"/>
      <c r="D42" s="145"/>
      <c r="E42" s="145"/>
      <c r="F42" s="137" t="s">
        <v>117</v>
      </c>
      <c r="G42" s="147" t="s">
        <v>118</v>
      </c>
      <c r="H42" s="147" t="s">
        <v>119</v>
      </c>
      <c r="I42" s="147" t="s">
        <v>120</v>
      </c>
      <c r="J42" s="201" t="s">
        <v>70</v>
      </c>
      <c r="K42" s="202">
        <v>44621</v>
      </c>
      <c r="L42" s="202">
        <v>44834</v>
      </c>
      <c r="M42" s="175" t="s">
        <v>71</v>
      </c>
      <c r="N42" s="127">
        <v>0.2</v>
      </c>
      <c r="O42" s="127">
        <f t="shared" ref="O42" si="5">N42*(P42+R42+T42+V42+X42+Z42+AB42+AD42+AF42+AH42+AJ42+AL42)</f>
        <v>0.2</v>
      </c>
      <c r="P42" s="127"/>
      <c r="Q42" s="127"/>
      <c r="R42" s="127"/>
      <c r="S42" s="127"/>
      <c r="T42" s="127">
        <v>0.2</v>
      </c>
      <c r="U42" s="127">
        <v>0.2</v>
      </c>
      <c r="V42" s="127"/>
      <c r="W42" s="127"/>
      <c r="X42" s="127"/>
      <c r="Y42" s="127"/>
      <c r="Z42" s="127">
        <v>0.4</v>
      </c>
      <c r="AA42" s="127">
        <v>0.4</v>
      </c>
      <c r="AB42" s="127"/>
      <c r="AC42" s="127"/>
      <c r="AD42" s="127"/>
      <c r="AE42" s="127"/>
      <c r="AF42" s="127">
        <v>0.4</v>
      </c>
      <c r="AG42" s="127">
        <v>0.4</v>
      </c>
      <c r="AH42" s="127"/>
      <c r="AI42" s="127"/>
      <c r="AJ42" s="127"/>
      <c r="AK42" s="127"/>
      <c r="AL42" s="127"/>
      <c r="AM42" s="127"/>
      <c r="AN42" s="128">
        <f>N42*(Q42+S42+U42+W42+Y42+AA42+AC42+AE42+AG42+AI42+AK42+AM42)</f>
        <v>0.2</v>
      </c>
      <c r="AO42" s="65" t="s">
        <v>121</v>
      </c>
      <c r="AP42" s="65" t="s">
        <v>122</v>
      </c>
      <c r="AQ42" s="46" t="s">
        <v>74</v>
      </c>
      <c r="AR42" s="47">
        <f>Q42+S42+U42</f>
        <v>0.2</v>
      </c>
      <c r="AS42" s="129">
        <f t="shared" ref="AS42" si="6">SUM(AR42:AR45)</f>
        <v>1</v>
      </c>
      <c r="AT42" s="8"/>
      <c r="AU42" s="8"/>
      <c r="AV42" s="8"/>
      <c r="AW42" s="8"/>
    </row>
    <row r="43" spans="1:49" ht="185.25" customHeight="1" thickBot="1">
      <c r="A43" s="145"/>
      <c r="B43" s="145"/>
      <c r="C43" s="145"/>
      <c r="D43" s="145"/>
      <c r="E43" s="145"/>
      <c r="F43" s="137"/>
      <c r="G43" s="147"/>
      <c r="H43" s="147"/>
      <c r="I43" s="147"/>
      <c r="J43" s="201"/>
      <c r="K43" s="202"/>
      <c r="L43" s="202"/>
      <c r="M43" s="175"/>
      <c r="N43" s="127"/>
      <c r="O43" s="127"/>
      <c r="P43" s="127"/>
      <c r="Q43" s="127"/>
      <c r="R43" s="127"/>
      <c r="S43" s="127"/>
      <c r="T43" s="127"/>
      <c r="U43" s="127"/>
      <c r="V43" s="127"/>
      <c r="W43" s="127"/>
      <c r="X43" s="127"/>
      <c r="Y43" s="127"/>
      <c r="Z43" s="127"/>
      <c r="AA43" s="127"/>
      <c r="AB43" s="127"/>
      <c r="AC43" s="127"/>
      <c r="AD43" s="127"/>
      <c r="AE43" s="127"/>
      <c r="AF43" s="127"/>
      <c r="AG43" s="127"/>
      <c r="AH43" s="127"/>
      <c r="AI43" s="127"/>
      <c r="AJ43" s="127"/>
      <c r="AK43" s="127"/>
      <c r="AL43" s="127"/>
      <c r="AM43" s="127"/>
      <c r="AN43" s="128"/>
      <c r="AO43" s="65" t="s">
        <v>123</v>
      </c>
      <c r="AP43" s="65" t="s">
        <v>124</v>
      </c>
      <c r="AQ43" s="46" t="s">
        <v>75</v>
      </c>
      <c r="AR43" s="47">
        <f>W42+Y42+AA42</f>
        <v>0.4</v>
      </c>
      <c r="AS43" s="129"/>
      <c r="AT43" s="8"/>
      <c r="AU43" s="8"/>
      <c r="AV43" s="8"/>
      <c r="AW43" s="8"/>
    </row>
    <row r="44" spans="1:49" ht="209.25" customHeight="1" thickBot="1">
      <c r="A44" s="145"/>
      <c r="B44" s="145"/>
      <c r="C44" s="145"/>
      <c r="D44" s="145"/>
      <c r="E44" s="145"/>
      <c r="F44" s="137"/>
      <c r="G44" s="147"/>
      <c r="H44" s="147"/>
      <c r="I44" s="147"/>
      <c r="J44" s="201"/>
      <c r="K44" s="202"/>
      <c r="L44" s="202"/>
      <c r="M44" s="175"/>
      <c r="N44" s="127"/>
      <c r="O44" s="127"/>
      <c r="P44" s="127"/>
      <c r="Q44" s="127"/>
      <c r="R44" s="127"/>
      <c r="S44" s="127"/>
      <c r="T44" s="127"/>
      <c r="U44" s="127"/>
      <c r="V44" s="127"/>
      <c r="W44" s="127"/>
      <c r="X44" s="127"/>
      <c r="Y44" s="127"/>
      <c r="Z44" s="127"/>
      <c r="AA44" s="127"/>
      <c r="AB44" s="127"/>
      <c r="AC44" s="127"/>
      <c r="AD44" s="127"/>
      <c r="AE44" s="127"/>
      <c r="AF44" s="127"/>
      <c r="AG44" s="127"/>
      <c r="AH44" s="127"/>
      <c r="AI44" s="127"/>
      <c r="AJ44" s="127"/>
      <c r="AK44" s="127"/>
      <c r="AL44" s="127"/>
      <c r="AM44" s="127"/>
      <c r="AN44" s="128"/>
      <c r="AO44" s="65" t="s">
        <v>125</v>
      </c>
      <c r="AP44" s="65" t="s">
        <v>126</v>
      </c>
      <c r="AQ44" s="46" t="s">
        <v>76</v>
      </c>
      <c r="AR44" s="47">
        <f>AC42+AE42+AG42</f>
        <v>0.4</v>
      </c>
      <c r="AS44" s="129"/>
      <c r="AT44" s="8"/>
      <c r="AU44" s="8"/>
      <c r="AV44" s="8"/>
      <c r="AW44" s="8"/>
    </row>
    <row r="45" spans="1:49" ht="29.25" customHeight="1" thickBot="1">
      <c r="A45" s="145"/>
      <c r="B45" s="145"/>
      <c r="C45" s="145"/>
      <c r="D45" s="145"/>
      <c r="E45" s="145"/>
      <c r="F45" s="137"/>
      <c r="G45" s="147"/>
      <c r="H45" s="147"/>
      <c r="I45" s="147"/>
      <c r="J45" s="201"/>
      <c r="K45" s="202"/>
      <c r="L45" s="202"/>
      <c r="M45" s="175"/>
      <c r="N45" s="127"/>
      <c r="O45" s="127"/>
      <c r="P45" s="127"/>
      <c r="Q45" s="127"/>
      <c r="R45" s="127"/>
      <c r="S45" s="127"/>
      <c r="T45" s="127"/>
      <c r="U45" s="127"/>
      <c r="V45" s="127"/>
      <c r="W45" s="127"/>
      <c r="X45" s="127"/>
      <c r="Y45" s="127"/>
      <c r="Z45" s="127"/>
      <c r="AA45" s="127"/>
      <c r="AB45" s="127"/>
      <c r="AC45" s="127"/>
      <c r="AD45" s="127"/>
      <c r="AE45" s="127"/>
      <c r="AF45" s="127"/>
      <c r="AG45" s="127"/>
      <c r="AH45" s="127"/>
      <c r="AI45" s="127"/>
      <c r="AJ45" s="127"/>
      <c r="AK45" s="127"/>
      <c r="AL45" s="127"/>
      <c r="AM45" s="127"/>
      <c r="AN45" s="128"/>
      <c r="AO45" s="46" t="s">
        <v>77</v>
      </c>
      <c r="AP45" s="46" t="s">
        <v>77</v>
      </c>
      <c r="AQ45" s="46" t="s">
        <v>77</v>
      </c>
      <c r="AR45" s="47">
        <f>AI42+AK42+AM42</f>
        <v>0</v>
      </c>
      <c r="AS45" s="129"/>
      <c r="AT45" s="8"/>
      <c r="AU45" s="8"/>
      <c r="AV45" s="8"/>
      <c r="AW45" s="8"/>
    </row>
    <row r="46" spans="1:49" ht="118.5" customHeight="1" thickBot="1">
      <c r="A46" s="145" t="s">
        <v>127</v>
      </c>
      <c r="B46" s="145" t="s">
        <v>128</v>
      </c>
      <c r="C46" s="145" t="s">
        <v>129</v>
      </c>
      <c r="D46" s="145" t="s">
        <v>130</v>
      </c>
      <c r="E46" s="145" t="s">
        <v>131</v>
      </c>
      <c r="F46" s="148" t="s">
        <v>132</v>
      </c>
      <c r="G46" s="137" t="s">
        <v>133</v>
      </c>
      <c r="H46" s="137" t="s">
        <v>134</v>
      </c>
      <c r="I46" s="137" t="s">
        <v>135</v>
      </c>
      <c r="J46" s="201" t="s">
        <v>136</v>
      </c>
      <c r="K46" s="202">
        <v>44562</v>
      </c>
      <c r="L46" s="202">
        <v>44915</v>
      </c>
      <c r="M46" s="175" t="s">
        <v>71</v>
      </c>
      <c r="N46" s="127">
        <v>0.34</v>
      </c>
      <c r="O46" s="127" t="e">
        <f t="shared" ref="O46" si="7">N46*(P46+R46+T46+V46+X46+Z46+AB46+AD46+AF46+AH46+AJ46+AL46)</f>
        <v>#VALUE!</v>
      </c>
      <c r="P46" s="127">
        <v>0.1</v>
      </c>
      <c r="Q46" s="127">
        <v>0.1</v>
      </c>
      <c r="R46" s="127"/>
      <c r="S46" s="127"/>
      <c r="T46" s="127"/>
      <c r="U46" s="127"/>
      <c r="V46" s="127"/>
      <c r="W46" s="127"/>
      <c r="X46" s="127">
        <v>0.1</v>
      </c>
      <c r="Y46" s="127">
        <v>0.1</v>
      </c>
      <c r="Z46" s="127"/>
      <c r="AA46" s="127"/>
      <c r="AB46" s="127">
        <v>0.22</v>
      </c>
      <c r="AC46" s="127">
        <v>0.22</v>
      </c>
      <c r="AD46" s="127">
        <v>0.1</v>
      </c>
      <c r="AE46" s="127">
        <v>0.1</v>
      </c>
      <c r="AF46" s="127">
        <v>0.1</v>
      </c>
      <c r="AG46" s="127">
        <v>0.1</v>
      </c>
      <c r="AH46" s="127">
        <v>0.16</v>
      </c>
      <c r="AI46" s="127">
        <v>0.16</v>
      </c>
      <c r="AJ46" s="127"/>
      <c r="AK46" s="127"/>
      <c r="AL46" s="127" t="s">
        <v>137</v>
      </c>
      <c r="AM46" s="127">
        <v>0.22</v>
      </c>
      <c r="AN46" s="128">
        <f>N46*(Q46+S46+U46+W46+Y46+AA46+AC46+AE46+AG46+AI46+AK46+AM46)</f>
        <v>0.34</v>
      </c>
      <c r="AO46" s="65" t="s">
        <v>138</v>
      </c>
      <c r="AP46" s="65" t="s">
        <v>139</v>
      </c>
      <c r="AQ46" s="46" t="s">
        <v>74</v>
      </c>
      <c r="AR46" s="47">
        <f>Q46+S46+U46</f>
        <v>0.1</v>
      </c>
      <c r="AS46" s="129">
        <f>SUM(AR46:AR49)</f>
        <v>1</v>
      </c>
      <c r="AT46" s="8"/>
      <c r="AU46" s="8"/>
      <c r="AV46" s="8"/>
      <c r="AW46" s="8"/>
    </row>
    <row r="47" spans="1:49" ht="169.5" customHeight="1" thickBot="1">
      <c r="A47" s="145"/>
      <c r="B47" s="145"/>
      <c r="C47" s="145"/>
      <c r="D47" s="145"/>
      <c r="E47" s="145"/>
      <c r="F47" s="148"/>
      <c r="G47" s="137"/>
      <c r="H47" s="137"/>
      <c r="I47" s="137"/>
      <c r="J47" s="201"/>
      <c r="K47" s="202"/>
      <c r="L47" s="202"/>
      <c r="M47" s="175"/>
      <c r="N47" s="127"/>
      <c r="O47" s="127"/>
      <c r="P47" s="127"/>
      <c r="Q47" s="127"/>
      <c r="R47" s="127"/>
      <c r="S47" s="127"/>
      <c r="T47" s="127"/>
      <c r="U47" s="127"/>
      <c r="V47" s="127"/>
      <c r="W47" s="127"/>
      <c r="X47" s="127"/>
      <c r="Y47" s="127"/>
      <c r="Z47" s="127"/>
      <c r="AA47" s="127"/>
      <c r="AB47" s="127"/>
      <c r="AC47" s="127"/>
      <c r="AD47" s="127"/>
      <c r="AE47" s="127"/>
      <c r="AF47" s="127"/>
      <c r="AG47" s="127"/>
      <c r="AH47" s="127"/>
      <c r="AI47" s="127"/>
      <c r="AJ47" s="127"/>
      <c r="AK47" s="127"/>
      <c r="AL47" s="127"/>
      <c r="AM47" s="127"/>
      <c r="AN47" s="128"/>
      <c r="AO47" s="65" t="s">
        <v>140</v>
      </c>
      <c r="AP47" s="65" t="s">
        <v>141</v>
      </c>
      <c r="AQ47" s="46" t="s">
        <v>75</v>
      </c>
      <c r="AR47" s="47">
        <f>W46+Y46+AA46</f>
        <v>0.1</v>
      </c>
      <c r="AS47" s="129"/>
      <c r="AT47" s="8"/>
      <c r="AU47" s="8"/>
      <c r="AV47" s="8"/>
      <c r="AW47" s="8"/>
    </row>
    <row r="48" spans="1:49" ht="164.25" customHeight="1" thickBot="1">
      <c r="A48" s="145"/>
      <c r="B48" s="145"/>
      <c r="C48" s="145"/>
      <c r="D48" s="145"/>
      <c r="E48" s="145"/>
      <c r="F48" s="148"/>
      <c r="G48" s="137"/>
      <c r="H48" s="137"/>
      <c r="I48" s="137"/>
      <c r="J48" s="201"/>
      <c r="K48" s="202"/>
      <c r="L48" s="202"/>
      <c r="M48" s="175"/>
      <c r="N48" s="127"/>
      <c r="O48" s="127"/>
      <c r="P48" s="127"/>
      <c r="Q48" s="127"/>
      <c r="R48" s="127"/>
      <c r="S48" s="127"/>
      <c r="T48" s="127"/>
      <c r="U48" s="127"/>
      <c r="V48" s="127"/>
      <c r="W48" s="127"/>
      <c r="X48" s="127"/>
      <c r="Y48" s="127"/>
      <c r="Z48" s="127"/>
      <c r="AA48" s="127"/>
      <c r="AB48" s="127"/>
      <c r="AC48" s="127"/>
      <c r="AD48" s="127"/>
      <c r="AE48" s="127"/>
      <c r="AF48" s="127"/>
      <c r="AG48" s="127"/>
      <c r="AH48" s="127"/>
      <c r="AI48" s="127"/>
      <c r="AJ48" s="127"/>
      <c r="AK48" s="127"/>
      <c r="AL48" s="127"/>
      <c r="AM48" s="127"/>
      <c r="AN48" s="128"/>
      <c r="AO48" s="65" t="s">
        <v>113</v>
      </c>
      <c r="AP48" s="65" t="s">
        <v>114</v>
      </c>
      <c r="AQ48" s="46" t="s">
        <v>76</v>
      </c>
      <c r="AR48" s="47">
        <f>AC46+AE46+AG46</f>
        <v>0.42000000000000004</v>
      </c>
      <c r="AS48" s="129"/>
      <c r="AT48" s="8"/>
      <c r="AU48" s="8"/>
      <c r="AV48" s="8"/>
      <c r="AW48" s="8"/>
    </row>
    <row r="49" spans="1:49" ht="221.25" customHeight="1" thickBot="1">
      <c r="A49" s="145"/>
      <c r="B49" s="145"/>
      <c r="C49" s="145"/>
      <c r="D49" s="145"/>
      <c r="E49" s="145"/>
      <c r="F49" s="148"/>
      <c r="G49" s="137"/>
      <c r="H49" s="137"/>
      <c r="I49" s="137"/>
      <c r="J49" s="201"/>
      <c r="K49" s="202"/>
      <c r="L49" s="202"/>
      <c r="M49" s="175"/>
      <c r="N49" s="127"/>
      <c r="O49" s="127"/>
      <c r="P49" s="127"/>
      <c r="Q49" s="127"/>
      <c r="R49" s="127"/>
      <c r="S49" s="127"/>
      <c r="T49" s="127"/>
      <c r="U49" s="127"/>
      <c r="V49" s="127"/>
      <c r="W49" s="127"/>
      <c r="X49" s="127"/>
      <c r="Y49" s="127"/>
      <c r="Z49" s="127"/>
      <c r="AA49" s="127"/>
      <c r="AB49" s="127"/>
      <c r="AC49" s="127"/>
      <c r="AD49" s="127"/>
      <c r="AE49" s="127"/>
      <c r="AF49" s="127"/>
      <c r="AG49" s="127"/>
      <c r="AH49" s="127"/>
      <c r="AI49" s="127"/>
      <c r="AJ49" s="127"/>
      <c r="AK49" s="127"/>
      <c r="AL49" s="127"/>
      <c r="AM49" s="127"/>
      <c r="AN49" s="128"/>
      <c r="AO49" s="124" t="s">
        <v>142</v>
      </c>
      <c r="AP49" s="65" t="s">
        <v>143</v>
      </c>
      <c r="AQ49" s="46" t="s">
        <v>77</v>
      </c>
      <c r="AR49" s="47">
        <f>AI46+AK46+AM46</f>
        <v>0.38</v>
      </c>
      <c r="AS49" s="129"/>
      <c r="AT49" s="8"/>
      <c r="AU49" s="8"/>
      <c r="AV49" s="8"/>
      <c r="AW49" s="8"/>
    </row>
    <row r="50" spans="1:49" ht="56.25" customHeight="1" thickBot="1">
      <c r="A50" s="145"/>
      <c r="B50" s="145"/>
      <c r="C50" s="145"/>
      <c r="D50" s="145"/>
      <c r="E50" s="145"/>
      <c r="F50" s="185" t="s">
        <v>144</v>
      </c>
      <c r="G50" s="137" t="s">
        <v>145</v>
      </c>
      <c r="H50" s="137" t="s">
        <v>146</v>
      </c>
      <c r="I50" s="137" t="s">
        <v>147</v>
      </c>
      <c r="J50" s="201" t="s">
        <v>148</v>
      </c>
      <c r="K50" s="202">
        <v>44607</v>
      </c>
      <c r="L50" s="202">
        <v>44895</v>
      </c>
      <c r="M50" s="175" t="s">
        <v>71</v>
      </c>
      <c r="N50" s="127">
        <v>0.33</v>
      </c>
      <c r="O50" s="127">
        <f t="shared" ref="O50" si="8">N50*(P50+R50+T50+V50+X50+Z50+AB50+AD50+AF50+AH50+AJ50+AL50)</f>
        <v>0.33</v>
      </c>
      <c r="P50" s="127"/>
      <c r="Q50" s="127"/>
      <c r="R50" s="127">
        <v>0.1</v>
      </c>
      <c r="S50" s="127">
        <v>0.1</v>
      </c>
      <c r="T50" s="127"/>
      <c r="U50" s="127"/>
      <c r="V50" s="127">
        <v>0.2</v>
      </c>
      <c r="W50" s="127">
        <v>0.2</v>
      </c>
      <c r="X50" s="127"/>
      <c r="Y50" s="127"/>
      <c r="Z50" s="127">
        <v>0.25</v>
      </c>
      <c r="AA50" s="127">
        <v>0.25</v>
      </c>
      <c r="AB50" s="127"/>
      <c r="AC50" s="127"/>
      <c r="AD50" s="127">
        <v>0.25</v>
      </c>
      <c r="AE50" s="127">
        <v>0.25</v>
      </c>
      <c r="AF50" s="127"/>
      <c r="AG50" s="127"/>
      <c r="AH50" s="127"/>
      <c r="AI50" s="127"/>
      <c r="AJ50" s="127">
        <v>0.2</v>
      </c>
      <c r="AK50" s="127">
        <v>0.2</v>
      </c>
      <c r="AL50" s="127"/>
      <c r="AM50" s="127"/>
      <c r="AN50" s="128">
        <f>N50*(Q50+S50+U50+W50+Y50+AA50+AC50+AE50+AG50+AI50+AK50+AM50)</f>
        <v>0.33</v>
      </c>
      <c r="AO50" s="65" t="s">
        <v>149</v>
      </c>
      <c r="AP50" s="65" t="s">
        <v>150</v>
      </c>
      <c r="AQ50" s="46" t="s">
        <v>74</v>
      </c>
      <c r="AR50" s="47">
        <f>Q50+S50+U50</f>
        <v>0.1</v>
      </c>
      <c r="AS50" s="129">
        <f>SUM(AR50:AR53)</f>
        <v>1</v>
      </c>
      <c r="AT50" s="8"/>
      <c r="AU50" s="8"/>
      <c r="AV50" s="8"/>
      <c r="AW50" s="8"/>
    </row>
    <row r="51" spans="1:49" ht="56.25" customHeight="1" thickBot="1">
      <c r="A51" s="145"/>
      <c r="B51" s="145"/>
      <c r="C51" s="145"/>
      <c r="D51" s="145"/>
      <c r="E51" s="145"/>
      <c r="F51" s="185"/>
      <c r="G51" s="137"/>
      <c r="H51" s="137"/>
      <c r="I51" s="137"/>
      <c r="J51" s="201"/>
      <c r="K51" s="202"/>
      <c r="L51" s="202"/>
      <c r="M51" s="175"/>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8"/>
      <c r="AO51" s="65" t="s">
        <v>151</v>
      </c>
      <c r="AP51" s="65" t="s">
        <v>152</v>
      </c>
      <c r="AQ51" s="46" t="s">
        <v>75</v>
      </c>
      <c r="AR51" s="47">
        <f>W50+Y50+AA50</f>
        <v>0.45</v>
      </c>
      <c r="AS51" s="129"/>
      <c r="AT51" s="8"/>
      <c r="AU51" s="8"/>
      <c r="AV51" s="8"/>
      <c r="AW51" s="8"/>
    </row>
    <row r="52" spans="1:49" ht="56.25" customHeight="1" thickBot="1">
      <c r="A52" s="145"/>
      <c r="B52" s="145"/>
      <c r="C52" s="145"/>
      <c r="D52" s="145"/>
      <c r="E52" s="145"/>
      <c r="F52" s="185"/>
      <c r="G52" s="137"/>
      <c r="H52" s="137"/>
      <c r="I52" s="137"/>
      <c r="J52" s="201"/>
      <c r="K52" s="202"/>
      <c r="L52" s="202"/>
      <c r="M52" s="175"/>
      <c r="N52" s="127"/>
      <c r="O52" s="127"/>
      <c r="P52" s="127"/>
      <c r="Q52" s="127"/>
      <c r="R52" s="127"/>
      <c r="S52" s="127"/>
      <c r="T52" s="127"/>
      <c r="U52" s="127"/>
      <c r="V52" s="127"/>
      <c r="W52" s="127"/>
      <c r="X52" s="127"/>
      <c r="Y52" s="127"/>
      <c r="Z52" s="127"/>
      <c r="AA52" s="127"/>
      <c r="AB52" s="127"/>
      <c r="AC52" s="127"/>
      <c r="AD52" s="127"/>
      <c r="AE52" s="127"/>
      <c r="AF52" s="127"/>
      <c r="AG52" s="127"/>
      <c r="AH52" s="127"/>
      <c r="AI52" s="127"/>
      <c r="AJ52" s="127"/>
      <c r="AK52" s="127"/>
      <c r="AL52" s="127"/>
      <c r="AM52" s="127"/>
      <c r="AN52" s="128"/>
      <c r="AO52" s="65" t="s">
        <v>153</v>
      </c>
      <c r="AP52" s="65" t="s">
        <v>154</v>
      </c>
      <c r="AQ52" s="46" t="s">
        <v>76</v>
      </c>
      <c r="AR52" s="47">
        <f>AC50+AE50+AG50</f>
        <v>0.25</v>
      </c>
      <c r="AS52" s="129"/>
      <c r="AT52" s="8"/>
      <c r="AU52" s="8"/>
      <c r="AV52" s="8"/>
      <c r="AW52" s="8"/>
    </row>
    <row r="53" spans="1:49" ht="172.5" customHeight="1" thickBot="1">
      <c r="A53" s="145"/>
      <c r="B53" s="145"/>
      <c r="C53" s="145"/>
      <c r="D53" s="145"/>
      <c r="E53" s="145"/>
      <c r="F53" s="185"/>
      <c r="G53" s="137"/>
      <c r="H53" s="137"/>
      <c r="I53" s="137"/>
      <c r="J53" s="201"/>
      <c r="K53" s="202"/>
      <c r="L53" s="202"/>
      <c r="M53" s="175"/>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8"/>
      <c r="AO53" s="123" t="s">
        <v>155</v>
      </c>
      <c r="AP53" s="65" t="s">
        <v>156</v>
      </c>
      <c r="AQ53" s="46" t="s">
        <v>77</v>
      </c>
      <c r="AR53" s="47">
        <f>AI50+AK50+AM50</f>
        <v>0.2</v>
      </c>
      <c r="AS53" s="129"/>
      <c r="AT53" s="8"/>
      <c r="AU53" s="8"/>
      <c r="AV53" s="8"/>
      <c r="AW53" s="8"/>
    </row>
    <row r="54" spans="1:49" ht="56.25" customHeight="1" thickBot="1">
      <c r="A54" s="145"/>
      <c r="B54" s="145" t="s">
        <v>128</v>
      </c>
      <c r="C54" s="145" t="s">
        <v>129</v>
      </c>
      <c r="D54" s="145" t="s">
        <v>130</v>
      </c>
      <c r="E54" s="145" t="s">
        <v>131</v>
      </c>
      <c r="F54" s="137" t="s">
        <v>157</v>
      </c>
      <c r="G54" s="137" t="s">
        <v>158</v>
      </c>
      <c r="H54" s="137" t="s">
        <v>159</v>
      </c>
      <c r="I54" s="137" t="s">
        <v>160</v>
      </c>
      <c r="J54" s="201" t="s">
        <v>161</v>
      </c>
      <c r="K54" s="202">
        <v>44562</v>
      </c>
      <c r="L54" s="202">
        <v>44651</v>
      </c>
      <c r="M54" s="175" t="s">
        <v>71</v>
      </c>
      <c r="N54" s="127">
        <v>0.33</v>
      </c>
      <c r="O54" s="127">
        <f t="shared" ref="O54" si="9">N54*(P54+R54+T54+V54+X54+Z54+AB54+AD54+AF54+AH54+AJ54+AL54)</f>
        <v>0.33</v>
      </c>
      <c r="P54" s="127">
        <v>0.33</v>
      </c>
      <c r="Q54" s="127">
        <v>0.33</v>
      </c>
      <c r="R54" s="127">
        <v>0.33</v>
      </c>
      <c r="S54" s="127">
        <v>0.33</v>
      </c>
      <c r="T54" s="127">
        <v>0.34</v>
      </c>
      <c r="U54" s="127">
        <v>0.34</v>
      </c>
      <c r="V54" s="127"/>
      <c r="W54" s="127"/>
      <c r="X54" s="127"/>
      <c r="Y54" s="127"/>
      <c r="Z54" s="127"/>
      <c r="AA54" s="127"/>
      <c r="AB54" s="127"/>
      <c r="AC54" s="127"/>
      <c r="AD54" s="127"/>
      <c r="AE54" s="127"/>
      <c r="AF54" s="127"/>
      <c r="AG54" s="127"/>
      <c r="AH54" s="127"/>
      <c r="AI54" s="127"/>
      <c r="AJ54" s="127"/>
      <c r="AK54" s="127"/>
      <c r="AL54" s="127"/>
      <c r="AM54" s="127"/>
      <c r="AN54" s="128">
        <f>N54*(Q54+S54+U54+W54+Y54+AA54+AC54+AE54+AG54+AI54+AK54+AM54)</f>
        <v>0.33</v>
      </c>
      <c r="AO54" s="65" t="s">
        <v>162</v>
      </c>
      <c r="AP54" s="65" t="s">
        <v>163</v>
      </c>
      <c r="AQ54" s="46" t="s">
        <v>74</v>
      </c>
      <c r="AR54" s="47">
        <f>Q54+S54+U54</f>
        <v>1</v>
      </c>
      <c r="AS54" s="129">
        <f>SUM(AR54:AR57)</f>
        <v>1</v>
      </c>
      <c r="AT54" s="8"/>
      <c r="AU54" s="8"/>
      <c r="AV54" s="8"/>
      <c r="AW54" s="8"/>
    </row>
    <row r="55" spans="1:49" ht="56.25" customHeight="1" thickBot="1">
      <c r="A55" s="145"/>
      <c r="B55" s="145"/>
      <c r="C55" s="145"/>
      <c r="D55" s="145"/>
      <c r="E55" s="145"/>
      <c r="F55" s="137"/>
      <c r="G55" s="137"/>
      <c r="H55" s="137"/>
      <c r="I55" s="137"/>
      <c r="J55" s="201"/>
      <c r="K55" s="202"/>
      <c r="L55" s="202"/>
      <c r="M55" s="175"/>
      <c r="N55" s="127"/>
      <c r="O55" s="127"/>
      <c r="P55" s="127"/>
      <c r="Q55" s="127"/>
      <c r="R55" s="127"/>
      <c r="S55" s="127"/>
      <c r="T55" s="127"/>
      <c r="U55" s="127"/>
      <c r="V55" s="127"/>
      <c r="W55" s="127"/>
      <c r="X55" s="127"/>
      <c r="Y55" s="127"/>
      <c r="Z55" s="127"/>
      <c r="AA55" s="127"/>
      <c r="AB55" s="127"/>
      <c r="AC55" s="127"/>
      <c r="AD55" s="127"/>
      <c r="AE55" s="127"/>
      <c r="AF55" s="127"/>
      <c r="AG55" s="127"/>
      <c r="AH55" s="127"/>
      <c r="AI55" s="127"/>
      <c r="AJ55" s="127"/>
      <c r="AK55" s="127"/>
      <c r="AL55" s="127"/>
      <c r="AM55" s="127"/>
      <c r="AN55" s="128"/>
      <c r="AO55" s="46" t="s">
        <v>75</v>
      </c>
      <c r="AP55" s="46" t="s">
        <v>75</v>
      </c>
      <c r="AQ55" s="46" t="s">
        <v>75</v>
      </c>
      <c r="AR55" s="47">
        <f>W54+Y54+AA54</f>
        <v>0</v>
      </c>
      <c r="AS55" s="129"/>
      <c r="AT55" s="8"/>
      <c r="AU55" s="8"/>
      <c r="AV55" s="8"/>
      <c r="AW55" s="8"/>
    </row>
    <row r="56" spans="1:49" ht="56.25" customHeight="1" thickBot="1">
      <c r="A56" s="145"/>
      <c r="B56" s="145"/>
      <c r="C56" s="145"/>
      <c r="D56" s="145"/>
      <c r="E56" s="145"/>
      <c r="F56" s="137"/>
      <c r="G56" s="137"/>
      <c r="H56" s="137"/>
      <c r="I56" s="137"/>
      <c r="J56" s="201"/>
      <c r="K56" s="202"/>
      <c r="L56" s="202"/>
      <c r="M56" s="175"/>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8"/>
      <c r="AO56" s="46" t="s">
        <v>76</v>
      </c>
      <c r="AP56" s="46" t="s">
        <v>76</v>
      </c>
      <c r="AQ56" s="46" t="s">
        <v>76</v>
      </c>
      <c r="AR56" s="47">
        <f>AC54+AE54+AG54</f>
        <v>0</v>
      </c>
      <c r="AS56" s="129"/>
      <c r="AT56" s="8"/>
      <c r="AU56" s="8"/>
      <c r="AV56" s="8"/>
      <c r="AW56" s="8"/>
    </row>
    <row r="57" spans="1:49" ht="56.25" customHeight="1" thickBot="1">
      <c r="A57" s="209"/>
      <c r="B57" s="209"/>
      <c r="C57" s="209"/>
      <c r="D57" s="209"/>
      <c r="E57" s="209"/>
      <c r="F57" s="137"/>
      <c r="G57" s="130"/>
      <c r="H57" s="130"/>
      <c r="I57" s="130"/>
      <c r="J57" s="212"/>
      <c r="K57" s="203"/>
      <c r="L57" s="203"/>
      <c r="M57" s="219"/>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20"/>
      <c r="AO57" s="114" t="s">
        <v>77</v>
      </c>
      <c r="AP57" s="114" t="s">
        <v>77</v>
      </c>
      <c r="AQ57" s="114" t="s">
        <v>77</v>
      </c>
      <c r="AR57" s="113">
        <f>AI54+AK54+AM54</f>
        <v>0</v>
      </c>
      <c r="AS57" s="221"/>
      <c r="AT57" s="8"/>
      <c r="AU57" s="8"/>
      <c r="AV57" s="8"/>
      <c r="AW57" s="8"/>
    </row>
    <row r="58" spans="1:49" ht="56.25" customHeight="1" thickBot="1">
      <c r="A58" s="145" t="s">
        <v>164</v>
      </c>
      <c r="B58" s="209" t="s">
        <v>165</v>
      </c>
      <c r="C58" s="145" t="s">
        <v>166</v>
      </c>
      <c r="D58" s="145" t="s">
        <v>167</v>
      </c>
      <c r="E58" s="145" t="s">
        <v>168</v>
      </c>
      <c r="F58" s="137" t="s">
        <v>169</v>
      </c>
      <c r="G58" s="137" t="s">
        <v>170</v>
      </c>
      <c r="H58" s="137" t="s">
        <v>171</v>
      </c>
      <c r="I58" s="137" t="s">
        <v>135</v>
      </c>
      <c r="J58" s="201" t="s">
        <v>70</v>
      </c>
      <c r="K58" s="202">
        <v>44682</v>
      </c>
      <c r="L58" s="202">
        <v>44926</v>
      </c>
      <c r="M58" s="175" t="s">
        <v>71</v>
      </c>
      <c r="N58" s="204">
        <v>1</v>
      </c>
      <c r="O58" s="204">
        <f>N58*(P58+R58+T58+V58+X58+Z58+AB58+AD58+AF58+AH58+AJ58+AL58)</f>
        <v>1</v>
      </c>
      <c r="P58" s="204"/>
      <c r="Q58" s="204"/>
      <c r="R58" s="204"/>
      <c r="S58" s="204"/>
      <c r="T58" s="204"/>
      <c r="U58" s="204"/>
      <c r="V58" s="204"/>
      <c r="W58" s="204"/>
      <c r="X58" s="204">
        <v>0.33</v>
      </c>
      <c r="Y58" s="204">
        <v>1</v>
      </c>
      <c r="Z58" s="204"/>
      <c r="AA58" s="204"/>
      <c r="AB58" s="204"/>
      <c r="AC58" s="204"/>
      <c r="AD58" s="204">
        <v>0.33</v>
      </c>
      <c r="AE58" s="204"/>
      <c r="AF58" s="204"/>
      <c r="AG58" s="204"/>
      <c r="AH58" s="204"/>
      <c r="AI58" s="204"/>
      <c r="AJ58" s="204"/>
      <c r="AK58" s="204"/>
      <c r="AL58" s="204">
        <v>0.34</v>
      </c>
      <c r="AM58" s="204"/>
      <c r="AN58" s="216">
        <f>N58*(Q58+S58+U58+W58+Y58+AA58+AC58+AE58+AG58+AI58+AK58+AM58)</f>
        <v>1</v>
      </c>
      <c r="AO58" s="5" t="s">
        <v>74</v>
      </c>
      <c r="AP58" s="5" t="s">
        <v>74</v>
      </c>
      <c r="AQ58" s="5" t="s">
        <v>74</v>
      </c>
      <c r="AR58" s="39">
        <f>Q58+S58+U58</f>
        <v>0</v>
      </c>
      <c r="AS58" s="213">
        <f>SUM(AR58:AR61)</f>
        <v>1</v>
      </c>
      <c r="AT58" s="8"/>
      <c r="AU58" s="8"/>
      <c r="AV58" s="8"/>
      <c r="AW58" s="8"/>
    </row>
    <row r="59" spans="1:49" ht="56.25" customHeight="1" thickBot="1">
      <c r="A59" s="145"/>
      <c r="B59" s="210"/>
      <c r="C59" s="145"/>
      <c r="D59" s="145"/>
      <c r="E59" s="145"/>
      <c r="F59" s="137"/>
      <c r="G59" s="137"/>
      <c r="H59" s="137"/>
      <c r="I59" s="137"/>
      <c r="J59" s="201"/>
      <c r="K59" s="202"/>
      <c r="L59" s="202"/>
      <c r="M59" s="175"/>
      <c r="N59" s="205"/>
      <c r="O59" s="205"/>
      <c r="P59" s="205"/>
      <c r="Q59" s="205"/>
      <c r="R59" s="205"/>
      <c r="S59" s="205"/>
      <c r="T59" s="205"/>
      <c r="U59" s="205"/>
      <c r="V59" s="205"/>
      <c r="W59" s="205"/>
      <c r="X59" s="205"/>
      <c r="Y59" s="205"/>
      <c r="Z59" s="205"/>
      <c r="AA59" s="205"/>
      <c r="AB59" s="205"/>
      <c r="AC59" s="205"/>
      <c r="AD59" s="205"/>
      <c r="AE59" s="205"/>
      <c r="AF59" s="205"/>
      <c r="AG59" s="205"/>
      <c r="AH59" s="205"/>
      <c r="AI59" s="205"/>
      <c r="AJ59" s="205"/>
      <c r="AK59" s="205"/>
      <c r="AL59" s="205"/>
      <c r="AM59" s="205"/>
      <c r="AN59" s="217"/>
      <c r="AO59" s="67" t="s">
        <v>172</v>
      </c>
      <c r="AP59" s="67" t="s">
        <v>173</v>
      </c>
      <c r="AQ59" s="37" t="s">
        <v>75</v>
      </c>
      <c r="AR59" s="38">
        <f>W58+Y58+AA58</f>
        <v>1</v>
      </c>
      <c r="AS59" s="214"/>
      <c r="AT59" s="8"/>
      <c r="AU59" s="8"/>
      <c r="AV59" s="8"/>
      <c r="AW59" s="8"/>
    </row>
    <row r="60" spans="1:49" ht="56.25" customHeight="1" thickBot="1">
      <c r="A60" s="145"/>
      <c r="B60" s="210"/>
      <c r="C60" s="145"/>
      <c r="D60" s="145"/>
      <c r="E60" s="145"/>
      <c r="F60" s="137"/>
      <c r="G60" s="137"/>
      <c r="H60" s="137"/>
      <c r="I60" s="137"/>
      <c r="J60" s="201"/>
      <c r="K60" s="202"/>
      <c r="L60" s="202"/>
      <c r="M60" s="175"/>
      <c r="N60" s="205"/>
      <c r="O60" s="205"/>
      <c r="P60" s="205"/>
      <c r="Q60" s="205"/>
      <c r="R60" s="205"/>
      <c r="S60" s="205"/>
      <c r="T60" s="205"/>
      <c r="U60" s="205"/>
      <c r="V60" s="205"/>
      <c r="W60" s="205"/>
      <c r="X60" s="205"/>
      <c r="Y60" s="205"/>
      <c r="Z60" s="205"/>
      <c r="AA60" s="205"/>
      <c r="AB60" s="205"/>
      <c r="AC60" s="205"/>
      <c r="AD60" s="205"/>
      <c r="AE60" s="205"/>
      <c r="AF60" s="205"/>
      <c r="AG60" s="205"/>
      <c r="AH60" s="205"/>
      <c r="AI60" s="205"/>
      <c r="AJ60" s="205"/>
      <c r="AK60" s="205"/>
      <c r="AL60" s="205"/>
      <c r="AM60" s="205"/>
      <c r="AN60" s="217"/>
      <c r="AO60" s="37" t="s">
        <v>76</v>
      </c>
      <c r="AP60" s="37" t="s">
        <v>76</v>
      </c>
      <c r="AQ60" s="37" t="s">
        <v>76</v>
      </c>
      <c r="AR60" s="38">
        <f>AC58+AE58+AG58</f>
        <v>0</v>
      </c>
      <c r="AS60" s="214"/>
      <c r="AT60" s="8"/>
      <c r="AU60" s="8"/>
      <c r="AV60" s="8"/>
      <c r="AW60" s="8"/>
    </row>
    <row r="61" spans="1:49" ht="27.6" customHeight="1" thickBot="1">
      <c r="A61" s="145"/>
      <c r="B61" s="211"/>
      <c r="C61" s="145"/>
      <c r="D61" s="145"/>
      <c r="E61" s="145"/>
      <c r="F61" s="137"/>
      <c r="G61" s="137"/>
      <c r="H61" s="137"/>
      <c r="I61" s="137"/>
      <c r="J61" s="201"/>
      <c r="K61" s="202"/>
      <c r="L61" s="202"/>
      <c r="M61" s="175"/>
      <c r="N61" s="206"/>
      <c r="O61" s="206"/>
      <c r="P61" s="206"/>
      <c r="Q61" s="206"/>
      <c r="R61" s="206"/>
      <c r="S61" s="206"/>
      <c r="T61" s="206"/>
      <c r="U61" s="206"/>
      <c r="V61" s="206"/>
      <c r="W61" s="206"/>
      <c r="X61" s="206"/>
      <c r="Y61" s="206"/>
      <c r="Z61" s="206"/>
      <c r="AA61" s="206"/>
      <c r="AB61" s="206"/>
      <c r="AC61" s="206"/>
      <c r="AD61" s="206"/>
      <c r="AE61" s="206"/>
      <c r="AF61" s="206"/>
      <c r="AG61" s="206"/>
      <c r="AH61" s="206"/>
      <c r="AI61" s="206"/>
      <c r="AJ61" s="206"/>
      <c r="AK61" s="206"/>
      <c r="AL61" s="206"/>
      <c r="AM61" s="206"/>
      <c r="AN61" s="218"/>
      <c r="AO61" s="40" t="s">
        <v>77</v>
      </c>
      <c r="AP61" s="40" t="s">
        <v>77</v>
      </c>
      <c r="AQ61" s="40" t="s">
        <v>77</v>
      </c>
      <c r="AR61" s="41">
        <f>AI58+AK58+AM58</f>
        <v>0</v>
      </c>
      <c r="AS61" s="215"/>
      <c r="AT61" s="8"/>
      <c r="AU61" s="8"/>
      <c r="AV61" s="8"/>
      <c r="AW61" s="8"/>
    </row>
    <row r="62" spans="1:49" ht="30.9" customHeight="1" thickBot="1">
      <c r="A62" s="209" t="s">
        <v>61</v>
      </c>
      <c r="B62" s="209" t="s">
        <v>62</v>
      </c>
      <c r="C62" s="209" t="s">
        <v>174</v>
      </c>
      <c r="D62" s="209" t="s">
        <v>175</v>
      </c>
      <c r="E62" s="209" t="s">
        <v>176</v>
      </c>
      <c r="F62" s="137" t="s">
        <v>177</v>
      </c>
      <c r="G62" s="137" t="s">
        <v>178</v>
      </c>
      <c r="H62" s="137" t="s">
        <v>179</v>
      </c>
      <c r="I62" s="137" t="s">
        <v>180</v>
      </c>
      <c r="J62" s="201" t="s">
        <v>70</v>
      </c>
      <c r="K62" s="202">
        <v>44587</v>
      </c>
      <c r="L62" s="202">
        <v>44925</v>
      </c>
      <c r="M62" s="175" t="s">
        <v>181</v>
      </c>
      <c r="N62" s="207">
        <v>0.25</v>
      </c>
      <c r="O62" s="207">
        <f t="shared" ref="O62" si="10">N62*(P62+R62+T62+V62+X62+Z62+AB62+AD62+AF62+AH62+AJ62+AL62)</f>
        <v>0.24999999999999997</v>
      </c>
      <c r="P62" s="207">
        <v>0.03</v>
      </c>
      <c r="Q62" s="207">
        <v>0.03</v>
      </c>
      <c r="R62" s="207">
        <v>0.11</v>
      </c>
      <c r="S62" s="207">
        <v>0.11</v>
      </c>
      <c r="T62" s="207">
        <v>0.09</v>
      </c>
      <c r="U62" s="207">
        <v>0.09</v>
      </c>
      <c r="V62" s="207">
        <v>0.09</v>
      </c>
      <c r="W62" s="207">
        <v>0.09</v>
      </c>
      <c r="X62" s="207">
        <v>0.09</v>
      </c>
      <c r="Y62" s="207">
        <v>0.09</v>
      </c>
      <c r="Z62" s="207">
        <v>0.09</v>
      </c>
      <c r="AA62" s="207">
        <v>0.09</v>
      </c>
      <c r="AB62" s="207">
        <v>0.09</v>
      </c>
      <c r="AC62" s="207">
        <v>0.09</v>
      </c>
      <c r="AD62" s="207">
        <v>0.09</v>
      </c>
      <c r="AE62" s="207">
        <v>0.09</v>
      </c>
      <c r="AF62" s="207">
        <v>0.09</v>
      </c>
      <c r="AG62" s="207">
        <v>0.09</v>
      </c>
      <c r="AH62" s="207">
        <v>0.09</v>
      </c>
      <c r="AI62" s="207">
        <v>0.09</v>
      </c>
      <c r="AJ62" s="207">
        <v>0.09</v>
      </c>
      <c r="AK62" s="207">
        <v>0.09</v>
      </c>
      <c r="AL62" s="207">
        <v>0.05</v>
      </c>
      <c r="AM62" s="207">
        <v>0.05</v>
      </c>
      <c r="AN62" s="300">
        <f t="shared" ref="AN62" si="11">N62*(Q62+S62+U62+W62+Y62+AA62+AC62+AE62+AG62+AI62+AK62+AM62)</f>
        <v>0.24999999999999997</v>
      </c>
      <c r="AO62" s="117" t="s">
        <v>182</v>
      </c>
      <c r="AP62" s="118" t="s">
        <v>183</v>
      </c>
      <c r="AQ62" s="119" t="s">
        <v>184</v>
      </c>
      <c r="AR62" s="120">
        <f>Q62+S62+U62</f>
        <v>0.23</v>
      </c>
      <c r="AS62" s="301">
        <f t="shared" ref="AS62" si="12">SUM(AR62:AR65)</f>
        <v>1</v>
      </c>
      <c r="AT62" s="8"/>
      <c r="AU62" s="8"/>
      <c r="AV62" s="8"/>
      <c r="AW62" s="8"/>
    </row>
    <row r="63" spans="1:49" ht="30.9" customHeight="1" thickBot="1">
      <c r="A63" s="210"/>
      <c r="B63" s="210"/>
      <c r="C63" s="210"/>
      <c r="D63" s="210"/>
      <c r="E63" s="210"/>
      <c r="F63" s="137"/>
      <c r="G63" s="137"/>
      <c r="H63" s="137"/>
      <c r="I63" s="137"/>
      <c r="J63" s="201"/>
      <c r="K63" s="202"/>
      <c r="L63" s="202"/>
      <c r="M63" s="175"/>
      <c r="N63" s="205"/>
      <c r="O63" s="205"/>
      <c r="P63" s="205"/>
      <c r="Q63" s="205"/>
      <c r="R63" s="205"/>
      <c r="S63" s="205"/>
      <c r="T63" s="205"/>
      <c r="U63" s="205"/>
      <c r="V63" s="205"/>
      <c r="W63" s="205"/>
      <c r="X63" s="205"/>
      <c r="Y63" s="205"/>
      <c r="Z63" s="205"/>
      <c r="AA63" s="205"/>
      <c r="AB63" s="205"/>
      <c r="AC63" s="205"/>
      <c r="AD63" s="205"/>
      <c r="AE63" s="205"/>
      <c r="AF63" s="205"/>
      <c r="AG63" s="205"/>
      <c r="AH63" s="205"/>
      <c r="AI63" s="205"/>
      <c r="AJ63" s="205"/>
      <c r="AK63" s="205"/>
      <c r="AL63" s="205"/>
      <c r="AM63" s="205"/>
      <c r="AN63" s="217"/>
      <c r="AO63" s="110" t="s">
        <v>185</v>
      </c>
      <c r="AP63" s="111" t="s">
        <v>186</v>
      </c>
      <c r="AQ63" s="112" t="s">
        <v>184</v>
      </c>
      <c r="AR63" s="38">
        <f>W62+Y62+AA62</f>
        <v>0.27</v>
      </c>
      <c r="AS63" s="214"/>
      <c r="AT63" s="8"/>
      <c r="AU63" s="8"/>
      <c r="AV63" s="8"/>
      <c r="AW63" s="8"/>
    </row>
    <row r="64" spans="1:49" ht="189.75" customHeight="1" thickBot="1">
      <c r="A64" s="210"/>
      <c r="B64" s="210"/>
      <c r="C64" s="210"/>
      <c r="D64" s="210"/>
      <c r="E64" s="210"/>
      <c r="F64" s="137"/>
      <c r="G64" s="137"/>
      <c r="H64" s="137"/>
      <c r="I64" s="137"/>
      <c r="J64" s="201"/>
      <c r="K64" s="202"/>
      <c r="L64" s="202"/>
      <c r="M64" s="175"/>
      <c r="N64" s="205"/>
      <c r="O64" s="205"/>
      <c r="P64" s="205"/>
      <c r="Q64" s="205"/>
      <c r="R64" s="205"/>
      <c r="S64" s="205"/>
      <c r="T64" s="205"/>
      <c r="U64" s="205"/>
      <c r="V64" s="205"/>
      <c r="W64" s="205"/>
      <c r="X64" s="205"/>
      <c r="Y64" s="205"/>
      <c r="Z64" s="205"/>
      <c r="AA64" s="205"/>
      <c r="AB64" s="205"/>
      <c r="AC64" s="205"/>
      <c r="AD64" s="205"/>
      <c r="AE64" s="205"/>
      <c r="AF64" s="205"/>
      <c r="AG64" s="205"/>
      <c r="AH64" s="205"/>
      <c r="AI64" s="205"/>
      <c r="AJ64" s="205"/>
      <c r="AK64" s="205"/>
      <c r="AL64" s="205"/>
      <c r="AM64" s="205"/>
      <c r="AN64" s="217"/>
      <c r="AO64" s="110" t="s">
        <v>187</v>
      </c>
      <c r="AP64" s="111" t="s">
        <v>188</v>
      </c>
      <c r="AQ64" s="112" t="s">
        <v>184</v>
      </c>
      <c r="AR64" s="38">
        <f>AC62+AE62+AG62</f>
        <v>0.27</v>
      </c>
      <c r="AS64" s="214"/>
      <c r="AT64" s="8"/>
      <c r="AU64" s="8"/>
      <c r="AV64" s="8"/>
      <c r="AW64" s="8"/>
    </row>
    <row r="65" spans="1:49" ht="198.75" customHeight="1">
      <c r="A65" s="210"/>
      <c r="B65" s="210"/>
      <c r="C65" s="210"/>
      <c r="D65" s="210"/>
      <c r="E65" s="210"/>
      <c r="F65" s="137"/>
      <c r="G65" s="137"/>
      <c r="H65" s="137"/>
      <c r="I65" s="137"/>
      <c r="J65" s="201"/>
      <c r="K65" s="202"/>
      <c r="L65" s="202"/>
      <c r="M65" s="175"/>
      <c r="N65" s="205"/>
      <c r="O65" s="205"/>
      <c r="P65" s="205"/>
      <c r="Q65" s="205"/>
      <c r="R65" s="205"/>
      <c r="S65" s="205"/>
      <c r="T65" s="205"/>
      <c r="U65" s="205"/>
      <c r="V65" s="205"/>
      <c r="W65" s="205"/>
      <c r="X65" s="205"/>
      <c r="Y65" s="205"/>
      <c r="Z65" s="205"/>
      <c r="AA65" s="205"/>
      <c r="AB65" s="205"/>
      <c r="AC65" s="205"/>
      <c r="AD65" s="205"/>
      <c r="AE65" s="205"/>
      <c r="AF65" s="205"/>
      <c r="AG65" s="205"/>
      <c r="AH65" s="205"/>
      <c r="AI65" s="205"/>
      <c r="AJ65" s="205"/>
      <c r="AK65" s="205"/>
      <c r="AL65" s="205"/>
      <c r="AM65" s="205"/>
      <c r="AN65" s="217"/>
      <c r="AO65" s="126" t="s">
        <v>189</v>
      </c>
      <c r="AP65" s="111" t="s">
        <v>190</v>
      </c>
      <c r="AQ65" s="37" t="s">
        <v>184</v>
      </c>
      <c r="AR65" s="38">
        <f>AI62+AK62+AM62</f>
        <v>0.22999999999999998</v>
      </c>
      <c r="AS65" s="214"/>
      <c r="AT65" s="8"/>
      <c r="AU65" s="8"/>
      <c r="AV65" s="8"/>
      <c r="AW65" s="8"/>
    </row>
    <row r="66" spans="1:49" ht="400.5" customHeight="1">
      <c r="A66" s="210"/>
      <c r="B66" s="210"/>
      <c r="C66" s="210"/>
      <c r="D66" s="210"/>
      <c r="E66" s="210"/>
      <c r="F66" s="137" t="s">
        <v>191</v>
      </c>
      <c r="G66" s="137" t="s">
        <v>192</v>
      </c>
      <c r="H66" s="137" t="s">
        <v>193</v>
      </c>
      <c r="I66" s="137" t="s">
        <v>194</v>
      </c>
      <c r="J66" s="201" t="s">
        <v>70</v>
      </c>
      <c r="K66" s="202">
        <v>44587</v>
      </c>
      <c r="L66" s="202">
        <v>44925</v>
      </c>
      <c r="M66" s="175" t="s">
        <v>181</v>
      </c>
      <c r="N66" s="205">
        <v>0.25</v>
      </c>
      <c r="O66" s="205">
        <f t="shared" ref="O66" si="13">N66*(P66+R66+T66+V66+X66+Z66+AB66+AD66+AF66+AH66+AJ66+AL66)</f>
        <v>0.26249999999999996</v>
      </c>
      <c r="P66" s="205">
        <v>0.03</v>
      </c>
      <c r="Q66" s="205">
        <v>0.03</v>
      </c>
      <c r="R66" s="205">
        <v>0.11</v>
      </c>
      <c r="S66" s="205">
        <v>0.11</v>
      </c>
      <c r="T66" s="205">
        <v>0.09</v>
      </c>
      <c r="U66" s="205">
        <v>0.09</v>
      </c>
      <c r="V66" s="205">
        <v>0.09</v>
      </c>
      <c r="W66" s="205">
        <v>0.09</v>
      </c>
      <c r="X66" s="205">
        <v>0.09</v>
      </c>
      <c r="Y66" s="205">
        <v>0.09</v>
      </c>
      <c r="Z66" s="205">
        <v>0.09</v>
      </c>
      <c r="AA66" s="205">
        <v>0.09</v>
      </c>
      <c r="AB66" s="205">
        <v>0.09</v>
      </c>
      <c r="AC66" s="205">
        <v>0.09</v>
      </c>
      <c r="AD66" s="205">
        <v>0.09</v>
      </c>
      <c r="AE66" s="205">
        <v>0.09</v>
      </c>
      <c r="AF66" s="205">
        <v>0.09</v>
      </c>
      <c r="AG66" s="205">
        <v>0.09</v>
      </c>
      <c r="AH66" s="205">
        <v>0.09</v>
      </c>
      <c r="AI66" s="205">
        <v>0.09</v>
      </c>
      <c r="AJ66" s="205">
        <v>0.09</v>
      </c>
      <c r="AK66" s="205">
        <v>0.09</v>
      </c>
      <c r="AL66" s="205">
        <v>0.1</v>
      </c>
      <c r="AM66" s="205">
        <v>0.05</v>
      </c>
      <c r="AN66" s="300">
        <f>N66*(Q66+S66+U66+W66+Y66+AA66+AC66+AE66+AG66+AI66+AK66+AM66)</f>
        <v>0.24999999999999997</v>
      </c>
      <c r="AO66" s="110" t="s">
        <v>195</v>
      </c>
      <c r="AP66" s="110" t="s">
        <v>196</v>
      </c>
      <c r="AQ66" s="112" t="s">
        <v>197</v>
      </c>
      <c r="AR66" s="38">
        <f>Q66+S66+U66</f>
        <v>0.23</v>
      </c>
      <c r="AS66" s="214">
        <f>SUM(AR66:AR69)</f>
        <v>1</v>
      </c>
      <c r="AT66" s="8"/>
      <c r="AU66" s="8"/>
      <c r="AV66" s="8"/>
      <c r="AW66" s="8"/>
    </row>
    <row r="67" spans="1:49" ht="400.5" customHeight="1">
      <c r="A67" s="210"/>
      <c r="B67" s="210"/>
      <c r="C67" s="210"/>
      <c r="D67" s="210"/>
      <c r="E67" s="210"/>
      <c r="F67" s="137"/>
      <c r="G67" s="137"/>
      <c r="H67" s="137"/>
      <c r="I67" s="137"/>
      <c r="J67" s="201"/>
      <c r="K67" s="202"/>
      <c r="L67" s="202"/>
      <c r="M67" s="175"/>
      <c r="N67" s="205"/>
      <c r="O67" s="205"/>
      <c r="P67" s="205"/>
      <c r="Q67" s="205"/>
      <c r="R67" s="205"/>
      <c r="S67" s="205"/>
      <c r="T67" s="205"/>
      <c r="U67" s="205"/>
      <c r="V67" s="205"/>
      <c r="W67" s="205"/>
      <c r="X67" s="205"/>
      <c r="Y67" s="205"/>
      <c r="Z67" s="205"/>
      <c r="AA67" s="205"/>
      <c r="AB67" s="205"/>
      <c r="AC67" s="205"/>
      <c r="AD67" s="205"/>
      <c r="AE67" s="205"/>
      <c r="AF67" s="205"/>
      <c r="AG67" s="205"/>
      <c r="AH67" s="205"/>
      <c r="AI67" s="205"/>
      <c r="AJ67" s="205"/>
      <c r="AK67" s="205"/>
      <c r="AL67" s="205"/>
      <c r="AM67" s="205"/>
      <c r="AN67" s="217"/>
      <c r="AO67" s="110" t="s">
        <v>198</v>
      </c>
      <c r="AP67" s="110" t="s">
        <v>199</v>
      </c>
      <c r="AQ67" s="112" t="s">
        <v>75</v>
      </c>
      <c r="AR67" s="38">
        <f>W66+Y66+AA66</f>
        <v>0.27</v>
      </c>
      <c r="AS67" s="214"/>
      <c r="AT67" s="8"/>
      <c r="AU67" s="8"/>
      <c r="AV67" s="8"/>
      <c r="AW67" s="8"/>
    </row>
    <row r="68" spans="1:49" ht="409.5" customHeight="1">
      <c r="A68" s="210"/>
      <c r="B68" s="210"/>
      <c r="C68" s="210"/>
      <c r="D68" s="210"/>
      <c r="E68" s="210"/>
      <c r="F68" s="137"/>
      <c r="G68" s="137"/>
      <c r="H68" s="137"/>
      <c r="I68" s="137"/>
      <c r="J68" s="201"/>
      <c r="K68" s="202"/>
      <c r="L68" s="202"/>
      <c r="M68" s="175"/>
      <c r="N68" s="205"/>
      <c r="O68" s="205"/>
      <c r="P68" s="205"/>
      <c r="Q68" s="205"/>
      <c r="R68" s="205"/>
      <c r="S68" s="205"/>
      <c r="T68" s="205"/>
      <c r="U68" s="205"/>
      <c r="V68" s="205"/>
      <c r="W68" s="205"/>
      <c r="X68" s="205"/>
      <c r="Y68" s="205"/>
      <c r="Z68" s="205"/>
      <c r="AA68" s="205"/>
      <c r="AB68" s="205"/>
      <c r="AC68" s="205"/>
      <c r="AD68" s="205"/>
      <c r="AE68" s="205"/>
      <c r="AF68" s="205"/>
      <c r="AG68" s="205"/>
      <c r="AH68" s="205"/>
      <c r="AI68" s="205"/>
      <c r="AJ68" s="205"/>
      <c r="AK68" s="205"/>
      <c r="AL68" s="205"/>
      <c r="AM68" s="205"/>
      <c r="AN68" s="217"/>
      <c r="AO68" s="125" t="s">
        <v>200</v>
      </c>
      <c r="AP68" s="115" t="s">
        <v>201</v>
      </c>
      <c r="AQ68" s="116" t="s">
        <v>202</v>
      </c>
      <c r="AR68" s="38">
        <f>AC66+AE66+AG66</f>
        <v>0.27</v>
      </c>
      <c r="AS68" s="214"/>
      <c r="AT68" s="8"/>
      <c r="AU68" s="8"/>
      <c r="AV68" s="8"/>
      <c r="AW68" s="8"/>
    </row>
    <row r="69" spans="1:49" ht="409.5" customHeight="1">
      <c r="A69" s="211"/>
      <c r="B69" s="211"/>
      <c r="C69" s="211"/>
      <c r="D69" s="211"/>
      <c r="E69" s="211"/>
      <c r="F69" s="137"/>
      <c r="G69" s="137"/>
      <c r="H69" s="137"/>
      <c r="I69" s="137"/>
      <c r="J69" s="201"/>
      <c r="K69" s="202"/>
      <c r="L69" s="202"/>
      <c r="M69" s="175"/>
      <c r="N69" s="206"/>
      <c r="O69" s="206"/>
      <c r="P69" s="206"/>
      <c r="Q69" s="206"/>
      <c r="R69" s="206"/>
      <c r="S69" s="206"/>
      <c r="T69" s="206"/>
      <c r="U69" s="206"/>
      <c r="V69" s="206"/>
      <c r="W69" s="206"/>
      <c r="X69" s="206"/>
      <c r="Y69" s="206"/>
      <c r="Z69" s="206"/>
      <c r="AA69" s="206"/>
      <c r="AB69" s="206"/>
      <c r="AC69" s="206"/>
      <c r="AD69" s="206"/>
      <c r="AE69" s="206"/>
      <c r="AF69" s="206"/>
      <c r="AG69" s="206"/>
      <c r="AH69" s="206"/>
      <c r="AI69" s="206"/>
      <c r="AJ69" s="206"/>
      <c r="AK69" s="206"/>
      <c r="AL69" s="206"/>
      <c r="AM69" s="206"/>
      <c r="AN69" s="217"/>
      <c r="AO69" s="121" t="s">
        <v>203</v>
      </c>
      <c r="AP69" s="121" t="s">
        <v>204</v>
      </c>
      <c r="AQ69" s="122" t="s">
        <v>205</v>
      </c>
      <c r="AR69" s="41">
        <f>AI66+AK66+AM66</f>
        <v>0.22999999999999998</v>
      </c>
      <c r="AS69" s="215"/>
      <c r="AT69" s="8"/>
      <c r="AU69" s="8"/>
      <c r="AV69" s="8"/>
      <c r="AW69" s="8"/>
    </row>
    <row r="70" spans="1:49" ht="15.75" customHeight="1">
      <c r="A70" s="8"/>
      <c r="B70" s="8"/>
      <c r="C70" s="8"/>
      <c r="D70" s="8"/>
      <c r="E70" s="8"/>
      <c r="F70" s="8"/>
      <c r="G70" s="8"/>
      <c r="H70" s="8"/>
      <c r="I70" s="8"/>
      <c r="J70" s="8"/>
      <c r="K70" s="8"/>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O70" s="8"/>
      <c r="AP70" s="180" t="s">
        <v>206</v>
      </c>
      <c r="AQ70" s="181"/>
      <c r="AR70" s="182"/>
      <c r="AS70" s="45">
        <f>AVERAGE(AS26:AS69)</f>
        <v>1</v>
      </c>
      <c r="AT70" s="8"/>
      <c r="AU70" s="8"/>
      <c r="AV70" s="8"/>
      <c r="AW70" s="8"/>
    </row>
    <row r="71" spans="1:49">
      <c r="A71" s="8"/>
      <c r="B71" s="8"/>
      <c r="C71" s="8"/>
      <c r="D71" s="8"/>
      <c r="E71" s="8"/>
      <c r="F71" s="8"/>
      <c r="G71" s="8"/>
      <c r="H71" s="8"/>
      <c r="I71" s="8"/>
      <c r="J71" s="8"/>
      <c r="K71" s="8"/>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O71" s="8"/>
      <c r="AP71" s="8"/>
      <c r="AQ71" s="8"/>
      <c r="AR71" s="8"/>
      <c r="AS71" s="8"/>
      <c r="AT71" s="8"/>
      <c r="AU71" s="8"/>
      <c r="AV71" s="8"/>
      <c r="AW71" s="8"/>
    </row>
    <row r="72" spans="1:49">
      <c r="A72" s="8"/>
      <c r="B72" s="8"/>
      <c r="C72" s="8"/>
      <c r="D72" s="8"/>
      <c r="E72" s="8"/>
      <c r="F72" s="8"/>
      <c r="G72" s="8"/>
      <c r="H72" s="8"/>
      <c r="I72" s="8"/>
      <c r="J72" s="8"/>
      <c r="K72" s="8"/>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O72" s="8"/>
      <c r="AP72" s="8"/>
      <c r="AQ72" s="8"/>
      <c r="AR72" s="8"/>
      <c r="AS72" s="8"/>
      <c r="AT72" s="8"/>
      <c r="AU72" s="8"/>
      <c r="AV72" s="8"/>
      <c r="AW72" s="8"/>
    </row>
    <row r="73" spans="1:49" s="2" customFormat="1" ht="43.5" customHeight="1">
      <c r="A73" s="146" t="s">
        <v>207</v>
      </c>
      <c r="B73" s="146"/>
      <c r="C73" s="146"/>
      <c r="D73" s="146"/>
      <c r="E73" s="146"/>
      <c r="F73" s="146"/>
      <c r="G73" s="146"/>
      <c r="H73" s="146"/>
      <c r="I73" s="146"/>
      <c r="J73" s="146"/>
      <c r="K73" s="146"/>
      <c r="L73" s="146"/>
      <c r="M73" s="146"/>
      <c r="N73" s="146"/>
      <c r="O73" s="146"/>
      <c r="P73" s="146"/>
      <c r="Q73" s="146"/>
      <c r="R73" s="146"/>
      <c r="S73" s="146"/>
      <c r="T73" s="146"/>
      <c r="U73" s="146"/>
      <c r="V73" s="146"/>
      <c r="W73" s="146"/>
      <c r="X73" s="146"/>
      <c r="Y73" s="146"/>
      <c r="Z73" s="146"/>
      <c r="AA73" s="146"/>
      <c r="AB73" s="146"/>
      <c r="AC73" s="146"/>
      <c r="AD73" s="146"/>
      <c r="AE73" s="146"/>
      <c r="AF73" s="146"/>
      <c r="AG73" s="146"/>
      <c r="AH73" s="146"/>
      <c r="AI73" s="146"/>
      <c r="AJ73" s="146"/>
      <c r="AK73" s="146"/>
      <c r="AL73" s="146"/>
      <c r="AM73" s="146"/>
      <c r="AN73" s="146"/>
      <c r="AO73" s="146"/>
      <c r="AP73" s="146"/>
      <c r="AQ73" s="146"/>
      <c r="AR73" s="146"/>
      <c r="AS73" s="146"/>
      <c r="AT73" s="18"/>
      <c r="AU73" s="18"/>
      <c r="AV73" s="18"/>
      <c r="AW73" s="18"/>
    </row>
    <row r="74" spans="1:49">
      <c r="A74" s="8"/>
      <c r="B74" s="8"/>
      <c r="C74" s="8"/>
      <c r="D74" s="8"/>
      <c r="E74" s="8"/>
      <c r="F74" s="8"/>
      <c r="G74" s="8"/>
      <c r="H74" s="8"/>
      <c r="I74" s="8"/>
      <c r="J74" s="8"/>
      <c r="K74" s="8"/>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O74" s="8"/>
      <c r="AP74" s="8"/>
      <c r="AQ74" s="8"/>
      <c r="AR74" s="8"/>
      <c r="AS74" s="8"/>
      <c r="AT74" s="8"/>
      <c r="AU74" s="8"/>
      <c r="AV74" s="8"/>
      <c r="AW74" s="8"/>
    </row>
    <row r="75" spans="1:49">
      <c r="A75" s="8"/>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O75" s="8"/>
      <c r="AP75" s="8"/>
      <c r="AQ75" s="8"/>
      <c r="AR75" s="8"/>
      <c r="AS75" s="8"/>
      <c r="AT75" s="8"/>
      <c r="AU75" s="8"/>
      <c r="AV75" s="8"/>
      <c r="AW75" s="8"/>
    </row>
    <row r="76" spans="1:49" ht="15" thickBot="1">
      <c r="A76" s="8"/>
      <c r="B76" s="8"/>
      <c r="C76" s="8"/>
      <c r="D76" s="8"/>
      <c r="E76" s="8"/>
      <c r="F76" s="8"/>
      <c r="G76" s="8"/>
      <c r="H76" s="8"/>
      <c r="I76" s="8"/>
      <c r="J76" s="8"/>
      <c r="K76" s="8"/>
      <c r="L76" s="8"/>
      <c r="M76" s="8"/>
      <c r="N76" s="8"/>
      <c r="O76" s="8"/>
      <c r="P76" s="8"/>
      <c r="Q76" s="8"/>
      <c r="R76" s="8"/>
      <c r="S76" s="8"/>
      <c r="T76" s="8"/>
      <c r="U76" s="8"/>
      <c r="V76" s="8"/>
      <c r="W76" s="8"/>
      <c r="X76" s="8"/>
      <c r="Y76" s="8"/>
      <c r="Z76" s="8"/>
      <c r="AA76" s="8"/>
      <c r="AB76" s="8"/>
      <c r="AC76" s="8"/>
      <c r="AD76" s="8"/>
      <c r="AE76" s="8"/>
      <c r="AF76" s="8"/>
      <c r="AG76" s="8"/>
      <c r="AH76" s="8"/>
      <c r="AI76" s="8"/>
      <c r="AJ76" s="8"/>
      <c r="AK76" s="8"/>
      <c r="AL76" s="8"/>
      <c r="AM76" s="8"/>
      <c r="AN76" s="8"/>
      <c r="AO76" s="8"/>
      <c r="AP76" s="8"/>
      <c r="AQ76" s="8"/>
      <c r="AR76" s="8"/>
      <c r="AS76" s="8"/>
      <c r="AT76" s="8"/>
      <c r="AU76" s="8"/>
      <c r="AV76" s="8"/>
      <c r="AW76" s="8"/>
    </row>
    <row r="77" spans="1:49" ht="18.75" customHeight="1">
      <c r="A77" s="133" t="s">
        <v>208</v>
      </c>
      <c r="B77" s="133" t="s">
        <v>44</v>
      </c>
      <c r="C77" s="176" t="s">
        <v>209</v>
      </c>
      <c r="D77" s="276"/>
      <c r="E77" s="133" t="s">
        <v>46</v>
      </c>
      <c r="F77" s="133" t="s">
        <v>47</v>
      </c>
      <c r="G77" s="133" t="s">
        <v>49</v>
      </c>
      <c r="H77" s="133" t="s">
        <v>50</v>
      </c>
      <c r="I77" s="176" t="s">
        <v>51</v>
      </c>
      <c r="J77" s="198" t="s">
        <v>21</v>
      </c>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243" t="s">
        <v>210</v>
      </c>
      <c r="AL77" s="244"/>
      <c r="AM77" s="244"/>
      <c r="AN77" s="244"/>
      <c r="AO77" s="244"/>
      <c r="AP77" s="244"/>
      <c r="AQ77" s="245"/>
      <c r="AT77" s="8"/>
      <c r="AU77" s="8"/>
      <c r="AV77" s="8"/>
      <c r="AW77" s="8"/>
    </row>
    <row r="78" spans="1:49" ht="48" customHeight="1" thickBot="1">
      <c r="A78" s="134"/>
      <c r="B78" s="134"/>
      <c r="C78" s="199"/>
      <c r="D78" s="277"/>
      <c r="E78" s="134"/>
      <c r="F78" s="134"/>
      <c r="G78" s="134"/>
      <c r="H78" s="134"/>
      <c r="I78" s="134"/>
      <c r="J78" s="199" t="s">
        <v>25</v>
      </c>
      <c r="K78" s="188"/>
      <c r="L78" s="151" t="s">
        <v>26</v>
      </c>
      <c r="M78" s="188"/>
      <c r="N78" s="151" t="s">
        <v>27</v>
      </c>
      <c r="O78" s="188"/>
      <c r="P78" s="151" t="s">
        <v>28</v>
      </c>
      <c r="Q78" s="188"/>
      <c r="R78" s="151" t="s">
        <v>29</v>
      </c>
      <c r="S78" s="188"/>
      <c r="T78" s="151" t="s">
        <v>30</v>
      </c>
      <c r="U78" s="188"/>
      <c r="V78" s="151" t="s">
        <v>31</v>
      </c>
      <c r="W78" s="188"/>
      <c r="X78" s="151" t="s">
        <v>32</v>
      </c>
      <c r="Y78" s="188"/>
      <c r="Z78" s="151" t="s">
        <v>33</v>
      </c>
      <c r="AA78" s="188"/>
      <c r="AB78" s="151" t="s">
        <v>34</v>
      </c>
      <c r="AC78" s="188"/>
      <c r="AD78" s="151" t="s">
        <v>35</v>
      </c>
      <c r="AE78" s="188"/>
      <c r="AF78" s="151" t="s">
        <v>36</v>
      </c>
      <c r="AG78" s="188"/>
      <c r="AH78" s="151" t="s">
        <v>37</v>
      </c>
      <c r="AI78" s="188"/>
      <c r="AJ78" s="191" t="s">
        <v>38</v>
      </c>
      <c r="AK78" s="246"/>
      <c r="AL78" s="247"/>
      <c r="AM78" s="247"/>
      <c r="AN78" s="247"/>
      <c r="AO78" s="247"/>
      <c r="AP78" s="247"/>
      <c r="AQ78" s="248"/>
      <c r="AT78" s="8"/>
      <c r="AU78" s="8"/>
      <c r="AV78" s="8"/>
      <c r="AW78" s="8"/>
    </row>
    <row r="79" spans="1:49" ht="44.25" customHeight="1" thickBot="1">
      <c r="A79" s="134"/>
      <c r="B79" s="134"/>
      <c r="C79" s="199"/>
      <c r="D79" s="277"/>
      <c r="E79" s="134"/>
      <c r="F79" s="134"/>
      <c r="G79" s="134"/>
      <c r="H79" s="134"/>
      <c r="I79" s="134"/>
      <c r="J79" s="200"/>
      <c r="K79" s="190"/>
      <c r="L79" s="189"/>
      <c r="M79" s="190"/>
      <c r="N79" s="189"/>
      <c r="O79" s="190"/>
      <c r="P79" s="189"/>
      <c r="Q79" s="190"/>
      <c r="R79" s="189"/>
      <c r="S79" s="190"/>
      <c r="T79" s="189"/>
      <c r="U79" s="190"/>
      <c r="V79" s="189"/>
      <c r="W79" s="190"/>
      <c r="X79" s="189"/>
      <c r="Y79" s="190"/>
      <c r="Z79" s="189"/>
      <c r="AA79" s="190"/>
      <c r="AB79" s="189"/>
      <c r="AC79" s="190"/>
      <c r="AD79" s="189"/>
      <c r="AE79" s="190"/>
      <c r="AF79" s="189"/>
      <c r="AG79" s="190"/>
      <c r="AH79" s="189"/>
      <c r="AI79" s="190"/>
      <c r="AJ79" s="192"/>
      <c r="AK79" s="249" t="s">
        <v>52</v>
      </c>
      <c r="AL79" s="250"/>
      <c r="AM79" s="251"/>
      <c r="AN79" s="196" t="s">
        <v>211</v>
      </c>
      <c r="AO79" s="183" t="s">
        <v>54</v>
      </c>
      <c r="AP79" s="186" t="s">
        <v>55</v>
      </c>
      <c r="AQ79" s="196" t="s">
        <v>56</v>
      </c>
      <c r="AT79" s="8"/>
      <c r="AU79" s="8"/>
      <c r="AV79" s="8"/>
      <c r="AW79" s="8"/>
    </row>
    <row r="80" spans="1:49" ht="48" customHeight="1" thickBot="1">
      <c r="A80" s="135"/>
      <c r="B80" s="135"/>
      <c r="C80" s="278"/>
      <c r="D80" s="279"/>
      <c r="E80" s="135"/>
      <c r="F80" s="135"/>
      <c r="G80" s="135"/>
      <c r="H80" s="135"/>
      <c r="I80" s="135"/>
      <c r="J80" s="25" t="s">
        <v>57</v>
      </c>
      <c r="K80" s="24" t="s">
        <v>58</v>
      </c>
      <c r="L80" s="24" t="s">
        <v>59</v>
      </c>
      <c r="M80" s="24" t="s">
        <v>60</v>
      </c>
      <c r="N80" s="24" t="s">
        <v>59</v>
      </c>
      <c r="O80" s="24" t="s">
        <v>60</v>
      </c>
      <c r="P80" s="24" t="s">
        <v>59</v>
      </c>
      <c r="Q80" s="24" t="s">
        <v>60</v>
      </c>
      <c r="R80" s="24" t="s">
        <v>59</v>
      </c>
      <c r="S80" s="24" t="s">
        <v>60</v>
      </c>
      <c r="T80" s="24" t="s">
        <v>59</v>
      </c>
      <c r="U80" s="24" t="s">
        <v>60</v>
      </c>
      <c r="V80" s="24" t="s">
        <v>59</v>
      </c>
      <c r="W80" s="24" t="s">
        <v>60</v>
      </c>
      <c r="X80" s="24" t="s">
        <v>59</v>
      </c>
      <c r="Y80" s="24" t="s">
        <v>60</v>
      </c>
      <c r="Z80" s="24" t="s">
        <v>59</v>
      </c>
      <c r="AA80" s="24" t="s">
        <v>60</v>
      </c>
      <c r="AB80" s="24" t="s">
        <v>59</v>
      </c>
      <c r="AC80" s="24" t="s">
        <v>60</v>
      </c>
      <c r="AD80" s="24" t="s">
        <v>59</v>
      </c>
      <c r="AE80" s="24" t="s">
        <v>60</v>
      </c>
      <c r="AF80" s="24" t="s">
        <v>59</v>
      </c>
      <c r="AG80" s="24" t="s">
        <v>60</v>
      </c>
      <c r="AH80" s="24" t="s">
        <v>59</v>
      </c>
      <c r="AI80" s="24" t="s">
        <v>60</v>
      </c>
      <c r="AJ80" s="193"/>
      <c r="AK80" s="252"/>
      <c r="AL80" s="253"/>
      <c r="AM80" s="238"/>
      <c r="AN80" s="197"/>
      <c r="AO80" s="184"/>
      <c r="AP80" s="187"/>
      <c r="AQ80" s="197"/>
      <c r="AT80" s="8"/>
      <c r="AU80" s="8"/>
      <c r="AV80" s="8"/>
      <c r="AW80" s="8"/>
    </row>
    <row r="81" spans="1:49" ht="108" customHeight="1" thickBot="1">
      <c r="A81" s="194" t="s">
        <v>212</v>
      </c>
      <c r="B81" s="130" t="s">
        <v>213</v>
      </c>
      <c r="C81" s="280" t="s">
        <v>214</v>
      </c>
      <c r="D81" s="281"/>
      <c r="E81" s="149" t="s">
        <v>215</v>
      </c>
      <c r="F81" s="130" t="s">
        <v>135</v>
      </c>
      <c r="G81" s="136">
        <v>44562</v>
      </c>
      <c r="H81" s="136">
        <v>44915</v>
      </c>
      <c r="I81" s="175" t="s">
        <v>71</v>
      </c>
      <c r="J81" s="127">
        <v>0.33</v>
      </c>
      <c r="K81" s="127">
        <f>J81*(L81+N81+P81+R81+T81+V81+X81+Z81+AB81+AD81+AF81+AH81)</f>
        <v>0.33</v>
      </c>
      <c r="L81" s="270">
        <v>0.25</v>
      </c>
      <c r="M81" s="172">
        <v>0.25</v>
      </c>
      <c r="N81" s="172"/>
      <c r="O81" s="172"/>
      <c r="P81" s="172"/>
      <c r="Q81" s="172"/>
      <c r="R81" s="172"/>
      <c r="S81" s="172"/>
      <c r="T81" s="172"/>
      <c r="U81" s="172"/>
      <c r="V81" s="172"/>
      <c r="W81" s="172">
        <v>0.25</v>
      </c>
      <c r="X81" s="172">
        <v>0.25</v>
      </c>
      <c r="Y81" s="172">
        <v>0.25</v>
      </c>
      <c r="Z81" s="172"/>
      <c r="AA81" s="172"/>
      <c r="AB81" s="172"/>
      <c r="AC81" s="172"/>
      <c r="AD81" s="172">
        <v>0.25</v>
      </c>
      <c r="AE81" s="172"/>
      <c r="AF81" s="172"/>
      <c r="AG81" s="172"/>
      <c r="AH81" s="172">
        <v>0.25</v>
      </c>
      <c r="AI81" s="172">
        <v>0.25</v>
      </c>
      <c r="AJ81" s="177">
        <f>J81*(M81+O81+Q81+S81+U81+W81+Y81+AA81+AC81+AE81+AG81+AI81)</f>
        <v>0.33</v>
      </c>
      <c r="AK81" s="254" t="s">
        <v>216</v>
      </c>
      <c r="AL81" s="255"/>
      <c r="AM81" s="256"/>
      <c r="AN81" s="66" t="s">
        <v>217</v>
      </c>
      <c r="AO81" s="5" t="s">
        <v>74</v>
      </c>
      <c r="AP81" s="39">
        <f>M81+O81+Q81</f>
        <v>0.25</v>
      </c>
      <c r="AQ81" s="267">
        <f>SUM(AP81:AP84)</f>
        <v>1</v>
      </c>
      <c r="AT81" s="8"/>
      <c r="AU81" s="8"/>
      <c r="AV81" s="8"/>
      <c r="AW81" s="8"/>
    </row>
    <row r="82" spans="1:49" ht="108" customHeight="1" thickBot="1">
      <c r="A82" s="195"/>
      <c r="B82" s="131"/>
      <c r="C82" s="282"/>
      <c r="D82" s="283"/>
      <c r="E82" s="131"/>
      <c r="F82" s="131"/>
      <c r="G82" s="137"/>
      <c r="H82" s="137"/>
      <c r="I82" s="175"/>
      <c r="J82" s="127"/>
      <c r="K82" s="127"/>
      <c r="L82" s="271"/>
      <c r="M82" s="173"/>
      <c r="N82" s="173"/>
      <c r="O82" s="173"/>
      <c r="P82" s="173"/>
      <c r="Q82" s="173"/>
      <c r="R82" s="173"/>
      <c r="S82" s="173"/>
      <c r="T82" s="173"/>
      <c r="U82" s="173"/>
      <c r="V82" s="173"/>
      <c r="W82" s="173"/>
      <c r="X82" s="173"/>
      <c r="Y82" s="173"/>
      <c r="Z82" s="173"/>
      <c r="AA82" s="173"/>
      <c r="AB82" s="173"/>
      <c r="AC82" s="173"/>
      <c r="AD82" s="173"/>
      <c r="AE82" s="173"/>
      <c r="AF82" s="173"/>
      <c r="AG82" s="173"/>
      <c r="AH82" s="173"/>
      <c r="AI82" s="173"/>
      <c r="AJ82" s="178"/>
      <c r="AK82" s="257" t="s">
        <v>218</v>
      </c>
      <c r="AL82" s="258"/>
      <c r="AM82" s="259"/>
      <c r="AN82" s="67" t="s">
        <v>219</v>
      </c>
      <c r="AO82" s="37" t="s">
        <v>75</v>
      </c>
      <c r="AP82" s="38">
        <f>S81+U81+W81</f>
        <v>0.25</v>
      </c>
      <c r="AQ82" s="268"/>
      <c r="AT82" s="8"/>
      <c r="AU82" s="8"/>
      <c r="AV82" s="8"/>
      <c r="AW82" s="8"/>
    </row>
    <row r="83" spans="1:49" ht="387.75" customHeight="1">
      <c r="A83" s="195"/>
      <c r="B83" s="131"/>
      <c r="C83" s="282"/>
      <c r="D83" s="283"/>
      <c r="E83" s="131"/>
      <c r="F83" s="131"/>
      <c r="G83" s="137"/>
      <c r="H83" s="137"/>
      <c r="I83" s="175"/>
      <c r="J83" s="127"/>
      <c r="K83" s="127"/>
      <c r="L83" s="271"/>
      <c r="M83" s="173"/>
      <c r="N83" s="173"/>
      <c r="O83" s="173"/>
      <c r="P83" s="173"/>
      <c r="Q83" s="173"/>
      <c r="R83" s="173"/>
      <c r="S83" s="173"/>
      <c r="T83" s="173"/>
      <c r="U83" s="173"/>
      <c r="V83" s="173"/>
      <c r="W83" s="173"/>
      <c r="X83" s="173"/>
      <c r="Y83" s="173"/>
      <c r="Z83" s="173"/>
      <c r="AA83" s="173"/>
      <c r="AB83" s="173"/>
      <c r="AC83" s="173"/>
      <c r="AD83" s="173"/>
      <c r="AE83" s="173"/>
      <c r="AF83" s="173"/>
      <c r="AG83" s="173"/>
      <c r="AH83" s="173"/>
      <c r="AI83" s="173"/>
      <c r="AJ83" s="178"/>
      <c r="AK83" s="257" t="s">
        <v>220</v>
      </c>
      <c r="AL83" s="258"/>
      <c r="AM83" s="259"/>
      <c r="AN83" s="67" t="s">
        <v>221</v>
      </c>
      <c r="AO83" s="37" t="s">
        <v>76</v>
      </c>
      <c r="AP83" s="38">
        <f>Y81+AA81+AC81</f>
        <v>0.25</v>
      </c>
      <c r="AQ83" s="268"/>
      <c r="AT83" s="8"/>
      <c r="AU83" s="8"/>
      <c r="AV83" s="8"/>
      <c r="AW83" s="8"/>
    </row>
    <row r="84" spans="1:49" ht="405" customHeight="1">
      <c r="A84" s="195"/>
      <c r="B84" s="132"/>
      <c r="C84" s="284"/>
      <c r="D84" s="285"/>
      <c r="E84" s="132"/>
      <c r="F84" s="132"/>
      <c r="G84" s="137"/>
      <c r="H84" s="137"/>
      <c r="I84" s="175"/>
      <c r="J84" s="127"/>
      <c r="K84" s="127"/>
      <c r="L84" s="272"/>
      <c r="M84" s="174"/>
      <c r="N84" s="174"/>
      <c r="O84" s="174"/>
      <c r="P84" s="174"/>
      <c r="Q84" s="174"/>
      <c r="R84" s="174"/>
      <c r="S84" s="174"/>
      <c r="T84" s="174"/>
      <c r="U84" s="174"/>
      <c r="V84" s="174"/>
      <c r="W84" s="174"/>
      <c r="X84" s="174"/>
      <c r="Y84" s="174"/>
      <c r="Z84" s="174"/>
      <c r="AA84" s="174"/>
      <c r="AB84" s="174"/>
      <c r="AC84" s="174"/>
      <c r="AD84" s="174"/>
      <c r="AE84" s="174"/>
      <c r="AF84" s="174"/>
      <c r="AG84" s="174"/>
      <c r="AH84" s="174"/>
      <c r="AI84" s="174"/>
      <c r="AJ84" s="179"/>
      <c r="AK84" s="260" t="s">
        <v>222</v>
      </c>
      <c r="AL84" s="261"/>
      <c r="AM84" s="262"/>
      <c r="AN84" s="67" t="s">
        <v>223</v>
      </c>
      <c r="AO84" s="40" t="s">
        <v>77</v>
      </c>
      <c r="AP84" s="41">
        <f>AE81+AG81+AI81</f>
        <v>0.25</v>
      </c>
      <c r="AQ84" s="269"/>
      <c r="AT84" s="8"/>
      <c r="AU84" s="8"/>
      <c r="AV84" s="8"/>
      <c r="AW84" s="8"/>
    </row>
    <row r="85" spans="1:49" ht="386.25" customHeight="1">
      <c r="A85" s="195"/>
      <c r="B85" s="130" t="s">
        <v>224</v>
      </c>
      <c r="C85" s="280" t="s">
        <v>225</v>
      </c>
      <c r="D85" s="281"/>
      <c r="E85" s="130" t="s">
        <v>171</v>
      </c>
      <c r="F85" s="130" t="s">
        <v>135</v>
      </c>
      <c r="G85" s="138">
        <v>44743</v>
      </c>
      <c r="H85" s="136">
        <v>44915</v>
      </c>
      <c r="I85" s="175" t="s">
        <v>71</v>
      </c>
      <c r="J85" s="172">
        <v>0.33</v>
      </c>
      <c r="K85" s="172">
        <f t="shared" ref="K85" si="14">J85*(L85+N85+P85+R85+T85+V85+X85+Z85+AB85+AD85+AF85+AH85)</f>
        <v>0.33</v>
      </c>
      <c r="L85" s="172"/>
      <c r="M85" s="172"/>
      <c r="N85" s="172"/>
      <c r="O85" s="172"/>
      <c r="P85" s="172"/>
      <c r="Q85" s="172"/>
      <c r="R85" s="172"/>
      <c r="S85" s="172">
        <v>0.25</v>
      </c>
      <c r="T85" s="172"/>
      <c r="U85" s="172"/>
      <c r="V85" s="172"/>
      <c r="W85" s="172">
        <v>0.25</v>
      </c>
      <c r="X85" s="172">
        <v>0.5</v>
      </c>
      <c r="Y85" s="172">
        <v>0.25</v>
      </c>
      <c r="Z85" s="172"/>
      <c r="AA85" s="172"/>
      <c r="AB85" s="172"/>
      <c r="AC85" s="172"/>
      <c r="AD85" s="172">
        <v>0.25</v>
      </c>
      <c r="AE85" s="172"/>
      <c r="AF85" s="172"/>
      <c r="AG85" s="172"/>
      <c r="AH85" s="172">
        <v>0.25</v>
      </c>
      <c r="AI85" s="172">
        <v>0.25</v>
      </c>
      <c r="AJ85" s="177">
        <f>J85*(M85+O85+Q85+S85+U85+W85+Y85+AA85+AC85+AE85+AG85+AI85)</f>
        <v>0.33</v>
      </c>
      <c r="AK85" s="254" t="s">
        <v>226</v>
      </c>
      <c r="AL85" s="255"/>
      <c r="AM85" s="256"/>
      <c r="AN85" s="66" t="s">
        <v>227</v>
      </c>
      <c r="AO85" s="5" t="s">
        <v>74</v>
      </c>
      <c r="AP85" s="39">
        <f>S85</f>
        <v>0.25</v>
      </c>
      <c r="AQ85" s="267">
        <f t="shared" ref="AQ85" si="15">SUM(AP85:AP88)</f>
        <v>1</v>
      </c>
      <c r="AT85" s="8"/>
      <c r="AU85" s="8"/>
      <c r="AV85" s="8"/>
      <c r="AW85" s="8"/>
    </row>
    <row r="86" spans="1:49" ht="399" customHeight="1" thickBot="1">
      <c r="A86" s="195"/>
      <c r="B86" s="131"/>
      <c r="C86" s="282"/>
      <c r="D86" s="283"/>
      <c r="E86" s="131"/>
      <c r="F86" s="131"/>
      <c r="G86" s="131"/>
      <c r="H86" s="137"/>
      <c r="I86" s="175"/>
      <c r="J86" s="173"/>
      <c r="K86" s="173"/>
      <c r="L86" s="173"/>
      <c r="M86" s="173"/>
      <c r="N86" s="173"/>
      <c r="O86" s="173"/>
      <c r="P86" s="173"/>
      <c r="Q86" s="173"/>
      <c r="R86" s="173"/>
      <c r="S86" s="173"/>
      <c r="T86" s="173"/>
      <c r="U86" s="173"/>
      <c r="V86" s="173"/>
      <c r="W86" s="173"/>
      <c r="X86" s="173"/>
      <c r="Y86" s="173"/>
      <c r="Z86" s="173"/>
      <c r="AA86" s="173"/>
      <c r="AB86" s="173"/>
      <c r="AC86" s="173"/>
      <c r="AD86" s="173"/>
      <c r="AE86" s="173"/>
      <c r="AF86" s="173"/>
      <c r="AG86" s="173"/>
      <c r="AH86" s="173"/>
      <c r="AI86" s="173"/>
      <c r="AJ86" s="178"/>
      <c r="AK86" s="257" t="s">
        <v>228</v>
      </c>
      <c r="AL86" s="258"/>
      <c r="AM86" s="259"/>
      <c r="AN86" s="66" t="s">
        <v>229</v>
      </c>
      <c r="AO86" s="37" t="s">
        <v>75</v>
      </c>
      <c r="AP86" s="38">
        <f>W85</f>
        <v>0.25</v>
      </c>
      <c r="AQ86" s="268"/>
      <c r="AT86" s="8"/>
      <c r="AU86" s="8"/>
      <c r="AV86" s="8"/>
      <c r="AW86" s="8"/>
    </row>
    <row r="87" spans="1:49" ht="409.5" customHeight="1">
      <c r="A87" s="195"/>
      <c r="B87" s="131"/>
      <c r="C87" s="282"/>
      <c r="D87" s="283"/>
      <c r="E87" s="131"/>
      <c r="F87" s="131"/>
      <c r="G87" s="131"/>
      <c r="H87" s="137"/>
      <c r="I87" s="175"/>
      <c r="J87" s="173"/>
      <c r="K87" s="173"/>
      <c r="L87" s="173"/>
      <c r="M87" s="173"/>
      <c r="N87" s="173"/>
      <c r="O87" s="173"/>
      <c r="P87" s="173"/>
      <c r="Q87" s="173"/>
      <c r="R87" s="173"/>
      <c r="S87" s="173"/>
      <c r="T87" s="173"/>
      <c r="U87" s="173"/>
      <c r="V87" s="173"/>
      <c r="W87" s="173"/>
      <c r="X87" s="173"/>
      <c r="Y87" s="173"/>
      <c r="Z87" s="173"/>
      <c r="AA87" s="173"/>
      <c r="AB87" s="173"/>
      <c r="AC87" s="173"/>
      <c r="AD87" s="173"/>
      <c r="AE87" s="173"/>
      <c r="AF87" s="173"/>
      <c r="AG87" s="173"/>
      <c r="AH87" s="173"/>
      <c r="AI87" s="173"/>
      <c r="AJ87" s="178"/>
      <c r="AK87" s="257" t="s">
        <v>230</v>
      </c>
      <c r="AL87" s="258"/>
      <c r="AM87" s="259"/>
      <c r="AN87" s="66" t="s">
        <v>231</v>
      </c>
      <c r="AO87" s="37" t="s">
        <v>76</v>
      </c>
      <c r="AP87" s="38">
        <f>Y85+AA85+AC85</f>
        <v>0.25</v>
      </c>
      <c r="AQ87" s="268"/>
      <c r="AT87" s="8"/>
      <c r="AU87" s="8"/>
      <c r="AV87" s="8"/>
      <c r="AW87" s="8"/>
    </row>
    <row r="88" spans="1:49" ht="408.75" customHeight="1">
      <c r="A88" s="195"/>
      <c r="B88" s="132"/>
      <c r="C88" s="284"/>
      <c r="D88" s="285"/>
      <c r="E88" s="132"/>
      <c r="F88" s="132"/>
      <c r="G88" s="132"/>
      <c r="H88" s="137"/>
      <c r="I88" s="175"/>
      <c r="J88" s="174"/>
      <c r="K88" s="174"/>
      <c r="L88" s="174"/>
      <c r="M88" s="174"/>
      <c r="N88" s="174"/>
      <c r="O88" s="174"/>
      <c r="P88" s="174"/>
      <c r="Q88" s="174"/>
      <c r="R88" s="174"/>
      <c r="S88" s="174"/>
      <c r="T88" s="174"/>
      <c r="U88" s="174"/>
      <c r="V88" s="174"/>
      <c r="W88" s="174"/>
      <c r="X88" s="174"/>
      <c r="Y88" s="174"/>
      <c r="Z88" s="174"/>
      <c r="AA88" s="174"/>
      <c r="AB88" s="174"/>
      <c r="AC88" s="174"/>
      <c r="AD88" s="174"/>
      <c r="AE88" s="174"/>
      <c r="AF88" s="174"/>
      <c r="AG88" s="174"/>
      <c r="AH88" s="174"/>
      <c r="AI88" s="174"/>
      <c r="AJ88" s="179"/>
      <c r="AK88" s="260" t="s">
        <v>232</v>
      </c>
      <c r="AL88" s="261"/>
      <c r="AM88" s="262"/>
      <c r="AN88" s="66" t="s">
        <v>233</v>
      </c>
      <c r="AO88" s="40" t="s">
        <v>77</v>
      </c>
      <c r="AP88" s="41">
        <f>AE85+AG85+AI85</f>
        <v>0.25</v>
      </c>
      <c r="AQ88" s="269"/>
      <c r="AT88" s="8"/>
      <c r="AU88" s="8"/>
      <c r="AV88" s="8"/>
      <c r="AW88" s="8"/>
    </row>
    <row r="89" spans="1:49" ht="79.5" customHeight="1">
      <c r="A89" s="195"/>
      <c r="B89" s="130" t="s">
        <v>234</v>
      </c>
      <c r="C89" s="280" t="s">
        <v>235</v>
      </c>
      <c r="D89" s="281"/>
      <c r="E89" s="130" t="s">
        <v>236</v>
      </c>
      <c r="F89" s="130" t="s">
        <v>135</v>
      </c>
      <c r="G89" s="138">
        <v>44682</v>
      </c>
      <c r="H89" s="136">
        <v>44915</v>
      </c>
      <c r="I89" s="175" t="s">
        <v>71</v>
      </c>
      <c r="J89" s="172">
        <v>0.34</v>
      </c>
      <c r="K89" s="172">
        <f t="shared" ref="K89" si="16">J89*(L89+N89+P89+R89+T89+V89+X89+Z89+AB89+AD89+AF89+AH89)</f>
        <v>0.34</v>
      </c>
      <c r="L89" s="172"/>
      <c r="M89" s="172"/>
      <c r="N89" s="172"/>
      <c r="O89" s="172"/>
      <c r="P89" s="172"/>
      <c r="Q89" s="172"/>
      <c r="R89" s="172"/>
      <c r="S89" s="172"/>
      <c r="T89" s="172">
        <v>0.25</v>
      </c>
      <c r="U89" s="172">
        <v>0.25</v>
      </c>
      <c r="V89" s="172"/>
      <c r="W89" s="172"/>
      <c r="X89" s="172"/>
      <c r="Y89" s="172"/>
      <c r="Z89" s="172">
        <v>0.25</v>
      </c>
      <c r="AA89" s="172">
        <v>0.25</v>
      </c>
      <c r="AB89" s="172">
        <v>0.25</v>
      </c>
      <c r="AC89" s="172">
        <v>0.25</v>
      </c>
      <c r="AD89" s="172"/>
      <c r="AE89" s="172"/>
      <c r="AF89" s="172"/>
      <c r="AG89" s="172"/>
      <c r="AH89" s="172">
        <v>0.25</v>
      </c>
      <c r="AI89" s="172">
        <v>0.25</v>
      </c>
      <c r="AJ89" s="177">
        <f>J89*(M89+O89+Q89+S89+U89+W89+Y89+AA89+AC89+AE89+AG89+AI89)</f>
        <v>0.34</v>
      </c>
      <c r="AK89" s="263" t="s">
        <v>74</v>
      </c>
      <c r="AL89" s="264"/>
      <c r="AM89" s="265"/>
      <c r="AN89" s="5" t="s">
        <v>74</v>
      </c>
      <c r="AO89" s="5" t="s">
        <v>74</v>
      </c>
      <c r="AP89" s="39">
        <f>M89+O89+Q89</f>
        <v>0</v>
      </c>
      <c r="AQ89" s="267">
        <f t="shared" ref="AQ89" si="17">SUM(AP89:AP92)</f>
        <v>1</v>
      </c>
      <c r="AT89" s="8"/>
      <c r="AU89" s="8"/>
      <c r="AV89" s="8"/>
      <c r="AW89" s="8"/>
    </row>
    <row r="90" spans="1:49" ht="261" customHeight="1" thickBot="1">
      <c r="A90" s="195"/>
      <c r="B90" s="131"/>
      <c r="C90" s="282"/>
      <c r="D90" s="283"/>
      <c r="E90" s="131"/>
      <c r="F90" s="131"/>
      <c r="G90" s="131"/>
      <c r="H90" s="137"/>
      <c r="I90" s="175"/>
      <c r="J90" s="173"/>
      <c r="K90" s="173"/>
      <c r="L90" s="173"/>
      <c r="M90" s="173"/>
      <c r="N90" s="173"/>
      <c r="O90" s="173"/>
      <c r="P90" s="173"/>
      <c r="Q90" s="173"/>
      <c r="R90" s="173"/>
      <c r="S90" s="173"/>
      <c r="T90" s="173"/>
      <c r="U90" s="173"/>
      <c r="V90" s="173"/>
      <c r="W90" s="173"/>
      <c r="X90" s="173"/>
      <c r="Y90" s="173"/>
      <c r="Z90" s="173"/>
      <c r="AA90" s="173"/>
      <c r="AB90" s="173"/>
      <c r="AC90" s="173"/>
      <c r="AD90" s="173"/>
      <c r="AE90" s="173"/>
      <c r="AF90" s="173"/>
      <c r="AG90" s="173"/>
      <c r="AH90" s="173"/>
      <c r="AI90" s="173"/>
      <c r="AJ90" s="178"/>
      <c r="AK90" s="257" t="s">
        <v>237</v>
      </c>
      <c r="AL90" s="258"/>
      <c r="AM90" s="259"/>
      <c r="AN90" s="67" t="s">
        <v>238</v>
      </c>
      <c r="AO90" s="37" t="s">
        <v>75</v>
      </c>
      <c r="AP90" s="38">
        <f>S89+U89+W89</f>
        <v>0.25</v>
      </c>
      <c r="AQ90" s="268"/>
      <c r="AT90" s="8"/>
      <c r="AU90" s="8"/>
      <c r="AV90" s="8"/>
      <c r="AW90" s="8"/>
    </row>
    <row r="91" spans="1:49" ht="263.25" customHeight="1">
      <c r="A91" s="195"/>
      <c r="B91" s="131"/>
      <c r="C91" s="282"/>
      <c r="D91" s="283"/>
      <c r="E91" s="131"/>
      <c r="F91" s="131"/>
      <c r="G91" s="131"/>
      <c r="H91" s="137"/>
      <c r="I91" s="175"/>
      <c r="J91" s="173"/>
      <c r="K91" s="173"/>
      <c r="L91" s="173"/>
      <c r="M91" s="173"/>
      <c r="N91" s="173"/>
      <c r="O91" s="173"/>
      <c r="P91" s="173"/>
      <c r="Q91" s="173"/>
      <c r="R91" s="173"/>
      <c r="S91" s="173"/>
      <c r="T91" s="173"/>
      <c r="U91" s="173"/>
      <c r="V91" s="173"/>
      <c r="W91" s="173"/>
      <c r="X91" s="173"/>
      <c r="Y91" s="173"/>
      <c r="Z91" s="173"/>
      <c r="AA91" s="173"/>
      <c r="AB91" s="173"/>
      <c r="AC91" s="173"/>
      <c r="AD91" s="173"/>
      <c r="AE91" s="173"/>
      <c r="AF91" s="173"/>
      <c r="AG91" s="173"/>
      <c r="AH91" s="173"/>
      <c r="AI91" s="173"/>
      <c r="AJ91" s="178"/>
      <c r="AK91" s="257" t="s">
        <v>239</v>
      </c>
      <c r="AL91" s="258"/>
      <c r="AM91" s="259"/>
      <c r="AN91" s="67" t="s">
        <v>238</v>
      </c>
      <c r="AO91" s="37" t="s">
        <v>76</v>
      </c>
      <c r="AP91" s="38">
        <f>Y89+AA89+AC89</f>
        <v>0.5</v>
      </c>
      <c r="AQ91" s="268"/>
      <c r="AT91" s="8"/>
      <c r="AU91" s="8"/>
      <c r="AV91" s="8"/>
      <c r="AW91" s="8"/>
    </row>
    <row r="92" spans="1:49" ht="273.75" customHeight="1">
      <c r="A92" s="195"/>
      <c r="B92" s="132"/>
      <c r="C92" s="284"/>
      <c r="D92" s="285"/>
      <c r="E92" s="132"/>
      <c r="F92" s="132"/>
      <c r="G92" s="132"/>
      <c r="H92" s="137"/>
      <c r="I92" s="175"/>
      <c r="J92" s="174"/>
      <c r="K92" s="174"/>
      <c r="L92" s="174"/>
      <c r="M92" s="174"/>
      <c r="N92" s="174"/>
      <c r="O92" s="174"/>
      <c r="P92" s="174"/>
      <c r="Q92" s="174"/>
      <c r="R92" s="174"/>
      <c r="S92" s="174"/>
      <c r="T92" s="174"/>
      <c r="U92" s="174"/>
      <c r="V92" s="174"/>
      <c r="W92" s="174"/>
      <c r="X92" s="174"/>
      <c r="Y92" s="174"/>
      <c r="Z92" s="174"/>
      <c r="AA92" s="174"/>
      <c r="AB92" s="174"/>
      <c r="AC92" s="174"/>
      <c r="AD92" s="174"/>
      <c r="AE92" s="174"/>
      <c r="AF92" s="174"/>
      <c r="AG92" s="174"/>
      <c r="AH92" s="174"/>
      <c r="AI92" s="174"/>
      <c r="AJ92" s="179"/>
      <c r="AK92" s="266" t="s">
        <v>240</v>
      </c>
      <c r="AL92" s="261"/>
      <c r="AM92" s="262"/>
      <c r="AN92" s="67" t="s">
        <v>241</v>
      </c>
      <c r="AO92" s="40" t="s">
        <v>77</v>
      </c>
      <c r="AP92" s="41">
        <f>AE89+AG89+AI89</f>
        <v>0.25</v>
      </c>
      <c r="AQ92" s="269"/>
      <c r="AT92" s="8"/>
      <c r="AU92" s="8"/>
      <c r="AV92" s="8"/>
      <c r="AW92" s="8"/>
    </row>
    <row r="93" spans="1:49" ht="407.25" customHeight="1">
      <c r="A93" s="273" t="s">
        <v>242</v>
      </c>
      <c r="B93" s="130" t="s">
        <v>243</v>
      </c>
      <c r="C93" s="142" t="s">
        <v>244</v>
      </c>
      <c r="D93" s="286"/>
      <c r="E93" s="142" t="s">
        <v>245</v>
      </c>
      <c r="F93" s="142" t="s">
        <v>246</v>
      </c>
      <c r="G93" s="139">
        <v>44607</v>
      </c>
      <c r="H93" s="139">
        <v>44895</v>
      </c>
      <c r="I93" s="175" t="s">
        <v>71</v>
      </c>
      <c r="J93" s="172">
        <v>1</v>
      </c>
      <c r="K93" s="172">
        <f t="shared" ref="K93" si="18">J93*(L93+N93+P93+R93+T93+V93+X93+Z93+AB93+AD93+AF93+AH93)</f>
        <v>1</v>
      </c>
      <c r="L93" s="172"/>
      <c r="M93" s="172"/>
      <c r="N93" s="172">
        <v>0.1</v>
      </c>
      <c r="O93" s="172">
        <v>0.1</v>
      </c>
      <c r="P93" s="172"/>
      <c r="Q93" s="172"/>
      <c r="R93" s="172">
        <v>0.2</v>
      </c>
      <c r="S93" s="172">
        <v>0.2</v>
      </c>
      <c r="T93" s="172"/>
      <c r="U93" s="172"/>
      <c r="V93" s="172">
        <v>0.25</v>
      </c>
      <c r="W93" s="172">
        <v>0.25</v>
      </c>
      <c r="X93" s="172"/>
      <c r="Y93" s="172"/>
      <c r="Z93" s="172">
        <v>0.25</v>
      </c>
      <c r="AA93" s="172">
        <v>0.25</v>
      </c>
      <c r="AB93" s="172"/>
      <c r="AC93" s="172"/>
      <c r="AD93" s="172"/>
      <c r="AE93" s="172"/>
      <c r="AF93" s="172">
        <v>0.2</v>
      </c>
      <c r="AG93" s="172">
        <v>0.2</v>
      </c>
      <c r="AH93" s="172"/>
      <c r="AI93" s="172"/>
      <c r="AJ93" s="177">
        <f>J93*(M93+O93+Q93+S93+U93+W93+Y93+AA93+AC93+AE93+AG93+AI93)</f>
        <v>1</v>
      </c>
      <c r="AK93" s="254" t="s">
        <v>149</v>
      </c>
      <c r="AL93" s="255"/>
      <c r="AM93" s="256"/>
      <c r="AN93" s="66" t="s">
        <v>150</v>
      </c>
      <c r="AO93" s="5" t="s">
        <v>74</v>
      </c>
      <c r="AP93" s="39">
        <f>M93+O93+Q93</f>
        <v>0.1</v>
      </c>
      <c r="AQ93" s="267">
        <f>SUM(AP93:AP96)</f>
        <v>1</v>
      </c>
      <c r="AT93" s="8"/>
      <c r="AU93" s="8"/>
      <c r="AV93" s="8"/>
      <c r="AW93" s="8"/>
    </row>
    <row r="94" spans="1:49" ht="327" customHeight="1" thickBot="1">
      <c r="A94" s="274"/>
      <c r="B94" s="131"/>
      <c r="C94" s="143"/>
      <c r="D94" s="287"/>
      <c r="E94" s="143"/>
      <c r="F94" s="143"/>
      <c r="G94" s="140"/>
      <c r="H94" s="140"/>
      <c r="I94" s="175"/>
      <c r="J94" s="173"/>
      <c r="K94" s="173"/>
      <c r="L94" s="173"/>
      <c r="M94" s="173"/>
      <c r="N94" s="173"/>
      <c r="O94" s="173"/>
      <c r="P94" s="173"/>
      <c r="Q94" s="173"/>
      <c r="R94" s="173"/>
      <c r="S94" s="173"/>
      <c r="T94" s="173"/>
      <c r="U94" s="173"/>
      <c r="V94" s="173"/>
      <c r="W94" s="173"/>
      <c r="X94" s="173"/>
      <c r="Y94" s="173"/>
      <c r="Z94" s="173"/>
      <c r="AA94" s="173"/>
      <c r="AB94" s="173"/>
      <c r="AC94" s="173"/>
      <c r="AD94" s="173"/>
      <c r="AE94" s="173"/>
      <c r="AF94" s="173"/>
      <c r="AG94" s="173"/>
      <c r="AH94" s="173"/>
      <c r="AI94" s="173"/>
      <c r="AJ94" s="178"/>
      <c r="AK94" s="257" t="s">
        <v>247</v>
      </c>
      <c r="AL94" s="258"/>
      <c r="AM94" s="259"/>
      <c r="AN94" s="67" t="s">
        <v>248</v>
      </c>
      <c r="AO94" s="37" t="s">
        <v>75</v>
      </c>
      <c r="AP94" s="38">
        <f>S93+U93+W93</f>
        <v>0.45</v>
      </c>
      <c r="AQ94" s="268"/>
      <c r="AT94" s="8"/>
      <c r="AU94" s="8"/>
      <c r="AV94" s="8"/>
      <c r="AW94" s="8"/>
    </row>
    <row r="95" spans="1:49" ht="212.25" customHeight="1">
      <c r="A95" s="274"/>
      <c r="B95" s="131"/>
      <c r="C95" s="143"/>
      <c r="D95" s="287"/>
      <c r="E95" s="143"/>
      <c r="F95" s="143"/>
      <c r="G95" s="140"/>
      <c r="H95" s="140"/>
      <c r="I95" s="175"/>
      <c r="J95" s="173"/>
      <c r="K95" s="173"/>
      <c r="L95" s="173"/>
      <c r="M95" s="173"/>
      <c r="N95" s="173"/>
      <c r="O95" s="173"/>
      <c r="P95" s="173"/>
      <c r="Q95" s="173"/>
      <c r="R95" s="173"/>
      <c r="S95" s="173"/>
      <c r="T95" s="173"/>
      <c r="U95" s="173"/>
      <c r="V95" s="173"/>
      <c r="W95" s="173"/>
      <c r="X95" s="173"/>
      <c r="Y95" s="173"/>
      <c r="Z95" s="173"/>
      <c r="AA95" s="173"/>
      <c r="AB95" s="173"/>
      <c r="AC95" s="173"/>
      <c r="AD95" s="173"/>
      <c r="AE95" s="173"/>
      <c r="AF95" s="173"/>
      <c r="AG95" s="173"/>
      <c r="AH95" s="173"/>
      <c r="AI95" s="173"/>
      <c r="AJ95" s="178"/>
      <c r="AK95" s="257" t="s">
        <v>153</v>
      </c>
      <c r="AL95" s="258"/>
      <c r="AM95" s="259"/>
      <c r="AN95" s="67" t="s">
        <v>154</v>
      </c>
      <c r="AO95" s="37" t="s">
        <v>76</v>
      </c>
      <c r="AP95" s="38">
        <f>Y93+AA93+AC93</f>
        <v>0.25</v>
      </c>
      <c r="AQ95" s="268"/>
      <c r="AT95" s="8"/>
      <c r="AU95" s="8"/>
      <c r="AV95" s="8"/>
      <c r="AW95" s="8"/>
    </row>
    <row r="96" spans="1:49" ht="409.5" customHeight="1">
      <c r="A96" s="275"/>
      <c r="B96" s="132"/>
      <c r="C96" s="144"/>
      <c r="D96" s="288"/>
      <c r="E96" s="144"/>
      <c r="F96" s="144"/>
      <c r="G96" s="141"/>
      <c r="H96" s="141"/>
      <c r="I96" s="175"/>
      <c r="J96" s="174"/>
      <c r="K96" s="174"/>
      <c r="L96" s="174"/>
      <c r="M96" s="174"/>
      <c r="N96" s="174"/>
      <c r="O96" s="174"/>
      <c r="P96" s="174"/>
      <c r="Q96" s="174"/>
      <c r="R96" s="174"/>
      <c r="S96" s="174"/>
      <c r="T96" s="174"/>
      <c r="U96" s="174"/>
      <c r="V96" s="174"/>
      <c r="W96" s="174"/>
      <c r="X96" s="174"/>
      <c r="Y96" s="174"/>
      <c r="Z96" s="174"/>
      <c r="AA96" s="174"/>
      <c r="AB96" s="174"/>
      <c r="AC96" s="174"/>
      <c r="AD96" s="174"/>
      <c r="AE96" s="174"/>
      <c r="AF96" s="174"/>
      <c r="AG96" s="174"/>
      <c r="AH96" s="174"/>
      <c r="AI96" s="174"/>
      <c r="AJ96" s="179"/>
      <c r="AK96" s="266" t="s">
        <v>249</v>
      </c>
      <c r="AL96" s="261"/>
      <c r="AM96" s="262"/>
      <c r="AN96" s="67" t="s">
        <v>250</v>
      </c>
      <c r="AO96" s="40" t="s">
        <v>77</v>
      </c>
      <c r="AP96" s="41">
        <f>AE93+AG93+AI93</f>
        <v>0.2</v>
      </c>
      <c r="AQ96" s="269"/>
      <c r="AT96" s="8"/>
      <c r="AU96" s="8"/>
      <c r="AV96" s="8"/>
      <c r="AW96" s="8"/>
    </row>
    <row r="97" spans="1:49" ht="15" customHeight="1">
      <c r="A97" s="8"/>
      <c r="B97" s="8"/>
      <c r="C97" s="8"/>
      <c r="D97" s="8"/>
      <c r="E97" s="8"/>
      <c r="F97" s="8"/>
      <c r="G97" s="8"/>
      <c r="H97" s="8"/>
      <c r="I97" s="8"/>
      <c r="J97" s="8"/>
      <c r="K97" s="8"/>
      <c r="L97" s="8"/>
      <c r="M97" s="8"/>
      <c r="N97" s="8"/>
      <c r="O97" s="8"/>
      <c r="P97" s="8"/>
      <c r="Q97" s="8"/>
      <c r="R97" s="8"/>
      <c r="S97" s="8"/>
      <c r="T97" s="8"/>
      <c r="U97" s="8"/>
      <c r="V97" s="8"/>
      <c r="W97" s="8"/>
      <c r="X97" s="8"/>
      <c r="Y97" s="8"/>
      <c r="Z97" s="8"/>
      <c r="AA97" s="8"/>
      <c r="AB97" s="8"/>
      <c r="AC97" s="8"/>
      <c r="AD97" s="8"/>
      <c r="AE97" s="8"/>
      <c r="AF97" s="8"/>
      <c r="AG97" s="8"/>
      <c r="AH97" s="8"/>
      <c r="AI97" s="8"/>
      <c r="AJ97" s="8"/>
      <c r="AK97" s="8"/>
      <c r="AL97" s="8"/>
      <c r="AM97" s="8"/>
      <c r="AN97" s="42" t="s">
        <v>206</v>
      </c>
      <c r="AO97" s="43"/>
      <c r="AP97" s="44"/>
      <c r="AQ97" s="6">
        <f>AVERAGE(AQ81:AQ96)</f>
        <v>1</v>
      </c>
      <c r="AT97" s="8"/>
      <c r="AU97" s="8"/>
      <c r="AV97" s="8"/>
      <c r="AW97" s="8"/>
    </row>
    <row r="98" spans="1:49" ht="15" customHeight="1">
      <c r="A98" s="8"/>
      <c r="B98" s="8"/>
      <c r="C98" s="8"/>
      <c r="D98" s="8"/>
      <c r="E98" s="8"/>
      <c r="F98" s="8"/>
      <c r="G98" s="8"/>
      <c r="H98" s="8"/>
      <c r="I98" s="8"/>
      <c r="J98" s="8"/>
      <c r="K98" s="8"/>
      <c r="L98" s="8"/>
      <c r="M98" s="8"/>
      <c r="N98" s="8"/>
      <c r="O98" s="8"/>
      <c r="P98" s="8"/>
      <c r="Q98" s="8"/>
      <c r="R98" s="8"/>
      <c r="S98" s="8"/>
      <c r="T98" s="8"/>
      <c r="U98" s="8"/>
      <c r="V98" s="8"/>
      <c r="W98" s="8"/>
      <c r="X98" s="8"/>
      <c r="Y98" s="8"/>
      <c r="Z98" s="8"/>
      <c r="AA98" s="8"/>
      <c r="AB98" s="8"/>
      <c r="AC98" s="8"/>
      <c r="AD98" s="8"/>
      <c r="AE98" s="8"/>
      <c r="AF98" s="8"/>
      <c r="AG98" s="8"/>
      <c r="AH98" s="8"/>
      <c r="AI98" s="8"/>
      <c r="AJ98" s="8"/>
      <c r="AK98" s="8"/>
      <c r="AL98" s="8"/>
      <c r="AM98" s="8"/>
      <c r="AN98" s="8"/>
      <c r="AO98" s="8"/>
      <c r="AP98" s="8"/>
      <c r="AQ98" s="8"/>
      <c r="AR98" s="8"/>
      <c r="AS98" s="8"/>
      <c r="AT98" s="8"/>
      <c r="AU98" s="8"/>
      <c r="AV98" s="8"/>
      <c r="AW98" s="8"/>
    </row>
    <row r="99" spans="1:49" ht="15" customHeight="1">
      <c r="A99" s="8"/>
      <c r="B99" s="8"/>
      <c r="C99" s="8"/>
      <c r="D99" s="8"/>
      <c r="E99" s="8"/>
      <c r="F99" s="8"/>
      <c r="G99" s="8"/>
      <c r="H99" s="8"/>
      <c r="I99" s="8"/>
      <c r="J99" s="8"/>
      <c r="K99" s="8"/>
      <c r="L99" s="8"/>
      <c r="M99" s="8"/>
      <c r="N99" s="8"/>
      <c r="O99" s="8"/>
      <c r="P99" s="8"/>
      <c r="Q99" s="8"/>
      <c r="R99" s="8"/>
      <c r="S99" s="8"/>
      <c r="T99" s="8"/>
      <c r="U99" s="8"/>
      <c r="V99" s="8"/>
      <c r="W99" s="8"/>
      <c r="X99" s="8"/>
      <c r="Y99" s="8"/>
      <c r="Z99" s="8"/>
      <c r="AA99" s="8"/>
      <c r="AB99" s="8"/>
      <c r="AC99" s="8"/>
      <c r="AD99" s="8"/>
      <c r="AE99" s="8"/>
      <c r="AF99" s="8"/>
      <c r="AG99" s="8"/>
      <c r="AH99" s="8"/>
      <c r="AI99" s="8"/>
      <c r="AJ99" s="8"/>
      <c r="AK99" s="8"/>
      <c r="AL99" s="8"/>
      <c r="AM99" s="8"/>
      <c r="AN99" s="8"/>
      <c r="AO99" s="8"/>
      <c r="AP99" s="8"/>
      <c r="AQ99" s="8"/>
      <c r="AR99" s="8"/>
      <c r="AS99" s="8"/>
      <c r="AT99" s="8"/>
      <c r="AU99" s="8"/>
      <c r="AV99" s="8"/>
      <c r="AW99" s="8"/>
    </row>
    <row r="100" spans="1:49" ht="15.75" customHeight="1" thickBot="1">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8"/>
      <c r="AI100" s="8"/>
      <c r="AJ100" s="8"/>
      <c r="AK100" s="8"/>
      <c r="AL100" s="8"/>
      <c r="AM100" s="8"/>
      <c r="AN100" s="8"/>
      <c r="AO100" s="8"/>
      <c r="AP100" s="8"/>
      <c r="AQ100" s="8"/>
      <c r="AR100" s="8"/>
      <c r="AS100" s="8"/>
      <c r="AT100" s="8"/>
      <c r="AU100" s="8"/>
      <c r="AV100" s="8"/>
      <c r="AW100" s="8"/>
    </row>
    <row r="101" spans="1:49" ht="18" thickBot="1">
      <c r="A101" s="167" t="s">
        <v>251</v>
      </c>
      <c r="B101" s="168"/>
      <c r="C101" s="168"/>
      <c r="D101" s="168"/>
      <c r="E101" s="168"/>
      <c r="F101" s="168"/>
      <c r="G101" s="168"/>
      <c r="H101" s="168"/>
      <c r="I101" s="168"/>
      <c r="J101" s="168"/>
      <c r="K101" s="168"/>
      <c r="L101" s="168"/>
      <c r="M101" s="168"/>
      <c r="N101" s="168"/>
      <c r="O101" s="168"/>
      <c r="P101" s="168"/>
      <c r="Q101" s="26"/>
      <c r="R101" s="169">
        <f>AVERAGE(AQ97+AS70)</f>
        <v>2</v>
      </c>
      <c r="S101" s="169"/>
      <c r="T101" s="169"/>
      <c r="U101" s="169"/>
      <c r="V101" s="169"/>
      <c r="W101" s="169"/>
      <c r="X101" s="169"/>
      <c r="Y101" s="169"/>
      <c r="Z101" s="169"/>
      <c r="AA101" s="169"/>
      <c r="AB101" s="169"/>
      <c r="AC101" s="169"/>
      <c r="AD101" s="169"/>
      <c r="AE101" s="169"/>
      <c r="AF101" s="169"/>
      <c r="AG101" s="169"/>
      <c r="AH101" s="169"/>
      <c r="AI101" s="170"/>
      <c r="AJ101" s="16"/>
      <c r="AK101" s="13"/>
      <c r="AL101" s="14"/>
      <c r="AM101" s="14"/>
      <c r="AN101" s="14"/>
      <c r="AO101" s="14"/>
      <c r="AP101" s="14"/>
      <c r="AQ101" s="14"/>
      <c r="AR101" s="14"/>
      <c r="AS101" s="21"/>
      <c r="AT101" s="8"/>
      <c r="AU101" s="8"/>
      <c r="AV101" s="8"/>
      <c r="AW101" s="8"/>
    </row>
    <row r="102" spans="1:49">
      <c r="A102" s="13"/>
      <c r="B102" s="160"/>
      <c r="C102" s="160"/>
      <c r="D102" s="160"/>
      <c r="E102" s="14"/>
      <c r="F102" s="14"/>
      <c r="G102" s="14"/>
      <c r="H102" s="14"/>
      <c r="I102" s="14"/>
      <c r="J102" s="160"/>
      <c r="K102" s="160"/>
      <c r="L102" s="160"/>
      <c r="M102" s="160"/>
      <c r="N102" s="160"/>
      <c r="O102" s="160"/>
      <c r="P102" s="160"/>
      <c r="Q102" s="160"/>
      <c r="R102" s="160"/>
      <c r="S102" s="160"/>
      <c r="T102" s="160"/>
      <c r="U102" s="160"/>
      <c r="V102" s="160"/>
      <c r="W102" s="171"/>
      <c r="X102" s="171"/>
      <c r="Y102" s="171"/>
      <c r="Z102" s="171"/>
      <c r="AA102" s="171"/>
      <c r="AB102" s="171"/>
      <c r="AC102" s="171"/>
      <c r="AD102" s="171"/>
      <c r="AE102" s="171"/>
      <c r="AF102" s="171"/>
      <c r="AG102" s="8"/>
      <c r="AH102" s="8"/>
      <c r="AI102" s="8"/>
      <c r="AJ102" s="8"/>
      <c r="AK102" s="20"/>
      <c r="AL102" s="14"/>
      <c r="AM102" s="14"/>
      <c r="AN102" s="14"/>
      <c r="AO102" s="14"/>
      <c r="AP102" s="14"/>
      <c r="AQ102" s="14"/>
      <c r="AR102" s="14"/>
      <c r="AS102" s="21"/>
      <c r="AT102" s="8"/>
      <c r="AU102" s="8"/>
      <c r="AV102" s="8"/>
      <c r="AW102" s="8"/>
    </row>
    <row r="103" spans="1:49">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4"/>
      <c r="AM103" s="14"/>
      <c r="AN103" s="14"/>
      <c r="AO103" s="14"/>
      <c r="AP103" s="14"/>
      <c r="AQ103" s="14"/>
      <c r="AR103" s="14"/>
      <c r="AS103" s="13"/>
      <c r="AT103" s="8"/>
      <c r="AU103" s="8"/>
      <c r="AV103" s="8"/>
      <c r="AW103" s="8"/>
    </row>
    <row r="104" spans="1:49" ht="17.399999999999999">
      <c r="A104" s="164" t="s">
        <v>252</v>
      </c>
      <c r="B104" s="164"/>
      <c r="C104" s="164"/>
      <c r="D104" s="164"/>
      <c r="E104" s="164"/>
      <c r="F104" s="164"/>
      <c r="G104" s="164"/>
      <c r="H104" s="164"/>
      <c r="I104" s="164"/>
      <c r="J104" s="164"/>
      <c r="K104" s="164"/>
      <c r="L104" s="164"/>
      <c r="M104" s="164"/>
      <c r="N104" s="164"/>
      <c r="O104" s="164"/>
      <c r="P104" s="164"/>
      <c r="Q104" s="164"/>
      <c r="R104" s="164"/>
      <c r="S104" s="164"/>
      <c r="T104" s="164"/>
      <c r="U104" s="164"/>
      <c r="V104" s="164"/>
      <c r="W104" s="164"/>
      <c r="X104" s="164"/>
      <c r="Y104" s="164"/>
      <c r="Z104" s="164"/>
      <c r="AA104" s="164"/>
      <c r="AB104" s="164"/>
      <c r="AC104" s="164"/>
      <c r="AD104" s="164"/>
      <c r="AE104" s="164"/>
      <c r="AF104" s="164"/>
      <c r="AG104" s="164"/>
      <c r="AH104" s="164"/>
      <c r="AI104" s="164"/>
      <c r="AJ104" s="164"/>
      <c r="AK104" s="164"/>
      <c r="AL104" s="13"/>
      <c r="AM104" s="13"/>
      <c r="AN104" s="13"/>
      <c r="AO104" s="13"/>
      <c r="AP104" s="13"/>
      <c r="AQ104" s="13"/>
      <c r="AR104" s="13"/>
      <c r="AS104" s="13"/>
      <c r="AT104" s="8"/>
      <c r="AU104" s="8"/>
      <c r="AV104" s="8"/>
      <c r="AW104" s="8"/>
    </row>
    <row r="105" spans="1:49">
      <c r="A105" s="165"/>
      <c r="B105" s="165"/>
      <c r="C105" s="165"/>
      <c r="D105" s="165"/>
      <c r="E105" s="165"/>
      <c r="F105" s="165"/>
      <c r="G105" s="165"/>
      <c r="H105" s="165"/>
      <c r="I105" s="165"/>
      <c r="J105" s="165"/>
      <c r="K105" s="165"/>
      <c r="L105" s="165"/>
      <c r="M105" s="165"/>
      <c r="N105" s="165"/>
      <c r="O105" s="165"/>
      <c r="P105" s="165"/>
      <c r="Q105" s="165"/>
      <c r="R105" s="165"/>
      <c r="S105" s="165"/>
      <c r="T105" s="165"/>
      <c r="U105" s="165"/>
      <c r="V105" s="165"/>
      <c r="W105" s="165"/>
      <c r="X105" s="165"/>
      <c r="Y105" s="165"/>
      <c r="Z105" s="165"/>
      <c r="AA105" s="165"/>
      <c r="AB105" s="165"/>
      <c r="AC105" s="165"/>
      <c r="AD105" s="165"/>
      <c r="AE105" s="165"/>
      <c r="AF105" s="165"/>
      <c r="AG105" s="165"/>
      <c r="AH105" s="165"/>
      <c r="AI105" s="165"/>
      <c r="AJ105" s="165"/>
      <c r="AK105" s="165"/>
      <c r="AL105" s="13"/>
      <c r="AM105" s="13"/>
      <c r="AN105" s="13"/>
      <c r="AO105" s="13"/>
      <c r="AP105" s="13"/>
      <c r="AQ105" s="13"/>
      <c r="AR105" s="13"/>
      <c r="AS105" s="14"/>
      <c r="AT105" s="8"/>
      <c r="AU105" s="8"/>
      <c r="AV105" s="8"/>
      <c r="AW105" s="8"/>
    </row>
    <row r="106" spans="1:49" ht="15" thickBot="1">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4"/>
      <c r="AM106" s="14"/>
      <c r="AN106" s="14"/>
      <c r="AO106" s="14"/>
      <c r="AP106" s="14"/>
      <c r="AQ106" s="14"/>
      <c r="AR106" s="14"/>
      <c r="AS106" s="14"/>
      <c r="AT106" s="8"/>
      <c r="AU106" s="8"/>
      <c r="AV106" s="8"/>
      <c r="AW106" s="8"/>
    </row>
    <row r="107" spans="1:49" ht="34.799999999999997">
      <c r="A107" s="51" t="s">
        <v>253</v>
      </c>
      <c r="B107" s="51" t="s">
        <v>254</v>
      </c>
      <c r="C107" s="54" t="s">
        <v>255</v>
      </c>
      <c r="D107" s="166" t="s">
        <v>256</v>
      </c>
      <c r="E107" s="166"/>
      <c r="F107" s="52" t="s">
        <v>257</v>
      </c>
      <c r="G107" s="55" t="s">
        <v>258</v>
      </c>
      <c r="Q107" s="13"/>
      <c r="R107" s="13"/>
      <c r="S107" s="13"/>
      <c r="T107" s="13"/>
      <c r="U107" s="13"/>
      <c r="V107" s="13"/>
      <c r="W107" s="13"/>
      <c r="X107" s="13"/>
      <c r="Y107" s="13"/>
      <c r="Z107" s="13"/>
      <c r="AA107" s="13"/>
      <c r="AB107" s="13"/>
      <c r="AC107" s="13"/>
      <c r="AD107" s="13"/>
      <c r="AE107" s="13"/>
      <c r="AF107" s="13"/>
      <c r="AG107" s="13"/>
      <c r="AH107" s="13"/>
      <c r="AI107" s="13"/>
      <c r="AJ107" s="13"/>
      <c r="AK107" s="13"/>
      <c r="AL107" s="14"/>
      <c r="AM107" s="14"/>
      <c r="AN107" s="14"/>
      <c r="AO107" s="14"/>
      <c r="AP107" s="14"/>
      <c r="AQ107" s="14"/>
      <c r="AR107" s="14"/>
      <c r="AS107" s="14"/>
      <c r="AT107" s="8"/>
      <c r="AU107" s="8"/>
      <c r="AV107" s="8"/>
      <c r="AW107" s="8"/>
    </row>
    <row r="108" spans="1:49" ht="15" thickBot="1">
      <c r="A108" s="50">
        <v>1</v>
      </c>
      <c r="B108" s="56">
        <v>44592</v>
      </c>
      <c r="C108" s="57" t="s">
        <v>259</v>
      </c>
      <c r="D108" s="159" t="s">
        <v>70</v>
      </c>
      <c r="E108" s="159"/>
      <c r="F108" s="53" t="s">
        <v>70</v>
      </c>
      <c r="G108" s="58" t="s">
        <v>70</v>
      </c>
      <c r="Q108" s="13"/>
      <c r="R108" s="13"/>
      <c r="S108" s="13"/>
      <c r="T108" s="13"/>
      <c r="U108" s="13"/>
      <c r="V108" s="13"/>
      <c r="W108" s="13"/>
      <c r="X108" s="13"/>
      <c r="Y108" s="13"/>
      <c r="Z108" s="13"/>
      <c r="AA108" s="13"/>
      <c r="AB108" s="13"/>
      <c r="AC108" s="13"/>
      <c r="AD108" s="13"/>
      <c r="AE108" s="13"/>
      <c r="AF108" s="13"/>
      <c r="AG108" s="13"/>
      <c r="AH108" s="13"/>
      <c r="AI108" s="13"/>
      <c r="AJ108" s="13"/>
      <c r="AK108" s="13"/>
      <c r="AL108" s="14"/>
      <c r="AM108" s="14"/>
      <c r="AN108" s="14"/>
      <c r="AO108" s="14"/>
      <c r="AP108" s="14"/>
      <c r="AQ108" s="14"/>
      <c r="AR108" s="14"/>
      <c r="AS108" s="14"/>
      <c r="AT108" s="8"/>
      <c r="AU108" s="8"/>
      <c r="AV108" s="8"/>
      <c r="AW108" s="8"/>
    </row>
    <row r="109" spans="1:49" ht="207">
      <c r="A109" s="50">
        <v>2</v>
      </c>
      <c r="B109" s="56">
        <v>44764</v>
      </c>
      <c r="C109" s="57" t="s">
        <v>260</v>
      </c>
      <c r="D109" s="159" t="s">
        <v>261</v>
      </c>
      <c r="E109" s="159"/>
      <c r="F109" s="53" t="s">
        <v>262</v>
      </c>
      <c r="G109" s="59">
        <v>44592</v>
      </c>
      <c r="Q109" s="13"/>
      <c r="R109" s="13"/>
      <c r="S109" s="13"/>
      <c r="T109" s="13"/>
      <c r="U109" s="13"/>
      <c r="V109" s="13"/>
      <c r="W109" s="13"/>
      <c r="X109" s="13"/>
      <c r="Y109" s="13"/>
      <c r="Z109" s="13"/>
      <c r="AA109" s="13"/>
      <c r="AB109" s="13"/>
      <c r="AC109" s="13"/>
      <c r="AD109" s="13"/>
      <c r="AE109" s="13"/>
      <c r="AF109" s="13"/>
      <c r="AG109" s="13"/>
      <c r="AH109" s="13"/>
      <c r="AI109" s="13"/>
      <c r="AJ109" s="13"/>
      <c r="AK109" s="13"/>
      <c r="AL109" s="14"/>
      <c r="AM109" s="14"/>
      <c r="AN109" s="14"/>
      <c r="AO109" s="14"/>
      <c r="AP109" s="14"/>
      <c r="AQ109" s="14"/>
      <c r="AR109" s="14"/>
      <c r="AS109" s="14"/>
      <c r="AT109" s="8"/>
      <c r="AU109" s="8"/>
      <c r="AV109" s="8"/>
      <c r="AW109" s="8"/>
    </row>
    <row r="110" spans="1:49" ht="15" thickBot="1">
      <c r="A110" s="27"/>
      <c r="B110" s="50"/>
      <c r="C110" s="57"/>
      <c r="D110" s="159" t="s">
        <v>137</v>
      </c>
      <c r="E110" s="159"/>
      <c r="F110" s="53"/>
      <c r="G110" s="58"/>
      <c r="Q110" s="13"/>
      <c r="R110" s="13"/>
      <c r="S110" s="8"/>
      <c r="T110" s="8"/>
      <c r="U110" s="8"/>
      <c r="V110" s="8"/>
      <c r="W110" s="8"/>
      <c r="X110" s="8"/>
      <c r="Y110" s="8"/>
      <c r="Z110" s="8"/>
      <c r="AA110" s="8"/>
      <c r="AB110" s="8"/>
      <c r="AC110" s="8"/>
      <c r="AD110" s="8"/>
      <c r="AE110" s="8"/>
      <c r="AF110" s="8"/>
      <c r="AG110" s="8"/>
      <c r="AH110" s="8"/>
      <c r="AI110" s="8"/>
      <c r="AJ110" s="8"/>
      <c r="AK110" s="8"/>
      <c r="AL110" s="8"/>
      <c r="AM110" s="8"/>
      <c r="AN110" s="8"/>
      <c r="AO110" s="8"/>
      <c r="AP110" s="8"/>
      <c r="AQ110" s="8"/>
      <c r="AR110" s="8"/>
      <c r="AS110" s="8"/>
      <c r="AT110" s="8"/>
      <c r="AU110" s="8"/>
      <c r="AV110" s="8"/>
      <c r="AW110" s="8"/>
    </row>
    <row r="111" spans="1:49" ht="15" thickBot="1">
      <c r="A111" s="27"/>
      <c r="B111" s="50"/>
      <c r="C111" s="57"/>
      <c r="D111" s="159"/>
      <c r="E111" s="159"/>
      <c r="F111" s="53"/>
      <c r="G111" s="58"/>
      <c r="Q111" s="13"/>
      <c r="R111" s="13"/>
      <c r="S111" s="8"/>
      <c r="T111" s="8"/>
      <c r="U111" s="8"/>
      <c r="V111" s="8"/>
      <c r="W111" s="8"/>
      <c r="X111" s="8"/>
      <c r="Y111" s="8"/>
      <c r="Z111" s="8"/>
      <c r="AA111" s="8"/>
      <c r="AB111" s="8"/>
      <c r="AC111" s="8"/>
      <c r="AD111" s="8"/>
      <c r="AE111" s="8"/>
      <c r="AF111" s="8"/>
      <c r="AG111" s="8"/>
      <c r="AH111" s="8"/>
      <c r="AI111" s="8"/>
      <c r="AJ111" s="8"/>
      <c r="AK111" s="8"/>
      <c r="AL111" s="8"/>
      <c r="AM111" s="8"/>
      <c r="AN111" s="8"/>
      <c r="AO111" s="8"/>
      <c r="AP111" s="8"/>
      <c r="AQ111" s="8"/>
      <c r="AR111" s="8"/>
      <c r="AS111" s="8"/>
      <c r="AT111" s="8"/>
      <c r="AU111" s="8"/>
      <c r="AV111" s="8"/>
      <c r="AW111" s="8"/>
    </row>
    <row r="112" spans="1:49" ht="15" thickBot="1">
      <c r="A112" s="27"/>
      <c r="B112" s="50"/>
      <c r="C112" s="57"/>
      <c r="D112" s="159"/>
      <c r="E112" s="159"/>
      <c r="F112" s="53"/>
      <c r="G112" s="58"/>
      <c r="Q112" s="13"/>
      <c r="R112" s="13"/>
      <c r="S112" s="8"/>
      <c r="T112" s="8"/>
      <c r="U112" s="8"/>
      <c r="V112" s="8"/>
      <c r="W112" s="8"/>
      <c r="X112" s="8"/>
      <c r="Y112" s="8"/>
      <c r="Z112" s="8"/>
      <c r="AA112" s="8"/>
      <c r="AB112" s="8"/>
      <c r="AC112" s="8"/>
      <c r="AD112" s="8"/>
      <c r="AE112" s="8"/>
      <c r="AF112" s="8"/>
      <c r="AG112" s="8"/>
      <c r="AH112" s="8"/>
      <c r="AI112" s="8"/>
      <c r="AJ112" s="8"/>
      <c r="AK112" s="8"/>
      <c r="AL112" s="8"/>
      <c r="AM112" s="8"/>
      <c r="AN112" s="8"/>
      <c r="AO112" s="8"/>
      <c r="AP112" s="8"/>
      <c r="AQ112" s="8"/>
      <c r="AR112" s="8"/>
      <c r="AS112" s="8"/>
      <c r="AT112" s="8"/>
      <c r="AU112" s="8"/>
      <c r="AV112" s="8"/>
      <c r="AW112" s="8"/>
    </row>
    <row r="113" spans="1:49" ht="15" thickBot="1">
      <c r="A113" s="27"/>
      <c r="B113" s="50"/>
      <c r="C113" s="57"/>
      <c r="D113" s="159"/>
      <c r="E113" s="159"/>
      <c r="F113" s="53"/>
      <c r="G113" s="58"/>
      <c r="Q113" s="13"/>
      <c r="R113" s="13"/>
      <c r="S113" s="8"/>
      <c r="T113" s="8"/>
      <c r="U113" s="8"/>
      <c r="V113" s="8"/>
      <c r="W113" s="8"/>
      <c r="X113" s="8"/>
      <c r="Y113" s="8"/>
      <c r="Z113" s="8"/>
      <c r="AA113" s="8"/>
      <c r="AB113" s="8"/>
      <c r="AC113" s="8"/>
      <c r="AD113" s="8"/>
      <c r="AE113" s="8"/>
      <c r="AF113" s="8"/>
      <c r="AG113" s="8"/>
      <c r="AH113" s="8"/>
      <c r="AI113" s="8"/>
      <c r="AJ113" s="8"/>
      <c r="AK113" s="8"/>
      <c r="AL113" s="8"/>
      <c r="AM113" s="8"/>
      <c r="AN113" s="8"/>
      <c r="AO113" s="8"/>
      <c r="AP113" s="8"/>
      <c r="AQ113" s="8"/>
      <c r="AR113" s="8"/>
      <c r="AS113" s="8"/>
      <c r="AT113" s="8"/>
      <c r="AU113" s="8"/>
      <c r="AV113" s="8"/>
      <c r="AW113" s="8"/>
    </row>
    <row r="114" spans="1:49" ht="15" thickBot="1">
      <c r="A114" s="27"/>
      <c r="B114" s="50"/>
      <c r="C114" s="57"/>
      <c r="D114" s="159"/>
      <c r="E114" s="159"/>
      <c r="F114" s="53"/>
      <c r="G114" s="58"/>
      <c r="Q114" s="13"/>
      <c r="R114" s="13"/>
      <c r="S114" s="8"/>
      <c r="T114" s="8"/>
      <c r="U114" s="8"/>
      <c r="V114" s="8"/>
      <c r="W114" s="8"/>
      <c r="X114" s="8"/>
      <c r="Y114" s="8"/>
      <c r="Z114" s="8"/>
      <c r="AA114" s="8"/>
      <c r="AB114" s="8"/>
      <c r="AC114" s="8"/>
      <c r="AD114" s="8"/>
      <c r="AE114" s="8"/>
      <c r="AF114" s="8"/>
      <c r="AG114" s="8"/>
      <c r="AH114" s="8"/>
      <c r="AI114" s="8"/>
      <c r="AJ114" s="8"/>
      <c r="AK114" s="8"/>
      <c r="AL114" s="8"/>
      <c r="AM114" s="8"/>
      <c r="AN114" s="8"/>
      <c r="AO114" s="8"/>
      <c r="AP114" s="8"/>
      <c r="AQ114" s="8"/>
      <c r="AR114" s="8"/>
      <c r="AS114" s="8"/>
      <c r="AT114" s="8"/>
      <c r="AU114" s="8"/>
      <c r="AV114" s="8"/>
      <c r="AW114" s="8"/>
    </row>
    <row r="115" spans="1:49" ht="15" thickBot="1">
      <c r="A115" s="27"/>
      <c r="B115" s="50"/>
      <c r="C115" s="57"/>
      <c r="D115" s="159"/>
      <c r="E115" s="159"/>
      <c r="F115" s="53"/>
      <c r="G115" s="58"/>
      <c r="Q115" s="13"/>
      <c r="R115" s="13"/>
      <c r="S115" s="8"/>
      <c r="T115" s="8"/>
      <c r="U115" s="8"/>
      <c r="V115" s="8"/>
      <c r="W115" s="8"/>
      <c r="X115" s="8"/>
      <c r="Y115" s="8"/>
      <c r="Z115" s="8"/>
      <c r="AA115" s="8"/>
      <c r="AB115" s="8"/>
      <c r="AC115" s="8"/>
      <c r="AD115" s="8"/>
      <c r="AE115" s="8"/>
      <c r="AF115" s="8"/>
      <c r="AG115" s="8"/>
      <c r="AH115" s="8"/>
      <c r="AI115" s="8"/>
      <c r="AJ115" s="8"/>
      <c r="AK115" s="8"/>
      <c r="AL115" s="8"/>
      <c r="AM115" s="8"/>
      <c r="AN115" s="8"/>
      <c r="AO115" s="8"/>
      <c r="AP115" s="8"/>
      <c r="AQ115" s="8"/>
      <c r="AR115" s="8"/>
      <c r="AS115" s="8"/>
      <c r="AT115" s="8"/>
      <c r="AU115" s="8"/>
      <c r="AV115" s="8"/>
      <c r="AW115" s="8"/>
    </row>
    <row r="116" spans="1:49" ht="15" thickBot="1">
      <c r="A116" s="27"/>
      <c r="B116" s="27"/>
      <c r="C116" s="57"/>
      <c r="D116" s="159"/>
      <c r="E116" s="159"/>
      <c r="F116" s="53"/>
      <c r="G116" s="58"/>
      <c r="Q116" s="13"/>
      <c r="R116" s="13"/>
      <c r="S116" s="8"/>
      <c r="T116" s="8"/>
      <c r="U116" s="8"/>
      <c r="V116" s="8"/>
      <c r="W116" s="8"/>
      <c r="X116" s="8"/>
      <c r="Y116" s="8"/>
      <c r="Z116" s="8"/>
      <c r="AA116" s="8"/>
      <c r="AB116" s="8"/>
      <c r="AC116" s="8"/>
      <c r="AD116" s="8"/>
      <c r="AE116" s="8"/>
      <c r="AF116" s="8"/>
      <c r="AG116" s="8"/>
      <c r="AH116" s="8"/>
      <c r="AI116" s="8"/>
      <c r="AJ116" s="8"/>
      <c r="AK116" s="8"/>
      <c r="AL116" s="8"/>
      <c r="AM116" s="8"/>
      <c r="AN116" s="8"/>
      <c r="AO116" s="8"/>
      <c r="AP116" s="8"/>
      <c r="AQ116" s="8"/>
      <c r="AR116" s="8"/>
      <c r="AS116" s="8"/>
      <c r="AT116" s="8"/>
      <c r="AU116" s="8"/>
      <c r="AV116" s="8"/>
      <c r="AW116" s="8"/>
    </row>
    <row r="117" spans="1:49">
      <c r="A117" s="13"/>
      <c r="B117" s="160"/>
      <c r="C117" s="160"/>
      <c r="D117" s="160"/>
      <c r="E117" s="14"/>
      <c r="F117" s="14"/>
      <c r="G117"/>
      <c r="Q117" s="13"/>
      <c r="R117" s="13"/>
      <c r="S117" s="8"/>
      <c r="T117" s="8"/>
      <c r="U117" s="8"/>
      <c r="V117" s="8"/>
      <c r="W117" s="8"/>
      <c r="X117" s="8"/>
      <c r="Y117" s="8"/>
      <c r="Z117" s="8"/>
      <c r="AA117" s="8"/>
      <c r="AB117" s="8"/>
      <c r="AC117" s="8"/>
      <c r="AD117" s="8"/>
      <c r="AE117" s="8"/>
      <c r="AF117" s="8"/>
      <c r="AG117" s="8"/>
      <c r="AH117" s="8"/>
      <c r="AI117" s="8"/>
      <c r="AJ117" s="8"/>
      <c r="AK117" s="8"/>
      <c r="AL117" s="8"/>
      <c r="AM117" s="8"/>
      <c r="AN117" s="8"/>
      <c r="AO117" s="8"/>
      <c r="AP117" s="8"/>
      <c r="AQ117" s="8"/>
      <c r="AR117" s="8"/>
      <c r="AS117" s="8"/>
      <c r="AT117" s="8"/>
      <c r="AU117" s="8"/>
      <c r="AV117" s="8"/>
      <c r="AW117" s="8"/>
    </row>
    <row r="118" spans="1:49" ht="15" thickBot="1">
      <c r="A118" s="13"/>
      <c r="B118" s="13"/>
      <c r="C118" s="13"/>
      <c r="D118" s="13"/>
      <c r="F118" s="13"/>
      <c r="G118" s="13"/>
      <c r="I118"/>
      <c r="Q118" s="13"/>
      <c r="R118" s="13"/>
      <c r="S118" s="8"/>
      <c r="T118" s="8"/>
      <c r="U118" s="8"/>
      <c r="V118" s="8"/>
      <c r="W118" s="8"/>
      <c r="X118" s="8"/>
      <c r="Y118" s="8"/>
      <c r="Z118" s="8"/>
      <c r="AA118" s="8"/>
      <c r="AB118" s="8"/>
      <c r="AC118" s="8"/>
      <c r="AD118" s="8"/>
      <c r="AE118" s="8"/>
      <c r="AF118" s="8"/>
      <c r="AG118" s="8"/>
      <c r="AH118" s="8"/>
      <c r="AI118" s="8"/>
      <c r="AJ118" s="8"/>
      <c r="AK118" s="8"/>
      <c r="AL118" s="8"/>
      <c r="AM118" s="8"/>
      <c r="AN118" s="8"/>
      <c r="AO118" s="8"/>
      <c r="AP118" s="8"/>
      <c r="AQ118" s="8"/>
      <c r="AR118" s="8"/>
      <c r="AS118" s="8"/>
      <c r="AT118" s="8"/>
      <c r="AU118" s="8"/>
      <c r="AV118" s="8"/>
      <c r="AW118" s="8"/>
    </row>
    <row r="119" spans="1:49" ht="15.6" thickTop="1" thickBot="1">
      <c r="A119" s="161" t="s">
        <v>263</v>
      </c>
      <c r="B119" s="161"/>
      <c r="C119" s="161"/>
      <c r="D119" s="161"/>
      <c r="E119" s="161" t="s">
        <v>264</v>
      </c>
      <c r="F119" s="161"/>
      <c r="G119" s="161"/>
      <c r="H119" s="161"/>
      <c r="I119" s="161" t="s">
        <v>265</v>
      </c>
      <c r="J119" s="161"/>
      <c r="K119" s="161"/>
      <c r="L119" s="161"/>
      <c r="Q119" s="13"/>
      <c r="R119" s="13"/>
    </row>
    <row r="120" spans="1:49" ht="15.6" thickTop="1" thickBot="1">
      <c r="A120" s="161"/>
      <c r="B120" s="161"/>
      <c r="C120" s="161"/>
      <c r="D120" s="161"/>
      <c r="E120" s="161"/>
      <c r="F120" s="161"/>
      <c r="G120" s="161"/>
      <c r="H120" s="161"/>
      <c r="I120" s="161"/>
      <c r="J120" s="161"/>
      <c r="K120" s="161"/>
      <c r="L120" s="161"/>
      <c r="Q120" s="8"/>
      <c r="R120" s="8"/>
    </row>
    <row r="121" spans="1:49" ht="15.6" thickTop="1" thickBot="1">
      <c r="A121" s="161"/>
      <c r="B121" s="161"/>
      <c r="C121" s="161"/>
      <c r="D121" s="161"/>
      <c r="E121" s="161"/>
      <c r="F121" s="161"/>
      <c r="G121" s="161"/>
      <c r="H121" s="161"/>
      <c r="I121" s="161"/>
      <c r="J121" s="161"/>
      <c r="K121" s="161"/>
      <c r="L121" s="161"/>
      <c r="Q121" s="8"/>
      <c r="R121" s="8"/>
    </row>
    <row r="122" spans="1:49" ht="15.6" thickTop="1" thickBot="1">
      <c r="A122" s="162" t="s">
        <v>266</v>
      </c>
      <c r="B122" s="162"/>
      <c r="C122" s="162"/>
      <c r="D122" s="162"/>
      <c r="E122" s="162" t="s">
        <v>267</v>
      </c>
      <c r="F122" s="162"/>
      <c r="G122" s="162"/>
      <c r="H122" s="162"/>
      <c r="I122" s="60" t="s">
        <v>268</v>
      </c>
      <c r="J122" s="163" t="s">
        <v>269</v>
      </c>
      <c r="K122" s="163"/>
      <c r="L122" s="163"/>
      <c r="M122" s="61"/>
      <c r="N122" s="61"/>
      <c r="O122" s="61"/>
      <c r="P122" s="61"/>
      <c r="Q122" s="8"/>
      <c r="R122" s="8"/>
    </row>
    <row r="123" spans="1:49" ht="15.6" thickTop="1" thickBot="1">
      <c r="A123" s="60" t="s">
        <v>268</v>
      </c>
      <c r="B123" s="163" t="s">
        <v>270</v>
      </c>
      <c r="C123" s="163"/>
      <c r="D123" s="163"/>
      <c r="E123" s="60" t="s">
        <v>268</v>
      </c>
      <c r="F123" s="163" t="s">
        <v>271</v>
      </c>
      <c r="G123" s="163"/>
      <c r="H123" s="163"/>
      <c r="I123" s="60" t="s">
        <v>268</v>
      </c>
      <c r="J123" s="163"/>
      <c r="K123" s="163"/>
      <c r="L123" s="163"/>
      <c r="M123" s="61"/>
      <c r="N123" s="61"/>
      <c r="O123" s="61"/>
      <c r="P123" s="61"/>
      <c r="Q123" s="8"/>
      <c r="R123" s="8"/>
    </row>
    <row r="124" spans="1:49" ht="15.6" thickTop="1" thickBot="1">
      <c r="A124" s="60" t="s">
        <v>272</v>
      </c>
      <c r="B124" s="289">
        <v>44771</v>
      </c>
      <c r="C124" s="289"/>
      <c r="D124" s="289"/>
      <c r="E124" s="60" t="s">
        <v>273</v>
      </c>
      <c r="F124" s="289">
        <v>44771</v>
      </c>
      <c r="G124" s="289"/>
      <c r="H124" s="289"/>
      <c r="I124" s="60" t="s">
        <v>268</v>
      </c>
      <c r="J124" s="290"/>
      <c r="K124" s="291"/>
      <c r="L124" s="292"/>
      <c r="Q124" s="8"/>
      <c r="R124" s="8"/>
    </row>
    <row r="125" spans="1:49" ht="15.6" thickTop="1" thickBot="1">
      <c r="A125" s="162" t="s">
        <v>274</v>
      </c>
      <c r="B125" s="162"/>
      <c r="C125" s="162"/>
      <c r="D125" s="162"/>
      <c r="E125" s="162" t="s">
        <v>267</v>
      </c>
      <c r="F125" s="162"/>
      <c r="G125" s="162"/>
      <c r="H125" s="162"/>
      <c r="I125" s="60" t="s">
        <v>268</v>
      </c>
      <c r="J125" s="290"/>
      <c r="K125" s="291"/>
      <c r="L125" s="292"/>
      <c r="Q125" s="8"/>
      <c r="R125" s="8"/>
    </row>
    <row r="126" spans="1:49" ht="15.6" thickTop="1" thickBot="1">
      <c r="A126" s="60" t="s">
        <v>268</v>
      </c>
      <c r="B126" s="163" t="s">
        <v>269</v>
      </c>
      <c r="C126" s="163"/>
      <c r="D126" s="163"/>
      <c r="E126" s="60" t="s">
        <v>268</v>
      </c>
      <c r="F126" s="163" t="s">
        <v>275</v>
      </c>
      <c r="G126" s="163"/>
      <c r="H126" s="163"/>
      <c r="I126" s="60" t="s">
        <v>268</v>
      </c>
      <c r="J126" s="290"/>
      <c r="K126" s="291"/>
      <c r="L126" s="292"/>
      <c r="Q126" s="8"/>
      <c r="R126" s="8"/>
    </row>
    <row r="127" spans="1:49" ht="15.6" thickTop="1" thickBot="1">
      <c r="A127" s="60" t="s">
        <v>272</v>
      </c>
      <c r="B127" s="289">
        <v>44771</v>
      </c>
      <c r="C127" s="289"/>
      <c r="D127" s="289"/>
      <c r="E127" s="60" t="s">
        <v>273</v>
      </c>
      <c r="F127" s="289">
        <v>44771</v>
      </c>
      <c r="G127" s="289"/>
      <c r="H127" s="289"/>
      <c r="I127" s="60" t="s">
        <v>268</v>
      </c>
      <c r="J127" s="290"/>
      <c r="K127" s="291"/>
      <c r="L127" s="292"/>
      <c r="Q127" s="8"/>
      <c r="R127" s="8"/>
    </row>
    <row r="128" spans="1:49" ht="15.6" thickTop="1" thickBot="1">
      <c r="A128" s="162"/>
      <c r="B128" s="162"/>
      <c r="C128" s="162"/>
      <c r="D128" s="162"/>
      <c r="E128" s="162" t="s">
        <v>276</v>
      </c>
      <c r="F128" s="162"/>
      <c r="G128" s="162"/>
      <c r="H128" s="162"/>
      <c r="I128" s="60" t="s">
        <v>268</v>
      </c>
      <c r="J128" s="290"/>
      <c r="K128" s="291"/>
      <c r="L128" s="292"/>
      <c r="Q128" s="8"/>
      <c r="R128" s="8"/>
    </row>
    <row r="129" spans="1:16" ht="15.6" thickTop="1" thickBot="1">
      <c r="A129" s="60" t="s">
        <v>268</v>
      </c>
      <c r="B129" s="163"/>
      <c r="C129" s="163"/>
      <c r="D129" s="163"/>
      <c r="E129" s="60" t="s">
        <v>268</v>
      </c>
      <c r="F129" s="163" t="s">
        <v>277</v>
      </c>
      <c r="G129" s="163"/>
      <c r="H129" s="163"/>
      <c r="I129" s="60" t="s">
        <v>268</v>
      </c>
      <c r="J129" s="290"/>
      <c r="K129" s="291"/>
      <c r="L129" s="292"/>
    </row>
    <row r="130" spans="1:16" ht="15.6" thickTop="1" thickBot="1">
      <c r="A130" s="60" t="s">
        <v>272</v>
      </c>
      <c r="B130" s="289"/>
      <c r="C130" s="289"/>
      <c r="D130" s="289"/>
      <c r="E130" s="60" t="s">
        <v>273</v>
      </c>
      <c r="F130" s="289">
        <v>44945</v>
      </c>
      <c r="G130" s="289"/>
      <c r="H130" s="289"/>
      <c r="I130" s="60" t="s">
        <v>268</v>
      </c>
      <c r="J130" s="290"/>
      <c r="K130" s="291"/>
      <c r="L130" s="292"/>
    </row>
    <row r="131" spans="1:16" ht="15" thickTop="1">
      <c r="A131" s="13"/>
      <c r="B131" s="13"/>
      <c r="C131" s="13"/>
      <c r="D131" s="13"/>
      <c r="E131" s="13"/>
      <c r="F131" s="13"/>
      <c r="G131" s="13"/>
      <c r="H131" s="13"/>
      <c r="I131" s="13"/>
      <c r="J131" s="13"/>
      <c r="K131" s="13"/>
      <c r="L131" s="13"/>
      <c r="M131" s="18"/>
      <c r="N131" s="18"/>
      <c r="O131" s="18"/>
      <c r="P131" s="18"/>
    </row>
    <row r="132" spans="1:16">
      <c r="A132" s="13"/>
      <c r="B132" s="13"/>
      <c r="C132" s="13"/>
      <c r="D132" s="13"/>
      <c r="E132" s="13"/>
      <c r="F132" s="13"/>
      <c r="G132" s="13"/>
      <c r="H132" s="13"/>
      <c r="I132" s="13"/>
      <c r="J132" s="13"/>
      <c r="K132" s="13"/>
      <c r="L132" s="13"/>
      <c r="M132" s="18"/>
      <c r="N132" s="18"/>
      <c r="O132" s="18"/>
      <c r="P132" s="18"/>
    </row>
    <row r="133" spans="1:16">
      <c r="A133" s="13"/>
      <c r="B133" s="13"/>
      <c r="C133" s="13"/>
      <c r="D133" s="13"/>
      <c r="E133" s="13"/>
      <c r="F133" s="13"/>
      <c r="G133" s="13"/>
      <c r="H133" s="13"/>
      <c r="I133" s="13"/>
      <c r="J133" s="13"/>
      <c r="K133" s="13"/>
      <c r="L133" s="13"/>
      <c r="M133" s="18"/>
      <c r="N133" s="18"/>
      <c r="O133" s="18"/>
      <c r="P133" s="18"/>
    </row>
    <row r="134" spans="1:16">
      <c r="A134" s="13"/>
      <c r="B134" s="13"/>
      <c r="C134" s="13"/>
      <c r="D134" s="13"/>
      <c r="E134" s="13"/>
      <c r="F134" s="13"/>
      <c r="G134" s="13"/>
      <c r="H134" s="13"/>
      <c r="I134" s="13"/>
      <c r="J134" s="13"/>
      <c r="K134" s="13"/>
      <c r="L134" s="13"/>
      <c r="M134" s="18"/>
      <c r="N134" s="18"/>
      <c r="O134" s="18"/>
      <c r="P134" s="18"/>
    </row>
    <row r="135" spans="1:16">
      <c r="A135" s="13"/>
      <c r="B135" s="13"/>
      <c r="C135" s="13"/>
      <c r="D135" s="13"/>
      <c r="E135" s="13"/>
      <c r="F135" s="13"/>
      <c r="G135" s="13"/>
      <c r="H135" s="13"/>
      <c r="I135" s="13"/>
      <c r="J135" s="13"/>
      <c r="K135" s="13"/>
      <c r="L135" s="13"/>
      <c r="M135" s="18"/>
      <c r="N135" s="18"/>
      <c r="O135" s="18"/>
      <c r="P135" s="18"/>
    </row>
  </sheetData>
  <sheetProtection formatCells="0" formatColumns="0" formatRows="0" insertColumns="0" insertHyperlinks="0" deleteColumns="0" deleteRows="0" sort="0" autoFilter="0" pivotTables="0"/>
  <mergeCells count="709">
    <mergeCell ref="AM66:AM69"/>
    <mergeCell ref="AN66:AN69"/>
    <mergeCell ref="AS62:AS65"/>
    <mergeCell ref="AS66:AS69"/>
    <mergeCell ref="AD66:AD69"/>
    <mergeCell ref="AE66:AE69"/>
    <mergeCell ref="AF66:AF69"/>
    <mergeCell ref="AG66:AG69"/>
    <mergeCell ref="AH66:AH69"/>
    <mergeCell ref="AI66:AI69"/>
    <mergeCell ref="AJ66:AJ69"/>
    <mergeCell ref="AK66:AK69"/>
    <mergeCell ref="AL66:AL69"/>
    <mergeCell ref="AG62:AG65"/>
    <mergeCell ref="AH62:AH65"/>
    <mergeCell ref="AI62:AI65"/>
    <mergeCell ref="AJ62:AJ65"/>
    <mergeCell ref="AK62:AK65"/>
    <mergeCell ref="AL62:AL65"/>
    <mergeCell ref="AM62:AM65"/>
    <mergeCell ref="AN62:AN65"/>
    <mergeCell ref="AD62:AD65"/>
    <mergeCell ref="AE62:AE65"/>
    <mergeCell ref="AF62:AF65"/>
    <mergeCell ref="Y66:Y69"/>
    <mergeCell ref="Z66:Z69"/>
    <mergeCell ref="AA66:AA69"/>
    <mergeCell ref="AB66:AB69"/>
    <mergeCell ref="AC66:AC69"/>
    <mergeCell ref="X62:X65"/>
    <mergeCell ref="Y62:Y65"/>
    <mergeCell ref="Z62:Z65"/>
    <mergeCell ref="AA62:AA65"/>
    <mergeCell ref="AB62:AB65"/>
    <mergeCell ref="AC62:AC65"/>
    <mergeCell ref="B1:AY2"/>
    <mergeCell ref="BA1:BB1"/>
    <mergeCell ref="BA2:BB2"/>
    <mergeCell ref="B3:AY4"/>
    <mergeCell ref="BA3:BB3"/>
    <mergeCell ref="BA4:BB4"/>
    <mergeCell ref="C62:C69"/>
    <mergeCell ref="D62:D69"/>
    <mergeCell ref="E62:E69"/>
    <mergeCell ref="F62:F65"/>
    <mergeCell ref="F66:F69"/>
    <mergeCell ref="G62:G65"/>
    <mergeCell ref="H62:H65"/>
    <mergeCell ref="I62:I65"/>
    <mergeCell ref="G66:G69"/>
    <mergeCell ref="H66:H69"/>
    <mergeCell ref="I66:I69"/>
    <mergeCell ref="B62:B69"/>
    <mergeCell ref="J62:J65"/>
    <mergeCell ref="K62:K65"/>
    <mergeCell ref="L62:L65"/>
    <mergeCell ref="M62:M65"/>
    <mergeCell ref="J66:J69"/>
    <mergeCell ref="A22:M22"/>
    <mergeCell ref="B129:D129"/>
    <mergeCell ref="F129:H129"/>
    <mergeCell ref="J129:L129"/>
    <mergeCell ref="B130:D130"/>
    <mergeCell ref="F130:H130"/>
    <mergeCell ref="J130:L130"/>
    <mergeCell ref="B126:D126"/>
    <mergeCell ref="F126:H126"/>
    <mergeCell ref="J126:L126"/>
    <mergeCell ref="B127:D127"/>
    <mergeCell ref="F127:H127"/>
    <mergeCell ref="J127:L127"/>
    <mergeCell ref="A128:D128"/>
    <mergeCell ref="E128:H128"/>
    <mergeCell ref="J128:L128"/>
    <mergeCell ref="B123:D123"/>
    <mergeCell ref="F123:H123"/>
    <mergeCell ref="J123:L123"/>
    <mergeCell ref="B124:D124"/>
    <mergeCell ref="F124:H124"/>
    <mergeCell ref="J124:L124"/>
    <mergeCell ref="A125:D125"/>
    <mergeCell ref="E125:H125"/>
    <mergeCell ref="J125:L125"/>
    <mergeCell ref="A93:A96"/>
    <mergeCell ref="Z54:Z57"/>
    <mergeCell ref="A46:A57"/>
    <mergeCell ref="B46:B57"/>
    <mergeCell ref="C46:C57"/>
    <mergeCell ref="D46:D57"/>
    <mergeCell ref="E46:E57"/>
    <mergeCell ref="AE46:AE49"/>
    <mergeCell ref="AF46:AF49"/>
    <mergeCell ref="N54:N57"/>
    <mergeCell ref="O54:O57"/>
    <mergeCell ref="P54:P57"/>
    <mergeCell ref="Q54:Q57"/>
    <mergeCell ref="B81:B84"/>
    <mergeCell ref="B85:B88"/>
    <mergeCell ref="B89:B92"/>
    <mergeCell ref="B93:B96"/>
    <mergeCell ref="C77:D80"/>
    <mergeCell ref="C81:D84"/>
    <mergeCell ref="C85:D88"/>
    <mergeCell ref="C89:D92"/>
    <mergeCell ref="C93:D96"/>
    <mergeCell ref="AA58:AA61"/>
    <mergeCell ref="AB58:AB61"/>
    <mergeCell ref="AH93:AH96"/>
    <mergeCell ref="AC85:AC88"/>
    <mergeCell ref="AD85:AD88"/>
    <mergeCell ref="AE85:AE88"/>
    <mergeCell ref="AF85:AF88"/>
    <mergeCell ref="AG85:AG88"/>
    <mergeCell ref="AH85:AH88"/>
    <mergeCell ref="AI85:AI88"/>
    <mergeCell ref="P89:P92"/>
    <mergeCell ref="Q89:Q92"/>
    <mergeCell ref="R89:R92"/>
    <mergeCell ref="S89:S92"/>
    <mergeCell ref="T89:T92"/>
    <mergeCell ref="U89:U92"/>
    <mergeCell ref="AG89:AG92"/>
    <mergeCell ref="AH89:AH92"/>
    <mergeCell ref="AI89:AI92"/>
    <mergeCell ref="AD93:AD96"/>
    <mergeCell ref="Y85:Y88"/>
    <mergeCell ref="Z85:Z88"/>
    <mergeCell ref="Z89:Z92"/>
    <mergeCell ref="X85:X88"/>
    <mergeCell ref="U93:U96"/>
    <mergeCell ref="AE93:AE96"/>
    <mergeCell ref="AQ93:AQ96"/>
    <mergeCell ref="K81:K84"/>
    <mergeCell ref="K85:K88"/>
    <mergeCell ref="K89:K92"/>
    <mergeCell ref="J93:J96"/>
    <mergeCell ref="K93:K96"/>
    <mergeCell ref="L81:L84"/>
    <mergeCell ref="M81:M84"/>
    <mergeCell ref="L85:L88"/>
    <mergeCell ref="M85:M88"/>
    <mergeCell ref="L89:L92"/>
    <mergeCell ref="M89:M92"/>
    <mergeCell ref="N81:N84"/>
    <mergeCell ref="O81:O84"/>
    <mergeCell ref="N85:N88"/>
    <mergeCell ref="O85:O88"/>
    <mergeCell ref="N89:N92"/>
    <mergeCell ref="O89:O92"/>
    <mergeCell ref="AK93:AM93"/>
    <mergeCell ref="AK94:AM94"/>
    <mergeCell ref="AK95:AM95"/>
    <mergeCell ref="AK96:AM96"/>
    <mergeCell ref="AF93:AF96"/>
    <mergeCell ref="AG93:AG96"/>
    <mergeCell ref="AJ85:AJ88"/>
    <mergeCell ref="AJ89:AJ92"/>
    <mergeCell ref="AK77:AQ78"/>
    <mergeCell ref="AK79:AM80"/>
    <mergeCell ref="AN79:AN80"/>
    <mergeCell ref="AO79:AO80"/>
    <mergeCell ref="AK81:AM81"/>
    <mergeCell ref="AK82:AM82"/>
    <mergeCell ref="AK83:AM83"/>
    <mergeCell ref="AK84:AM84"/>
    <mergeCell ref="AK85:AM85"/>
    <mergeCell ref="AK86:AM86"/>
    <mergeCell ref="AK87:AM87"/>
    <mergeCell ref="AK88:AM88"/>
    <mergeCell ref="AK89:AM89"/>
    <mergeCell ref="AK90:AM90"/>
    <mergeCell ref="AK91:AM91"/>
    <mergeCell ref="AK92:AM92"/>
    <mergeCell ref="AQ81:AQ84"/>
    <mergeCell ref="AQ85:AQ88"/>
    <mergeCell ref="AQ89:AQ92"/>
    <mergeCell ref="N22:AN22"/>
    <mergeCell ref="AO22:AS23"/>
    <mergeCell ref="AO24:AO25"/>
    <mergeCell ref="AP24:AP25"/>
    <mergeCell ref="AR24:AR25"/>
    <mergeCell ref="AS24:AS25"/>
    <mergeCell ref="AD23:AE24"/>
    <mergeCell ref="AF23:AG24"/>
    <mergeCell ref="AH23:AI24"/>
    <mergeCell ref="AJ23:AK24"/>
    <mergeCell ref="AL23:AM24"/>
    <mergeCell ref="AN23:AN25"/>
    <mergeCell ref="R23:S24"/>
    <mergeCell ref="T23:U24"/>
    <mergeCell ref="V23:W24"/>
    <mergeCell ref="X23:Y24"/>
    <mergeCell ref="Z23:AA24"/>
    <mergeCell ref="AB23:AC24"/>
    <mergeCell ref="N23:O24"/>
    <mergeCell ref="P23:Q24"/>
    <mergeCell ref="D24:D25"/>
    <mergeCell ref="A23:E23"/>
    <mergeCell ref="F23:M23"/>
    <mergeCell ref="R26:R29"/>
    <mergeCell ref="S26:S29"/>
    <mergeCell ref="X26:X29"/>
    <mergeCell ref="Y26:Y29"/>
    <mergeCell ref="O26:O29"/>
    <mergeCell ref="P26:P29"/>
    <mergeCell ref="Q26:Q29"/>
    <mergeCell ref="J26:J29"/>
    <mergeCell ref="K26:K29"/>
    <mergeCell ref="L26:L29"/>
    <mergeCell ref="M26:M29"/>
    <mergeCell ref="T26:T29"/>
    <mergeCell ref="U26:U29"/>
    <mergeCell ref="V26:V29"/>
    <mergeCell ref="W26:W29"/>
    <mergeCell ref="N26:N29"/>
    <mergeCell ref="M24:M25"/>
    <mergeCell ref="AN54:AN57"/>
    <mergeCell ref="AS54:AS57"/>
    <mergeCell ref="AM54:AM57"/>
    <mergeCell ref="AS46:AS49"/>
    <mergeCell ref="AN46:AN49"/>
    <mergeCell ref="W46:W49"/>
    <mergeCell ref="X46:X49"/>
    <mergeCell ref="AL26:AL29"/>
    <mergeCell ref="AM26:AM29"/>
    <mergeCell ref="AN26:AN29"/>
    <mergeCell ref="AS26:AS29"/>
    <mergeCell ref="AF26:AF29"/>
    <mergeCell ref="AG26:AG29"/>
    <mergeCell ref="AH26:AH29"/>
    <mergeCell ref="AI26:AI29"/>
    <mergeCell ref="AJ26:AJ29"/>
    <mergeCell ref="AK26:AK29"/>
    <mergeCell ref="Z26:Z29"/>
    <mergeCell ref="AA26:AA29"/>
    <mergeCell ref="AB26:AB29"/>
    <mergeCell ref="AC26:AC29"/>
    <mergeCell ref="AD26:AD29"/>
    <mergeCell ref="AE26:AE29"/>
    <mergeCell ref="X54:X57"/>
    <mergeCell ref="AM46:AM49"/>
    <mergeCell ref="V46:V49"/>
    <mergeCell ref="K46:K49"/>
    <mergeCell ref="L46:L49"/>
    <mergeCell ref="N46:N49"/>
    <mergeCell ref="O46:O49"/>
    <mergeCell ref="P46:P49"/>
    <mergeCell ref="J46:J49"/>
    <mergeCell ref="AG46:AG49"/>
    <mergeCell ref="AH46:AH49"/>
    <mergeCell ref="AI46:AI49"/>
    <mergeCell ref="AJ46:AJ49"/>
    <mergeCell ref="Y46:Y49"/>
    <mergeCell ref="Z46:Z49"/>
    <mergeCell ref="AA46:AA49"/>
    <mergeCell ref="AB46:AB49"/>
    <mergeCell ref="AC46:AC49"/>
    <mergeCell ref="AD46:AD49"/>
    <mergeCell ref="S46:S49"/>
    <mergeCell ref="T46:T49"/>
    <mergeCell ref="U46:U49"/>
    <mergeCell ref="Q46:Q49"/>
    <mergeCell ref="R46:R49"/>
    <mergeCell ref="M46:M49"/>
    <mergeCell ref="J30:J33"/>
    <mergeCell ref="K30:K33"/>
    <mergeCell ref="L30:L33"/>
    <mergeCell ref="M30:M33"/>
    <mergeCell ref="N30:N33"/>
    <mergeCell ref="L54:L57"/>
    <mergeCell ref="M54:M57"/>
    <mergeCell ref="AK46:AK49"/>
    <mergeCell ref="AL46:AL49"/>
    <mergeCell ref="T30:T33"/>
    <mergeCell ref="O38:O41"/>
    <mergeCell ref="P38:P41"/>
    <mergeCell ref="Q38:Q41"/>
    <mergeCell ref="O30:O33"/>
    <mergeCell ref="P30:P33"/>
    <mergeCell ref="Q30:Q33"/>
    <mergeCell ref="R30:R33"/>
    <mergeCell ref="S30:S33"/>
    <mergeCell ref="O34:O37"/>
    <mergeCell ref="P34:P37"/>
    <mergeCell ref="R54:R57"/>
    <mergeCell ref="S54:S57"/>
    <mergeCell ref="T54:T57"/>
    <mergeCell ref="Y54:Y57"/>
    <mergeCell ref="AS58:AS61"/>
    <mergeCell ref="AL58:AL61"/>
    <mergeCell ref="AM58:AM61"/>
    <mergeCell ref="AN58:AN61"/>
    <mergeCell ref="AD58:AD61"/>
    <mergeCell ref="AE58:AE61"/>
    <mergeCell ref="AF58:AF61"/>
    <mergeCell ref="AG58:AG61"/>
    <mergeCell ref="AJ58:AJ61"/>
    <mergeCell ref="AK58:AK61"/>
    <mergeCell ref="AH58:AH61"/>
    <mergeCell ref="AI58:AI61"/>
    <mergeCell ref="A58:A61"/>
    <mergeCell ref="B58:B61"/>
    <mergeCell ref="C58:C61"/>
    <mergeCell ref="U54:U57"/>
    <mergeCell ref="V54:V57"/>
    <mergeCell ref="E58:E61"/>
    <mergeCell ref="AC58:AC61"/>
    <mergeCell ref="R58:R61"/>
    <mergeCell ref="S58:S61"/>
    <mergeCell ref="T58:T61"/>
    <mergeCell ref="U58:U61"/>
    <mergeCell ref="V58:V61"/>
    <mergeCell ref="W58:W61"/>
    <mergeCell ref="K58:K61"/>
    <mergeCell ref="J54:J57"/>
    <mergeCell ref="A62:A69"/>
    <mergeCell ref="K66:K69"/>
    <mergeCell ref="L66:L69"/>
    <mergeCell ref="M66:M69"/>
    <mergeCell ref="N62:N65"/>
    <mergeCell ref="O62:O65"/>
    <mergeCell ref="P62:P65"/>
    <mergeCell ref="Q62:Q65"/>
    <mergeCell ref="R62:R65"/>
    <mergeCell ref="N66:N69"/>
    <mergeCell ref="O66:O69"/>
    <mergeCell ref="P66:P69"/>
    <mergeCell ref="Q66:Q69"/>
    <mergeCell ref="R66:R69"/>
    <mergeCell ref="B77:B80"/>
    <mergeCell ref="AG54:AG57"/>
    <mergeCell ref="AH54:AH57"/>
    <mergeCell ref="AI54:AI57"/>
    <mergeCell ref="AJ54:AJ57"/>
    <mergeCell ref="AK54:AK57"/>
    <mergeCell ref="AL54:AL57"/>
    <mergeCell ref="AA54:AA57"/>
    <mergeCell ref="AB54:AB57"/>
    <mergeCell ref="AC54:AC57"/>
    <mergeCell ref="AD54:AD57"/>
    <mergeCell ref="AE54:AE57"/>
    <mergeCell ref="AF54:AF57"/>
    <mergeCell ref="W54:W57"/>
    <mergeCell ref="X58:X61"/>
    <mergeCell ref="Y58:Y61"/>
    <mergeCell ref="Z58:Z61"/>
    <mergeCell ref="L58:L61"/>
    <mergeCell ref="M58:M61"/>
    <mergeCell ref="N58:N61"/>
    <mergeCell ref="O58:O61"/>
    <mergeCell ref="J58:J61"/>
    <mergeCell ref="W66:W69"/>
    <mergeCell ref="X66:X69"/>
    <mergeCell ref="R38:R41"/>
    <mergeCell ref="S38:S41"/>
    <mergeCell ref="T38:T41"/>
    <mergeCell ref="J38:J41"/>
    <mergeCell ref="K38:K41"/>
    <mergeCell ref="L38:L41"/>
    <mergeCell ref="M38:M41"/>
    <mergeCell ref="N38:N41"/>
    <mergeCell ref="S62:S65"/>
    <mergeCell ref="T62:T65"/>
    <mergeCell ref="Q34:Q37"/>
    <mergeCell ref="R34:R37"/>
    <mergeCell ref="S34:S37"/>
    <mergeCell ref="T34:T37"/>
    <mergeCell ref="X34:X37"/>
    <mergeCell ref="Y34:Y37"/>
    <mergeCell ref="Z34:Z37"/>
    <mergeCell ref="J34:J37"/>
    <mergeCell ref="K34:K37"/>
    <mergeCell ref="L34:L37"/>
    <mergeCell ref="M34:M37"/>
    <mergeCell ref="N34:N37"/>
    <mergeCell ref="U30:U33"/>
    <mergeCell ref="V30:V33"/>
    <mergeCell ref="W30:W33"/>
    <mergeCell ref="AM30:AM33"/>
    <mergeCell ref="AN30:AN33"/>
    <mergeCell ref="AS30:AS33"/>
    <mergeCell ref="AG30:AG33"/>
    <mergeCell ref="AH30:AH33"/>
    <mergeCell ref="AI30:AI33"/>
    <mergeCell ref="AJ30:AJ33"/>
    <mergeCell ref="AK30:AK33"/>
    <mergeCell ref="AL30:AL33"/>
    <mergeCell ref="X30:X33"/>
    <mergeCell ref="Y30:Y33"/>
    <mergeCell ref="Z30:Z33"/>
    <mergeCell ref="U38:U41"/>
    <mergeCell ref="V38:V41"/>
    <mergeCell ref="W38:W41"/>
    <mergeCell ref="X38:X41"/>
    <mergeCell ref="Y38:Y41"/>
    <mergeCell ref="Z38:Z41"/>
    <mergeCell ref="AA34:AA37"/>
    <mergeCell ref="AB34:AB37"/>
    <mergeCell ref="AC34:AC37"/>
    <mergeCell ref="U34:U37"/>
    <mergeCell ref="V34:V37"/>
    <mergeCell ref="W34:W37"/>
    <mergeCell ref="AS34:AS37"/>
    <mergeCell ref="AG34:AG37"/>
    <mergeCell ref="AH34:AH37"/>
    <mergeCell ref="AI34:AI37"/>
    <mergeCell ref="AJ34:AJ37"/>
    <mergeCell ref="AK34:AK37"/>
    <mergeCell ref="AL34:AL37"/>
    <mergeCell ref="AA30:AA33"/>
    <mergeCell ref="AB30:AB33"/>
    <mergeCell ref="AC30:AC33"/>
    <mergeCell ref="AD30:AD33"/>
    <mergeCell ref="AE30:AE33"/>
    <mergeCell ref="AF30:AF33"/>
    <mergeCell ref="AD34:AD37"/>
    <mergeCell ref="AE34:AE37"/>
    <mergeCell ref="AF34:AF37"/>
    <mergeCell ref="Z42:Z45"/>
    <mergeCell ref="AM42:AM45"/>
    <mergeCell ref="AN42:AN45"/>
    <mergeCell ref="AM38:AM41"/>
    <mergeCell ref="AN38:AN41"/>
    <mergeCell ref="AS38:AS41"/>
    <mergeCell ref="AG38:AG41"/>
    <mergeCell ref="AH38:AH41"/>
    <mergeCell ref="AI38:AI41"/>
    <mergeCell ref="AJ38:AJ41"/>
    <mergeCell ref="AK38:AK41"/>
    <mergeCell ref="AL38:AL41"/>
    <mergeCell ref="AA38:AA41"/>
    <mergeCell ref="AB38:AB41"/>
    <mergeCell ref="AC38:AC41"/>
    <mergeCell ref="AD38:AD41"/>
    <mergeCell ref="AE38:AE41"/>
    <mergeCell ref="AF38:AF41"/>
    <mergeCell ref="X42:X45"/>
    <mergeCell ref="O50:O53"/>
    <mergeCell ref="P50:P53"/>
    <mergeCell ref="Q50:Q53"/>
    <mergeCell ref="R50:R53"/>
    <mergeCell ref="S50:S53"/>
    <mergeCell ref="T50:T53"/>
    <mergeCell ref="Y42:Y45"/>
    <mergeCell ref="O42:O45"/>
    <mergeCell ref="P42:P45"/>
    <mergeCell ref="Q42:Q45"/>
    <mergeCell ref="R42:R45"/>
    <mergeCell ref="S42:S45"/>
    <mergeCell ref="T42:T45"/>
    <mergeCell ref="U50:U53"/>
    <mergeCell ref="V50:V53"/>
    <mergeCell ref="W50:W53"/>
    <mergeCell ref="X50:X53"/>
    <mergeCell ref="Y50:Y53"/>
    <mergeCell ref="V85:V88"/>
    <mergeCell ref="W85:W88"/>
    <mergeCell ref="R85:R88"/>
    <mergeCell ref="J42:J45"/>
    <mergeCell ref="K42:K45"/>
    <mergeCell ref="L42:L45"/>
    <mergeCell ref="M42:M45"/>
    <mergeCell ref="N42:N45"/>
    <mergeCell ref="U42:U45"/>
    <mergeCell ref="V42:V45"/>
    <mergeCell ref="W42:W45"/>
    <mergeCell ref="K54:K57"/>
    <mergeCell ref="P58:P61"/>
    <mergeCell ref="Q58:Q61"/>
    <mergeCell ref="U62:U65"/>
    <mergeCell ref="V62:V65"/>
    <mergeCell ref="W62:W65"/>
    <mergeCell ref="S66:S69"/>
    <mergeCell ref="T66:T69"/>
    <mergeCell ref="U66:U69"/>
    <mergeCell ref="V66:V69"/>
    <mergeCell ref="H50:H53"/>
    <mergeCell ref="I50:I53"/>
    <mergeCell ref="J50:J53"/>
    <mergeCell ref="K50:K53"/>
    <mergeCell ref="L50:L53"/>
    <mergeCell ref="M50:M53"/>
    <mergeCell ref="S85:S88"/>
    <mergeCell ref="D58:D61"/>
    <mergeCell ref="F58:F61"/>
    <mergeCell ref="G58:G61"/>
    <mergeCell ref="H58:H61"/>
    <mergeCell ref="I58:I61"/>
    <mergeCell ref="A81:A92"/>
    <mergeCell ref="AQ79:AQ80"/>
    <mergeCell ref="I85:I88"/>
    <mergeCell ref="H85:H88"/>
    <mergeCell ref="J77:AJ77"/>
    <mergeCell ref="J78:K79"/>
    <mergeCell ref="L78:M79"/>
    <mergeCell ref="N78:O79"/>
    <mergeCell ref="P78:Q79"/>
    <mergeCell ref="R78:S79"/>
    <mergeCell ref="T78:U79"/>
    <mergeCell ref="V78:W79"/>
    <mergeCell ref="X78:Y79"/>
    <mergeCell ref="Z78:AA79"/>
    <mergeCell ref="AB78:AC79"/>
    <mergeCell ref="AD78:AE79"/>
    <mergeCell ref="AF78:AG79"/>
    <mergeCell ref="AD81:AD84"/>
    <mergeCell ref="AE81:AE84"/>
    <mergeCell ref="J89:J92"/>
    <mergeCell ref="J85:J88"/>
    <mergeCell ref="P85:P88"/>
    <mergeCell ref="Q85:Q88"/>
    <mergeCell ref="U85:U88"/>
    <mergeCell ref="AI81:AI84"/>
    <mergeCell ref="V81:V84"/>
    <mergeCell ref="W81:W84"/>
    <mergeCell ref="AB81:AB84"/>
    <mergeCell ref="AC81:AC84"/>
    <mergeCell ref="P81:P84"/>
    <mergeCell ref="Q81:Q84"/>
    <mergeCell ref="AP79:AP80"/>
    <mergeCell ref="AH78:AI79"/>
    <mergeCell ref="AJ78:AJ80"/>
    <mergeCell ref="AF81:AF84"/>
    <mergeCell ref="AG81:AG84"/>
    <mergeCell ref="X81:X84"/>
    <mergeCell ref="Y81:Y84"/>
    <mergeCell ref="Z81:Z84"/>
    <mergeCell ref="AA81:AA84"/>
    <mergeCell ref="R81:R84"/>
    <mergeCell ref="S81:S84"/>
    <mergeCell ref="T81:T84"/>
    <mergeCell ref="U81:U84"/>
    <mergeCell ref="AP70:AR70"/>
    <mergeCell ref="A24:A25"/>
    <mergeCell ref="B24:B25"/>
    <mergeCell ref="C24:C25"/>
    <mergeCell ref="E24:E25"/>
    <mergeCell ref="AQ24:AQ25"/>
    <mergeCell ref="AS42:AS45"/>
    <mergeCell ref="AG42:AG45"/>
    <mergeCell ref="AH42:AH45"/>
    <mergeCell ref="AI42:AI45"/>
    <mergeCell ref="AJ42:AJ45"/>
    <mergeCell ref="AK42:AK45"/>
    <mergeCell ref="AL42:AL45"/>
    <mergeCell ref="AA42:AA45"/>
    <mergeCell ref="AB42:AB45"/>
    <mergeCell ref="AC42:AC45"/>
    <mergeCell ref="AD42:AD45"/>
    <mergeCell ref="AE42:AE45"/>
    <mergeCell ref="AF42:AF45"/>
    <mergeCell ref="N50:N53"/>
    <mergeCell ref="I46:I49"/>
    <mergeCell ref="F50:F53"/>
    <mergeCell ref="G50:G53"/>
    <mergeCell ref="H38:H41"/>
    <mergeCell ref="AA85:AA88"/>
    <mergeCell ref="AB85:AB88"/>
    <mergeCell ref="I89:I92"/>
    <mergeCell ref="J81:J84"/>
    <mergeCell ref="I81:I84"/>
    <mergeCell ref="AI93:AI96"/>
    <mergeCell ref="AJ93:AJ96"/>
    <mergeCell ref="AB93:AB96"/>
    <mergeCell ref="L93:L96"/>
    <mergeCell ref="M93:M96"/>
    <mergeCell ref="N93:N96"/>
    <mergeCell ref="O93:O96"/>
    <mergeCell ref="AC89:AC92"/>
    <mergeCell ref="AD89:AD92"/>
    <mergeCell ref="AE89:AE92"/>
    <mergeCell ref="AF89:AF92"/>
    <mergeCell ref="AA89:AA92"/>
    <mergeCell ref="AB89:AB92"/>
    <mergeCell ref="T85:T88"/>
    <mergeCell ref="AJ81:AJ84"/>
    <mergeCell ref="W89:W92"/>
    <mergeCell ref="X89:X92"/>
    <mergeCell ref="Y89:Y92"/>
    <mergeCell ref="AH81:AH84"/>
    <mergeCell ref="A101:P101"/>
    <mergeCell ref="R101:AI101"/>
    <mergeCell ref="B102:D102"/>
    <mergeCell ref="J102:O102"/>
    <mergeCell ref="P102:V102"/>
    <mergeCell ref="W102:AF102"/>
    <mergeCell ref="V89:V92"/>
    <mergeCell ref="I93:I96"/>
    <mergeCell ref="I77:I80"/>
    <mergeCell ref="H77:H80"/>
    <mergeCell ref="G77:G80"/>
    <mergeCell ref="P93:P96"/>
    <mergeCell ref="Q93:Q96"/>
    <mergeCell ref="R93:R96"/>
    <mergeCell ref="S93:S96"/>
    <mergeCell ref="T93:T96"/>
    <mergeCell ref="H93:H96"/>
    <mergeCell ref="V93:V96"/>
    <mergeCell ref="W93:W96"/>
    <mergeCell ref="X93:X96"/>
    <mergeCell ref="Y93:Y96"/>
    <mergeCell ref="Z93:Z96"/>
    <mergeCell ref="AA93:AA96"/>
    <mergeCell ref="AC93:AC96"/>
    <mergeCell ref="A104:AK104"/>
    <mergeCell ref="A105:AK105"/>
    <mergeCell ref="D107:E107"/>
    <mergeCell ref="D108:E108"/>
    <mergeCell ref="D109:E109"/>
    <mergeCell ref="D110:E110"/>
    <mergeCell ref="D111:E111"/>
    <mergeCell ref="D112:E112"/>
    <mergeCell ref="D113:E113"/>
    <mergeCell ref="D114:E114"/>
    <mergeCell ref="D115:E115"/>
    <mergeCell ref="D116:E116"/>
    <mergeCell ref="B117:D117"/>
    <mergeCell ref="A119:D121"/>
    <mergeCell ref="E119:H121"/>
    <mergeCell ref="I119:L121"/>
    <mergeCell ref="A122:D122"/>
    <mergeCell ref="E122:H122"/>
    <mergeCell ref="J122:L122"/>
    <mergeCell ref="A1:A4"/>
    <mergeCell ref="I24:I25"/>
    <mergeCell ref="H26:H29"/>
    <mergeCell ref="I26:I29"/>
    <mergeCell ref="H30:H33"/>
    <mergeCell ref="I30:I33"/>
    <mergeCell ref="H34:H37"/>
    <mergeCell ref="I34:I37"/>
    <mergeCell ref="E26:E33"/>
    <mergeCell ref="A26:A33"/>
    <mergeCell ref="B26:B33"/>
    <mergeCell ref="C26:C33"/>
    <mergeCell ref="D26:D33"/>
    <mergeCell ref="A34:A37"/>
    <mergeCell ref="B34:B37"/>
    <mergeCell ref="C34:C37"/>
    <mergeCell ref="D34:D37"/>
    <mergeCell ref="E34:E37"/>
    <mergeCell ref="A19:AS19"/>
    <mergeCell ref="J24:J25"/>
    <mergeCell ref="K24:K25"/>
    <mergeCell ref="L24:L25"/>
    <mergeCell ref="AM34:AM37"/>
    <mergeCell ref="AN34:AN37"/>
    <mergeCell ref="I38:I41"/>
    <mergeCell ref="G24:G25"/>
    <mergeCell ref="H24:H25"/>
    <mergeCell ref="F26:F29"/>
    <mergeCell ref="G26:G29"/>
    <mergeCell ref="F30:F33"/>
    <mergeCell ref="G30:G33"/>
    <mergeCell ref="F34:F37"/>
    <mergeCell ref="G34:G37"/>
    <mergeCell ref="F38:F41"/>
    <mergeCell ref="G38:G41"/>
    <mergeCell ref="F24:F25"/>
    <mergeCell ref="A38:A45"/>
    <mergeCell ref="B38:B45"/>
    <mergeCell ref="C38:C45"/>
    <mergeCell ref="D38:D45"/>
    <mergeCell ref="E38:E45"/>
    <mergeCell ref="E93:E96"/>
    <mergeCell ref="H54:H57"/>
    <mergeCell ref="I54:I57"/>
    <mergeCell ref="A73:AS73"/>
    <mergeCell ref="A77:A80"/>
    <mergeCell ref="H81:H84"/>
    <mergeCell ref="H89:H92"/>
    <mergeCell ref="F42:F45"/>
    <mergeCell ref="G42:G45"/>
    <mergeCell ref="F46:F49"/>
    <mergeCell ref="F54:F57"/>
    <mergeCell ref="G46:G49"/>
    <mergeCell ref="G54:G57"/>
    <mergeCell ref="E77:E80"/>
    <mergeCell ref="E81:E84"/>
    <mergeCell ref="E85:E88"/>
    <mergeCell ref="H42:H45"/>
    <mergeCell ref="I42:I45"/>
    <mergeCell ref="H46:H49"/>
    <mergeCell ref="E89:E92"/>
    <mergeCell ref="F77:F80"/>
    <mergeCell ref="F81:F84"/>
    <mergeCell ref="F85:F88"/>
    <mergeCell ref="F89:F92"/>
    <mergeCell ref="G81:G84"/>
    <mergeCell ref="G85:G88"/>
    <mergeCell ref="G89:G92"/>
    <mergeCell ref="G93:G96"/>
    <mergeCell ref="F93:F96"/>
    <mergeCell ref="Z50:Z53"/>
    <mergeCell ref="AA50:AA53"/>
    <mergeCell ref="AB50:AB53"/>
    <mergeCell ref="AC50:AC53"/>
    <mergeCell ref="AM50:AM53"/>
    <mergeCell ref="AN50:AN53"/>
    <mergeCell ref="AS50:AS53"/>
    <mergeCell ref="AD50:AD53"/>
    <mergeCell ref="AE50:AE53"/>
    <mergeCell ref="AF50:AF53"/>
    <mergeCell ref="AG50:AG53"/>
    <mergeCell ref="AH50:AH53"/>
    <mergeCell ref="AI50:AI53"/>
    <mergeCell ref="AJ50:AJ53"/>
    <mergeCell ref="AK50:AK53"/>
    <mergeCell ref="AL50:AL53"/>
  </mergeCells>
  <phoneticPr fontId="25" type="noConversion"/>
  <conditionalFormatting sqref="P58:Q58">
    <cfRule type="colorScale" priority="181">
      <colorScale>
        <cfvo type="min"/>
        <cfvo type="max"/>
        <color rgb="FFFFDB75"/>
        <color theme="9" tint="0.39997558519241921"/>
      </colorScale>
    </cfRule>
  </conditionalFormatting>
  <conditionalFormatting sqref="R58:AM58">
    <cfRule type="colorScale" priority="180">
      <colorScale>
        <cfvo type="min"/>
        <cfvo type="max"/>
        <color rgb="FFFFDB75"/>
        <color theme="9" tint="0.39997558519241921"/>
      </colorScale>
    </cfRule>
  </conditionalFormatting>
  <conditionalFormatting sqref="P46:AM46">
    <cfRule type="colorScale" priority="179">
      <colorScale>
        <cfvo type="min"/>
        <cfvo type="max"/>
        <color rgb="FFFFDB75"/>
        <color theme="9" tint="0.39997558519241921"/>
      </colorScale>
    </cfRule>
  </conditionalFormatting>
  <conditionalFormatting sqref="L81:M81 L85:M85 L89:M89">
    <cfRule type="colorScale" priority="177">
      <colorScale>
        <cfvo type="min"/>
        <cfvo type="max"/>
        <color rgb="FFFFDB75"/>
        <color theme="9" tint="0.39997558519241921"/>
      </colorScale>
    </cfRule>
  </conditionalFormatting>
  <conditionalFormatting sqref="N81:AI81 N85:AI85 N89:Y89 AA89 AC89:AG89 AI89">
    <cfRule type="colorScale" priority="178">
      <colorScale>
        <cfvo type="min"/>
        <cfvo type="max"/>
        <color rgb="FFFFDB75"/>
        <color theme="9" tint="0.39997558519241921"/>
      </colorScale>
    </cfRule>
  </conditionalFormatting>
  <conditionalFormatting sqref="Z89">
    <cfRule type="colorScale" priority="176">
      <colorScale>
        <cfvo type="min"/>
        <cfvo type="max"/>
        <color rgb="FFFFDB75"/>
        <color theme="9" tint="0.39997558519241921"/>
      </colorScale>
    </cfRule>
  </conditionalFormatting>
  <conditionalFormatting sqref="AB89">
    <cfRule type="colorScale" priority="175">
      <colorScale>
        <cfvo type="min"/>
        <cfvo type="max"/>
        <color rgb="FFFFDB75"/>
        <color theme="9" tint="0.39997558519241921"/>
      </colorScale>
    </cfRule>
  </conditionalFormatting>
  <conditionalFormatting sqref="AH89">
    <cfRule type="colorScale" priority="174">
      <colorScale>
        <cfvo type="min"/>
        <cfvo type="max"/>
        <color rgb="FFFFDB75"/>
        <color theme="9" tint="0.39997558519241921"/>
      </colorScale>
    </cfRule>
  </conditionalFormatting>
  <conditionalFormatting sqref="P26:Q26">
    <cfRule type="colorScale" priority="17">
      <colorScale>
        <cfvo type="min"/>
        <cfvo type="max"/>
        <color rgb="FFFFDB75"/>
        <color theme="9" tint="0.39997558519241921"/>
      </colorScale>
    </cfRule>
  </conditionalFormatting>
  <conditionalFormatting sqref="R26:AM26">
    <cfRule type="colorScale" priority="16">
      <colorScale>
        <cfvo type="min"/>
        <cfvo type="max"/>
        <color rgb="FFFFDB75"/>
        <color theme="9" tint="0.39997558519241921"/>
      </colorScale>
    </cfRule>
  </conditionalFormatting>
  <conditionalFormatting sqref="P38:Q38">
    <cfRule type="colorScale" priority="15">
      <colorScale>
        <cfvo type="min"/>
        <cfvo type="max"/>
        <color rgb="FFFFDB75"/>
        <color theme="9" tint="0.39997558519241921"/>
      </colorScale>
    </cfRule>
  </conditionalFormatting>
  <conditionalFormatting sqref="R38:AM38">
    <cfRule type="colorScale" priority="14">
      <colorScale>
        <cfvo type="min"/>
        <cfvo type="max"/>
        <color rgb="FFFFDB75"/>
        <color theme="9" tint="0.39997558519241921"/>
      </colorScale>
    </cfRule>
  </conditionalFormatting>
  <conditionalFormatting sqref="P42:Q42">
    <cfRule type="colorScale" priority="13">
      <colorScale>
        <cfvo type="min"/>
        <cfvo type="max"/>
        <color rgb="FFFFDB75"/>
        <color theme="9" tint="0.39997558519241921"/>
      </colorScale>
    </cfRule>
  </conditionalFormatting>
  <conditionalFormatting sqref="R42:AM42">
    <cfRule type="colorScale" priority="12">
      <colorScale>
        <cfvo type="min"/>
        <cfvo type="max"/>
        <color rgb="FFFFDB75"/>
        <color theme="9" tint="0.39997558519241921"/>
      </colorScale>
    </cfRule>
  </conditionalFormatting>
  <conditionalFormatting sqref="P30:Q30">
    <cfRule type="colorScale" priority="18">
      <colorScale>
        <cfvo type="min"/>
        <cfvo type="max"/>
        <color rgb="FFFFDB75"/>
        <color theme="9" tint="0.39997558519241921"/>
      </colorScale>
    </cfRule>
  </conditionalFormatting>
  <conditionalFormatting sqref="R30:AM30">
    <cfRule type="colorScale" priority="19">
      <colorScale>
        <cfvo type="min"/>
        <cfvo type="max"/>
        <color rgb="FFFFDB75"/>
        <color theme="9" tint="0.39997558519241921"/>
      </colorScale>
    </cfRule>
  </conditionalFormatting>
  <conditionalFormatting sqref="P34:Q34">
    <cfRule type="colorScale" priority="11">
      <colorScale>
        <cfvo type="min"/>
        <cfvo type="max"/>
        <color rgb="FFFFDB75"/>
        <color theme="9" tint="0.39997558519241921"/>
      </colorScale>
    </cfRule>
  </conditionalFormatting>
  <conditionalFormatting sqref="R34:AM34">
    <cfRule type="colorScale" priority="10">
      <colorScale>
        <cfvo type="min"/>
        <cfvo type="max"/>
        <color rgb="FFFFDB75"/>
        <color theme="9" tint="0.39997558519241921"/>
      </colorScale>
    </cfRule>
  </conditionalFormatting>
  <conditionalFormatting sqref="L93:M93">
    <cfRule type="colorScale" priority="9">
      <colorScale>
        <cfvo type="min"/>
        <cfvo type="max"/>
        <color rgb="FFFFDB75"/>
        <color theme="9" tint="0.39997558519241921"/>
      </colorScale>
    </cfRule>
  </conditionalFormatting>
  <conditionalFormatting sqref="N93:AI93">
    <cfRule type="colorScale" priority="8">
      <colorScale>
        <cfvo type="min"/>
        <cfvo type="max"/>
        <color rgb="FFFFDB75"/>
        <color theme="9" tint="0.39997558519241921"/>
      </colorScale>
    </cfRule>
  </conditionalFormatting>
  <conditionalFormatting sqref="P54:Q54">
    <cfRule type="colorScale" priority="7">
      <colorScale>
        <cfvo type="min"/>
        <cfvo type="max"/>
        <color rgb="FFFFDB75"/>
        <color theme="9" tint="0.39997558519241921"/>
      </colorScale>
    </cfRule>
  </conditionalFormatting>
  <conditionalFormatting sqref="R54:AM54">
    <cfRule type="colorScale" priority="6">
      <colorScale>
        <cfvo type="min"/>
        <cfvo type="max"/>
        <color rgb="FFFFDB75"/>
        <color theme="9" tint="0.39997558519241921"/>
      </colorScale>
    </cfRule>
  </conditionalFormatting>
  <conditionalFormatting sqref="P50:Q50">
    <cfRule type="colorScale" priority="5">
      <colorScale>
        <cfvo type="min"/>
        <cfvo type="max"/>
        <color rgb="FFFFDB75"/>
        <color theme="9" tint="0.39997558519241921"/>
      </colorScale>
    </cfRule>
  </conditionalFormatting>
  <conditionalFormatting sqref="R50:AM50">
    <cfRule type="colorScale" priority="4">
      <colorScale>
        <cfvo type="min"/>
        <cfvo type="max"/>
        <color rgb="FFFFDB75"/>
        <color theme="9" tint="0.39997558519241921"/>
      </colorScale>
    </cfRule>
  </conditionalFormatting>
  <conditionalFormatting sqref="AM66">
    <cfRule type="colorScale" priority="2">
      <colorScale>
        <cfvo type="min"/>
        <cfvo type="max"/>
        <color rgb="FFFFDB75"/>
        <color theme="9" tint="0.39997558519241921"/>
      </colorScale>
    </cfRule>
  </conditionalFormatting>
  <conditionalFormatting sqref="P62:P69 R62:R69 T62:T69 V62:V69 X62:X69 AH62:AH69 AL62:AL69 Z62:Z69 AF62:AF69 AJ62:AJ69 AB62:AB69 AD62:AD69">
    <cfRule type="colorScale" priority="1">
      <colorScale>
        <cfvo type="percent" val="0"/>
        <cfvo type="percent" val="100"/>
        <color theme="9" tint="0.59999389629810485"/>
        <color theme="9" tint="0.59999389629810485"/>
      </colorScale>
    </cfRule>
  </conditionalFormatting>
  <conditionalFormatting sqref="Q62:Q69 S62:S69 U62:U69 W62:W69 Y62:Y69 AC66:AC69 AC62 AE66:AE69 AE62 AG66:AG69 AG62 AI62:AI69 AK62:AK69 AA62:AA69 AM62:AM69">
    <cfRule type="colorScale" priority="3">
      <colorScale>
        <cfvo type="min"/>
        <cfvo type="max"/>
        <color theme="5" tint="0.59999389629810485"/>
        <color theme="5" tint="0.59999389629810485"/>
      </colorScale>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82F73DB-7698-4EA5-9C33-E980F68CF36A}">
          <x14:formula1>
            <xm:f>Hoja1!$C$22:$C$24</xm:f>
          </x14:formula1>
          <xm:sqref>C11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78C9EB-9D97-4E0C-ACFF-0BE198D527EE}">
  <sheetPr>
    <pageSetUpPr fitToPage="1"/>
  </sheetPr>
  <dimension ref="B1:AC63"/>
  <sheetViews>
    <sheetView showGridLines="0" view="pageBreakPreview" zoomScaleNormal="100" zoomScaleSheetLayoutView="100" workbookViewId="0">
      <selection activeCell="E50" sqref="E50:K50"/>
    </sheetView>
  </sheetViews>
  <sheetFormatPr baseColWidth="10" defaultColWidth="5.109375" defaultRowHeight="13.5" customHeight="1"/>
  <cols>
    <col min="1" max="1" width="5.109375" style="69"/>
    <col min="2" max="2" width="12.33203125" style="69" bestFit="1"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841</v>
      </c>
      <c r="E1" s="348"/>
      <c r="F1" s="348"/>
      <c r="G1" s="348"/>
      <c r="H1" s="348"/>
      <c r="I1" s="348"/>
      <c r="J1" s="348"/>
      <c r="K1" s="348"/>
      <c r="L1" s="348"/>
      <c r="M1" s="348"/>
      <c r="N1" s="348"/>
      <c r="O1" s="348"/>
      <c r="P1" s="348"/>
      <c r="Q1" s="348"/>
      <c r="R1" s="348"/>
      <c r="S1" s="379" t="s">
        <v>1</v>
      </c>
      <c r="T1" s="379"/>
      <c r="U1" s="379"/>
      <c r="V1" s="379" t="s">
        <v>840</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839</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838</v>
      </c>
      <c r="J8" s="337"/>
      <c r="K8" s="337"/>
      <c r="L8" s="337"/>
      <c r="M8" s="337"/>
      <c r="N8" s="337"/>
      <c r="O8" s="337"/>
      <c r="P8" s="337"/>
      <c r="Q8" s="337"/>
      <c r="R8" s="337"/>
      <c r="S8" s="337"/>
      <c r="T8" s="338"/>
      <c r="U8" s="336" t="s">
        <v>837</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10" t="s">
        <v>294</v>
      </c>
      <c r="C11" s="310"/>
      <c r="D11" s="310"/>
      <c r="E11" s="310"/>
      <c r="F11" s="310"/>
      <c r="G11" s="305" t="s">
        <v>295</v>
      </c>
      <c r="H11" s="306"/>
      <c r="I11" s="306"/>
      <c r="J11" s="306"/>
      <c r="K11" s="306"/>
      <c r="L11" s="306"/>
      <c r="M11" s="306"/>
      <c r="N11" s="306"/>
      <c r="O11" s="307"/>
      <c r="P11" s="336" t="s">
        <v>836</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10" t="s">
        <v>102</v>
      </c>
      <c r="G13" s="310"/>
      <c r="H13" s="310"/>
      <c r="I13" s="310"/>
      <c r="J13" s="310"/>
      <c r="K13" s="310"/>
      <c r="L13" s="310"/>
      <c r="M13" s="310"/>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311</v>
      </c>
      <c r="C16" s="365"/>
      <c r="D16" s="365"/>
      <c r="E16" s="365"/>
      <c r="F16" s="365"/>
      <c r="G16" s="366" t="s">
        <v>312</v>
      </c>
      <c r="H16" s="366"/>
      <c r="I16" s="366"/>
      <c r="J16" s="366"/>
      <c r="K16" s="366">
        <v>1</v>
      </c>
      <c r="L16" s="366"/>
      <c r="M16" s="366"/>
      <c r="N16" s="366"/>
      <c r="O16" s="80" t="s">
        <v>313</v>
      </c>
      <c r="P16" s="80" t="s">
        <v>314</v>
      </c>
      <c r="Q16" s="80" t="s">
        <v>315</v>
      </c>
      <c r="R16" s="80" t="s">
        <v>316</v>
      </c>
      <c r="S16" s="310" t="s">
        <v>317</v>
      </c>
      <c r="T16" s="310"/>
      <c r="U16" s="310"/>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v>1</v>
      </c>
      <c r="R17" s="79">
        <v>1</v>
      </c>
      <c r="S17" s="310"/>
      <c r="T17" s="310"/>
      <c r="U17" s="310"/>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05" t="s">
        <v>333</v>
      </c>
      <c r="T21" s="306"/>
      <c r="U21" s="306"/>
      <c r="V21" s="306"/>
      <c r="W21" s="306"/>
      <c r="X21" s="30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10" t="s">
        <v>336</v>
      </c>
      <c r="C23" s="310"/>
      <c r="D23" s="310"/>
      <c r="E23" s="310"/>
      <c r="F23" s="310"/>
      <c r="G23" s="310"/>
      <c r="H23" s="310"/>
      <c r="I23" s="310"/>
      <c r="J23" s="310"/>
      <c r="K23" s="310"/>
      <c r="L23" s="310"/>
      <c r="M23" s="310"/>
      <c r="N23" s="310" t="s">
        <v>337</v>
      </c>
      <c r="O23" s="310"/>
      <c r="P23" s="310"/>
      <c r="Q23" s="310"/>
      <c r="R23" s="310"/>
      <c r="S23" s="310"/>
      <c r="T23" s="310"/>
      <c r="U23" s="310"/>
      <c r="V23" s="310"/>
      <c r="W23" s="310"/>
      <c r="X23" s="310"/>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1</v>
      </c>
      <c r="E26" s="337"/>
      <c r="F26" s="337"/>
      <c r="G26" s="337"/>
      <c r="H26" s="338"/>
      <c r="I26" s="336">
        <v>1</v>
      </c>
      <c r="J26" s="337"/>
      <c r="K26" s="337"/>
      <c r="L26" s="337"/>
      <c r="M26" s="338"/>
      <c r="N26" s="336">
        <v>1</v>
      </c>
      <c r="O26" s="337"/>
      <c r="P26" s="337"/>
      <c r="Q26" s="337"/>
      <c r="R26" s="337"/>
      <c r="S26" s="338"/>
      <c r="T26" s="336">
        <v>1</v>
      </c>
      <c r="U26" s="337"/>
      <c r="V26" s="337"/>
      <c r="W26" s="337"/>
      <c r="X26" s="338"/>
      <c r="Z26" s="82"/>
      <c r="AA26" s="82"/>
    </row>
    <row r="27" spans="2:27" ht="19.2" customHeight="1">
      <c r="B27" s="335" t="s">
        <v>345</v>
      </c>
      <c r="C27" s="335"/>
      <c r="D27" s="336">
        <v>1</v>
      </c>
      <c r="E27" s="337"/>
      <c r="F27" s="337"/>
      <c r="G27" s="337"/>
      <c r="H27" s="338"/>
      <c r="I27" s="336">
        <v>1</v>
      </c>
      <c r="J27" s="337"/>
      <c r="K27" s="337"/>
      <c r="L27" s="337"/>
      <c r="M27" s="338"/>
      <c r="N27" s="336">
        <v>1</v>
      </c>
      <c r="O27" s="337"/>
      <c r="P27" s="337"/>
      <c r="Q27" s="337"/>
      <c r="R27" s="337"/>
      <c r="S27" s="338"/>
      <c r="T27" s="336">
        <v>1</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8.25" customHeight="1">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84" t="s">
        <v>351</v>
      </c>
      <c r="C31" s="85">
        <f>IF(ISERROR($D$26/$D$27),0,$D$26/$D$27)</f>
        <v>1</v>
      </c>
      <c r="D31" s="86">
        <f>$E$21</f>
        <v>1</v>
      </c>
      <c r="E31" s="327">
        <f>AVERAGE(C31:C34)*0.34</f>
        <v>0.34</v>
      </c>
      <c r="H31" s="324"/>
      <c r="I31" s="324"/>
      <c r="J31" s="319"/>
      <c r="K31" s="319"/>
      <c r="L31" s="87"/>
      <c r="M31" s="88"/>
      <c r="N31" s="324"/>
      <c r="O31" s="324"/>
      <c r="P31" s="324"/>
      <c r="Q31" s="324"/>
      <c r="R31" s="324"/>
      <c r="S31" s="330"/>
      <c r="T31" s="330"/>
      <c r="U31" s="330"/>
      <c r="V31" s="330"/>
      <c r="W31" s="330"/>
      <c r="X31" s="331"/>
    </row>
    <row r="32" spans="2:27" ht="17.7" customHeight="1">
      <c r="B32" s="84"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84"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84" t="s">
        <v>354</v>
      </c>
      <c r="C34" s="85">
        <f>IF(ISERROR($T$26/$T$27),0,$T$26/$T$27)</f>
        <v>1</v>
      </c>
      <c r="D34" s="86">
        <f>$E$21</f>
        <v>1</v>
      </c>
      <c r="E34" s="329"/>
      <c r="H34" s="319"/>
      <c r="I34" s="319"/>
      <c r="J34" s="319"/>
      <c r="K34" s="319"/>
      <c r="L34" s="89"/>
      <c r="M34" s="87"/>
      <c r="N34" s="319"/>
      <c r="O34" s="319"/>
      <c r="P34" s="319"/>
      <c r="Q34" s="319"/>
      <c r="R34" s="319"/>
      <c r="S34" s="330"/>
      <c r="T34" s="330"/>
      <c r="U34" s="330"/>
      <c r="V34" s="330"/>
      <c r="W34" s="330"/>
      <c r="X34" s="331"/>
    </row>
    <row r="35" spans="2:27" ht="25.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90"/>
      <c r="C36" s="91"/>
      <c r="D36" s="92"/>
      <c r="E36" s="92"/>
      <c r="H36" s="319"/>
      <c r="I36" s="319"/>
      <c r="J36" s="319"/>
      <c r="K36" s="319"/>
      <c r="L36" s="89"/>
      <c r="M36" s="87"/>
      <c r="N36" s="319"/>
      <c r="O36" s="319"/>
      <c r="P36" s="319"/>
      <c r="Q36" s="319"/>
      <c r="R36" s="319"/>
      <c r="S36" s="330"/>
      <c r="T36" s="330"/>
      <c r="U36" s="330"/>
      <c r="V36" s="330"/>
      <c r="W36" s="330"/>
      <c r="X36" s="331"/>
    </row>
    <row r="37" spans="2:27" ht="17.7" customHeight="1">
      <c r="B37" s="90"/>
      <c r="C37" s="91"/>
      <c r="D37" s="92"/>
      <c r="E37" s="92"/>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17.7" customHeight="1">
      <c r="B40" s="90"/>
      <c r="C40" s="91"/>
      <c r="D40" s="92"/>
      <c r="E40" s="92"/>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75.75" customHeight="1">
      <c r="B45" s="321" t="s">
        <v>835</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2" t="s">
        <v>367</v>
      </c>
      <c r="C56" s="305" t="s">
        <v>368</v>
      </c>
      <c r="D56" s="306"/>
      <c r="E56" s="306"/>
      <c r="F56" s="306"/>
      <c r="G56" s="306"/>
      <c r="H56" s="306"/>
      <c r="I56" s="306"/>
      <c r="J56" s="306"/>
      <c r="K56" s="306"/>
      <c r="L56" s="306"/>
      <c r="M56" s="307"/>
      <c r="N56" s="308" t="s">
        <v>369</v>
      </c>
      <c r="O56" s="309"/>
      <c r="P56" s="305" t="s">
        <v>370</v>
      </c>
      <c r="Q56" s="306"/>
      <c r="R56" s="306"/>
      <c r="S56" s="306"/>
      <c r="T56" s="306"/>
      <c r="U56" s="306"/>
      <c r="V56" s="306"/>
      <c r="W56" s="306"/>
      <c r="X56" s="307"/>
    </row>
    <row r="57" spans="2:27" ht="24.6" customHeight="1">
      <c r="B57" s="102" t="s">
        <v>371</v>
      </c>
      <c r="C57" s="305" t="s">
        <v>372</v>
      </c>
      <c r="D57" s="306"/>
      <c r="E57" s="306"/>
      <c r="F57" s="306"/>
      <c r="G57" s="306"/>
      <c r="H57" s="306"/>
      <c r="I57" s="306"/>
      <c r="J57" s="306"/>
      <c r="K57" s="306"/>
      <c r="L57" s="306"/>
      <c r="M57" s="307"/>
      <c r="N57" s="308" t="s">
        <v>369</v>
      </c>
      <c r="O57" s="309"/>
      <c r="P57" s="305" t="s">
        <v>373</v>
      </c>
      <c r="Q57" s="306"/>
      <c r="R57" s="306"/>
      <c r="S57" s="306"/>
      <c r="T57" s="306"/>
      <c r="U57" s="306"/>
      <c r="V57" s="306"/>
      <c r="W57" s="306"/>
      <c r="X57" s="307"/>
    </row>
    <row r="58" spans="2:27" ht="27.6" customHeight="1">
      <c r="B58" s="102" t="s">
        <v>371</v>
      </c>
      <c r="C58" s="305" t="s">
        <v>374</v>
      </c>
      <c r="D58" s="306"/>
      <c r="E58" s="306"/>
      <c r="F58" s="306"/>
      <c r="G58" s="306"/>
      <c r="H58" s="306"/>
      <c r="I58" s="306"/>
      <c r="J58" s="306"/>
      <c r="K58" s="306"/>
      <c r="L58" s="306"/>
      <c r="M58" s="307"/>
      <c r="N58" s="308" t="s">
        <v>369</v>
      </c>
      <c r="O58" s="309"/>
      <c r="P58" s="305" t="s">
        <v>373</v>
      </c>
      <c r="Q58" s="306"/>
      <c r="R58" s="306"/>
      <c r="S58" s="306"/>
      <c r="T58" s="306"/>
      <c r="U58" s="306"/>
      <c r="V58" s="306"/>
      <c r="W58" s="306"/>
      <c r="X58" s="307"/>
    </row>
    <row r="59" spans="2:27" ht="28.5" customHeight="1">
      <c r="B59" s="102" t="s">
        <v>371</v>
      </c>
      <c r="C59" s="305" t="s">
        <v>375</v>
      </c>
      <c r="D59" s="306"/>
      <c r="E59" s="306"/>
      <c r="F59" s="306"/>
      <c r="G59" s="306"/>
      <c r="H59" s="306"/>
      <c r="I59" s="306"/>
      <c r="J59" s="306"/>
      <c r="K59" s="306"/>
      <c r="L59" s="306"/>
      <c r="M59" s="307"/>
      <c r="N59" s="308" t="s">
        <v>369</v>
      </c>
      <c r="O59" s="309"/>
      <c r="P59" s="305" t="s">
        <v>373</v>
      </c>
      <c r="Q59" s="306"/>
      <c r="R59" s="306"/>
      <c r="S59" s="306"/>
      <c r="T59" s="306"/>
      <c r="U59" s="306"/>
      <c r="V59" s="306"/>
      <c r="W59" s="306"/>
      <c r="X59" s="307"/>
    </row>
    <row r="60" spans="2:27" ht="18.75" customHeight="1">
      <c r="B60" s="102" t="s">
        <v>376</v>
      </c>
      <c r="C60" s="305" t="s">
        <v>377</v>
      </c>
      <c r="D60" s="306"/>
      <c r="E60" s="306"/>
      <c r="F60" s="306"/>
      <c r="G60" s="306"/>
      <c r="H60" s="306"/>
      <c r="I60" s="306"/>
      <c r="J60" s="306"/>
      <c r="K60" s="306"/>
      <c r="L60" s="306"/>
      <c r="M60" s="307"/>
      <c r="N60" s="308" t="s">
        <v>369</v>
      </c>
      <c r="O60" s="309"/>
      <c r="P60" s="305" t="s">
        <v>378</v>
      </c>
      <c r="Q60" s="306"/>
      <c r="R60" s="306"/>
      <c r="S60" s="306"/>
      <c r="T60" s="306"/>
      <c r="U60" s="306"/>
      <c r="V60" s="306"/>
      <c r="W60" s="306"/>
      <c r="X60" s="307"/>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21"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21"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61:X61"/>
    <mergeCell ref="C62:M62"/>
    <mergeCell ref="N62:O62"/>
    <mergeCell ref="P62:X62"/>
    <mergeCell ref="C63:M63"/>
    <mergeCell ref="N63:O63"/>
    <mergeCell ref="P63:X63"/>
    <mergeCell ref="B8:H8"/>
    <mergeCell ref="I8:T8"/>
    <mergeCell ref="U8:X8"/>
    <mergeCell ref="B9:X9"/>
    <mergeCell ref="B10:F10"/>
    <mergeCell ref="G10:O10"/>
    <mergeCell ref="P10:U10"/>
    <mergeCell ref="V10:X10"/>
    <mergeCell ref="G11:O11"/>
    <mergeCell ref="P11:U11"/>
    <mergeCell ref="V11:X11"/>
    <mergeCell ref="B12:E12"/>
    <mergeCell ref="F12:M12"/>
    <mergeCell ref="N12:R12"/>
    <mergeCell ref="S12:X12"/>
    <mergeCell ref="B11:F11"/>
    <mergeCell ref="B13:E13"/>
    <mergeCell ref="F13:M13"/>
    <mergeCell ref="N13:R13"/>
    <mergeCell ref="S13:X13"/>
    <mergeCell ref="B14:F15"/>
    <mergeCell ref="G14:J15"/>
    <mergeCell ref="K14:N15"/>
    <mergeCell ref="O14:X14"/>
    <mergeCell ref="O15:R15"/>
    <mergeCell ref="S15:U15"/>
    <mergeCell ref="M20:O20"/>
    <mergeCell ref="P20:R20"/>
    <mergeCell ref="V15:X15"/>
    <mergeCell ref="B16:F17"/>
    <mergeCell ref="G16:J17"/>
    <mergeCell ref="K16:N17"/>
    <mergeCell ref="S16:U17"/>
    <mergeCell ref="V16:X17"/>
    <mergeCell ref="M21:O21"/>
    <mergeCell ref="P21:R21"/>
    <mergeCell ref="B18:X18"/>
    <mergeCell ref="B19:B20"/>
    <mergeCell ref="C19:D20"/>
    <mergeCell ref="E19:F20"/>
    <mergeCell ref="G19:R19"/>
    <mergeCell ref="S19:X20"/>
    <mergeCell ref="G20:I20"/>
    <mergeCell ref="J20:L20"/>
    <mergeCell ref="S21:X21"/>
    <mergeCell ref="B22:M22"/>
    <mergeCell ref="N22:X22"/>
    <mergeCell ref="B23:M23"/>
    <mergeCell ref="N23:X23"/>
    <mergeCell ref="B24:X24"/>
    <mergeCell ref="C21:D21"/>
    <mergeCell ref="E21:F21"/>
    <mergeCell ref="G21:I21"/>
    <mergeCell ref="J21:L21"/>
    <mergeCell ref="B25:C25"/>
    <mergeCell ref="D25:H25"/>
    <mergeCell ref="I25:M25"/>
    <mergeCell ref="N25:S25"/>
    <mergeCell ref="T25:X25"/>
    <mergeCell ref="B26:C26"/>
    <mergeCell ref="D26:H26"/>
    <mergeCell ref="I26:M26"/>
    <mergeCell ref="N26:S26"/>
    <mergeCell ref="T26:X26"/>
    <mergeCell ref="H38:I38"/>
    <mergeCell ref="B27:C27"/>
    <mergeCell ref="D27:H27"/>
    <mergeCell ref="I27:M27"/>
    <mergeCell ref="N27:S27"/>
    <mergeCell ref="T27:X27"/>
    <mergeCell ref="B28:X28"/>
    <mergeCell ref="H34:I34"/>
    <mergeCell ref="J34:K34"/>
    <mergeCell ref="N34:O34"/>
    <mergeCell ref="P34:R34"/>
    <mergeCell ref="H37:I37"/>
    <mergeCell ref="J37:K37"/>
    <mergeCell ref="N37:O37"/>
    <mergeCell ref="P37:R37"/>
    <mergeCell ref="N32:O32"/>
    <mergeCell ref="P32:R32"/>
    <mergeCell ref="H33:I33"/>
    <mergeCell ref="J33:K33"/>
    <mergeCell ref="N33:O33"/>
    <mergeCell ref="P33:R33"/>
    <mergeCell ref="P36:R36"/>
    <mergeCell ref="H30:I31"/>
    <mergeCell ref="J30:M30"/>
    <mergeCell ref="N30:O31"/>
    <mergeCell ref="P30:R31"/>
    <mergeCell ref="S30:X30"/>
    <mergeCell ref="J31:K31"/>
    <mergeCell ref="S31:X42"/>
    <mergeCell ref="H32:I32"/>
    <mergeCell ref="J32:K32"/>
    <mergeCell ref="J38:K38"/>
    <mergeCell ref="N38:O38"/>
    <mergeCell ref="P38:R38"/>
    <mergeCell ref="H35:I35"/>
    <mergeCell ref="J35:K35"/>
    <mergeCell ref="N35:O35"/>
    <mergeCell ref="P35:R35"/>
    <mergeCell ref="H36:I36"/>
    <mergeCell ref="J36:K36"/>
    <mergeCell ref="N36:O36"/>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N56:O56"/>
    <mergeCell ref="P56:X56"/>
    <mergeCell ref="C52:D52"/>
    <mergeCell ref="E52:K52"/>
    <mergeCell ref="L52:S52"/>
    <mergeCell ref="T52:X52"/>
    <mergeCell ref="C53:D53"/>
    <mergeCell ref="E53:K53"/>
    <mergeCell ref="L53:S53"/>
    <mergeCell ref="T53:X53"/>
    <mergeCell ref="P57:X57"/>
    <mergeCell ref="C58:M58"/>
    <mergeCell ref="N58:O58"/>
    <mergeCell ref="P58:X58"/>
    <mergeCell ref="C54:D54"/>
    <mergeCell ref="E54:K54"/>
    <mergeCell ref="L54:S54"/>
    <mergeCell ref="T54:X54"/>
    <mergeCell ref="B55:X55"/>
    <mergeCell ref="C56:M56"/>
    <mergeCell ref="B35:E35"/>
    <mergeCell ref="E31:E34"/>
    <mergeCell ref="C59:M59"/>
    <mergeCell ref="N59:O59"/>
    <mergeCell ref="P59:X59"/>
    <mergeCell ref="C60:M60"/>
    <mergeCell ref="N60:O60"/>
    <mergeCell ref="P60:X60"/>
    <mergeCell ref="C57:M57"/>
    <mergeCell ref="N57:O57"/>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B76067-526C-491B-80CD-DCFA627C9A79}">
  <sheetPr>
    <pageSetUpPr fitToPage="1"/>
  </sheetPr>
  <dimension ref="B1:AC63"/>
  <sheetViews>
    <sheetView showGridLines="0" view="pageBreakPreview" zoomScaleNormal="100" zoomScaleSheetLayoutView="100" workbookViewId="0">
      <selection activeCell="E50" sqref="E50:K50"/>
    </sheetView>
  </sheetViews>
  <sheetFormatPr baseColWidth="10" defaultColWidth="5.109375" defaultRowHeight="13.5" customHeight="1"/>
  <cols>
    <col min="1" max="1" width="5.109375" style="69"/>
    <col min="2" max="2" width="13.6640625" style="69"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841</v>
      </c>
      <c r="E1" s="348"/>
      <c r="F1" s="348"/>
      <c r="G1" s="348"/>
      <c r="H1" s="348"/>
      <c r="I1" s="348"/>
      <c r="J1" s="348"/>
      <c r="K1" s="348"/>
      <c r="L1" s="348"/>
      <c r="M1" s="348"/>
      <c r="N1" s="348"/>
      <c r="O1" s="348"/>
      <c r="P1" s="348"/>
      <c r="Q1" s="348"/>
      <c r="R1" s="348"/>
      <c r="S1" s="379" t="s">
        <v>1</v>
      </c>
      <c r="T1" s="379"/>
      <c r="U1" s="379"/>
      <c r="V1" s="379" t="s">
        <v>840</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839</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838</v>
      </c>
      <c r="J8" s="337"/>
      <c r="K8" s="337"/>
      <c r="L8" s="337"/>
      <c r="M8" s="337"/>
      <c r="N8" s="337"/>
      <c r="O8" s="337"/>
      <c r="P8" s="337"/>
      <c r="Q8" s="337"/>
      <c r="R8" s="337"/>
      <c r="S8" s="337"/>
      <c r="T8" s="338"/>
      <c r="U8" s="336" t="s">
        <v>837</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10" t="s">
        <v>383</v>
      </c>
      <c r="C11" s="310"/>
      <c r="D11" s="310"/>
      <c r="E11" s="310"/>
      <c r="F11" s="310"/>
      <c r="G11" s="305" t="s">
        <v>384</v>
      </c>
      <c r="H11" s="306"/>
      <c r="I11" s="306"/>
      <c r="J11" s="306"/>
      <c r="K11" s="306"/>
      <c r="L11" s="306"/>
      <c r="M11" s="306"/>
      <c r="N11" s="306"/>
      <c r="O11" s="307"/>
      <c r="P11" s="336" t="s">
        <v>843</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10" t="s">
        <v>386</v>
      </c>
      <c r="G13" s="310"/>
      <c r="H13" s="310"/>
      <c r="I13" s="310"/>
      <c r="J13" s="310"/>
      <c r="K13" s="310"/>
      <c r="L13" s="310"/>
      <c r="M13" s="310"/>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387</v>
      </c>
      <c r="C16" s="365"/>
      <c r="D16" s="365"/>
      <c r="E16" s="365"/>
      <c r="F16" s="365"/>
      <c r="G16" s="366" t="s">
        <v>312</v>
      </c>
      <c r="H16" s="366"/>
      <c r="I16" s="366"/>
      <c r="J16" s="366"/>
      <c r="K16" s="366">
        <v>1</v>
      </c>
      <c r="L16" s="366"/>
      <c r="M16" s="366"/>
      <c r="N16" s="366"/>
      <c r="O16" s="80" t="s">
        <v>313</v>
      </c>
      <c r="P16" s="80" t="s">
        <v>314</v>
      </c>
      <c r="Q16" s="80" t="s">
        <v>315</v>
      </c>
      <c r="R16" s="80" t="s">
        <v>316</v>
      </c>
      <c r="S16" s="310" t="s">
        <v>317</v>
      </c>
      <c r="T16" s="310"/>
      <c r="U16" s="310"/>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v>1</v>
      </c>
      <c r="R17" s="79">
        <v>1</v>
      </c>
      <c r="S17" s="310"/>
      <c r="T17" s="310"/>
      <c r="U17" s="310"/>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05" t="s">
        <v>333</v>
      </c>
      <c r="T21" s="306"/>
      <c r="U21" s="306"/>
      <c r="V21" s="306"/>
      <c r="W21" s="306"/>
      <c r="X21" s="30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10" t="s">
        <v>388</v>
      </c>
      <c r="C23" s="310"/>
      <c r="D23" s="310"/>
      <c r="E23" s="310"/>
      <c r="F23" s="310"/>
      <c r="G23" s="310"/>
      <c r="H23" s="310"/>
      <c r="I23" s="310"/>
      <c r="J23" s="310"/>
      <c r="K23" s="310"/>
      <c r="L23" s="310"/>
      <c r="M23" s="310"/>
      <c r="N23" s="310" t="s">
        <v>389</v>
      </c>
      <c r="O23" s="310"/>
      <c r="P23" s="310"/>
      <c r="Q23" s="310"/>
      <c r="R23" s="310"/>
      <c r="S23" s="310"/>
      <c r="T23" s="310"/>
      <c r="U23" s="310"/>
      <c r="V23" s="310"/>
      <c r="W23" s="310"/>
      <c r="X23" s="310"/>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2</v>
      </c>
      <c r="E26" s="337"/>
      <c r="F26" s="337"/>
      <c r="G26" s="337"/>
      <c r="H26" s="338"/>
      <c r="I26" s="336">
        <v>2</v>
      </c>
      <c r="J26" s="337"/>
      <c r="K26" s="337"/>
      <c r="L26" s="337"/>
      <c r="M26" s="338"/>
      <c r="N26" s="336">
        <v>2</v>
      </c>
      <c r="O26" s="337"/>
      <c r="P26" s="337"/>
      <c r="Q26" s="337"/>
      <c r="R26" s="337"/>
      <c r="S26" s="338"/>
      <c r="T26" s="336">
        <v>2</v>
      </c>
      <c r="U26" s="337"/>
      <c r="V26" s="337"/>
      <c r="W26" s="337"/>
      <c r="X26" s="338"/>
      <c r="Z26" s="82"/>
      <c r="AA26" s="82"/>
    </row>
    <row r="27" spans="2:27" ht="19.2" customHeight="1">
      <c r="B27" s="335" t="s">
        <v>345</v>
      </c>
      <c r="C27" s="335"/>
      <c r="D27" s="336">
        <v>2</v>
      </c>
      <c r="E27" s="337"/>
      <c r="F27" s="337"/>
      <c r="G27" s="337"/>
      <c r="H27" s="338"/>
      <c r="I27" s="336">
        <v>2</v>
      </c>
      <c r="J27" s="337"/>
      <c r="K27" s="337"/>
      <c r="L27" s="337"/>
      <c r="M27" s="338"/>
      <c r="N27" s="336">
        <v>2</v>
      </c>
      <c r="O27" s="337"/>
      <c r="P27" s="337"/>
      <c r="Q27" s="337"/>
      <c r="R27" s="337"/>
      <c r="S27" s="338"/>
      <c r="T27" s="336">
        <v>2</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9.6">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84" t="s">
        <v>351</v>
      </c>
      <c r="C31" s="85">
        <f>IF(ISERROR($D$26/$D$27),0,$D$26/$D$27)</f>
        <v>1</v>
      </c>
      <c r="D31" s="86">
        <f>$E$21</f>
        <v>1</v>
      </c>
      <c r="E31" s="327">
        <f>AVERAGE(C31:C34)*0.25</f>
        <v>0.25</v>
      </c>
      <c r="H31" s="324"/>
      <c r="I31" s="324"/>
      <c r="J31" s="319"/>
      <c r="K31" s="319"/>
      <c r="L31" s="87"/>
      <c r="M31" s="88"/>
      <c r="N31" s="324"/>
      <c r="O31" s="324"/>
      <c r="P31" s="324"/>
      <c r="Q31" s="324"/>
      <c r="R31" s="324"/>
      <c r="S31" s="330"/>
      <c r="T31" s="330"/>
      <c r="U31" s="330"/>
      <c r="V31" s="330"/>
      <c r="W31" s="330"/>
      <c r="X31" s="331"/>
    </row>
    <row r="32" spans="2:27" ht="17.7" customHeight="1">
      <c r="B32" s="84"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84"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84" t="s">
        <v>354</v>
      </c>
      <c r="C34" s="85">
        <f>IF(ISERROR($T$26/$T$27),0,$T$26/$T$27)</f>
        <v>1</v>
      </c>
      <c r="D34" s="86">
        <f>$E$21</f>
        <v>1</v>
      </c>
      <c r="E34" s="329"/>
      <c r="H34" s="319"/>
      <c r="I34" s="319"/>
      <c r="J34" s="319"/>
      <c r="K34" s="319"/>
      <c r="L34" s="89"/>
      <c r="M34" s="87"/>
      <c r="N34" s="319"/>
      <c r="O34" s="319"/>
      <c r="P34" s="319"/>
      <c r="Q34" s="319"/>
      <c r="R34" s="319"/>
      <c r="S34" s="330"/>
      <c r="T34" s="330"/>
      <c r="U34" s="330"/>
      <c r="V34" s="330"/>
      <c r="W34" s="330"/>
      <c r="X34" s="331"/>
    </row>
    <row r="35" spans="2:27" ht="52.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104"/>
      <c r="C36" s="91"/>
      <c r="D36" s="92"/>
      <c r="E36" s="92"/>
      <c r="H36" s="319"/>
      <c r="I36" s="319"/>
      <c r="J36" s="319"/>
      <c r="K36" s="319"/>
      <c r="L36" s="89"/>
      <c r="M36" s="87"/>
      <c r="N36" s="319"/>
      <c r="O36" s="319"/>
      <c r="P36" s="319"/>
      <c r="Q36" s="319"/>
      <c r="R36" s="319"/>
      <c r="S36" s="330"/>
      <c r="T36" s="330"/>
      <c r="U36" s="330"/>
      <c r="V36" s="330"/>
      <c r="W36" s="330"/>
      <c r="X36" s="331"/>
    </row>
    <row r="37" spans="2:27" ht="69" customHeight="1">
      <c r="B37" s="105"/>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25.5" customHeight="1">
      <c r="B40" s="105"/>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93.75" customHeight="1">
      <c r="B45" s="321" t="s">
        <v>842</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2" t="s">
        <v>367</v>
      </c>
      <c r="C56" s="305" t="s">
        <v>368</v>
      </c>
      <c r="D56" s="306"/>
      <c r="E56" s="306"/>
      <c r="F56" s="306"/>
      <c r="G56" s="306"/>
      <c r="H56" s="306"/>
      <c r="I56" s="306"/>
      <c r="J56" s="306"/>
      <c r="K56" s="306"/>
      <c r="L56" s="306"/>
      <c r="M56" s="307"/>
      <c r="N56" s="308" t="s">
        <v>369</v>
      </c>
      <c r="O56" s="309"/>
      <c r="P56" s="305" t="s">
        <v>370</v>
      </c>
      <c r="Q56" s="306"/>
      <c r="R56" s="306"/>
      <c r="S56" s="306"/>
      <c r="T56" s="306"/>
      <c r="U56" s="306"/>
      <c r="V56" s="306"/>
      <c r="W56" s="306"/>
      <c r="X56" s="307"/>
    </row>
    <row r="57" spans="2:27" ht="24.6" customHeight="1">
      <c r="B57" s="102" t="s">
        <v>371</v>
      </c>
      <c r="C57" s="305" t="s">
        <v>372</v>
      </c>
      <c r="D57" s="306"/>
      <c r="E57" s="306"/>
      <c r="F57" s="306"/>
      <c r="G57" s="306"/>
      <c r="H57" s="306"/>
      <c r="I57" s="306"/>
      <c r="J57" s="306"/>
      <c r="K57" s="306"/>
      <c r="L57" s="306"/>
      <c r="M57" s="307"/>
      <c r="N57" s="308" t="s">
        <v>369</v>
      </c>
      <c r="O57" s="309"/>
      <c r="P57" s="305" t="s">
        <v>373</v>
      </c>
      <c r="Q57" s="306"/>
      <c r="R57" s="306"/>
      <c r="S57" s="306"/>
      <c r="T57" s="306"/>
      <c r="U57" s="306"/>
      <c r="V57" s="306"/>
      <c r="W57" s="306"/>
      <c r="X57" s="307"/>
    </row>
    <row r="58" spans="2:27" ht="24.6" customHeight="1">
      <c r="B58" s="102" t="s">
        <v>371</v>
      </c>
      <c r="C58" s="305" t="s">
        <v>374</v>
      </c>
      <c r="D58" s="306"/>
      <c r="E58" s="306"/>
      <c r="F58" s="306"/>
      <c r="G58" s="306"/>
      <c r="H58" s="306"/>
      <c r="I58" s="306"/>
      <c r="J58" s="306"/>
      <c r="K58" s="306"/>
      <c r="L58" s="306"/>
      <c r="M58" s="307"/>
      <c r="N58" s="308" t="s">
        <v>369</v>
      </c>
      <c r="O58" s="309"/>
      <c r="P58" s="305" t="s">
        <v>373</v>
      </c>
      <c r="Q58" s="306"/>
      <c r="R58" s="306"/>
      <c r="S58" s="306"/>
      <c r="T58" s="306"/>
      <c r="U58" s="306"/>
      <c r="V58" s="306"/>
      <c r="W58" s="306"/>
      <c r="X58" s="307"/>
    </row>
    <row r="59" spans="2:27" ht="24.6" customHeight="1">
      <c r="B59" s="102" t="s">
        <v>371</v>
      </c>
      <c r="C59" s="305" t="s">
        <v>375</v>
      </c>
      <c r="D59" s="306"/>
      <c r="E59" s="306"/>
      <c r="F59" s="306"/>
      <c r="G59" s="306"/>
      <c r="H59" s="306"/>
      <c r="I59" s="306"/>
      <c r="J59" s="306"/>
      <c r="K59" s="306"/>
      <c r="L59" s="306"/>
      <c r="M59" s="307"/>
      <c r="N59" s="308" t="s">
        <v>369</v>
      </c>
      <c r="O59" s="309"/>
      <c r="P59" s="305" t="s">
        <v>373</v>
      </c>
      <c r="Q59" s="306"/>
      <c r="R59" s="306"/>
      <c r="S59" s="306"/>
      <c r="T59" s="306"/>
      <c r="U59" s="306"/>
      <c r="V59" s="306"/>
      <c r="W59" s="306"/>
      <c r="X59" s="307"/>
    </row>
    <row r="60" spans="2:27" ht="27.6" customHeight="1">
      <c r="B60" s="102" t="s">
        <v>376</v>
      </c>
      <c r="C60" s="305" t="s">
        <v>377</v>
      </c>
      <c r="D60" s="306"/>
      <c r="E60" s="306"/>
      <c r="F60" s="306"/>
      <c r="G60" s="306"/>
      <c r="H60" s="306"/>
      <c r="I60" s="306"/>
      <c r="J60" s="306"/>
      <c r="K60" s="306"/>
      <c r="L60" s="306"/>
      <c r="M60" s="307"/>
      <c r="N60" s="308" t="s">
        <v>369</v>
      </c>
      <c r="O60" s="309"/>
      <c r="P60" s="305" t="s">
        <v>378</v>
      </c>
      <c r="Q60" s="306"/>
      <c r="R60" s="306"/>
      <c r="S60" s="306"/>
      <c r="T60" s="306"/>
      <c r="U60" s="306"/>
      <c r="V60" s="306"/>
      <c r="W60" s="306"/>
      <c r="X60" s="307"/>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20.399999999999999"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20.399999999999999"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G20:I20"/>
    <mergeCell ref="J20:L20"/>
    <mergeCell ref="M20:O20"/>
    <mergeCell ref="P20:R20"/>
    <mergeCell ref="V15:X15"/>
    <mergeCell ref="B16:F17"/>
    <mergeCell ref="G16:J17"/>
    <mergeCell ref="K16:N17"/>
    <mergeCell ref="S16:U17"/>
    <mergeCell ref="V16:X17"/>
    <mergeCell ref="G21:I21"/>
    <mergeCell ref="J21:L21"/>
    <mergeCell ref="M21:O21"/>
    <mergeCell ref="P21:R21"/>
    <mergeCell ref="B18:X18"/>
    <mergeCell ref="B19:B20"/>
    <mergeCell ref="C19:D20"/>
    <mergeCell ref="E19:F20"/>
    <mergeCell ref="G19:R19"/>
    <mergeCell ref="S19:X20"/>
    <mergeCell ref="N26:S26"/>
    <mergeCell ref="T26:X26"/>
    <mergeCell ref="S21:X21"/>
    <mergeCell ref="B22:M22"/>
    <mergeCell ref="N22:X22"/>
    <mergeCell ref="B23:M23"/>
    <mergeCell ref="N23:X23"/>
    <mergeCell ref="B24:X24"/>
    <mergeCell ref="C21:D21"/>
    <mergeCell ref="E21:F21"/>
    <mergeCell ref="T27:X27"/>
    <mergeCell ref="B28:X28"/>
    <mergeCell ref="B25:C25"/>
    <mergeCell ref="D25:H25"/>
    <mergeCell ref="I25:M25"/>
    <mergeCell ref="N25:S25"/>
    <mergeCell ref="T25:X25"/>
    <mergeCell ref="B26:C26"/>
    <mergeCell ref="D26:H26"/>
    <mergeCell ref="I26:M26"/>
    <mergeCell ref="P33:R33"/>
    <mergeCell ref="H36:I36"/>
    <mergeCell ref="J36:K36"/>
    <mergeCell ref="N36:O36"/>
    <mergeCell ref="B27:C27"/>
    <mergeCell ref="D27:H27"/>
    <mergeCell ref="I27:M27"/>
    <mergeCell ref="N27:S27"/>
    <mergeCell ref="B35:E35"/>
    <mergeCell ref="H35:I35"/>
    <mergeCell ref="J35:K35"/>
    <mergeCell ref="N35:O35"/>
    <mergeCell ref="P35:R35"/>
    <mergeCell ref="N32:O32"/>
    <mergeCell ref="P32:R32"/>
    <mergeCell ref="H33:I33"/>
    <mergeCell ref="J33:K33"/>
    <mergeCell ref="N33:O33"/>
    <mergeCell ref="H30:I31"/>
    <mergeCell ref="J30:M30"/>
    <mergeCell ref="N30:O31"/>
    <mergeCell ref="P30:R31"/>
    <mergeCell ref="S30:X30"/>
    <mergeCell ref="E31:E34"/>
    <mergeCell ref="J31:K31"/>
    <mergeCell ref="S31:X42"/>
    <mergeCell ref="H32:I32"/>
    <mergeCell ref="J32:K32"/>
    <mergeCell ref="P36:R36"/>
    <mergeCell ref="H37:I37"/>
    <mergeCell ref="J37:K37"/>
    <mergeCell ref="N37:O37"/>
    <mergeCell ref="P37:R37"/>
    <mergeCell ref="H34:I34"/>
    <mergeCell ref="J34:K34"/>
    <mergeCell ref="N34:O34"/>
    <mergeCell ref="P34:R34"/>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C59:M59"/>
    <mergeCell ref="N59:O59"/>
    <mergeCell ref="P59:X59"/>
    <mergeCell ref="C60:M60"/>
    <mergeCell ref="N60:O60"/>
    <mergeCell ref="P60:X60"/>
    <mergeCell ref="B61:X61"/>
    <mergeCell ref="C62:M62"/>
    <mergeCell ref="N62:O62"/>
    <mergeCell ref="P62:X62"/>
    <mergeCell ref="C63:M63"/>
    <mergeCell ref="N63:O63"/>
    <mergeCell ref="P63:X63"/>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ED66F-4256-472B-B29C-B7CF622BD58D}">
  <sheetPr>
    <pageSetUpPr fitToPage="1"/>
  </sheetPr>
  <dimension ref="B1:AC63"/>
  <sheetViews>
    <sheetView showGridLines="0" view="pageBreakPreview" topLeftCell="B1" zoomScaleNormal="100" zoomScaleSheetLayoutView="100" workbookViewId="0">
      <selection activeCell="E50" sqref="E50:K50"/>
    </sheetView>
  </sheetViews>
  <sheetFormatPr baseColWidth="10" defaultColWidth="5.109375" defaultRowHeight="13.5" customHeight="1"/>
  <cols>
    <col min="1" max="1" width="5.109375" style="69"/>
    <col min="2" max="2" width="13.44140625" style="69"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841</v>
      </c>
      <c r="E1" s="348"/>
      <c r="F1" s="348"/>
      <c r="G1" s="348"/>
      <c r="H1" s="348"/>
      <c r="I1" s="348"/>
      <c r="J1" s="348"/>
      <c r="K1" s="348"/>
      <c r="L1" s="348"/>
      <c r="M1" s="348"/>
      <c r="N1" s="348"/>
      <c r="O1" s="348"/>
      <c r="P1" s="348"/>
      <c r="Q1" s="348"/>
      <c r="R1" s="348"/>
      <c r="S1" s="379" t="s">
        <v>1</v>
      </c>
      <c r="T1" s="379"/>
      <c r="U1" s="379"/>
      <c r="V1" s="379" t="s">
        <v>840</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839</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838</v>
      </c>
      <c r="J8" s="337"/>
      <c r="K8" s="337"/>
      <c r="L8" s="337"/>
      <c r="M8" s="337"/>
      <c r="N8" s="337"/>
      <c r="O8" s="337"/>
      <c r="P8" s="337"/>
      <c r="Q8" s="337"/>
      <c r="R8" s="337"/>
      <c r="S8" s="337"/>
      <c r="T8" s="338"/>
      <c r="U8" s="336" t="s">
        <v>837</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65" t="s">
        <v>391</v>
      </c>
      <c r="C11" s="365"/>
      <c r="D11" s="365"/>
      <c r="E11" s="365"/>
      <c r="F11" s="365"/>
      <c r="G11" s="305" t="s">
        <v>384</v>
      </c>
      <c r="H11" s="306"/>
      <c r="I11" s="306"/>
      <c r="J11" s="306"/>
      <c r="K11" s="306"/>
      <c r="L11" s="306"/>
      <c r="M11" s="306"/>
      <c r="N11" s="306"/>
      <c r="O11" s="307"/>
      <c r="P11" s="336" t="s">
        <v>845</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65" t="s">
        <v>393</v>
      </c>
      <c r="G13" s="365"/>
      <c r="H13" s="365"/>
      <c r="I13" s="365"/>
      <c r="J13" s="365"/>
      <c r="K13" s="365"/>
      <c r="L13" s="365"/>
      <c r="M13" s="365"/>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394</v>
      </c>
      <c r="C16" s="365"/>
      <c r="D16" s="365"/>
      <c r="E16" s="365"/>
      <c r="F16" s="365"/>
      <c r="G16" s="366" t="s">
        <v>312</v>
      </c>
      <c r="H16" s="366"/>
      <c r="I16" s="366"/>
      <c r="J16" s="366"/>
      <c r="K16" s="366">
        <v>1</v>
      </c>
      <c r="L16" s="366"/>
      <c r="M16" s="366"/>
      <c r="N16" s="366"/>
      <c r="O16" s="80" t="s">
        <v>313</v>
      </c>
      <c r="P16" s="80" t="s">
        <v>314</v>
      </c>
      <c r="Q16" s="80" t="s">
        <v>315</v>
      </c>
      <c r="R16" s="80" t="s">
        <v>316</v>
      </c>
      <c r="S16" s="388" t="s">
        <v>395</v>
      </c>
      <c r="T16" s="365"/>
      <c r="U16" s="365"/>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t="s">
        <v>303</v>
      </c>
      <c r="R17" s="79" t="s">
        <v>303</v>
      </c>
      <c r="S17" s="365"/>
      <c r="T17" s="365"/>
      <c r="U17" s="365"/>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81" t="s">
        <v>333</v>
      </c>
      <c r="T21" s="382"/>
      <c r="U21" s="382"/>
      <c r="V21" s="382"/>
      <c r="W21" s="382"/>
      <c r="X21" s="38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65" t="s">
        <v>396</v>
      </c>
      <c r="C23" s="365"/>
      <c r="D23" s="365"/>
      <c r="E23" s="365"/>
      <c r="F23" s="365"/>
      <c r="G23" s="365"/>
      <c r="H23" s="365"/>
      <c r="I23" s="365"/>
      <c r="J23" s="365"/>
      <c r="K23" s="365"/>
      <c r="L23" s="365"/>
      <c r="M23" s="365"/>
      <c r="N23" s="365" t="s">
        <v>397</v>
      </c>
      <c r="O23" s="365"/>
      <c r="P23" s="365"/>
      <c r="Q23" s="365"/>
      <c r="R23" s="365"/>
      <c r="S23" s="365"/>
      <c r="T23" s="365"/>
      <c r="U23" s="365"/>
      <c r="V23" s="365"/>
      <c r="W23" s="365"/>
      <c r="X23" s="365"/>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1</v>
      </c>
      <c r="E26" s="337"/>
      <c r="F26" s="337"/>
      <c r="G26" s="337"/>
      <c r="H26" s="338"/>
      <c r="I26" s="336">
        <v>1</v>
      </c>
      <c r="J26" s="337"/>
      <c r="K26" s="337"/>
      <c r="L26" s="337"/>
      <c r="M26" s="338"/>
      <c r="N26" s="336">
        <v>1</v>
      </c>
      <c r="O26" s="337"/>
      <c r="P26" s="337"/>
      <c r="Q26" s="337"/>
      <c r="R26" s="337"/>
      <c r="S26" s="338"/>
      <c r="T26" s="336">
        <v>1</v>
      </c>
      <c r="U26" s="337"/>
      <c r="V26" s="337"/>
      <c r="W26" s="337"/>
      <c r="X26" s="338"/>
      <c r="Z26" s="82"/>
      <c r="AA26" s="82"/>
    </row>
    <row r="27" spans="2:27" ht="19.2" customHeight="1">
      <c r="B27" s="335" t="s">
        <v>345</v>
      </c>
      <c r="C27" s="335"/>
      <c r="D27" s="336">
        <v>1</v>
      </c>
      <c r="E27" s="337"/>
      <c r="F27" s="337"/>
      <c r="G27" s="337"/>
      <c r="H27" s="338"/>
      <c r="I27" s="336">
        <v>1</v>
      </c>
      <c r="J27" s="337"/>
      <c r="K27" s="337"/>
      <c r="L27" s="337"/>
      <c r="M27" s="338"/>
      <c r="N27" s="336">
        <v>1</v>
      </c>
      <c r="O27" s="337"/>
      <c r="P27" s="337"/>
      <c r="Q27" s="337"/>
      <c r="R27" s="337"/>
      <c r="S27" s="338"/>
      <c r="T27" s="336">
        <v>1</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9.6">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106" t="s">
        <v>351</v>
      </c>
      <c r="C31" s="85">
        <f>IF(ISERROR($D$26/$D$27),0,$D$26/$D$27)</f>
        <v>1</v>
      </c>
      <c r="D31" s="86">
        <f>$E$21</f>
        <v>1</v>
      </c>
      <c r="E31" s="327">
        <f>AVERAGE(C31:C34)*0.34</f>
        <v>0.34</v>
      </c>
      <c r="H31" s="324"/>
      <c r="I31" s="324"/>
      <c r="J31" s="319"/>
      <c r="K31" s="319"/>
      <c r="L31" s="87"/>
      <c r="M31" s="88"/>
      <c r="N31" s="324"/>
      <c r="O31" s="324"/>
      <c r="P31" s="324"/>
      <c r="Q31" s="324"/>
      <c r="R31" s="324"/>
      <c r="S31" s="330"/>
      <c r="T31" s="330"/>
      <c r="U31" s="330"/>
      <c r="V31" s="330"/>
      <c r="W31" s="330"/>
      <c r="X31" s="331"/>
    </row>
    <row r="32" spans="2:27" ht="17.7" customHeight="1">
      <c r="B32" s="107"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107"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107" t="s">
        <v>354</v>
      </c>
      <c r="C34" s="85">
        <f>IF(ISERROR($T$26/$T$27),0,$T$26/$T$27)</f>
        <v>1</v>
      </c>
      <c r="D34" s="86">
        <f>$E$21</f>
        <v>1</v>
      </c>
      <c r="E34" s="329"/>
      <c r="H34" s="319"/>
      <c r="I34" s="319"/>
      <c r="J34" s="319"/>
      <c r="K34" s="319"/>
      <c r="L34" s="89"/>
      <c r="M34" s="87"/>
      <c r="N34" s="319"/>
      <c r="O34" s="319"/>
      <c r="P34" s="319"/>
      <c r="Q34" s="319"/>
      <c r="R34" s="319"/>
      <c r="S34" s="330"/>
      <c r="T34" s="330"/>
      <c r="U34" s="330"/>
      <c r="V34" s="330"/>
      <c r="W34" s="330"/>
      <c r="X34" s="331"/>
    </row>
    <row r="35" spans="2:27" ht="25.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90"/>
      <c r="C36" s="91"/>
      <c r="D36" s="92"/>
      <c r="E36" s="92"/>
      <c r="H36" s="319"/>
      <c r="I36" s="319"/>
      <c r="J36" s="319"/>
      <c r="K36" s="319"/>
      <c r="L36" s="89"/>
      <c r="M36" s="87"/>
      <c r="N36" s="319"/>
      <c r="O36" s="319"/>
      <c r="P36" s="319"/>
      <c r="Q36" s="319"/>
      <c r="R36" s="319"/>
      <c r="S36" s="330"/>
      <c r="T36" s="330"/>
      <c r="U36" s="330"/>
      <c r="V36" s="330"/>
      <c r="W36" s="330"/>
      <c r="X36" s="331"/>
    </row>
    <row r="37" spans="2:27" ht="17.7" customHeight="1">
      <c r="B37" s="90"/>
      <c r="C37" s="91"/>
      <c r="D37" s="92"/>
      <c r="E37" s="92"/>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17.7" customHeight="1">
      <c r="B40" s="90"/>
      <c r="C40" s="91"/>
      <c r="D40" s="92"/>
      <c r="E40" s="92"/>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119.25" customHeight="1">
      <c r="B45" s="321" t="s">
        <v>844</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8" t="s">
        <v>367</v>
      </c>
      <c r="C56" s="381" t="s">
        <v>368</v>
      </c>
      <c r="D56" s="382"/>
      <c r="E56" s="382"/>
      <c r="F56" s="382"/>
      <c r="G56" s="382"/>
      <c r="H56" s="382"/>
      <c r="I56" s="382"/>
      <c r="J56" s="382"/>
      <c r="K56" s="382"/>
      <c r="L56" s="382"/>
      <c r="M56" s="383"/>
      <c r="N56" s="384" t="s">
        <v>369</v>
      </c>
      <c r="O56" s="385"/>
      <c r="P56" s="305" t="s">
        <v>370</v>
      </c>
      <c r="Q56" s="306"/>
      <c r="R56" s="306"/>
      <c r="S56" s="306"/>
      <c r="T56" s="306"/>
      <c r="U56" s="306"/>
      <c r="V56" s="306"/>
      <c r="W56" s="306"/>
      <c r="X56" s="307"/>
    </row>
    <row r="57" spans="2:27" ht="24.6" customHeight="1">
      <c r="B57" s="109" t="s">
        <v>371</v>
      </c>
      <c r="C57" s="381" t="s">
        <v>372</v>
      </c>
      <c r="D57" s="382"/>
      <c r="E57" s="382"/>
      <c r="F57" s="382"/>
      <c r="G57" s="382"/>
      <c r="H57" s="382"/>
      <c r="I57" s="382"/>
      <c r="J57" s="382"/>
      <c r="K57" s="382"/>
      <c r="L57" s="382"/>
      <c r="M57" s="383"/>
      <c r="N57" s="384" t="s">
        <v>369</v>
      </c>
      <c r="O57" s="385"/>
      <c r="P57" s="386" t="s">
        <v>373</v>
      </c>
      <c r="Q57" s="382"/>
      <c r="R57" s="382"/>
      <c r="S57" s="382"/>
      <c r="T57" s="382"/>
      <c r="U57" s="382"/>
      <c r="V57" s="382"/>
      <c r="W57" s="382"/>
      <c r="X57" s="383"/>
    </row>
    <row r="58" spans="2:27" ht="27.6" customHeight="1">
      <c r="B58" s="109" t="s">
        <v>371</v>
      </c>
      <c r="C58" s="381" t="s">
        <v>374</v>
      </c>
      <c r="D58" s="382"/>
      <c r="E58" s="382"/>
      <c r="F58" s="382"/>
      <c r="G58" s="382"/>
      <c r="H58" s="382"/>
      <c r="I58" s="382"/>
      <c r="J58" s="382"/>
      <c r="K58" s="382"/>
      <c r="L58" s="382"/>
      <c r="M58" s="383"/>
      <c r="N58" s="384" t="s">
        <v>369</v>
      </c>
      <c r="O58" s="385"/>
      <c r="P58" s="386" t="s">
        <v>373</v>
      </c>
      <c r="Q58" s="382"/>
      <c r="R58" s="382"/>
      <c r="S58" s="382"/>
      <c r="T58" s="382"/>
      <c r="U58" s="382"/>
      <c r="V58" s="382"/>
      <c r="W58" s="382"/>
      <c r="X58" s="383"/>
    </row>
    <row r="59" spans="2:27" ht="21.75" customHeight="1">
      <c r="B59" s="109" t="s">
        <v>371</v>
      </c>
      <c r="C59" s="381" t="s">
        <v>375</v>
      </c>
      <c r="D59" s="382"/>
      <c r="E59" s="382"/>
      <c r="F59" s="382"/>
      <c r="G59" s="382"/>
      <c r="H59" s="382"/>
      <c r="I59" s="382"/>
      <c r="J59" s="382"/>
      <c r="K59" s="382"/>
      <c r="L59" s="382"/>
      <c r="M59" s="383"/>
      <c r="N59" s="384" t="s">
        <v>369</v>
      </c>
      <c r="O59" s="385"/>
      <c r="P59" s="386" t="s">
        <v>373</v>
      </c>
      <c r="Q59" s="382"/>
      <c r="R59" s="382"/>
      <c r="S59" s="382"/>
      <c r="T59" s="382"/>
      <c r="U59" s="382"/>
      <c r="V59" s="382"/>
      <c r="W59" s="382"/>
      <c r="X59" s="383"/>
    </row>
    <row r="60" spans="2:27" ht="25.5" customHeight="1">
      <c r="B60" s="109" t="s">
        <v>376</v>
      </c>
      <c r="C60" s="381" t="s">
        <v>377</v>
      </c>
      <c r="D60" s="382"/>
      <c r="E60" s="382"/>
      <c r="F60" s="382"/>
      <c r="G60" s="382"/>
      <c r="H60" s="382"/>
      <c r="I60" s="382"/>
      <c r="J60" s="382"/>
      <c r="K60" s="382"/>
      <c r="L60" s="382"/>
      <c r="M60" s="383"/>
      <c r="N60" s="384" t="s">
        <v>369</v>
      </c>
      <c r="O60" s="385"/>
      <c r="P60" s="386" t="s">
        <v>378</v>
      </c>
      <c r="Q60" s="382"/>
      <c r="R60" s="382"/>
      <c r="S60" s="382"/>
      <c r="T60" s="382"/>
      <c r="U60" s="382"/>
      <c r="V60" s="382"/>
      <c r="W60" s="382"/>
      <c r="X60" s="383"/>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16.95"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16.95"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S2:U2"/>
    <mergeCell ref="V2:X2"/>
    <mergeCell ref="D3:R4"/>
    <mergeCell ref="S3:U3"/>
    <mergeCell ref="V3:X3"/>
    <mergeCell ref="S4:U4"/>
    <mergeCell ref="V4:X4"/>
    <mergeCell ref="B5:X5"/>
    <mergeCell ref="B6:X6"/>
    <mergeCell ref="B7:H7"/>
    <mergeCell ref="I7:T7"/>
    <mergeCell ref="U7:X7"/>
    <mergeCell ref="B1:C4"/>
    <mergeCell ref="D1:R2"/>
    <mergeCell ref="S1:U1"/>
    <mergeCell ref="V1:X1"/>
    <mergeCell ref="B8:H8"/>
    <mergeCell ref="I8:T8"/>
    <mergeCell ref="U8:X8"/>
    <mergeCell ref="B9:X9"/>
    <mergeCell ref="B10:F10"/>
    <mergeCell ref="G10:O10"/>
    <mergeCell ref="P10:U10"/>
    <mergeCell ref="V10:X10"/>
    <mergeCell ref="B11:F11"/>
    <mergeCell ref="G11:O11"/>
    <mergeCell ref="P11:U11"/>
    <mergeCell ref="V11:X11"/>
    <mergeCell ref="B12:E12"/>
    <mergeCell ref="F12:M12"/>
    <mergeCell ref="N12:R12"/>
    <mergeCell ref="S12:X12"/>
    <mergeCell ref="B13:E13"/>
    <mergeCell ref="F13:M13"/>
    <mergeCell ref="N13:R13"/>
    <mergeCell ref="S13:X13"/>
    <mergeCell ref="B14:F15"/>
    <mergeCell ref="G14:J15"/>
    <mergeCell ref="K14:N15"/>
    <mergeCell ref="O14:X14"/>
    <mergeCell ref="O15:R15"/>
    <mergeCell ref="S15:U15"/>
    <mergeCell ref="G20:I20"/>
    <mergeCell ref="J20:L20"/>
    <mergeCell ref="M20:O20"/>
    <mergeCell ref="P20:R20"/>
    <mergeCell ref="V15:X15"/>
    <mergeCell ref="B16:F17"/>
    <mergeCell ref="G16:J17"/>
    <mergeCell ref="K16:N17"/>
    <mergeCell ref="S16:U17"/>
    <mergeCell ref="V16:X17"/>
    <mergeCell ref="G21:I21"/>
    <mergeCell ref="J21:L21"/>
    <mergeCell ref="M21:O21"/>
    <mergeCell ref="P21:R21"/>
    <mergeCell ref="B18:X18"/>
    <mergeCell ref="B19:B20"/>
    <mergeCell ref="C19:D20"/>
    <mergeCell ref="E19:F20"/>
    <mergeCell ref="G19:R19"/>
    <mergeCell ref="S19:X20"/>
    <mergeCell ref="N26:S26"/>
    <mergeCell ref="T26:X26"/>
    <mergeCell ref="S21:X21"/>
    <mergeCell ref="B22:M22"/>
    <mergeCell ref="N22:X22"/>
    <mergeCell ref="B23:M23"/>
    <mergeCell ref="N23:X23"/>
    <mergeCell ref="B24:X24"/>
    <mergeCell ref="C21:D21"/>
    <mergeCell ref="E21:F21"/>
    <mergeCell ref="T27:X27"/>
    <mergeCell ref="B28:X28"/>
    <mergeCell ref="B25:C25"/>
    <mergeCell ref="D25:H25"/>
    <mergeCell ref="I25:M25"/>
    <mergeCell ref="N25:S25"/>
    <mergeCell ref="T25:X25"/>
    <mergeCell ref="B26:C26"/>
    <mergeCell ref="D26:H26"/>
    <mergeCell ref="I26:M26"/>
    <mergeCell ref="P33:R33"/>
    <mergeCell ref="H36:I36"/>
    <mergeCell ref="J36:K36"/>
    <mergeCell ref="N36:O36"/>
    <mergeCell ref="B27:C27"/>
    <mergeCell ref="D27:H27"/>
    <mergeCell ref="I27:M27"/>
    <mergeCell ref="N27:S27"/>
    <mergeCell ref="B35:E35"/>
    <mergeCell ref="H35:I35"/>
    <mergeCell ref="J35:K35"/>
    <mergeCell ref="N35:O35"/>
    <mergeCell ref="P35:R35"/>
    <mergeCell ref="N32:O32"/>
    <mergeCell ref="P32:R32"/>
    <mergeCell ref="H33:I33"/>
    <mergeCell ref="J33:K33"/>
    <mergeCell ref="N33:O33"/>
    <mergeCell ref="H30:I31"/>
    <mergeCell ref="J30:M30"/>
    <mergeCell ref="N30:O31"/>
    <mergeCell ref="P30:R31"/>
    <mergeCell ref="S30:X30"/>
    <mergeCell ref="E31:E34"/>
    <mergeCell ref="J31:K31"/>
    <mergeCell ref="S31:X42"/>
    <mergeCell ref="H32:I32"/>
    <mergeCell ref="J32:K32"/>
    <mergeCell ref="P36:R36"/>
    <mergeCell ref="H37:I37"/>
    <mergeCell ref="J37:K37"/>
    <mergeCell ref="N37:O37"/>
    <mergeCell ref="P37:R37"/>
    <mergeCell ref="H34:I34"/>
    <mergeCell ref="J34:K34"/>
    <mergeCell ref="N34:O34"/>
    <mergeCell ref="P34:R34"/>
    <mergeCell ref="H38:I38"/>
    <mergeCell ref="J38:K38"/>
    <mergeCell ref="N38:O38"/>
    <mergeCell ref="P38:R38"/>
    <mergeCell ref="H39:I39"/>
    <mergeCell ref="J39:K39"/>
    <mergeCell ref="N39:O39"/>
    <mergeCell ref="P39:R39"/>
    <mergeCell ref="H40:I40"/>
    <mergeCell ref="J40:K40"/>
    <mergeCell ref="N40:O40"/>
    <mergeCell ref="P40:R40"/>
    <mergeCell ref="H41:I41"/>
    <mergeCell ref="J41:K41"/>
    <mergeCell ref="N41:O41"/>
    <mergeCell ref="P41:R41"/>
    <mergeCell ref="H42:I42"/>
    <mergeCell ref="J42:K42"/>
    <mergeCell ref="N42:O42"/>
    <mergeCell ref="P42:R42"/>
    <mergeCell ref="B44:X44"/>
    <mergeCell ref="B45:X45"/>
    <mergeCell ref="B46:X46"/>
    <mergeCell ref="B47:X47"/>
    <mergeCell ref="B48:X48"/>
    <mergeCell ref="C49:D49"/>
    <mergeCell ref="E49:K49"/>
    <mergeCell ref="L49:S49"/>
    <mergeCell ref="T49:X49"/>
    <mergeCell ref="C50:D50"/>
    <mergeCell ref="E50:K50"/>
    <mergeCell ref="L50:S50"/>
    <mergeCell ref="T50:X50"/>
    <mergeCell ref="C51:D51"/>
    <mergeCell ref="E51:K51"/>
    <mergeCell ref="L51:S51"/>
    <mergeCell ref="T51:X51"/>
    <mergeCell ref="C52:D52"/>
    <mergeCell ref="E52:K52"/>
    <mergeCell ref="L52:S52"/>
    <mergeCell ref="T52:X52"/>
    <mergeCell ref="C53:D53"/>
    <mergeCell ref="E53:K53"/>
    <mergeCell ref="L53:S53"/>
    <mergeCell ref="T53:X53"/>
    <mergeCell ref="C54:D54"/>
    <mergeCell ref="E54:K54"/>
    <mergeCell ref="L54:S54"/>
    <mergeCell ref="T54:X54"/>
    <mergeCell ref="B55:X55"/>
    <mergeCell ref="C56:M56"/>
    <mergeCell ref="N56:O56"/>
    <mergeCell ref="P56:X56"/>
    <mergeCell ref="C57:M57"/>
    <mergeCell ref="N57:O57"/>
    <mergeCell ref="P57:X57"/>
    <mergeCell ref="C58:M58"/>
    <mergeCell ref="N58:O58"/>
    <mergeCell ref="P58:X58"/>
    <mergeCell ref="C59:M59"/>
    <mergeCell ref="N59:O59"/>
    <mergeCell ref="P59:X59"/>
    <mergeCell ref="C60:M60"/>
    <mergeCell ref="N60:O60"/>
    <mergeCell ref="P60:X60"/>
    <mergeCell ref="B61:X61"/>
    <mergeCell ref="C62:M62"/>
    <mergeCell ref="N62:O62"/>
    <mergeCell ref="P62:X62"/>
    <mergeCell ref="C63:M63"/>
    <mergeCell ref="N63:O63"/>
    <mergeCell ref="P63:X63"/>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F3D59-90D7-4618-AE5F-5CE18224B541}">
  <sheetPr>
    <pageSetUpPr fitToPage="1"/>
  </sheetPr>
  <dimension ref="B1:AC63"/>
  <sheetViews>
    <sheetView showGridLines="0" view="pageBreakPreview" topLeftCell="A14" zoomScaleNormal="100" zoomScaleSheetLayoutView="100" workbookViewId="0">
      <selection activeCell="B23" sqref="B23:M23"/>
    </sheetView>
  </sheetViews>
  <sheetFormatPr baseColWidth="10" defaultColWidth="5.109375" defaultRowHeight="13.5" customHeight="1"/>
  <cols>
    <col min="1" max="1" width="5.109375" style="69"/>
    <col min="2" max="2" width="12.33203125" style="69" bestFit="1"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278</v>
      </c>
      <c r="E1" s="348"/>
      <c r="F1" s="348"/>
      <c r="G1" s="348"/>
      <c r="H1" s="348"/>
      <c r="I1" s="348"/>
      <c r="J1" s="348"/>
      <c r="K1" s="348"/>
      <c r="L1" s="348"/>
      <c r="M1" s="348"/>
      <c r="N1" s="348"/>
      <c r="O1" s="348"/>
      <c r="P1" s="348"/>
      <c r="Q1" s="348"/>
      <c r="R1" s="348"/>
      <c r="S1" s="379" t="s">
        <v>1</v>
      </c>
      <c r="T1" s="379"/>
      <c r="U1" s="379"/>
      <c r="V1" s="379" t="s">
        <v>279</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280</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288</v>
      </c>
      <c r="J8" s="337"/>
      <c r="K8" s="337"/>
      <c r="L8" s="337"/>
      <c r="M8" s="337"/>
      <c r="N8" s="337"/>
      <c r="O8" s="337"/>
      <c r="P8" s="337"/>
      <c r="Q8" s="337"/>
      <c r="R8" s="337"/>
      <c r="S8" s="337"/>
      <c r="T8" s="338"/>
      <c r="U8" s="336" t="s">
        <v>289</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10" t="s">
        <v>294</v>
      </c>
      <c r="C11" s="310"/>
      <c r="D11" s="310"/>
      <c r="E11" s="310"/>
      <c r="F11" s="310"/>
      <c r="G11" s="305" t="s">
        <v>295</v>
      </c>
      <c r="H11" s="306"/>
      <c r="I11" s="306"/>
      <c r="J11" s="306"/>
      <c r="K11" s="306"/>
      <c r="L11" s="306"/>
      <c r="M11" s="306"/>
      <c r="N11" s="306"/>
      <c r="O11" s="307"/>
      <c r="P11" s="336" t="s">
        <v>296</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10" t="s">
        <v>102</v>
      </c>
      <c r="G13" s="310"/>
      <c r="H13" s="310"/>
      <c r="I13" s="310"/>
      <c r="J13" s="310"/>
      <c r="K13" s="310"/>
      <c r="L13" s="310"/>
      <c r="M13" s="310"/>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311</v>
      </c>
      <c r="C16" s="365"/>
      <c r="D16" s="365"/>
      <c r="E16" s="365"/>
      <c r="F16" s="365"/>
      <c r="G16" s="366" t="s">
        <v>312</v>
      </c>
      <c r="H16" s="366"/>
      <c r="I16" s="366"/>
      <c r="J16" s="366"/>
      <c r="K16" s="366">
        <v>1</v>
      </c>
      <c r="L16" s="366"/>
      <c r="M16" s="366"/>
      <c r="N16" s="366"/>
      <c r="O16" s="80" t="s">
        <v>313</v>
      </c>
      <c r="P16" s="80" t="s">
        <v>314</v>
      </c>
      <c r="Q16" s="80" t="s">
        <v>315</v>
      </c>
      <c r="R16" s="80" t="s">
        <v>316</v>
      </c>
      <c r="S16" s="310" t="s">
        <v>317</v>
      </c>
      <c r="T16" s="310"/>
      <c r="U16" s="310"/>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v>1</v>
      </c>
      <c r="R17" s="79">
        <v>1</v>
      </c>
      <c r="S17" s="310"/>
      <c r="T17" s="310"/>
      <c r="U17" s="310"/>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05" t="s">
        <v>333</v>
      </c>
      <c r="T21" s="306"/>
      <c r="U21" s="306"/>
      <c r="V21" s="306"/>
      <c r="W21" s="306"/>
      <c r="X21" s="30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10" t="s">
        <v>336</v>
      </c>
      <c r="C23" s="310"/>
      <c r="D23" s="310"/>
      <c r="E23" s="310"/>
      <c r="F23" s="310"/>
      <c r="G23" s="310"/>
      <c r="H23" s="310"/>
      <c r="I23" s="310"/>
      <c r="J23" s="310"/>
      <c r="K23" s="310"/>
      <c r="L23" s="310"/>
      <c r="M23" s="310"/>
      <c r="N23" s="310" t="s">
        <v>337</v>
      </c>
      <c r="O23" s="310"/>
      <c r="P23" s="310"/>
      <c r="Q23" s="310"/>
      <c r="R23" s="310"/>
      <c r="S23" s="310"/>
      <c r="T23" s="310"/>
      <c r="U23" s="310"/>
      <c r="V23" s="310"/>
      <c r="W23" s="310"/>
      <c r="X23" s="310"/>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1</v>
      </c>
      <c r="E26" s="337"/>
      <c r="F26" s="337"/>
      <c r="G26" s="337"/>
      <c r="H26" s="338"/>
      <c r="I26" s="336">
        <v>1</v>
      </c>
      <c r="J26" s="337"/>
      <c r="K26" s="337"/>
      <c r="L26" s="337"/>
      <c r="M26" s="338"/>
      <c r="N26" s="336">
        <v>1</v>
      </c>
      <c r="O26" s="337"/>
      <c r="P26" s="337"/>
      <c r="Q26" s="337"/>
      <c r="R26" s="337"/>
      <c r="S26" s="338"/>
      <c r="T26" s="336">
        <v>0</v>
      </c>
      <c r="U26" s="337"/>
      <c r="V26" s="337"/>
      <c r="W26" s="337"/>
      <c r="X26" s="338"/>
      <c r="Z26" s="82"/>
      <c r="AA26" s="82"/>
    </row>
    <row r="27" spans="2:27" ht="19.2" customHeight="1">
      <c r="B27" s="335" t="s">
        <v>345</v>
      </c>
      <c r="C27" s="335"/>
      <c r="D27" s="336">
        <v>1</v>
      </c>
      <c r="E27" s="337"/>
      <c r="F27" s="337"/>
      <c r="G27" s="337"/>
      <c r="H27" s="338"/>
      <c r="I27" s="336">
        <v>1</v>
      </c>
      <c r="J27" s="337"/>
      <c r="K27" s="337"/>
      <c r="L27" s="337"/>
      <c r="M27" s="338"/>
      <c r="N27" s="336">
        <v>1</v>
      </c>
      <c r="O27" s="337"/>
      <c r="P27" s="337"/>
      <c r="Q27" s="337"/>
      <c r="R27" s="337"/>
      <c r="S27" s="338"/>
      <c r="T27" s="336">
        <v>0</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8.25" customHeight="1">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84" t="s">
        <v>351</v>
      </c>
      <c r="C31" s="85">
        <f>IF(ISERROR($D$26/$D$27),0,$D$26/$D$27)</f>
        <v>1</v>
      </c>
      <c r="D31" s="86">
        <f>$E$21</f>
        <v>1</v>
      </c>
      <c r="E31" s="327">
        <f>AVERAGE(C31:C34)*0.34</f>
        <v>0.255</v>
      </c>
      <c r="H31" s="324"/>
      <c r="I31" s="324"/>
      <c r="J31" s="319"/>
      <c r="K31" s="319"/>
      <c r="L31" s="87"/>
      <c r="M31" s="88"/>
      <c r="N31" s="324"/>
      <c r="O31" s="324"/>
      <c r="P31" s="324"/>
      <c r="Q31" s="324"/>
      <c r="R31" s="324"/>
      <c r="S31" s="330"/>
      <c r="T31" s="330"/>
      <c r="U31" s="330"/>
      <c r="V31" s="330"/>
      <c r="W31" s="330"/>
      <c r="X31" s="331"/>
    </row>
    <row r="32" spans="2:27" ht="17.7" customHeight="1">
      <c r="B32" s="84"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84"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84" t="s">
        <v>354</v>
      </c>
      <c r="C34" s="85">
        <f>IF(ISERROR($T$26/$T$27),0,$T$26/$T$27)</f>
        <v>0</v>
      </c>
      <c r="D34" s="86">
        <f>$E$21</f>
        <v>1</v>
      </c>
      <c r="E34" s="329"/>
      <c r="H34" s="319"/>
      <c r="I34" s="319"/>
      <c r="J34" s="319"/>
      <c r="K34" s="319"/>
      <c r="L34" s="89"/>
      <c r="M34" s="87"/>
      <c r="N34" s="319"/>
      <c r="O34" s="319"/>
      <c r="P34" s="319"/>
      <c r="Q34" s="319"/>
      <c r="R34" s="319"/>
      <c r="S34" s="330"/>
      <c r="T34" s="330"/>
      <c r="U34" s="330"/>
      <c r="V34" s="330"/>
      <c r="W34" s="330"/>
      <c r="X34" s="331"/>
    </row>
    <row r="35" spans="2:27" ht="25.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90"/>
      <c r="C36" s="91"/>
      <c r="D36" s="92"/>
      <c r="E36" s="92"/>
      <c r="H36" s="319"/>
      <c r="I36" s="319"/>
      <c r="J36" s="319"/>
      <c r="K36" s="319"/>
      <c r="L36" s="89"/>
      <c r="M36" s="87"/>
      <c r="N36" s="319"/>
      <c r="O36" s="319"/>
      <c r="P36" s="319"/>
      <c r="Q36" s="319"/>
      <c r="R36" s="319"/>
      <c r="S36" s="330"/>
      <c r="T36" s="330"/>
      <c r="U36" s="330"/>
      <c r="V36" s="330"/>
      <c r="W36" s="330"/>
      <c r="X36" s="331"/>
    </row>
    <row r="37" spans="2:27" ht="17.7" customHeight="1">
      <c r="B37" s="90"/>
      <c r="C37" s="91"/>
      <c r="D37" s="92"/>
      <c r="E37" s="92"/>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17.7" customHeight="1">
      <c r="B40" s="90"/>
      <c r="C40" s="91"/>
      <c r="D40" s="92"/>
      <c r="E40" s="92"/>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75.75" customHeight="1">
      <c r="B45" s="321" t="s">
        <v>357</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2" t="s">
        <v>367</v>
      </c>
      <c r="C56" s="305" t="s">
        <v>368</v>
      </c>
      <c r="D56" s="306"/>
      <c r="E56" s="306"/>
      <c r="F56" s="306"/>
      <c r="G56" s="306"/>
      <c r="H56" s="306"/>
      <c r="I56" s="306"/>
      <c r="J56" s="306"/>
      <c r="K56" s="306"/>
      <c r="L56" s="306"/>
      <c r="M56" s="307"/>
      <c r="N56" s="308" t="s">
        <v>369</v>
      </c>
      <c r="O56" s="309"/>
      <c r="P56" s="305" t="s">
        <v>370</v>
      </c>
      <c r="Q56" s="306"/>
      <c r="R56" s="306"/>
      <c r="S56" s="306"/>
      <c r="T56" s="306"/>
      <c r="U56" s="306"/>
      <c r="V56" s="306"/>
      <c r="W56" s="306"/>
      <c r="X56" s="307"/>
    </row>
    <row r="57" spans="2:27" ht="24.6" customHeight="1">
      <c r="B57" s="102" t="s">
        <v>371</v>
      </c>
      <c r="C57" s="305" t="s">
        <v>372</v>
      </c>
      <c r="D57" s="306"/>
      <c r="E57" s="306"/>
      <c r="F57" s="306"/>
      <c r="G57" s="306"/>
      <c r="H57" s="306"/>
      <c r="I57" s="306"/>
      <c r="J57" s="306"/>
      <c r="K57" s="306"/>
      <c r="L57" s="306"/>
      <c r="M57" s="307"/>
      <c r="N57" s="308" t="s">
        <v>369</v>
      </c>
      <c r="O57" s="309"/>
      <c r="P57" s="305" t="s">
        <v>373</v>
      </c>
      <c r="Q57" s="306"/>
      <c r="R57" s="306"/>
      <c r="S57" s="306"/>
      <c r="T57" s="306"/>
      <c r="U57" s="306"/>
      <c r="V57" s="306"/>
      <c r="W57" s="306"/>
      <c r="X57" s="307"/>
    </row>
    <row r="58" spans="2:27" ht="27.6" customHeight="1">
      <c r="B58" s="102" t="s">
        <v>371</v>
      </c>
      <c r="C58" s="305" t="s">
        <v>374</v>
      </c>
      <c r="D58" s="306"/>
      <c r="E58" s="306"/>
      <c r="F58" s="306"/>
      <c r="G58" s="306"/>
      <c r="H58" s="306"/>
      <c r="I58" s="306"/>
      <c r="J58" s="306"/>
      <c r="K58" s="306"/>
      <c r="L58" s="306"/>
      <c r="M58" s="307"/>
      <c r="N58" s="308" t="s">
        <v>369</v>
      </c>
      <c r="O58" s="309"/>
      <c r="P58" s="305" t="s">
        <v>373</v>
      </c>
      <c r="Q58" s="306"/>
      <c r="R58" s="306"/>
      <c r="S58" s="306"/>
      <c r="T58" s="306"/>
      <c r="U58" s="306"/>
      <c r="V58" s="306"/>
      <c r="W58" s="306"/>
      <c r="X58" s="307"/>
    </row>
    <row r="59" spans="2:27" ht="28.5" customHeight="1">
      <c r="B59" s="102" t="s">
        <v>371</v>
      </c>
      <c r="C59" s="305" t="s">
        <v>375</v>
      </c>
      <c r="D59" s="306"/>
      <c r="E59" s="306"/>
      <c r="F59" s="306"/>
      <c r="G59" s="306"/>
      <c r="H59" s="306"/>
      <c r="I59" s="306"/>
      <c r="J59" s="306"/>
      <c r="K59" s="306"/>
      <c r="L59" s="306"/>
      <c r="M59" s="307"/>
      <c r="N59" s="308" t="s">
        <v>369</v>
      </c>
      <c r="O59" s="309"/>
      <c r="P59" s="305" t="s">
        <v>373</v>
      </c>
      <c r="Q59" s="306"/>
      <c r="R59" s="306"/>
      <c r="S59" s="306"/>
      <c r="T59" s="306"/>
      <c r="U59" s="306"/>
      <c r="V59" s="306"/>
      <c r="W59" s="306"/>
      <c r="X59" s="307"/>
    </row>
    <row r="60" spans="2:27" ht="18.75" customHeight="1">
      <c r="B60" s="102" t="s">
        <v>376</v>
      </c>
      <c r="C60" s="305" t="s">
        <v>377</v>
      </c>
      <c r="D60" s="306"/>
      <c r="E60" s="306"/>
      <c r="F60" s="306"/>
      <c r="G60" s="306"/>
      <c r="H60" s="306"/>
      <c r="I60" s="306"/>
      <c r="J60" s="306"/>
      <c r="K60" s="306"/>
      <c r="L60" s="306"/>
      <c r="M60" s="307"/>
      <c r="N60" s="308" t="s">
        <v>369</v>
      </c>
      <c r="O60" s="309"/>
      <c r="P60" s="305" t="s">
        <v>378</v>
      </c>
      <c r="Q60" s="306"/>
      <c r="R60" s="306"/>
      <c r="S60" s="306"/>
      <c r="T60" s="306"/>
      <c r="U60" s="306"/>
      <c r="V60" s="306"/>
      <c r="W60" s="306"/>
      <c r="X60" s="307"/>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21"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21"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H30:I31"/>
    <mergeCell ref="J30:M30"/>
    <mergeCell ref="N30:O31"/>
    <mergeCell ref="P30:R31"/>
    <mergeCell ref="S30:X30"/>
    <mergeCell ref="E31:E34"/>
    <mergeCell ref="J31:K31"/>
    <mergeCell ref="S31:X42"/>
    <mergeCell ref="H32:I32"/>
    <mergeCell ref="J32:K32"/>
    <mergeCell ref="B35:E35"/>
    <mergeCell ref="H35:I35"/>
    <mergeCell ref="J35:K35"/>
    <mergeCell ref="N35:O35"/>
    <mergeCell ref="P35:R35"/>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H34:I34"/>
    <mergeCell ref="J34:K34"/>
    <mergeCell ref="N34:O34"/>
    <mergeCell ref="P34:R34"/>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B46:X46"/>
    <mergeCell ref="B47:X47"/>
    <mergeCell ref="B48:X48"/>
    <mergeCell ref="C49:D49"/>
    <mergeCell ref="E49:K49"/>
    <mergeCell ref="L49:S49"/>
    <mergeCell ref="T49:X49"/>
    <mergeCell ref="H42:I42"/>
    <mergeCell ref="J42:K42"/>
    <mergeCell ref="N42:O42"/>
    <mergeCell ref="P42:R42"/>
    <mergeCell ref="B44:X44"/>
    <mergeCell ref="B45:X45"/>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B61:X61"/>
    <mergeCell ref="C62:M62"/>
    <mergeCell ref="N62:O62"/>
    <mergeCell ref="P62:X62"/>
    <mergeCell ref="C63:M63"/>
    <mergeCell ref="N63:O63"/>
    <mergeCell ref="P63:X63"/>
    <mergeCell ref="C59:M59"/>
    <mergeCell ref="N59:O59"/>
    <mergeCell ref="P59:X59"/>
    <mergeCell ref="C60:M60"/>
    <mergeCell ref="N60:O60"/>
    <mergeCell ref="P60:X60"/>
  </mergeCells>
  <pageMargins left="0.23622047244094491" right="0.23622047244094491" top="0.11811023622047245" bottom="0" header="0.51181102362204722" footer="0.51181102362204722"/>
  <pageSetup paperSize="256" scale="48" firstPageNumber="0" pageOrder="overThenDown"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7754B3-85DE-4A68-8C6E-6DFC4A0DB85D}">
  <sheetPr>
    <pageSetUpPr fitToPage="1"/>
  </sheetPr>
  <dimension ref="B1:AC63"/>
  <sheetViews>
    <sheetView showGridLines="0" view="pageBreakPreview" topLeftCell="C1" zoomScaleNormal="100" zoomScaleSheetLayoutView="100" workbookViewId="0">
      <selection activeCell="K14" sqref="K14:N15"/>
    </sheetView>
  </sheetViews>
  <sheetFormatPr baseColWidth="10" defaultColWidth="5.109375" defaultRowHeight="13.5" customHeight="1"/>
  <cols>
    <col min="1" max="1" width="5.109375" style="69"/>
    <col min="2" max="2" width="13.6640625" style="69"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278</v>
      </c>
      <c r="E1" s="348"/>
      <c r="F1" s="348"/>
      <c r="G1" s="348"/>
      <c r="H1" s="348"/>
      <c r="I1" s="348"/>
      <c r="J1" s="348"/>
      <c r="K1" s="348"/>
      <c r="L1" s="348"/>
      <c r="M1" s="348"/>
      <c r="N1" s="348"/>
      <c r="O1" s="348"/>
      <c r="P1" s="348"/>
      <c r="Q1" s="348"/>
      <c r="R1" s="348"/>
      <c r="S1" s="379" t="s">
        <v>1</v>
      </c>
      <c r="T1" s="379"/>
      <c r="U1" s="379"/>
      <c r="V1" s="379" t="s">
        <v>279</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280</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288</v>
      </c>
      <c r="J8" s="337"/>
      <c r="K8" s="337"/>
      <c r="L8" s="337"/>
      <c r="M8" s="337"/>
      <c r="N8" s="337"/>
      <c r="O8" s="337"/>
      <c r="P8" s="337"/>
      <c r="Q8" s="337"/>
      <c r="R8" s="337"/>
      <c r="S8" s="337"/>
      <c r="T8" s="338"/>
      <c r="U8" s="336" t="s">
        <v>289</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10" t="s">
        <v>383</v>
      </c>
      <c r="C11" s="310"/>
      <c r="D11" s="310"/>
      <c r="E11" s="310"/>
      <c r="F11" s="310"/>
      <c r="G11" s="305" t="s">
        <v>384</v>
      </c>
      <c r="H11" s="306"/>
      <c r="I11" s="306"/>
      <c r="J11" s="306"/>
      <c r="K11" s="306"/>
      <c r="L11" s="306"/>
      <c r="M11" s="306"/>
      <c r="N11" s="306"/>
      <c r="O11" s="307"/>
      <c r="P11" s="336" t="s">
        <v>385</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10" t="s">
        <v>386</v>
      </c>
      <c r="G13" s="310"/>
      <c r="H13" s="310"/>
      <c r="I13" s="310"/>
      <c r="J13" s="310"/>
      <c r="K13" s="310"/>
      <c r="L13" s="310"/>
      <c r="M13" s="310"/>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387</v>
      </c>
      <c r="C16" s="365"/>
      <c r="D16" s="365"/>
      <c r="E16" s="365"/>
      <c r="F16" s="365"/>
      <c r="G16" s="366" t="s">
        <v>312</v>
      </c>
      <c r="H16" s="366"/>
      <c r="I16" s="366"/>
      <c r="J16" s="366"/>
      <c r="K16" s="366">
        <v>1</v>
      </c>
      <c r="L16" s="366"/>
      <c r="M16" s="366"/>
      <c r="N16" s="366"/>
      <c r="O16" s="80" t="s">
        <v>313</v>
      </c>
      <c r="P16" s="80" t="s">
        <v>314</v>
      </c>
      <c r="Q16" s="80" t="s">
        <v>315</v>
      </c>
      <c r="R16" s="80" t="s">
        <v>316</v>
      </c>
      <c r="S16" s="310" t="s">
        <v>317</v>
      </c>
      <c r="T16" s="310"/>
      <c r="U16" s="310"/>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v>1</v>
      </c>
      <c r="R17" s="79">
        <v>1</v>
      </c>
      <c r="S17" s="310"/>
      <c r="T17" s="310"/>
      <c r="U17" s="310"/>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05" t="s">
        <v>333</v>
      </c>
      <c r="T21" s="306"/>
      <c r="U21" s="306"/>
      <c r="V21" s="306"/>
      <c r="W21" s="306"/>
      <c r="X21" s="30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10" t="s">
        <v>388</v>
      </c>
      <c r="C23" s="310"/>
      <c r="D23" s="310"/>
      <c r="E23" s="310"/>
      <c r="F23" s="310"/>
      <c r="G23" s="310"/>
      <c r="H23" s="310"/>
      <c r="I23" s="310"/>
      <c r="J23" s="310"/>
      <c r="K23" s="310"/>
      <c r="L23" s="310"/>
      <c r="M23" s="310"/>
      <c r="N23" s="310" t="s">
        <v>389</v>
      </c>
      <c r="O23" s="310"/>
      <c r="P23" s="310"/>
      <c r="Q23" s="310"/>
      <c r="R23" s="310"/>
      <c r="S23" s="310"/>
      <c r="T23" s="310"/>
      <c r="U23" s="310"/>
      <c r="V23" s="310"/>
      <c r="W23" s="310"/>
      <c r="X23" s="310"/>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2</v>
      </c>
      <c r="E26" s="337"/>
      <c r="F26" s="337"/>
      <c r="G26" s="337"/>
      <c r="H26" s="338"/>
      <c r="I26" s="336">
        <v>2</v>
      </c>
      <c r="J26" s="337"/>
      <c r="K26" s="337"/>
      <c r="L26" s="337"/>
      <c r="M26" s="338"/>
      <c r="N26" s="336">
        <v>2</v>
      </c>
      <c r="O26" s="337"/>
      <c r="P26" s="337"/>
      <c r="Q26" s="337"/>
      <c r="R26" s="337"/>
      <c r="S26" s="338"/>
      <c r="T26" s="336">
        <v>0</v>
      </c>
      <c r="U26" s="337"/>
      <c r="V26" s="337"/>
      <c r="W26" s="337"/>
      <c r="X26" s="338"/>
      <c r="Z26" s="82"/>
      <c r="AA26" s="82"/>
    </row>
    <row r="27" spans="2:27" ht="19.2" customHeight="1">
      <c r="B27" s="335" t="s">
        <v>345</v>
      </c>
      <c r="C27" s="335"/>
      <c r="D27" s="336">
        <v>2</v>
      </c>
      <c r="E27" s="337"/>
      <c r="F27" s="337"/>
      <c r="G27" s="337"/>
      <c r="H27" s="338"/>
      <c r="I27" s="336">
        <v>2</v>
      </c>
      <c r="J27" s="337"/>
      <c r="K27" s="337"/>
      <c r="L27" s="337"/>
      <c r="M27" s="338"/>
      <c r="N27" s="336">
        <v>2</v>
      </c>
      <c r="O27" s="337"/>
      <c r="P27" s="337"/>
      <c r="Q27" s="337"/>
      <c r="R27" s="337"/>
      <c r="S27" s="338"/>
      <c r="T27" s="336">
        <v>0</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9.6">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84" t="s">
        <v>351</v>
      </c>
      <c r="C31" s="85">
        <f>IF(ISERROR($D$26/$D$27),0,$D$26/$D$27)</f>
        <v>1</v>
      </c>
      <c r="D31" s="86">
        <f>$E$21</f>
        <v>1</v>
      </c>
      <c r="E31" s="327">
        <f>AVERAGE(C31:C34)*0.25</f>
        <v>0.1875</v>
      </c>
      <c r="H31" s="324"/>
      <c r="I31" s="324"/>
      <c r="J31" s="319"/>
      <c r="K31" s="319"/>
      <c r="L31" s="87"/>
      <c r="M31" s="88"/>
      <c r="N31" s="324"/>
      <c r="O31" s="324"/>
      <c r="P31" s="324"/>
      <c r="Q31" s="324"/>
      <c r="R31" s="324"/>
      <c r="S31" s="330"/>
      <c r="T31" s="330"/>
      <c r="U31" s="330"/>
      <c r="V31" s="330"/>
      <c r="W31" s="330"/>
      <c r="X31" s="331"/>
    </row>
    <row r="32" spans="2:27" ht="17.7" customHeight="1">
      <c r="B32" s="84"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84"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84" t="s">
        <v>354</v>
      </c>
      <c r="C34" s="85">
        <f>IF(ISERROR($T$26/$T$27),0,$T$26/$T$27)</f>
        <v>0</v>
      </c>
      <c r="D34" s="86">
        <f>$E$21</f>
        <v>1</v>
      </c>
      <c r="E34" s="329"/>
      <c r="H34" s="319"/>
      <c r="I34" s="319"/>
      <c r="J34" s="319"/>
      <c r="K34" s="319"/>
      <c r="L34" s="89"/>
      <c r="M34" s="87"/>
      <c r="N34" s="319"/>
      <c r="O34" s="319"/>
      <c r="P34" s="319"/>
      <c r="Q34" s="319"/>
      <c r="R34" s="319"/>
      <c r="S34" s="330"/>
      <c r="T34" s="330"/>
      <c r="U34" s="330"/>
      <c r="V34" s="330"/>
      <c r="W34" s="330"/>
      <c r="X34" s="331"/>
    </row>
    <row r="35" spans="2:27" ht="52.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104"/>
      <c r="C36" s="91"/>
      <c r="D36" s="92"/>
      <c r="E36" s="92"/>
      <c r="H36" s="319"/>
      <c r="I36" s="319"/>
      <c r="J36" s="319"/>
      <c r="K36" s="319"/>
      <c r="L36" s="89"/>
      <c r="M36" s="87"/>
      <c r="N36" s="319"/>
      <c r="O36" s="319"/>
      <c r="P36" s="319"/>
      <c r="Q36" s="319"/>
      <c r="R36" s="319"/>
      <c r="S36" s="330"/>
      <c r="T36" s="330"/>
      <c r="U36" s="330"/>
      <c r="V36" s="330"/>
      <c r="W36" s="330"/>
      <c r="X36" s="331"/>
    </row>
    <row r="37" spans="2:27" ht="69" customHeight="1">
      <c r="B37" s="105"/>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25.5" customHeight="1">
      <c r="B40" s="105"/>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93.75" customHeight="1">
      <c r="B45" s="321" t="s">
        <v>390</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2" t="s">
        <v>367</v>
      </c>
      <c r="C56" s="305" t="s">
        <v>368</v>
      </c>
      <c r="D56" s="306"/>
      <c r="E56" s="306"/>
      <c r="F56" s="306"/>
      <c r="G56" s="306"/>
      <c r="H56" s="306"/>
      <c r="I56" s="306"/>
      <c r="J56" s="306"/>
      <c r="K56" s="306"/>
      <c r="L56" s="306"/>
      <c r="M56" s="307"/>
      <c r="N56" s="308" t="s">
        <v>369</v>
      </c>
      <c r="O56" s="309"/>
      <c r="P56" s="305" t="s">
        <v>370</v>
      </c>
      <c r="Q56" s="306"/>
      <c r="R56" s="306"/>
      <c r="S56" s="306"/>
      <c r="T56" s="306"/>
      <c r="U56" s="306"/>
      <c r="V56" s="306"/>
      <c r="W56" s="306"/>
      <c r="X56" s="307"/>
    </row>
    <row r="57" spans="2:27" ht="24.6" customHeight="1">
      <c r="B57" s="102" t="s">
        <v>371</v>
      </c>
      <c r="C57" s="305" t="s">
        <v>372</v>
      </c>
      <c r="D57" s="306"/>
      <c r="E57" s="306"/>
      <c r="F57" s="306"/>
      <c r="G57" s="306"/>
      <c r="H57" s="306"/>
      <c r="I57" s="306"/>
      <c r="J57" s="306"/>
      <c r="K57" s="306"/>
      <c r="L57" s="306"/>
      <c r="M57" s="307"/>
      <c r="N57" s="308" t="s">
        <v>369</v>
      </c>
      <c r="O57" s="309"/>
      <c r="P57" s="305" t="s">
        <v>373</v>
      </c>
      <c r="Q57" s="306"/>
      <c r="R57" s="306"/>
      <c r="S57" s="306"/>
      <c r="T57" s="306"/>
      <c r="U57" s="306"/>
      <c r="V57" s="306"/>
      <c r="W57" s="306"/>
      <c r="X57" s="307"/>
    </row>
    <row r="58" spans="2:27" ht="24.6" customHeight="1">
      <c r="B58" s="102" t="s">
        <v>371</v>
      </c>
      <c r="C58" s="305" t="s">
        <v>374</v>
      </c>
      <c r="D58" s="306"/>
      <c r="E58" s="306"/>
      <c r="F58" s="306"/>
      <c r="G58" s="306"/>
      <c r="H58" s="306"/>
      <c r="I58" s="306"/>
      <c r="J58" s="306"/>
      <c r="K58" s="306"/>
      <c r="L58" s="306"/>
      <c r="M58" s="307"/>
      <c r="N58" s="308" t="s">
        <v>369</v>
      </c>
      <c r="O58" s="309"/>
      <c r="P58" s="305" t="s">
        <v>373</v>
      </c>
      <c r="Q58" s="306"/>
      <c r="R58" s="306"/>
      <c r="S58" s="306"/>
      <c r="T58" s="306"/>
      <c r="U58" s="306"/>
      <c r="V58" s="306"/>
      <c r="W58" s="306"/>
      <c r="X58" s="307"/>
    </row>
    <row r="59" spans="2:27" ht="24.6" customHeight="1">
      <c r="B59" s="102" t="s">
        <v>371</v>
      </c>
      <c r="C59" s="305" t="s">
        <v>375</v>
      </c>
      <c r="D59" s="306"/>
      <c r="E59" s="306"/>
      <c r="F59" s="306"/>
      <c r="G59" s="306"/>
      <c r="H59" s="306"/>
      <c r="I59" s="306"/>
      <c r="J59" s="306"/>
      <c r="K59" s="306"/>
      <c r="L59" s="306"/>
      <c r="M59" s="307"/>
      <c r="N59" s="308" t="s">
        <v>369</v>
      </c>
      <c r="O59" s="309"/>
      <c r="P59" s="305" t="s">
        <v>373</v>
      </c>
      <c r="Q59" s="306"/>
      <c r="R59" s="306"/>
      <c r="S59" s="306"/>
      <c r="T59" s="306"/>
      <c r="U59" s="306"/>
      <c r="V59" s="306"/>
      <c r="W59" s="306"/>
      <c r="X59" s="307"/>
    </row>
    <row r="60" spans="2:27" ht="27.6" customHeight="1">
      <c r="B60" s="102" t="s">
        <v>376</v>
      </c>
      <c r="C60" s="305" t="s">
        <v>377</v>
      </c>
      <c r="D60" s="306"/>
      <c r="E60" s="306"/>
      <c r="F60" s="306"/>
      <c r="G60" s="306"/>
      <c r="H60" s="306"/>
      <c r="I60" s="306"/>
      <c r="J60" s="306"/>
      <c r="K60" s="306"/>
      <c r="L60" s="306"/>
      <c r="M60" s="307"/>
      <c r="N60" s="308" t="s">
        <v>369</v>
      </c>
      <c r="O60" s="309"/>
      <c r="P60" s="305" t="s">
        <v>378</v>
      </c>
      <c r="Q60" s="306"/>
      <c r="R60" s="306"/>
      <c r="S60" s="306"/>
      <c r="T60" s="306"/>
      <c r="U60" s="306"/>
      <c r="V60" s="306"/>
      <c r="W60" s="306"/>
      <c r="X60" s="307"/>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20.399999999999999"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20.399999999999999"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H30:I31"/>
    <mergeCell ref="J30:M30"/>
    <mergeCell ref="N30:O31"/>
    <mergeCell ref="P30:R31"/>
    <mergeCell ref="S30:X30"/>
    <mergeCell ref="E31:E34"/>
    <mergeCell ref="J31:K31"/>
    <mergeCell ref="S31:X42"/>
    <mergeCell ref="H32:I32"/>
    <mergeCell ref="J32:K32"/>
    <mergeCell ref="B35:E35"/>
    <mergeCell ref="H35:I35"/>
    <mergeCell ref="J35:K35"/>
    <mergeCell ref="N35:O35"/>
    <mergeCell ref="P35:R35"/>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H34:I34"/>
    <mergeCell ref="J34:K34"/>
    <mergeCell ref="N34:O34"/>
    <mergeCell ref="P34:R34"/>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B46:X46"/>
    <mergeCell ref="B47:X47"/>
    <mergeCell ref="B48:X48"/>
    <mergeCell ref="C49:D49"/>
    <mergeCell ref="E49:K49"/>
    <mergeCell ref="L49:S49"/>
    <mergeCell ref="T49:X49"/>
    <mergeCell ref="H42:I42"/>
    <mergeCell ref="J42:K42"/>
    <mergeCell ref="N42:O42"/>
    <mergeCell ref="P42:R42"/>
    <mergeCell ref="B44:X44"/>
    <mergeCell ref="B45:X45"/>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B61:X61"/>
    <mergeCell ref="C62:M62"/>
    <mergeCell ref="N62:O62"/>
    <mergeCell ref="P62:X62"/>
    <mergeCell ref="C63:M63"/>
    <mergeCell ref="N63:O63"/>
    <mergeCell ref="P63:X63"/>
    <mergeCell ref="C59:M59"/>
    <mergeCell ref="N59:O59"/>
    <mergeCell ref="P59:X59"/>
    <mergeCell ref="C60:M60"/>
    <mergeCell ref="N60:O60"/>
    <mergeCell ref="P60:X60"/>
  </mergeCells>
  <pageMargins left="0.23622047244094491" right="0.23622047244094491" top="0.11811023622047245" bottom="0" header="0.51181102362204722" footer="0.51181102362204722"/>
  <pageSetup paperSize="256" scale="45" firstPageNumber="0" pageOrder="overThenDown"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F9AD0-05B7-4109-94B2-BFBB8B342380}">
  <sheetPr>
    <pageSetUpPr fitToPage="1"/>
  </sheetPr>
  <dimension ref="B1:AC63"/>
  <sheetViews>
    <sheetView showGridLines="0" view="pageBreakPreview" zoomScaleNormal="100" zoomScaleSheetLayoutView="100" workbookViewId="0">
      <selection activeCell="F13" sqref="F13:M13"/>
    </sheetView>
  </sheetViews>
  <sheetFormatPr baseColWidth="10" defaultColWidth="5.109375" defaultRowHeight="13.5" customHeight="1"/>
  <cols>
    <col min="1" max="1" width="5.109375" style="69"/>
    <col min="2" max="2" width="13.44140625" style="69" customWidth="1"/>
    <col min="3" max="3" width="11.6640625" style="69" customWidth="1"/>
    <col min="4" max="4" width="12.6640625" style="103" customWidth="1"/>
    <col min="5" max="5" width="9.109375" style="103" customWidth="1"/>
    <col min="6" max="12" width="7.44140625" style="69" customWidth="1"/>
    <col min="13" max="13" width="11.88671875" style="69" customWidth="1"/>
    <col min="14" max="23" width="7.44140625" style="69" customWidth="1"/>
    <col min="24" max="24" width="10.5546875" style="69" customWidth="1"/>
    <col min="25" max="25" width="41.109375" style="69" customWidth="1"/>
    <col min="26" max="26" width="11.6640625" style="69" customWidth="1"/>
    <col min="27" max="27" width="29.6640625" style="69" customWidth="1"/>
    <col min="28" max="28" width="16.33203125" style="70" customWidth="1"/>
    <col min="29" max="29" width="5.109375" style="70"/>
    <col min="30" max="16384" width="5.109375" style="69"/>
  </cols>
  <sheetData>
    <row r="1" spans="2:27" ht="15.6" customHeight="1">
      <c r="B1" s="348"/>
      <c r="C1" s="348"/>
      <c r="D1" s="348" t="s">
        <v>278</v>
      </c>
      <c r="E1" s="348"/>
      <c r="F1" s="348"/>
      <c r="G1" s="348"/>
      <c r="H1" s="348"/>
      <c r="I1" s="348"/>
      <c r="J1" s="348"/>
      <c r="K1" s="348"/>
      <c r="L1" s="348"/>
      <c r="M1" s="348"/>
      <c r="N1" s="348"/>
      <c r="O1" s="348"/>
      <c r="P1" s="348"/>
      <c r="Q1" s="348"/>
      <c r="R1" s="348"/>
      <c r="S1" s="379" t="s">
        <v>1</v>
      </c>
      <c r="T1" s="379"/>
      <c r="U1" s="379"/>
      <c r="V1" s="379" t="s">
        <v>279</v>
      </c>
      <c r="W1" s="379"/>
      <c r="X1" s="379"/>
    </row>
    <row r="2" spans="2:27" ht="13.2">
      <c r="B2" s="348"/>
      <c r="C2" s="348"/>
      <c r="D2" s="348"/>
      <c r="E2" s="348"/>
      <c r="F2" s="348"/>
      <c r="G2" s="348"/>
      <c r="H2" s="348"/>
      <c r="I2" s="348"/>
      <c r="J2" s="348"/>
      <c r="K2" s="348"/>
      <c r="L2" s="348"/>
      <c r="M2" s="348"/>
      <c r="N2" s="348"/>
      <c r="O2" s="348"/>
      <c r="P2" s="348"/>
      <c r="Q2" s="348"/>
      <c r="R2" s="348"/>
      <c r="S2" s="379" t="s">
        <v>3</v>
      </c>
      <c r="T2" s="379"/>
      <c r="U2" s="379"/>
      <c r="V2" s="380" t="s">
        <v>280</v>
      </c>
      <c r="W2" s="380"/>
      <c r="X2" s="380"/>
    </row>
    <row r="3" spans="2:27" ht="13.2">
      <c r="B3" s="348"/>
      <c r="C3" s="348"/>
      <c r="D3" s="348" t="s">
        <v>281</v>
      </c>
      <c r="E3" s="348"/>
      <c r="F3" s="348"/>
      <c r="G3" s="348"/>
      <c r="H3" s="348"/>
      <c r="I3" s="348"/>
      <c r="J3" s="348"/>
      <c r="K3" s="348"/>
      <c r="L3" s="348"/>
      <c r="M3" s="348"/>
      <c r="N3" s="348"/>
      <c r="O3" s="348"/>
      <c r="P3" s="348"/>
      <c r="Q3" s="348"/>
      <c r="R3" s="348"/>
      <c r="S3" s="379" t="s">
        <v>6</v>
      </c>
      <c r="T3" s="379"/>
      <c r="U3" s="379"/>
      <c r="V3" s="379" t="s">
        <v>7</v>
      </c>
      <c r="W3" s="379"/>
      <c r="X3" s="379"/>
    </row>
    <row r="4" spans="2:27" ht="15.6" customHeight="1">
      <c r="B4" s="348"/>
      <c r="C4" s="348"/>
      <c r="D4" s="348"/>
      <c r="E4" s="348"/>
      <c r="F4" s="348"/>
      <c r="G4" s="348"/>
      <c r="H4" s="348"/>
      <c r="I4" s="348"/>
      <c r="J4" s="348"/>
      <c r="K4" s="348"/>
      <c r="L4" s="348"/>
      <c r="M4" s="348"/>
      <c r="N4" s="348"/>
      <c r="O4" s="348"/>
      <c r="P4" s="348"/>
      <c r="Q4" s="348"/>
      <c r="R4" s="348"/>
      <c r="S4" s="379" t="s">
        <v>282</v>
      </c>
      <c r="T4" s="379"/>
      <c r="U4" s="379"/>
      <c r="V4" s="378">
        <v>44838</v>
      </c>
      <c r="W4" s="348"/>
      <c r="X4" s="348"/>
    </row>
    <row r="5" spans="2:27" ht="9" customHeight="1">
      <c r="B5" s="342"/>
      <c r="C5" s="343"/>
      <c r="D5" s="343"/>
      <c r="E5" s="343"/>
      <c r="F5" s="343"/>
      <c r="G5" s="343"/>
      <c r="H5" s="343"/>
      <c r="I5" s="343"/>
      <c r="J5" s="343"/>
      <c r="K5" s="343"/>
      <c r="L5" s="343"/>
      <c r="M5" s="343"/>
      <c r="N5" s="343"/>
      <c r="O5" s="343"/>
      <c r="P5" s="343"/>
      <c r="Q5" s="343"/>
      <c r="R5" s="343"/>
      <c r="S5" s="343"/>
      <c r="T5" s="343"/>
      <c r="U5" s="343"/>
      <c r="V5" s="343"/>
      <c r="W5" s="343"/>
      <c r="X5" s="344"/>
    </row>
    <row r="6" spans="2:27" ht="18.600000000000001" customHeight="1">
      <c r="B6" s="349" t="s">
        <v>283</v>
      </c>
      <c r="C6" s="350"/>
      <c r="D6" s="350"/>
      <c r="E6" s="350"/>
      <c r="F6" s="350"/>
      <c r="G6" s="350"/>
      <c r="H6" s="350"/>
      <c r="I6" s="350"/>
      <c r="J6" s="350"/>
      <c r="K6" s="350"/>
      <c r="L6" s="350"/>
      <c r="M6" s="350"/>
      <c r="N6" s="350"/>
      <c r="O6" s="350"/>
      <c r="P6" s="350"/>
      <c r="Q6" s="350"/>
      <c r="R6" s="350"/>
      <c r="S6" s="350"/>
      <c r="T6" s="350"/>
      <c r="U6" s="350"/>
      <c r="V6" s="350"/>
      <c r="W6" s="350"/>
      <c r="X6" s="351"/>
    </row>
    <row r="7" spans="2:27" ht="16.95" customHeight="1">
      <c r="B7" s="342" t="s">
        <v>284</v>
      </c>
      <c r="C7" s="343"/>
      <c r="D7" s="343"/>
      <c r="E7" s="343"/>
      <c r="F7" s="343"/>
      <c r="G7" s="343"/>
      <c r="H7" s="344"/>
      <c r="I7" s="342" t="s">
        <v>285</v>
      </c>
      <c r="J7" s="343"/>
      <c r="K7" s="343"/>
      <c r="L7" s="343"/>
      <c r="M7" s="343"/>
      <c r="N7" s="343"/>
      <c r="O7" s="343"/>
      <c r="P7" s="343"/>
      <c r="Q7" s="343"/>
      <c r="R7" s="343"/>
      <c r="S7" s="343"/>
      <c r="T7" s="344"/>
      <c r="U7" s="342" t="s">
        <v>286</v>
      </c>
      <c r="V7" s="343"/>
      <c r="W7" s="343"/>
      <c r="X7" s="344"/>
    </row>
    <row r="8" spans="2:27" ht="26.7" customHeight="1">
      <c r="B8" s="336" t="s">
        <v>287</v>
      </c>
      <c r="C8" s="337"/>
      <c r="D8" s="337"/>
      <c r="E8" s="337"/>
      <c r="F8" s="337"/>
      <c r="G8" s="337"/>
      <c r="H8" s="338"/>
      <c r="I8" s="336" t="s">
        <v>288</v>
      </c>
      <c r="J8" s="337"/>
      <c r="K8" s="337"/>
      <c r="L8" s="337"/>
      <c r="M8" s="337"/>
      <c r="N8" s="337"/>
      <c r="O8" s="337"/>
      <c r="P8" s="337"/>
      <c r="Q8" s="337"/>
      <c r="R8" s="337"/>
      <c r="S8" s="337"/>
      <c r="T8" s="338"/>
      <c r="U8" s="336" t="s">
        <v>289</v>
      </c>
      <c r="V8" s="337"/>
      <c r="W8" s="337"/>
      <c r="X8" s="338"/>
    </row>
    <row r="9" spans="2:27" ht="19.2" customHeight="1">
      <c r="B9" s="349" t="s">
        <v>290</v>
      </c>
      <c r="C9" s="350"/>
      <c r="D9" s="350"/>
      <c r="E9" s="350"/>
      <c r="F9" s="350"/>
      <c r="G9" s="350"/>
      <c r="H9" s="350"/>
      <c r="I9" s="350"/>
      <c r="J9" s="350"/>
      <c r="K9" s="350"/>
      <c r="L9" s="350"/>
      <c r="M9" s="350"/>
      <c r="N9" s="350"/>
      <c r="O9" s="350"/>
      <c r="P9" s="350"/>
      <c r="Q9" s="350"/>
      <c r="R9" s="350"/>
      <c r="S9" s="350"/>
      <c r="T9" s="350"/>
      <c r="U9" s="350"/>
      <c r="V9" s="350"/>
      <c r="W9" s="350"/>
      <c r="X9" s="351"/>
    </row>
    <row r="10" spans="2:27" ht="15" customHeight="1">
      <c r="B10" s="348" t="s">
        <v>291</v>
      </c>
      <c r="C10" s="348"/>
      <c r="D10" s="348"/>
      <c r="E10" s="348"/>
      <c r="F10" s="348"/>
      <c r="G10" s="342" t="s">
        <v>292</v>
      </c>
      <c r="H10" s="343"/>
      <c r="I10" s="343"/>
      <c r="J10" s="343"/>
      <c r="K10" s="343"/>
      <c r="L10" s="343"/>
      <c r="M10" s="343"/>
      <c r="N10" s="343"/>
      <c r="O10" s="344"/>
      <c r="P10" s="342" t="s">
        <v>293</v>
      </c>
      <c r="Q10" s="343"/>
      <c r="R10" s="343"/>
      <c r="S10" s="343"/>
      <c r="T10" s="343"/>
      <c r="U10" s="344"/>
      <c r="V10" s="342" t="s">
        <v>3</v>
      </c>
      <c r="W10" s="343"/>
      <c r="X10" s="344"/>
    </row>
    <row r="11" spans="2:27" ht="34.950000000000003" customHeight="1">
      <c r="B11" s="365" t="s">
        <v>391</v>
      </c>
      <c r="C11" s="365"/>
      <c r="D11" s="365"/>
      <c r="E11" s="365"/>
      <c r="F11" s="365"/>
      <c r="G11" s="305" t="s">
        <v>384</v>
      </c>
      <c r="H11" s="306"/>
      <c r="I11" s="306"/>
      <c r="J11" s="306"/>
      <c r="K11" s="306"/>
      <c r="L11" s="306"/>
      <c r="M11" s="306"/>
      <c r="N11" s="306"/>
      <c r="O11" s="307"/>
      <c r="P11" s="336" t="s">
        <v>392</v>
      </c>
      <c r="Q11" s="337"/>
      <c r="R11" s="337"/>
      <c r="S11" s="337"/>
      <c r="T11" s="337"/>
      <c r="U11" s="338"/>
      <c r="V11" s="374" t="s">
        <v>297</v>
      </c>
      <c r="W11" s="375"/>
      <c r="X11" s="376"/>
    </row>
    <row r="12" spans="2:27" ht="49.95" customHeight="1">
      <c r="B12" s="348" t="s">
        <v>298</v>
      </c>
      <c r="C12" s="348"/>
      <c r="D12" s="348"/>
      <c r="E12" s="348"/>
      <c r="F12" s="348" t="s">
        <v>299</v>
      </c>
      <c r="G12" s="348"/>
      <c r="H12" s="348"/>
      <c r="I12" s="348"/>
      <c r="J12" s="348"/>
      <c r="K12" s="348"/>
      <c r="L12" s="348"/>
      <c r="M12" s="348"/>
      <c r="N12" s="377" t="s">
        <v>300</v>
      </c>
      <c r="O12" s="377"/>
      <c r="P12" s="377"/>
      <c r="Q12" s="377"/>
      <c r="R12" s="377"/>
      <c r="S12" s="348" t="s">
        <v>301</v>
      </c>
      <c r="T12" s="348"/>
      <c r="U12" s="348"/>
      <c r="V12" s="348"/>
      <c r="W12" s="348"/>
      <c r="X12" s="348"/>
    </row>
    <row r="13" spans="2:27" ht="81.599999999999994" customHeight="1">
      <c r="B13" s="310" t="s">
        <v>302</v>
      </c>
      <c r="C13" s="310"/>
      <c r="D13" s="310"/>
      <c r="E13" s="310"/>
      <c r="F13" s="365" t="s">
        <v>393</v>
      </c>
      <c r="G13" s="365"/>
      <c r="H13" s="365"/>
      <c r="I13" s="365"/>
      <c r="J13" s="365"/>
      <c r="K13" s="365"/>
      <c r="L13" s="365"/>
      <c r="M13" s="365"/>
      <c r="N13" s="310" t="s">
        <v>303</v>
      </c>
      <c r="O13" s="310"/>
      <c r="P13" s="310"/>
      <c r="Q13" s="310"/>
      <c r="R13" s="310"/>
      <c r="S13" s="310" t="s">
        <v>303</v>
      </c>
      <c r="T13" s="310"/>
      <c r="U13" s="310"/>
      <c r="V13" s="310"/>
      <c r="W13" s="310"/>
      <c r="X13" s="310"/>
    </row>
    <row r="14" spans="2:27" ht="16.2" customHeight="1">
      <c r="B14" s="368" t="s">
        <v>304</v>
      </c>
      <c r="C14" s="369"/>
      <c r="D14" s="369"/>
      <c r="E14" s="369"/>
      <c r="F14" s="370"/>
      <c r="G14" s="356" t="s">
        <v>305</v>
      </c>
      <c r="H14" s="363"/>
      <c r="I14" s="363"/>
      <c r="J14" s="357"/>
      <c r="K14" s="368" t="s">
        <v>306</v>
      </c>
      <c r="L14" s="369"/>
      <c r="M14" s="369"/>
      <c r="N14" s="370"/>
      <c r="O14" s="342" t="s">
        <v>307</v>
      </c>
      <c r="P14" s="343"/>
      <c r="Q14" s="343"/>
      <c r="R14" s="343"/>
      <c r="S14" s="343"/>
      <c r="T14" s="343"/>
      <c r="U14" s="343"/>
      <c r="V14" s="343"/>
      <c r="W14" s="343"/>
      <c r="X14" s="344"/>
      <c r="Y14" s="77"/>
      <c r="Z14" s="77"/>
      <c r="AA14" s="77"/>
    </row>
    <row r="15" spans="2:27" ht="64.95" customHeight="1">
      <c r="B15" s="371"/>
      <c r="C15" s="372"/>
      <c r="D15" s="372"/>
      <c r="E15" s="372"/>
      <c r="F15" s="373"/>
      <c r="G15" s="358"/>
      <c r="H15" s="364"/>
      <c r="I15" s="364"/>
      <c r="J15" s="359"/>
      <c r="K15" s="371"/>
      <c r="L15" s="372"/>
      <c r="M15" s="372"/>
      <c r="N15" s="373"/>
      <c r="O15" s="342" t="s">
        <v>308</v>
      </c>
      <c r="P15" s="343"/>
      <c r="Q15" s="343"/>
      <c r="R15" s="344"/>
      <c r="S15" s="345" t="s">
        <v>309</v>
      </c>
      <c r="T15" s="346"/>
      <c r="U15" s="347"/>
      <c r="V15" s="345" t="s">
        <v>310</v>
      </c>
      <c r="W15" s="346"/>
      <c r="X15" s="347"/>
      <c r="Y15" s="77"/>
      <c r="Z15" s="77"/>
      <c r="AA15" s="77"/>
    </row>
    <row r="16" spans="2:27" ht="25.95" customHeight="1">
      <c r="B16" s="365" t="s">
        <v>394</v>
      </c>
      <c r="C16" s="365"/>
      <c r="D16" s="365"/>
      <c r="E16" s="365"/>
      <c r="F16" s="365"/>
      <c r="G16" s="366" t="s">
        <v>312</v>
      </c>
      <c r="H16" s="366"/>
      <c r="I16" s="366"/>
      <c r="J16" s="366"/>
      <c r="K16" s="366">
        <v>1</v>
      </c>
      <c r="L16" s="366"/>
      <c r="M16" s="366"/>
      <c r="N16" s="366"/>
      <c r="O16" s="80" t="s">
        <v>313</v>
      </c>
      <c r="P16" s="80" t="s">
        <v>314</v>
      </c>
      <c r="Q16" s="80" t="s">
        <v>315</v>
      </c>
      <c r="R16" s="80" t="s">
        <v>316</v>
      </c>
      <c r="S16" s="388" t="s">
        <v>395</v>
      </c>
      <c r="T16" s="365"/>
      <c r="U16" s="365"/>
      <c r="V16" s="367" t="s">
        <v>314</v>
      </c>
      <c r="W16" s="367"/>
      <c r="X16" s="367"/>
    </row>
    <row r="17" spans="2:27" ht="87.6" customHeight="1">
      <c r="B17" s="365"/>
      <c r="C17" s="365"/>
      <c r="D17" s="365"/>
      <c r="E17" s="365"/>
      <c r="F17" s="365"/>
      <c r="G17" s="366"/>
      <c r="H17" s="366"/>
      <c r="I17" s="366"/>
      <c r="J17" s="366"/>
      <c r="K17" s="366"/>
      <c r="L17" s="366"/>
      <c r="M17" s="366"/>
      <c r="N17" s="366"/>
      <c r="O17" s="79" t="s">
        <v>303</v>
      </c>
      <c r="P17" s="79">
        <v>1</v>
      </c>
      <c r="Q17" s="79" t="s">
        <v>303</v>
      </c>
      <c r="R17" s="79" t="s">
        <v>303</v>
      </c>
      <c r="S17" s="365"/>
      <c r="T17" s="365"/>
      <c r="U17" s="365"/>
      <c r="V17" s="367"/>
      <c r="W17" s="367"/>
      <c r="X17" s="367"/>
    </row>
    <row r="18" spans="2:27" ht="18" customHeight="1">
      <c r="B18" s="349" t="s">
        <v>318</v>
      </c>
      <c r="C18" s="350"/>
      <c r="D18" s="350"/>
      <c r="E18" s="350"/>
      <c r="F18" s="350"/>
      <c r="G18" s="350"/>
      <c r="H18" s="350"/>
      <c r="I18" s="350"/>
      <c r="J18" s="350"/>
      <c r="K18" s="350"/>
      <c r="L18" s="350"/>
      <c r="M18" s="350"/>
      <c r="N18" s="350"/>
      <c r="O18" s="350"/>
      <c r="P18" s="350"/>
      <c r="Q18" s="350"/>
      <c r="R18" s="350"/>
      <c r="S18" s="350"/>
      <c r="T18" s="350"/>
      <c r="U18" s="350"/>
      <c r="V18" s="350"/>
      <c r="W18" s="350"/>
      <c r="X18" s="351"/>
      <c r="Z18" s="69" t="s">
        <v>137</v>
      </c>
    </row>
    <row r="19" spans="2:27" ht="34.950000000000003" customHeight="1">
      <c r="B19" s="354" t="s">
        <v>319</v>
      </c>
      <c r="C19" s="356" t="s">
        <v>320</v>
      </c>
      <c r="D19" s="357"/>
      <c r="E19" s="356" t="s">
        <v>321</v>
      </c>
      <c r="F19" s="357"/>
      <c r="G19" s="360" t="s">
        <v>322</v>
      </c>
      <c r="H19" s="361"/>
      <c r="I19" s="361"/>
      <c r="J19" s="361"/>
      <c r="K19" s="361"/>
      <c r="L19" s="361"/>
      <c r="M19" s="361"/>
      <c r="N19" s="361"/>
      <c r="O19" s="361"/>
      <c r="P19" s="361"/>
      <c r="Q19" s="361"/>
      <c r="R19" s="362"/>
      <c r="S19" s="356" t="s">
        <v>323</v>
      </c>
      <c r="T19" s="363"/>
      <c r="U19" s="363"/>
      <c r="V19" s="363"/>
      <c r="W19" s="363"/>
      <c r="X19" s="357"/>
    </row>
    <row r="20" spans="2:27" ht="28.5" customHeight="1">
      <c r="B20" s="355"/>
      <c r="C20" s="358"/>
      <c r="D20" s="359"/>
      <c r="E20" s="358"/>
      <c r="F20" s="359"/>
      <c r="G20" s="342" t="s">
        <v>324</v>
      </c>
      <c r="H20" s="343"/>
      <c r="I20" s="344"/>
      <c r="J20" s="342" t="s">
        <v>325</v>
      </c>
      <c r="K20" s="343"/>
      <c r="L20" s="344"/>
      <c r="M20" s="345" t="s">
        <v>326</v>
      </c>
      <c r="N20" s="346"/>
      <c r="O20" s="347"/>
      <c r="P20" s="345" t="s">
        <v>327</v>
      </c>
      <c r="Q20" s="346"/>
      <c r="R20" s="347"/>
      <c r="S20" s="358"/>
      <c r="T20" s="364"/>
      <c r="U20" s="364"/>
      <c r="V20" s="364"/>
      <c r="W20" s="364"/>
      <c r="X20" s="359"/>
    </row>
    <row r="21" spans="2:27" ht="43.95" customHeight="1">
      <c r="B21" s="72" t="s">
        <v>328</v>
      </c>
      <c r="C21" s="305" t="s">
        <v>329</v>
      </c>
      <c r="D21" s="307"/>
      <c r="E21" s="352">
        <v>1</v>
      </c>
      <c r="F21" s="353"/>
      <c r="G21" s="352">
        <v>1</v>
      </c>
      <c r="H21" s="306"/>
      <c r="I21" s="307"/>
      <c r="J21" s="352" t="s">
        <v>330</v>
      </c>
      <c r="K21" s="306"/>
      <c r="L21" s="307"/>
      <c r="M21" s="352" t="s">
        <v>331</v>
      </c>
      <c r="N21" s="306"/>
      <c r="O21" s="307"/>
      <c r="P21" s="305" t="s">
        <v>332</v>
      </c>
      <c r="Q21" s="306"/>
      <c r="R21" s="307"/>
      <c r="S21" s="381" t="s">
        <v>333</v>
      </c>
      <c r="T21" s="382"/>
      <c r="U21" s="382"/>
      <c r="V21" s="382"/>
      <c r="W21" s="382"/>
      <c r="X21" s="387"/>
    </row>
    <row r="22" spans="2:27" ht="25.2" customHeight="1">
      <c r="B22" s="348" t="s">
        <v>334</v>
      </c>
      <c r="C22" s="348"/>
      <c r="D22" s="348"/>
      <c r="E22" s="348"/>
      <c r="F22" s="348"/>
      <c r="G22" s="348"/>
      <c r="H22" s="348"/>
      <c r="I22" s="348"/>
      <c r="J22" s="348"/>
      <c r="K22" s="348"/>
      <c r="L22" s="348"/>
      <c r="M22" s="348"/>
      <c r="N22" s="348" t="s">
        <v>335</v>
      </c>
      <c r="O22" s="348"/>
      <c r="P22" s="348"/>
      <c r="Q22" s="348"/>
      <c r="R22" s="348"/>
      <c r="S22" s="348"/>
      <c r="T22" s="348"/>
      <c r="U22" s="348"/>
      <c r="V22" s="348"/>
      <c r="W22" s="348"/>
      <c r="X22" s="348"/>
    </row>
    <row r="23" spans="2:27" ht="45.45" customHeight="1">
      <c r="B23" s="365" t="s">
        <v>396</v>
      </c>
      <c r="C23" s="365"/>
      <c r="D23" s="365"/>
      <c r="E23" s="365"/>
      <c r="F23" s="365"/>
      <c r="G23" s="365"/>
      <c r="H23" s="365"/>
      <c r="I23" s="365"/>
      <c r="J23" s="365"/>
      <c r="K23" s="365"/>
      <c r="L23" s="365"/>
      <c r="M23" s="365"/>
      <c r="N23" s="365" t="s">
        <v>397</v>
      </c>
      <c r="O23" s="365"/>
      <c r="P23" s="365"/>
      <c r="Q23" s="365"/>
      <c r="R23" s="365"/>
      <c r="S23" s="365"/>
      <c r="T23" s="365"/>
      <c r="U23" s="365"/>
      <c r="V23" s="365"/>
      <c r="W23" s="365"/>
      <c r="X23" s="365"/>
      <c r="AA23" s="81"/>
    </row>
    <row r="24" spans="2:27" ht="19.2" customHeight="1">
      <c r="B24" s="349" t="s">
        <v>338</v>
      </c>
      <c r="C24" s="350"/>
      <c r="D24" s="350"/>
      <c r="E24" s="350"/>
      <c r="F24" s="350"/>
      <c r="G24" s="350"/>
      <c r="H24" s="350"/>
      <c r="I24" s="350"/>
      <c r="J24" s="350"/>
      <c r="K24" s="350"/>
      <c r="L24" s="350"/>
      <c r="M24" s="350"/>
      <c r="N24" s="350"/>
      <c r="O24" s="350"/>
      <c r="P24" s="350"/>
      <c r="Q24" s="350"/>
      <c r="R24" s="350"/>
      <c r="S24" s="350"/>
      <c r="T24" s="350"/>
      <c r="U24" s="350"/>
      <c r="V24" s="350"/>
      <c r="W24" s="350"/>
      <c r="X24" s="351"/>
    </row>
    <row r="25" spans="2:27" ht="19.2" customHeight="1">
      <c r="B25" s="340" t="s">
        <v>339</v>
      </c>
      <c r="C25" s="341"/>
      <c r="D25" s="342" t="s">
        <v>340</v>
      </c>
      <c r="E25" s="343"/>
      <c r="F25" s="343"/>
      <c r="G25" s="343"/>
      <c r="H25" s="344"/>
      <c r="I25" s="342" t="s">
        <v>341</v>
      </c>
      <c r="J25" s="343"/>
      <c r="K25" s="343"/>
      <c r="L25" s="343"/>
      <c r="M25" s="344"/>
      <c r="N25" s="342" t="s">
        <v>342</v>
      </c>
      <c r="O25" s="343"/>
      <c r="P25" s="343"/>
      <c r="Q25" s="343"/>
      <c r="R25" s="343"/>
      <c r="S25" s="344"/>
      <c r="T25" s="345" t="s">
        <v>343</v>
      </c>
      <c r="U25" s="346"/>
      <c r="V25" s="346"/>
      <c r="W25" s="346"/>
      <c r="X25" s="347"/>
    </row>
    <row r="26" spans="2:27" ht="19.2" customHeight="1">
      <c r="B26" s="335" t="s">
        <v>344</v>
      </c>
      <c r="C26" s="335"/>
      <c r="D26" s="336">
        <v>1</v>
      </c>
      <c r="E26" s="337"/>
      <c r="F26" s="337"/>
      <c r="G26" s="337"/>
      <c r="H26" s="338"/>
      <c r="I26" s="336">
        <v>1</v>
      </c>
      <c r="J26" s="337"/>
      <c r="K26" s="337"/>
      <c r="L26" s="337"/>
      <c r="M26" s="338"/>
      <c r="N26" s="336">
        <v>1</v>
      </c>
      <c r="O26" s="337"/>
      <c r="P26" s="337"/>
      <c r="Q26" s="337"/>
      <c r="R26" s="337"/>
      <c r="S26" s="338"/>
      <c r="T26" s="336">
        <v>0</v>
      </c>
      <c r="U26" s="337"/>
      <c r="V26" s="337"/>
      <c r="W26" s="337"/>
      <c r="X26" s="338"/>
      <c r="Z26" s="82"/>
      <c r="AA26" s="82"/>
    </row>
    <row r="27" spans="2:27" ht="19.2" customHeight="1">
      <c r="B27" s="335" t="s">
        <v>345</v>
      </c>
      <c r="C27" s="335"/>
      <c r="D27" s="336">
        <v>1</v>
      </c>
      <c r="E27" s="337"/>
      <c r="F27" s="337"/>
      <c r="G27" s="337"/>
      <c r="H27" s="338"/>
      <c r="I27" s="336">
        <v>1</v>
      </c>
      <c r="J27" s="337"/>
      <c r="K27" s="337"/>
      <c r="L27" s="337"/>
      <c r="M27" s="338"/>
      <c r="N27" s="336">
        <v>1</v>
      </c>
      <c r="O27" s="337"/>
      <c r="P27" s="337"/>
      <c r="Q27" s="337"/>
      <c r="R27" s="337"/>
      <c r="S27" s="338"/>
      <c r="T27" s="336">
        <v>0</v>
      </c>
      <c r="U27" s="337"/>
      <c r="V27" s="337"/>
      <c r="W27" s="337"/>
      <c r="X27" s="338"/>
      <c r="Y27" s="81"/>
    </row>
    <row r="28" spans="2:27" ht="19.95" customHeight="1">
      <c r="B28" s="339" t="s">
        <v>346</v>
      </c>
      <c r="C28" s="339"/>
      <c r="D28" s="339"/>
      <c r="E28" s="339"/>
      <c r="F28" s="339"/>
      <c r="G28" s="339"/>
      <c r="H28" s="339"/>
      <c r="I28" s="339"/>
      <c r="J28" s="339"/>
      <c r="K28" s="339"/>
      <c r="L28" s="339"/>
      <c r="M28" s="339"/>
      <c r="N28" s="339"/>
      <c r="O28" s="339"/>
      <c r="P28" s="339"/>
      <c r="Q28" s="339"/>
      <c r="R28" s="339"/>
      <c r="S28" s="339"/>
      <c r="T28" s="339"/>
      <c r="U28" s="339"/>
      <c r="V28" s="339"/>
      <c r="W28" s="339"/>
      <c r="X28" s="339"/>
    </row>
    <row r="29" spans="2:27" ht="19.95" customHeight="1">
      <c r="B29" s="74"/>
      <c r="C29" s="75"/>
      <c r="D29" s="75"/>
      <c r="E29" s="75"/>
      <c r="F29" s="75"/>
      <c r="G29" s="75"/>
      <c r="H29" s="75"/>
      <c r="I29" s="75"/>
      <c r="J29" s="75"/>
      <c r="K29" s="75"/>
      <c r="L29" s="75"/>
      <c r="M29" s="75"/>
      <c r="N29" s="75"/>
      <c r="O29" s="75"/>
      <c r="P29" s="75"/>
      <c r="Q29" s="75"/>
      <c r="R29" s="75"/>
      <c r="S29" s="75"/>
      <c r="T29" s="75"/>
      <c r="U29" s="75"/>
      <c r="V29" s="75"/>
      <c r="W29" s="75"/>
      <c r="X29" s="76"/>
    </row>
    <row r="30" spans="2:27" ht="39.6">
      <c r="B30" s="68" t="s">
        <v>347</v>
      </c>
      <c r="C30" s="73" t="s">
        <v>348</v>
      </c>
      <c r="D30" s="73" t="s">
        <v>349</v>
      </c>
      <c r="E30" s="83" t="s">
        <v>350</v>
      </c>
      <c r="H30" s="319"/>
      <c r="I30" s="319"/>
      <c r="J30" s="319"/>
      <c r="K30" s="319"/>
      <c r="L30" s="319"/>
      <c r="M30" s="319"/>
      <c r="N30" s="319"/>
      <c r="O30" s="319"/>
      <c r="P30" s="319"/>
      <c r="Q30" s="319"/>
      <c r="R30" s="319"/>
      <c r="S30" s="325"/>
      <c r="T30" s="325"/>
      <c r="U30" s="325"/>
      <c r="V30" s="325"/>
      <c r="W30" s="325"/>
      <c r="X30" s="326"/>
    </row>
    <row r="31" spans="2:27" ht="17.7" customHeight="1">
      <c r="B31" s="106" t="s">
        <v>351</v>
      </c>
      <c r="C31" s="85">
        <f>IF(ISERROR($D$26/$D$27),0,$D$26/$D$27)</f>
        <v>1</v>
      </c>
      <c r="D31" s="86">
        <f>$E$21</f>
        <v>1</v>
      </c>
      <c r="E31" s="327">
        <f>AVERAGE(C31:C34)*0.34</f>
        <v>0.255</v>
      </c>
      <c r="H31" s="324"/>
      <c r="I31" s="324"/>
      <c r="J31" s="319"/>
      <c r="K31" s="319"/>
      <c r="L31" s="87"/>
      <c r="M31" s="88"/>
      <c r="N31" s="324"/>
      <c r="O31" s="324"/>
      <c r="P31" s="324"/>
      <c r="Q31" s="324"/>
      <c r="R31" s="324"/>
      <c r="S31" s="330"/>
      <c r="T31" s="330"/>
      <c r="U31" s="330"/>
      <c r="V31" s="330"/>
      <c r="W31" s="330"/>
      <c r="X31" s="331"/>
    </row>
    <row r="32" spans="2:27" ht="17.7" customHeight="1">
      <c r="B32" s="107" t="s">
        <v>352</v>
      </c>
      <c r="C32" s="85">
        <f>IF(ISERROR($I$26/$I$27),0,$I$26/$I$27)</f>
        <v>1</v>
      </c>
      <c r="D32" s="86">
        <f>$E$21</f>
        <v>1</v>
      </c>
      <c r="E32" s="328"/>
      <c r="H32" s="319"/>
      <c r="I32" s="319"/>
      <c r="J32" s="319"/>
      <c r="K32" s="319"/>
      <c r="L32" s="89"/>
      <c r="M32" s="87"/>
      <c r="N32" s="319"/>
      <c r="O32" s="319"/>
      <c r="P32" s="319"/>
      <c r="Q32" s="319"/>
      <c r="R32" s="319"/>
      <c r="S32" s="330"/>
      <c r="T32" s="330"/>
      <c r="U32" s="330"/>
      <c r="V32" s="330"/>
      <c r="W32" s="330"/>
      <c r="X32" s="331"/>
    </row>
    <row r="33" spans="2:27" ht="17.7" customHeight="1">
      <c r="B33" s="107" t="s">
        <v>353</v>
      </c>
      <c r="C33" s="85">
        <f>IF(ISERROR($N$26/$N$27),0,$N$26/$N$27)</f>
        <v>1</v>
      </c>
      <c r="D33" s="86">
        <f>$E$21</f>
        <v>1</v>
      </c>
      <c r="E33" s="328"/>
      <c r="H33" s="319"/>
      <c r="I33" s="319"/>
      <c r="J33" s="319"/>
      <c r="K33" s="319"/>
      <c r="L33" s="89"/>
      <c r="M33" s="87"/>
      <c r="N33" s="319"/>
      <c r="O33" s="319"/>
      <c r="P33" s="319"/>
      <c r="Q33" s="319"/>
      <c r="R33" s="319"/>
      <c r="S33" s="330"/>
      <c r="T33" s="330"/>
      <c r="U33" s="330"/>
      <c r="V33" s="330"/>
      <c r="W33" s="330"/>
      <c r="X33" s="331"/>
    </row>
    <row r="34" spans="2:27" ht="17.7" customHeight="1">
      <c r="B34" s="107" t="s">
        <v>354</v>
      </c>
      <c r="C34" s="85">
        <f>IF(ISERROR($T$26/$T$27),0,$T$26/$T$27)</f>
        <v>0</v>
      </c>
      <c r="D34" s="86">
        <f>$E$21</f>
        <v>1</v>
      </c>
      <c r="E34" s="329"/>
      <c r="H34" s="319"/>
      <c r="I34" s="319"/>
      <c r="J34" s="319"/>
      <c r="K34" s="319"/>
      <c r="L34" s="89"/>
      <c r="M34" s="87"/>
      <c r="N34" s="319"/>
      <c r="O34" s="319"/>
      <c r="P34" s="319"/>
      <c r="Q34" s="319"/>
      <c r="R34" s="319"/>
      <c r="S34" s="330"/>
      <c r="T34" s="330"/>
      <c r="U34" s="330"/>
      <c r="V34" s="330"/>
      <c r="W34" s="330"/>
      <c r="X34" s="331"/>
    </row>
    <row r="35" spans="2:27" ht="25.5" customHeight="1">
      <c r="B35" s="332" t="s">
        <v>355</v>
      </c>
      <c r="C35" s="333"/>
      <c r="D35" s="333"/>
      <c r="E35" s="334"/>
      <c r="H35" s="319"/>
      <c r="I35" s="319"/>
      <c r="J35" s="319"/>
      <c r="K35" s="319"/>
      <c r="L35" s="89"/>
      <c r="M35" s="87"/>
      <c r="N35" s="319"/>
      <c r="O35" s="319"/>
      <c r="P35" s="319"/>
      <c r="Q35" s="319"/>
      <c r="R35" s="319"/>
      <c r="S35" s="330"/>
      <c r="T35" s="330"/>
      <c r="U35" s="330"/>
      <c r="V35" s="330"/>
      <c r="W35" s="330"/>
      <c r="X35" s="331"/>
    </row>
    <row r="36" spans="2:27" ht="17.7" customHeight="1">
      <c r="B36" s="90"/>
      <c r="C36" s="91"/>
      <c r="D36" s="92"/>
      <c r="E36" s="92"/>
      <c r="H36" s="319"/>
      <c r="I36" s="319"/>
      <c r="J36" s="319"/>
      <c r="K36" s="319"/>
      <c r="L36" s="89"/>
      <c r="M36" s="87"/>
      <c r="N36" s="319"/>
      <c r="O36" s="319"/>
      <c r="P36" s="319"/>
      <c r="Q36" s="319"/>
      <c r="R36" s="319"/>
      <c r="S36" s="330"/>
      <c r="T36" s="330"/>
      <c r="U36" s="330"/>
      <c r="V36" s="330"/>
      <c r="W36" s="330"/>
      <c r="X36" s="331"/>
    </row>
    <row r="37" spans="2:27" ht="17.7" customHeight="1">
      <c r="B37" s="90"/>
      <c r="C37" s="91"/>
      <c r="D37" s="92"/>
      <c r="E37" s="92"/>
      <c r="H37" s="319"/>
      <c r="I37" s="319"/>
      <c r="J37" s="319"/>
      <c r="K37" s="319"/>
      <c r="L37" s="89"/>
      <c r="M37" s="87"/>
      <c r="N37" s="319"/>
      <c r="O37" s="319"/>
      <c r="P37" s="319"/>
      <c r="Q37" s="319"/>
      <c r="R37" s="319"/>
      <c r="S37" s="330"/>
      <c r="T37" s="330"/>
      <c r="U37" s="330"/>
      <c r="V37" s="330"/>
      <c r="W37" s="330"/>
      <c r="X37" s="331"/>
    </row>
    <row r="38" spans="2:27" ht="17.7" customHeight="1">
      <c r="B38" s="90"/>
      <c r="C38" s="91"/>
      <c r="D38" s="92"/>
      <c r="E38" s="92"/>
      <c r="H38" s="319"/>
      <c r="I38" s="319"/>
      <c r="J38" s="319"/>
      <c r="K38" s="319"/>
      <c r="L38" s="89"/>
      <c r="M38" s="87"/>
      <c r="N38" s="319"/>
      <c r="O38" s="319"/>
      <c r="P38" s="319"/>
      <c r="Q38" s="319"/>
      <c r="R38" s="319"/>
      <c r="S38" s="330"/>
      <c r="T38" s="330"/>
      <c r="U38" s="330"/>
      <c r="V38" s="330"/>
      <c r="W38" s="330"/>
      <c r="X38" s="331"/>
    </row>
    <row r="39" spans="2:27" ht="17.7" customHeight="1">
      <c r="B39" s="90"/>
      <c r="C39" s="91"/>
      <c r="D39" s="92"/>
      <c r="E39" s="92"/>
      <c r="H39" s="319"/>
      <c r="I39" s="319"/>
      <c r="J39" s="319"/>
      <c r="K39" s="319"/>
      <c r="L39" s="89"/>
      <c r="M39" s="87"/>
      <c r="N39" s="319"/>
      <c r="O39" s="319"/>
      <c r="P39" s="319"/>
      <c r="Q39" s="319"/>
      <c r="R39" s="319"/>
      <c r="S39" s="330"/>
      <c r="T39" s="330"/>
      <c r="U39" s="330"/>
      <c r="V39" s="330"/>
      <c r="W39" s="330"/>
      <c r="X39" s="331"/>
    </row>
    <row r="40" spans="2:27" ht="17.7" customHeight="1">
      <c r="B40" s="90"/>
      <c r="C40" s="91"/>
      <c r="D40" s="92"/>
      <c r="E40" s="92"/>
      <c r="H40" s="319"/>
      <c r="I40" s="319"/>
      <c r="J40" s="319"/>
      <c r="K40" s="319"/>
      <c r="L40" s="89"/>
      <c r="M40" s="87"/>
      <c r="N40" s="319"/>
      <c r="O40" s="319"/>
      <c r="P40" s="319"/>
      <c r="Q40" s="319"/>
      <c r="R40" s="319"/>
      <c r="S40" s="330"/>
      <c r="T40" s="330"/>
      <c r="U40" s="330"/>
      <c r="V40" s="330"/>
      <c r="W40" s="330"/>
      <c r="X40" s="331"/>
    </row>
    <row r="41" spans="2:27" ht="17.7" customHeight="1">
      <c r="B41" s="90"/>
      <c r="C41" s="91"/>
      <c r="D41" s="92"/>
      <c r="E41" s="92"/>
      <c r="H41" s="319"/>
      <c r="I41" s="319"/>
      <c r="J41" s="319"/>
      <c r="K41" s="319"/>
      <c r="L41" s="89"/>
      <c r="M41" s="87"/>
      <c r="N41" s="319"/>
      <c r="O41" s="319"/>
      <c r="P41" s="319"/>
      <c r="Q41" s="319"/>
      <c r="R41" s="319"/>
      <c r="S41" s="330"/>
      <c r="T41" s="330"/>
      <c r="U41" s="330"/>
      <c r="V41" s="330"/>
      <c r="W41" s="330"/>
      <c r="X41" s="331"/>
    </row>
    <row r="42" spans="2:27" ht="17.25" customHeight="1">
      <c r="B42" s="90"/>
      <c r="C42" s="91"/>
      <c r="D42" s="92"/>
      <c r="E42" s="92"/>
      <c r="H42" s="319"/>
      <c r="I42" s="319"/>
      <c r="J42" s="319"/>
      <c r="K42" s="319"/>
      <c r="L42" s="89"/>
      <c r="M42" s="87"/>
      <c r="N42" s="319"/>
      <c r="O42" s="319"/>
      <c r="P42" s="319"/>
      <c r="Q42" s="319"/>
      <c r="R42" s="319"/>
      <c r="S42" s="325"/>
      <c r="T42" s="325"/>
      <c r="U42" s="325"/>
      <c r="V42" s="325"/>
      <c r="W42" s="325"/>
      <c r="X42" s="326"/>
    </row>
    <row r="43" spans="2:27" ht="17.25" customHeight="1">
      <c r="B43" s="93"/>
      <c r="C43" s="94"/>
      <c r="D43" s="95"/>
      <c r="E43" s="95"/>
      <c r="F43" s="96"/>
      <c r="G43" s="96"/>
      <c r="H43" s="96"/>
      <c r="I43" s="96"/>
      <c r="J43" s="96"/>
      <c r="K43" s="96"/>
      <c r="L43" s="97"/>
      <c r="M43" s="78"/>
      <c r="N43" s="96"/>
      <c r="O43" s="96"/>
      <c r="P43" s="96"/>
      <c r="Q43" s="96"/>
      <c r="R43" s="96"/>
      <c r="S43" s="96"/>
      <c r="T43" s="96"/>
      <c r="U43" s="96"/>
      <c r="V43" s="96"/>
      <c r="W43" s="96"/>
      <c r="X43" s="98"/>
    </row>
    <row r="44" spans="2:27" ht="15.75" customHeight="1">
      <c r="B44" s="320" t="s">
        <v>356</v>
      </c>
      <c r="C44" s="320"/>
      <c r="D44" s="320"/>
      <c r="E44" s="320"/>
      <c r="F44" s="320"/>
      <c r="G44" s="320"/>
      <c r="H44" s="320"/>
      <c r="I44" s="320"/>
      <c r="J44" s="320"/>
      <c r="K44" s="320"/>
      <c r="L44" s="320"/>
      <c r="M44" s="320"/>
      <c r="N44" s="320"/>
      <c r="O44" s="320"/>
      <c r="P44" s="320"/>
      <c r="Q44" s="320"/>
      <c r="R44" s="320"/>
      <c r="S44" s="320"/>
      <c r="T44" s="320"/>
      <c r="U44" s="320"/>
      <c r="V44" s="320"/>
      <c r="W44" s="320"/>
      <c r="X44" s="320"/>
      <c r="Z44" s="99"/>
    </row>
    <row r="45" spans="2:27" ht="119.25" customHeight="1">
      <c r="B45" s="321" t="s">
        <v>398</v>
      </c>
      <c r="C45" s="322"/>
      <c r="D45" s="322"/>
      <c r="E45" s="322"/>
      <c r="F45" s="322"/>
      <c r="G45" s="322"/>
      <c r="H45" s="322"/>
      <c r="I45" s="322"/>
      <c r="J45" s="322"/>
      <c r="K45" s="322"/>
      <c r="L45" s="322"/>
      <c r="M45" s="322"/>
      <c r="N45" s="322"/>
      <c r="O45" s="322"/>
      <c r="P45" s="322"/>
      <c r="Q45" s="322"/>
      <c r="R45" s="322"/>
      <c r="S45" s="322"/>
      <c r="T45" s="322"/>
      <c r="U45" s="322"/>
      <c r="V45" s="322"/>
      <c r="W45" s="322"/>
      <c r="X45" s="323"/>
      <c r="Y45" s="87"/>
      <c r="Z45" s="87"/>
      <c r="AA45" s="87"/>
    </row>
    <row r="46" spans="2:27" ht="18" customHeight="1">
      <c r="B46" s="312" t="s">
        <v>358</v>
      </c>
      <c r="C46" s="312"/>
      <c r="D46" s="312"/>
      <c r="E46" s="312"/>
      <c r="F46" s="312"/>
      <c r="G46" s="312"/>
      <c r="H46" s="312"/>
      <c r="I46" s="312"/>
      <c r="J46" s="312"/>
      <c r="K46" s="312"/>
      <c r="L46" s="312"/>
      <c r="M46" s="312"/>
      <c r="N46" s="312"/>
      <c r="O46" s="312"/>
      <c r="P46" s="312"/>
      <c r="Q46" s="312"/>
      <c r="R46" s="312"/>
      <c r="S46" s="312"/>
      <c r="T46" s="312"/>
      <c r="U46" s="312"/>
      <c r="V46" s="312"/>
      <c r="W46" s="312"/>
      <c r="X46" s="312"/>
      <c r="Y46" s="100"/>
      <c r="Z46" s="91"/>
      <c r="AA46" s="89"/>
    </row>
    <row r="47" spans="2:27" ht="32.25" customHeight="1">
      <c r="B47" s="313" t="s">
        <v>303</v>
      </c>
      <c r="C47" s="314"/>
      <c r="D47" s="314"/>
      <c r="E47" s="314"/>
      <c r="F47" s="314"/>
      <c r="G47" s="314"/>
      <c r="H47" s="314"/>
      <c r="I47" s="314"/>
      <c r="J47" s="314"/>
      <c r="K47" s="314"/>
      <c r="L47" s="314"/>
      <c r="M47" s="314"/>
      <c r="N47" s="314"/>
      <c r="O47" s="314"/>
      <c r="P47" s="314"/>
      <c r="Q47" s="314"/>
      <c r="R47" s="314"/>
      <c r="S47" s="314"/>
      <c r="T47" s="314"/>
      <c r="U47" s="314"/>
      <c r="V47" s="314"/>
      <c r="W47" s="314"/>
      <c r="X47" s="315"/>
      <c r="Y47" s="100"/>
      <c r="Z47" s="91"/>
      <c r="AA47" s="89"/>
    </row>
    <row r="48" spans="2:27" ht="16.2" customHeight="1">
      <c r="B48" s="312" t="s">
        <v>359</v>
      </c>
      <c r="C48" s="312"/>
      <c r="D48" s="312"/>
      <c r="E48" s="312"/>
      <c r="F48" s="312"/>
      <c r="G48" s="312"/>
      <c r="H48" s="312"/>
      <c r="I48" s="312"/>
      <c r="J48" s="312"/>
      <c r="K48" s="312"/>
      <c r="L48" s="312"/>
      <c r="M48" s="312"/>
      <c r="N48" s="312"/>
      <c r="O48" s="312"/>
      <c r="P48" s="312"/>
      <c r="Q48" s="312"/>
      <c r="R48" s="312"/>
      <c r="S48" s="312"/>
      <c r="T48" s="312"/>
      <c r="U48" s="312"/>
      <c r="V48" s="312"/>
      <c r="W48" s="312"/>
      <c r="X48" s="312"/>
      <c r="Y48" s="100"/>
      <c r="Z48" s="91"/>
      <c r="AA48" s="89"/>
    </row>
    <row r="49" spans="2:27" ht="15.6" customHeight="1">
      <c r="B49" s="101" t="s">
        <v>3</v>
      </c>
      <c r="C49" s="316" t="s">
        <v>360</v>
      </c>
      <c r="D49" s="317"/>
      <c r="E49" s="318" t="s">
        <v>361</v>
      </c>
      <c r="F49" s="316"/>
      <c r="G49" s="316"/>
      <c r="H49" s="316"/>
      <c r="I49" s="316"/>
      <c r="J49" s="316"/>
      <c r="K49" s="317"/>
      <c r="L49" s="318" t="s">
        <v>362</v>
      </c>
      <c r="M49" s="316"/>
      <c r="N49" s="316"/>
      <c r="O49" s="316"/>
      <c r="P49" s="316"/>
      <c r="Q49" s="316"/>
      <c r="R49" s="316"/>
      <c r="S49" s="317"/>
      <c r="T49" s="318" t="s">
        <v>363</v>
      </c>
      <c r="U49" s="316"/>
      <c r="V49" s="316"/>
      <c r="W49" s="316"/>
      <c r="X49" s="317"/>
      <c r="Y49" s="100"/>
      <c r="Z49" s="91"/>
      <c r="AA49" s="89"/>
    </row>
    <row r="50" spans="2:27" ht="37.200000000000003" customHeight="1">
      <c r="B50" s="71">
        <v>1</v>
      </c>
      <c r="C50" s="311">
        <v>44714</v>
      </c>
      <c r="D50" s="310"/>
      <c r="E50" s="310" t="s">
        <v>364</v>
      </c>
      <c r="F50" s="310"/>
      <c r="G50" s="310"/>
      <c r="H50" s="310"/>
      <c r="I50" s="310"/>
      <c r="J50" s="310"/>
      <c r="K50" s="310"/>
      <c r="L50" s="310" t="s">
        <v>365</v>
      </c>
      <c r="M50" s="310"/>
      <c r="N50" s="310"/>
      <c r="O50" s="310"/>
      <c r="P50" s="310"/>
      <c r="Q50" s="310"/>
      <c r="R50" s="310"/>
      <c r="S50" s="310"/>
      <c r="T50" s="311">
        <v>44771</v>
      </c>
      <c r="U50" s="310"/>
      <c r="V50" s="310"/>
      <c r="W50" s="310"/>
      <c r="X50" s="310"/>
      <c r="Y50" s="100"/>
      <c r="Z50" s="91"/>
      <c r="AA50" s="89"/>
    </row>
    <row r="51" spans="2:27" ht="15" customHeight="1">
      <c r="B51" s="71"/>
      <c r="C51" s="310"/>
      <c r="D51" s="310"/>
      <c r="E51" s="310"/>
      <c r="F51" s="310"/>
      <c r="G51" s="310"/>
      <c r="H51" s="310"/>
      <c r="I51" s="310"/>
      <c r="J51" s="310"/>
      <c r="K51" s="310"/>
      <c r="L51" s="310"/>
      <c r="M51" s="310"/>
      <c r="N51" s="310"/>
      <c r="O51" s="310"/>
      <c r="P51" s="310"/>
      <c r="Q51" s="310"/>
      <c r="R51" s="310"/>
      <c r="S51" s="310"/>
      <c r="T51" s="310"/>
      <c r="U51" s="310"/>
      <c r="V51" s="310"/>
      <c r="W51" s="310"/>
      <c r="X51" s="310"/>
      <c r="Y51" s="100"/>
      <c r="Z51" s="91"/>
      <c r="AA51" s="89"/>
    </row>
    <row r="52" spans="2:27" ht="15" customHeight="1">
      <c r="B52" s="71"/>
      <c r="C52" s="310"/>
      <c r="D52" s="310"/>
      <c r="E52" s="310"/>
      <c r="F52" s="310"/>
      <c r="G52" s="310"/>
      <c r="H52" s="310"/>
      <c r="I52" s="310"/>
      <c r="J52" s="310"/>
      <c r="K52" s="310"/>
      <c r="L52" s="310"/>
      <c r="M52" s="310"/>
      <c r="N52" s="310"/>
      <c r="O52" s="310"/>
      <c r="P52" s="310"/>
      <c r="Q52" s="310"/>
      <c r="R52" s="310"/>
      <c r="S52" s="310"/>
      <c r="T52" s="310"/>
      <c r="U52" s="310"/>
      <c r="V52" s="310"/>
      <c r="W52" s="310"/>
      <c r="X52" s="310"/>
      <c r="Y52" s="100"/>
      <c r="Z52" s="91"/>
      <c r="AA52" s="89"/>
    </row>
    <row r="53" spans="2:27" ht="15" customHeight="1">
      <c r="B53" s="71"/>
      <c r="C53" s="310"/>
      <c r="D53" s="310"/>
      <c r="E53" s="310"/>
      <c r="F53" s="310"/>
      <c r="G53" s="310"/>
      <c r="H53" s="310"/>
      <c r="I53" s="310"/>
      <c r="J53" s="310"/>
      <c r="K53" s="310"/>
      <c r="L53" s="310"/>
      <c r="M53" s="310"/>
      <c r="N53" s="310"/>
      <c r="O53" s="310"/>
      <c r="P53" s="310"/>
      <c r="Q53" s="310"/>
      <c r="R53" s="310"/>
      <c r="S53" s="310"/>
      <c r="T53" s="310"/>
      <c r="U53" s="310"/>
      <c r="V53" s="310"/>
      <c r="W53" s="310"/>
      <c r="X53" s="310"/>
      <c r="Y53" s="100"/>
      <c r="Z53" s="91"/>
      <c r="AA53" s="89"/>
    </row>
    <row r="54" spans="2:27" ht="15" customHeight="1">
      <c r="B54" s="71"/>
      <c r="C54" s="310"/>
      <c r="D54" s="310"/>
      <c r="E54" s="310"/>
      <c r="F54" s="310"/>
      <c r="G54" s="310"/>
      <c r="H54" s="310"/>
      <c r="I54" s="310"/>
      <c r="J54" s="310"/>
      <c r="K54" s="310"/>
      <c r="L54" s="310"/>
      <c r="M54" s="310"/>
      <c r="N54" s="310"/>
      <c r="O54" s="310"/>
      <c r="P54" s="310"/>
      <c r="Q54" s="310"/>
      <c r="R54" s="310"/>
      <c r="S54" s="310"/>
      <c r="T54" s="310"/>
      <c r="U54" s="310"/>
      <c r="V54" s="310"/>
      <c r="W54" s="310"/>
      <c r="X54" s="310"/>
      <c r="Y54" s="100"/>
      <c r="Z54" s="91"/>
      <c r="AA54" s="89"/>
    </row>
    <row r="55" spans="2:27" ht="15.6" customHeight="1">
      <c r="B55" s="302" t="s">
        <v>366</v>
      </c>
      <c r="C55" s="303"/>
      <c r="D55" s="303"/>
      <c r="E55" s="303"/>
      <c r="F55" s="303"/>
      <c r="G55" s="303"/>
      <c r="H55" s="303"/>
      <c r="I55" s="303"/>
      <c r="J55" s="303"/>
      <c r="K55" s="303"/>
      <c r="L55" s="303"/>
      <c r="M55" s="303"/>
      <c r="N55" s="303"/>
      <c r="O55" s="303"/>
      <c r="P55" s="303"/>
      <c r="Q55" s="303"/>
      <c r="R55" s="303"/>
      <c r="S55" s="303"/>
      <c r="T55" s="303"/>
      <c r="U55" s="303"/>
      <c r="V55" s="303"/>
      <c r="W55" s="303"/>
      <c r="X55" s="304"/>
      <c r="Y55" s="100"/>
      <c r="Z55" s="91"/>
      <c r="AA55" s="89"/>
    </row>
    <row r="56" spans="2:27" ht="26.7" customHeight="1">
      <c r="B56" s="108" t="s">
        <v>367</v>
      </c>
      <c r="C56" s="381" t="s">
        <v>368</v>
      </c>
      <c r="D56" s="382"/>
      <c r="E56" s="382"/>
      <c r="F56" s="382"/>
      <c r="G56" s="382"/>
      <c r="H56" s="382"/>
      <c r="I56" s="382"/>
      <c r="J56" s="382"/>
      <c r="K56" s="382"/>
      <c r="L56" s="382"/>
      <c r="M56" s="383"/>
      <c r="N56" s="384" t="s">
        <v>369</v>
      </c>
      <c r="O56" s="385"/>
      <c r="P56" s="305" t="s">
        <v>370</v>
      </c>
      <c r="Q56" s="306"/>
      <c r="R56" s="306"/>
      <c r="S56" s="306"/>
      <c r="T56" s="306"/>
      <c r="U56" s="306"/>
      <c r="V56" s="306"/>
      <c r="W56" s="306"/>
      <c r="X56" s="307"/>
    </row>
    <row r="57" spans="2:27" ht="24.6" customHeight="1">
      <c r="B57" s="109" t="s">
        <v>371</v>
      </c>
      <c r="C57" s="381" t="s">
        <v>372</v>
      </c>
      <c r="D57" s="382"/>
      <c r="E57" s="382"/>
      <c r="F57" s="382"/>
      <c r="G57" s="382"/>
      <c r="H57" s="382"/>
      <c r="I57" s="382"/>
      <c r="J57" s="382"/>
      <c r="K57" s="382"/>
      <c r="L57" s="382"/>
      <c r="M57" s="383"/>
      <c r="N57" s="384" t="s">
        <v>369</v>
      </c>
      <c r="O57" s="385"/>
      <c r="P57" s="386" t="s">
        <v>373</v>
      </c>
      <c r="Q57" s="382"/>
      <c r="R57" s="382"/>
      <c r="S57" s="382"/>
      <c r="T57" s="382"/>
      <c r="U57" s="382"/>
      <c r="V57" s="382"/>
      <c r="W57" s="382"/>
      <c r="X57" s="383"/>
    </row>
    <row r="58" spans="2:27" ht="27.6" customHeight="1">
      <c r="B58" s="109" t="s">
        <v>371</v>
      </c>
      <c r="C58" s="381" t="s">
        <v>374</v>
      </c>
      <c r="D58" s="382"/>
      <c r="E58" s="382"/>
      <c r="F58" s="382"/>
      <c r="G58" s="382"/>
      <c r="H58" s="382"/>
      <c r="I58" s="382"/>
      <c r="J58" s="382"/>
      <c r="K58" s="382"/>
      <c r="L58" s="382"/>
      <c r="M58" s="383"/>
      <c r="N58" s="384" t="s">
        <v>369</v>
      </c>
      <c r="O58" s="385"/>
      <c r="P58" s="386" t="s">
        <v>373</v>
      </c>
      <c r="Q58" s="382"/>
      <c r="R58" s="382"/>
      <c r="S58" s="382"/>
      <c r="T58" s="382"/>
      <c r="U58" s="382"/>
      <c r="V58" s="382"/>
      <c r="W58" s="382"/>
      <c r="X58" s="383"/>
    </row>
    <row r="59" spans="2:27" ht="21.75" customHeight="1">
      <c r="B59" s="109" t="s">
        <v>371</v>
      </c>
      <c r="C59" s="381" t="s">
        <v>375</v>
      </c>
      <c r="D59" s="382"/>
      <c r="E59" s="382"/>
      <c r="F59" s="382"/>
      <c r="G59" s="382"/>
      <c r="H59" s="382"/>
      <c r="I59" s="382"/>
      <c r="J59" s="382"/>
      <c r="K59" s="382"/>
      <c r="L59" s="382"/>
      <c r="M59" s="383"/>
      <c r="N59" s="384" t="s">
        <v>369</v>
      </c>
      <c r="O59" s="385"/>
      <c r="P59" s="386" t="s">
        <v>373</v>
      </c>
      <c r="Q59" s="382"/>
      <c r="R59" s="382"/>
      <c r="S59" s="382"/>
      <c r="T59" s="382"/>
      <c r="U59" s="382"/>
      <c r="V59" s="382"/>
      <c r="W59" s="382"/>
      <c r="X59" s="383"/>
    </row>
    <row r="60" spans="2:27" ht="25.5" customHeight="1">
      <c r="B60" s="109" t="s">
        <v>376</v>
      </c>
      <c r="C60" s="381" t="s">
        <v>377</v>
      </c>
      <c r="D60" s="382"/>
      <c r="E60" s="382"/>
      <c r="F60" s="382"/>
      <c r="G60" s="382"/>
      <c r="H60" s="382"/>
      <c r="I60" s="382"/>
      <c r="J60" s="382"/>
      <c r="K60" s="382"/>
      <c r="L60" s="382"/>
      <c r="M60" s="383"/>
      <c r="N60" s="384" t="s">
        <v>369</v>
      </c>
      <c r="O60" s="385"/>
      <c r="P60" s="386" t="s">
        <v>378</v>
      </c>
      <c r="Q60" s="382"/>
      <c r="R60" s="382"/>
      <c r="S60" s="382"/>
      <c r="T60" s="382"/>
      <c r="U60" s="382"/>
      <c r="V60" s="382"/>
      <c r="W60" s="382"/>
      <c r="X60" s="383"/>
    </row>
    <row r="61" spans="2:27" ht="13.5" customHeight="1">
      <c r="B61" s="302" t="s">
        <v>379</v>
      </c>
      <c r="C61" s="303"/>
      <c r="D61" s="303"/>
      <c r="E61" s="303"/>
      <c r="F61" s="303"/>
      <c r="G61" s="303"/>
      <c r="H61" s="303"/>
      <c r="I61" s="303"/>
      <c r="J61" s="303"/>
      <c r="K61" s="303"/>
      <c r="L61" s="303"/>
      <c r="M61" s="303"/>
      <c r="N61" s="303"/>
      <c r="O61" s="303"/>
      <c r="P61" s="303"/>
      <c r="Q61" s="303"/>
      <c r="R61" s="303"/>
      <c r="S61" s="303"/>
      <c r="T61" s="303"/>
      <c r="U61" s="303"/>
      <c r="V61" s="303"/>
      <c r="W61" s="303"/>
      <c r="X61" s="304"/>
    </row>
    <row r="62" spans="2:27" ht="16.95" customHeight="1">
      <c r="B62" s="102" t="s">
        <v>380</v>
      </c>
      <c r="C62" s="305" t="s">
        <v>381</v>
      </c>
      <c r="D62" s="306"/>
      <c r="E62" s="306"/>
      <c r="F62" s="306"/>
      <c r="G62" s="306"/>
      <c r="H62" s="306"/>
      <c r="I62" s="306"/>
      <c r="J62" s="306"/>
      <c r="K62" s="306"/>
      <c r="L62" s="306"/>
      <c r="M62" s="307"/>
      <c r="N62" s="308" t="s">
        <v>369</v>
      </c>
      <c r="O62" s="309"/>
      <c r="P62" s="305" t="s">
        <v>382</v>
      </c>
      <c r="Q62" s="306"/>
      <c r="R62" s="306"/>
      <c r="S62" s="306"/>
      <c r="T62" s="306"/>
      <c r="U62" s="306"/>
      <c r="V62" s="306"/>
      <c r="W62" s="306"/>
      <c r="X62" s="307"/>
    </row>
    <row r="63" spans="2:27" ht="16.95" customHeight="1">
      <c r="B63" s="102" t="s">
        <v>380</v>
      </c>
      <c r="C63" s="305" t="s">
        <v>375</v>
      </c>
      <c r="D63" s="306"/>
      <c r="E63" s="306"/>
      <c r="F63" s="306"/>
      <c r="G63" s="306"/>
      <c r="H63" s="306"/>
      <c r="I63" s="306"/>
      <c r="J63" s="306"/>
      <c r="K63" s="306"/>
      <c r="L63" s="306"/>
      <c r="M63" s="307"/>
      <c r="N63" s="308" t="s">
        <v>369</v>
      </c>
      <c r="O63" s="309"/>
      <c r="P63" s="305" t="s">
        <v>382</v>
      </c>
      <c r="Q63" s="306"/>
      <c r="R63" s="306"/>
      <c r="S63" s="306"/>
      <c r="T63" s="306"/>
      <c r="U63" s="306"/>
      <c r="V63" s="306"/>
      <c r="W63" s="306"/>
      <c r="X63" s="307"/>
    </row>
  </sheetData>
  <sheetProtection selectLockedCells="1" selectUnlockedCells="1"/>
  <mergeCells count="191">
    <mergeCell ref="V4:X4"/>
    <mergeCell ref="B5:X5"/>
    <mergeCell ref="B6:X6"/>
    <mergeCell ref="B7:H7"/>
    <mergeCell ref="I7:T7"/>
    <mergeCell ref="U7:X7"/>
    <mergeCell ref="B1:C4"/>
    <mergeCell ref="D1:R2"/>
    <mergeCell ref="S1:U1"/>
    <mergeCell ref="V1:X1"/>
    <mergeCell ref="S2:U2"/>
    <mergeCell ref="V2:X2"/>
    <mergeCell ref="D3:R4"/>
    <mergeCell ref="S3:U3"/>
    <mergeCell ref="V3:X3"/>
    <mergeCell ref="S4:U4"/>
    <mergeCell ref="B11:F11"/>
    <mergeCell ref="G11:O11"/>
    <mergeCell ref="P11:U11"/>
    <mergeCell ref="V11:X11"/>
    <mergeCell ref="B12:E12"/>
    <mergeCell ref="F12:M12"/>
    <mergeCell ref="N12:R12"/>
    <mergeCell ref="S12:X12"/>
    <mergeCell ref="B8:H8"/>
    <mergeCell ref="I8:T8"/>
    <mergeCell ref="U8:X8"/>
    <mergeCell ref="B9:X9"/>
    <mergeCell ref="B10:F10"/>
    <mergeCell ref="G10:O10"/>
    <mergeCell ref="P10:U10"/>
    <mergeCell ref="V10:X10"/>
    <mergeCell ref="V15:X15"/>
    <mergeCell ref="B16:F17"/>
    <mergeCell ref="G16:J17"/>
    <mergeCell ref="K16:N17"/>
    <mergeCell ref="S16:U17"/>
    <mergeCell ref="V16:X17"/>
    <mergeCell ref="B13:E13"/>
    <mergeCell ref="F13:M13"/>
    <mergeCell ref="N13:R13"/>
    <mergeCell ref="S13:X13"/>
    <mergeCell ref="B14:F15"/>
    <mergeCell ref="G14:J15"/>
    <mergeCell ref="K14:N15"/>
    <mergeCell ref="O14:X14"/>
    <mergeCell ref="O15:R15"/>
    <mergeCell ref="S15:U15"/>
    <mergeCell ref="B18:X18"/>
    <mergeCell ref="B19:B20"/>
    <mergeCell ref="C19:D20"/>
    <mergeCell ref="E19:F20"/>
    <mergeCell ref="G19:R19"/>
    <mergeCell ref="S19:X20"/>
    <mergeCell ref="G20:I20"/>
    <mergeCell ref="J20:L20"/>
    <mergeCell ref="M20:O20"/>
    <mergeCell ref="P20:R20"/>
    <mergeCell ref="S21:X21"/>
    <mergeCell ref="B22:M22"/>
    <mergeCell ref="N22:X22"/>
    <mergeCell ref="B23:M23"/>
    <mergeCell ref="N23:X23"/>
    <mergeCell ref="B24:X24"/>
    <mergeCell ref="C21:D21"/>
    <mergeCell ref="E21:F21"/>
    <mergeCell ref="G21:I21"/>
    <mergeCell ref="J21:L21"/>
    <mergeCell ref="M21:O21"/>
    <mergeCell ref="P21:R21"/>
    <mergeCell ref="B27:C27"/>
    <mergeCell ref="D27:H27"/>
    <mergeCell ref="I27:M27"/>
    <mergeCell ref="N27:S27"/>
    <mergeCell ref="T27:X27"/>
    <mergeCell ref="B28:X28"/>
    <mergeCell ref="B25:C25"/>
    <mergeCell ref="D25:H25"/>
    <mergeCell ref="I25:M25"/>
    <mergeCell ref="N25:S25"/>
    <mergeCell ref="T25:X25"/>
    <mergeCell ref="B26:C26"/>
    <mergeCell ref="D26:H26"/>
    <mergeCell ref="I26:M26"/>
    <mergeCell ref="N26:S26"/>
    <mergeCell ref="T26:X26"/>
    <mergeCell ref="H30:I31"/>
    <mergeCell ref="J30:M30"/>
    <mergeCell ref="N30:O31"/>
    <mergeCell ref="P30:R31"/>
    <mergeCell ref="S30:X30"/>
    <mergeCell ref="E31:E34"/>
    <mergeCell ref="J31:K31"/>
    <mergeCell ref="S31:X42"/>
    <mergeCell ref="H32:I32"/>
    <mergeCell ref="J32:K32"/>
    <mergeCell ref="B35:E35"/>
    <mergeCell ref="H35:I35"/>
    <mergeCell ref="J35:K35"/>
    <mergeCell ref="N35:O35"/>
    <mergeCell ref="P35:R35"/>
    <mergeCell ref="N32:O32"/>
    <mergeCell ref="P32:R32"/>
    <mergeCell ref="H33:I33"/>
    <mergeCell ref="J33:K33"/>
    <mergeCell ref="N33:O33"/>
    <mergeCell ref="P33:R33"/>
    <mergeCell ref="H36:I36"/>
    <mergeCell ref="J36:K36"/>
    <mergeCell ref="N36:O36"/>
    <mergeCell ref="P36:R36"/>
    <mergeCell ref="H37:I37"/>
    <mergeCell ref="J37:K37"/>
    <mergeCell ref="N37:O37"/>
    <mergeCell ref="P37:R37"/>
    <mergeCell ref="H34:I34"/>
    <mergeCell ref="J34:K34"/>
    <mergeCell ref="N34:O34"/>
    <mergeCell ref="P34:R34"/>
    <mergeCell ref="H40:I40"/>
    <mergeCell ref="J40:K40"/>
    <mergeCell ref="N40:O40"/>
    <mergeCell ref="P40:R40"/>
    <mergeCell ref="H41:I41"/>
    <mergeCell ref="J41:K41"/>
    <mergeCell ref="N41:O41"/>
    <mergeCell ref="P41:R41"/>
    <mergeCell ref="H38:I38"/>
    <mergeCell ref="J38:K38"/>
    <mergeCell ref="N38:O38"/>
    <mergeCell ref="P38:R38"/>
    <mergeCell ref="H39:I39"/>
    <mergeCell ref="J39:K39"/>
    <mergeCell ref="N39:O39"/>
    <mergeCell ref="P39:R39"/>
    <mergeCell ref="B46:X46"/>
    <mergeCell ref="B47:X47"/>
    <mergeCell ref="B48:X48"/>
    <mergeCell ref="C49:D49"/>
    <mergeCell ref="E49:K49"/>
    <mergeCell ref="L49:S49"/>
    <mergeCell ref="T49:X49"/>
    <mergeCell ref="H42:I42"/>
    <mergeCell ref="J42:K42"/>
    <mergeCell ref="N42:O42"/>
    <mergeCell ref="P42:R42"/>
    <mergeCell ref="B44:X44"/>
    <mergeCell ref="B45:X45"/>
    <mergeCell ref="C52:D52"/>
    <mergeCell ref="E52:K52"/>
    <mergeCell ref="L52:S52"/>
    <mergeCell ref="T52:X52"/>
    <mergeCell ref="C53:D53"/>
    <mergeCell ref="E53:K53"/>
    <mergeCell ref="L53:S53"/>
    <mergeCell ref="T53:X53"/>
    <mergeCell ref="C50:D50"/>
    <mergeCell ref="E50:K50"/>
    <mergeCell ref="L50:S50"/>
    <mergeCell ref="T50:X50"/>
    <mergeCell ref="C51:D51"/>
    <mergeCell ref="E51:K51"/>
    <mergeCell ref="L51:S51"/>
    <mergeCell ref="T51:X51"/>
    <mergeCell ref="C57:M57"/>
    <mergeCell ref="N57:O57"/>
    <mergeCell ref="P57:X57"/>
    <mergeCell ref="C58:M58"/>
    <mergeCell ref="N58:O58"/>
    <mergeCell ref="P58:X58"/>
    <mergeCell ref="C54:D54"/>
    <mergeCell ref="E54:K54"/>
    <mergeCell ref="L54:S54"/>
    <mergeCell ref="T54:X54"/>
    <mergeCell ref="B55:X55"/>
    <mergeCell ref="C56:M56"/>
    <mergeCell ref="N56:O56"/>
    <mergeCell ref="P56:X56"/>
    <mergeCell ref="B61:X61"/>
    <mergeCell ref="C62:M62"/>
    <mergeCell ref="N62:O62"/>
    <mergeCell ref="P62:X62"/>
    <mergeCell ref="C63:M63"/>
    <mergeCell ref="N63:O63"/>
    <mergeCell ref="P63:X63"/>
    <mergeCell ref="C59:M59"/>
    <mergeCell ref="N59:O59"/>
    <mergeCell ref="P59:X59"/>
    <mergeCell ref="C60:M60"/>
    <mergeCell ref="N60:O60"/>
    <mergeCell ref="P60:X60"/>
  </mergeCells>
  <pageMargins left="0.23622047244094491" right="0.23622047244094491" top="0.11811023622047245" bottom="0" header="0.51181102362204722" footer="0.51181102362204722"/>
  <pageSetup paperSize="256" scale="47" firstPageNumber="0" pageOrder="overThenDown"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5735A-196B-4EF2-8A06-9E492D2CBCD5}">
  <dimension ref="A1:J38"/>
  <sheetViews>
    <sheetView topLeftCell="B1" workbookViewId="0"/>
  </sheetViews>
  <sheetFormatPr baseColWidth="10" defaultColWidth="11.5546875" defaultRowHeight="13.8"/>
  <cols>
    <col min="1" max="1" width="27.33203125" style="48" customWidth="1"/>
    <col min="2" max="8" width="11.5546875" style="48"/>
    <col min="9" max="9" width="98.33203125" style="48" customWidth="1"/>
    <col min="10" max="16384" width="11.5546875" style="48"/>
  </cols>
  <sheetData>
    <row r="1" spans="1:10" ht="69">
      <c r="A1" s="48" t="s">
        <v>399</v>
      </c>
      <c r="B1" s="48" t="s">
        <v>312</v>
      </c>
      <c r="C1" s="48" t="s">
        <v>332</v>
      </c>
      <c r="D1" s="48" t="s">
        <v>400</v>
      </c>
      <c r="E1" s="48" t="s">
        <v>401</v>
      </c>
      <c r="F1" s="48" t="s">
        <v>402</v>
      </c>
      <c r="G1" s="48" t="s">
        <v>403</v>
      </c>
      <c r="H1" s="48" t="s">
        <v>287</v>
      </c>
      <c r="I1" s="49" t="s">
        <v>404</v>
      </c>
      <c r="J1" s="48" t="s">
        <v>405</v>
      </c>
    </row>
    <row r="2" spans="1:10" ht="27.6">
      <c r="A2" s="48" t="s">
        <v>295</v>
      </c>
      <c r="B2" s="48" t="s">
        <v>406</v>
      </c>
      <c r="C2" s="48" t="s">
        <v>407</v>
      </c>
      <c r="D2" s="48" t="s">
        <v>408</v>
      </c>
      <c r="E2" s="48" t="s">
        <v>409</v>
      </c>
      <c r="F2" s="48" t="s">
        <v>410</v>
      </c>
      <c r="G2" s="48" t="s">
        <v>411</v>
      </c>
      <c r="H2" s="48" t="s">
        <v>412</v>
      </c>
      <c r="I2" s="49" t="s">
        <v>413</v>
      </c>
      <c r="J2" s="48" t="s">
        <v>328</v>
      </c>
    </row>
    <row r="3" spans="1:10" ht="41.4">
      <c r="A3" s="48" t="s">
        <v>384</v>
      </c>
      <c r="B3" s="48" t="s">
        <v>414</v>
      </c>
      <c r="D3" s="48" t="s">
        <v>329</v>
      </c>
      <c r="E3" s="48" t="s">
        <v>415</v>
      </c>
      <c r="F3" s="48" t="s">
        <v>416</v>
      </c>
      <c r="G3" s="48" t="s">
        <v>417</v>
      </c>
      <c r="H3" s="48" t="s">
        <v>418</v>
      </c>
      <c r="I3" s="49" t="s">
        <v>419</v>
      </c>
      <c r="J3" s="48" t="s">
        <v>420</v>
      </c>
    </row>
    <row r="4" spans="1:10" ht="41.4">
      <c r="A4" s="48" t="s">
        <v>421</v>
      </c>
      <c r="B4" s="48" t="s">
        <v>422</v>
      </c>
      <c r="D4" s="48" t="s">
        <v>423</v>
      </c>
      <c r="E4" s="48" t="s">
        <v>424</v>
      </c>
      <c r="F4" s="48" t="s">
        <v>425</v>
      </c>
      <c r="G4" s="48" t="s">
        <v>426</v>
      </c>
      <c r="H4" s="48" t="s">
        <v>427</v>
      </c>
      <c r="I4" s="49" t="s">
        <v>428</v>
      </c>
      <c r="J4" s="48" t="s">
        <v>429</v>
      </c>
    </row>
    <row r="5" spans="1:10" ht="41.4">
      <c r="A5" s="48" t="s">
        <v>430</v>
      </c>
      <c r="B5" s="48" t="s">
        <v>47</v>
      </c>
      <c r="D5" s="48" t="s">
        <v>431</v>
      </c>
      <c r="E5" s="48" t="s">
        <v>432</v>
      </c>
      <c r="F5" s="48" t="s">
        <v>433</v>
      </c>
      <c r="G5" s="48" t="s">
        <v>434</v>
      </c>
      <c r="I5" s="49" t="s">
        <v>435</v>
      </c>
    </row>
    <row r="6" spans="1:10">
      <c r="A6" s="48" t="s">
        <v>436</v>
      </c>
      <c r="B6" s="48" t="s">
        <v>437</v>
      </c>
      <c r="D6" s="48" t="s">
        <v>438</v>
      </c>
      <c r="E6" s="48" t="s">
        <v>439</v>
      </c>
      <c r="F6" s="48" t="s">
        <v>440</v>
      </c>
      <c r="G6" s="48" t="s">
        <v>441</v>
      </c>
      <c r="I6" s="49" t="s">
        <v>442</v>
      </c>
    </row>
    <row r="7" spans="1:10" ht="27.6">
      <c r="A7" s="48" t="s">
        <v>443</v>
      </c>
      <c r="B7" s="48" t="s">
        <v>444</v>
      </c>
      <c r="D7" s="48" t="s">
        <v>445</v>
      </c>
      <c r="E7" s="48" t="s">
        <v>446</v>
      </c>
      <c r="F7" s="48" t="s">
        <v>447</v>
      </c>
      <c r="G7" s="48" t="s">
        <v>448</v>
      </c>
      <c r="I7" s="49" t="s">
        <v>449</v>
      </c>
    </row>
    <row r="8" spans="1:10" ht="27.6">
      <c r="A8" s="48" t="s">
        <v>450</v>
      </c>
      <c r="E8" s="48" t="s">
        <v>302</v>
      </c>
      <c r="F8" s="48" t="s">
        <v>451</v>
      </c>
      <c r="G8" s="48" t="s">
        <v>452</v>
      </c>
      <c r="I8" s="49" t="s">
        <v>453</v>
      </c>
    </row>
    <row r="9" spans="1:10">
      <c r="E9" s="48" t="s">
        <v>454</v>
      </c>
      <c r="F9" s="48" t="s">
        <v>455</v>
      </c>
      <c r="G9" s="48" t="s">
        <v>456</v>
      </c>
      <c r="I9" s="49" t="s">
        <v>457</v>
      </c>
    </row>
    <row r="10" spans="1:10">
      <c r="E10" s="48" t="s">
        <v>303</v>
      </c>
      <c r="F10" s="48" t="s">
        <v>458</v>
      </c>
      <c r="G10" s="48" t="s">
        <v>459</v>
      </c>
      <c r="I10" s="49" t="s">
        <v>166</v>
      </c>
    </row>
    <row r="11" spans="1:10" ht="41.4">
      <c r="F11" s="48" t="s">
        <v>460</v>
      </c>
      <c r="G11" s="48" t="s">
        <v>461</v>
      </c>
      <c r="I11" s="49" t="s">
        <v>462</v>
      </c>
    </row>
    <row r="12" spans="1:10" ht="27.6">
      <c r="F12" s="48" t="s">
        <v>463</v>
      </c>
      <c r="G12" s="48" t="s">
        <v>464</v>
      </c>
      <c r="I12" s="49" t="s">
        <v>465</v>
      </c>
    </row>
    <row r="13" spans="1:10" ht="41.4">
      <c r="F13" s="48" t="s">
        <v>288</v>
      </c>
      <c r="G13" s="48" t="s">
        <v>289</v>
      </c>
      <c r="I13" s="49" t="s">
        <v>466</v>
      </c>
    </row>
    <row r="14" spans="1:10" ht="27.6">
      <c r="F14" s="48" t="s">
        <v>467</v>
      </c>
      <c r="G14" s="48" t="s">
        <v>468</v>
      </c>
      <c r="I14" s="49" t="s">
        <v>469</v>
      </c>
    </row>
    <row r="15" spans="1:10">
      <c r="F15" s="48" t="s">
        <v>470</v>
      </c>
      <c r="G15" s="48" t="s">
        <v>471</v>
      </c>
      <c r="I15" s="49" t="s">
        <v>472</v>
      </c>
    </row>
    <row r="16" spans="1:10" ht="27.6">
      <c r="F16" s="48" t="s">
        <v>473</v>
      </c>
      <c r="G16" s="48" t="s">
        <v>474</v>
      </c>
      <c r="I16" s="49" t="s">
        <v>475</v>
      </c>
    </row>
    <row r="17" spans="6:9">
      <c r="F17" s="48" t="s">
        <v>427</v>
      </c>
      <c r="G17" s="48" t="s">
        <v>476</v>
      </c>
      <c r="I17" s="49" t="s">
        <v>477</v>
      </c>
    </row>
    <row r="18" spans="6:9" ht="41.4">
      <c r="F18" s="48" t="s">
        <v>478</v>
      </c>
      <c r="G18" s="48" t="s">
        <v>479</v>
      </c>
      <c r="I18" s="49" t="s">
        <v>480</v>
      </c>
    </row>
    <row r="19" spans="6:9" ht="41.4">
      <c r="I19" s="49" t="s">
        <v>481</v>
      </c>
    </row>
    <row r="20" spans="6:9">
      <c r="I20" s="49" t="s">
        <v>482</v>
      </c>
    </row>
    <row r="21" spans="6:9" ht="27.6">
      <c r="I21" s="49" t="s">
        <v>483</v>
      </c>
    </row>
    <row r="22" spans="6:9" ht="27.6">
      <c r="I22" s="49" t="s">
        <v>484</v>
      </c>
    </row>
    <row r="23" spans="6:9" ht="27.6">
      <c r="I23" s="49" t="s">
        <v>485</v>
      </c>
    </row>
    <row r="24" spans="6:9" ht="27.6">
      <c r="I24" s="49" t="s">
        <v>486</v>
      </c>
    </row>
    <row r="25" spans="6:9" ht="27.6">
      <c r="I25" s="49" t="s">
        <v>487</v>
      </c>
    </row>
    <row r="26" spans="6:9">
      <c r="I26" s="49" t="s">
        <v>129</v>
      </c>
    </row>
    <row r="27" spans="6:9">
      <c r="I27" s="49" t="s">
        <v>488</v>
      </c>
    </row>
    <row r="28" spans="6:9" ht="27.6">
      <c r="I28" s="49" t="s">
        <v>489</v>
      </c>
    </row>
    <row r="29" spans="6:9" ht="27.6">
      <c r="I29" s="49" t="s">
        <v>490</v>
      </c>
    </row>
    <row r="30" spans="6:9">
      <c r="I30" s="49" t="s">
        <v>491</v>
      </c>
    </row>
    <row r="31" spans="6:9" ht="27.6">
      <c r="I31" s="49" t="s">
        <v>492</v>
      </c>
    </row>
    <row r="32" spans="6:9">
      <c r="I32" s="49" t="s">
        <v>493</v>
      </c>
    </row>
    <row r="33" spans="9:9" ht="27.6">
      <c r="I33" s="49" t="s">
        <v>494</v>
      </c>
    </row>
    <row r="34" spans="9:9" ht="41.4">
      <c r="I34" s="49" t="s">
        <v>495</v>
      </c>
    </row>
    <row r="35" spans="9:9" ht="41.4">
      <c r="I35" s="49" t="s">
        <v>496</v>
      </c>
    </row>
    <row r="36" spans="9:9" ht="27.6">
      <c r="I36" s="49" t="s">
        <v>102</v>
      </c>
    </row>
    <row r="37" spans="9:9" ht="27.6">
      <c r="I37" s="49" t="s">
        <v>386</v>
      </c>
    </row>
    <row r="38" spans="9:9">
      <c r="I38" s="49" t="s">
        <v>497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B20E4-A012-4DBD-9F14-D3F259A8C0CF}">
  <dimension ref="C3:K193"/>
  <sheetViews>
    <sheetView topLeftCell="A95" workbookViewId="0">
      <selection activeCell="C199" sqref="C199"/>
    </sheetView>
  </sheetViews>
  <sheetFormatPr baseColWidth="10" defaultColWidth="11.44140625" defaultRowHeight="14.4"/>
  <cols>
    <col min="3" max="3" width="65.88671875" style="4" customWidth="1"/>
    <col min="4" max="4" width="48.44140625" style="4" customWidth="1"/>
    <col min="7" max="7" width="46.109375" customWidth="1"/>
    <col min="11" max="11" width="34.88671875" customWidth="1"/>
  </cols>
  <sheetData>
    <row r="3" spans="3:11">
      <c r="C3" s="35" t="s">
        <v>498</v>
      </c>
      <c r="D3" s="29" t="s">
        <v>499</v>
      </c>
      <c r="G3" s="32" t="s">
        <v>500</v>
      </c>
      <c r="K3" s="34" t="s">
        <v>501</v>
      </c>
    </row>
    <row r="4" spans="3:11" ht="19.2">
      <c r="C4" s="35" t="s">
        <v>502</v>
      </c>
      <c r="D4" s="30" t="s">
        <v>503</v>
      </c>
      <c r="G4" s="32" t="s">
        <v>14</v>
      </c>
      <c r="K4" s="34" t="s">
        <v>504</v>
      </c>
    </row>
    <row r="5" spans="3:11" ht="19.2">
      <c r="C5" s="35" t="s">
        <v>505</v>
      </c>
      <c r="D5" s="31" t="s">
        <v>506</v>
      </c>
      <c r="G5" s="32" t="s">
        <v>507</v>
      </c>
      <c r="K5" s="34" t="s">
        <v>508</v>
      </c>
    </row>
    <row r="6" spans="3:11" ht="19.2">
      <c r="C6" s="35" t="s">
        <v>509</v>
      </c>
      <c r="D6" s="31" t="s">
        <v>510</v>
      </c>
      <c r="G6" s="32" t="s">
        <v>511</v>
      </c>
      <c r="K6" s="34" t="s">
        <v>512</v>
      </c>
    </row>
    <row r="7" spans="3:11" ht="38.4">
      <c r="C7" s="35" t="s">
        <v>513</v>
      </c>
      <c r="D7" s="31" t="s">
        <v>514</v>
      </c>
      <c r="G7" s="32" t="s">
        <v>515</v>
      </c>
      <c r="K7" s="34" t="s">
        <v>425</v>
      </c>
    </row>
    <row r="8" spans="3:11" ht="38.4">
      <c r="C8" s="35" t="s">
        <v>516</v>
      </c>
      <c r="D8" s="31" t="s">
        <v>517</v>
      </c>
      <c r="G8" s="32" t="s">
        <v>518</v>
      </c>
      <c r="K8" s="34" t="s">
        <v>519</v>
      </c>
    </row>
    <row r="9" spans="3:11" ht="38.4">
      <c r="C9" s="35" t="s">
        <v>520</v>
      </c>
      <c r="D9" s="31" t="s">
        <v>521</v>
      </c>
      <c r="G9" s="32" t="s">
        <v>522</v>
      </c>
      <c r="K9" s="34" t="s">
        <v>523</v>
      </c>
    </row>
    <row r="10" spans="3:11" ht="57.6">
      <c r="C10" s="35" t="s">
        <v>524</v>
      </c>
      <c r="D10" s="31" t="s">
        <v>525</v>
      </c>
      <c r="G10" s="32" t="s">
        <v>526</v>
      </c>
      <c r="K10" s="34" t="s">
        <v>527</v>
      </c>
    </row>
    <row r="11" spans="3:11" ht="38.4">
      <c r="C11" s="35" t="s">
        <v>528</v>
      </c>
      <c r="D11" s="31" t="s">
        <v>529</v>
      </c>
      <c r="G11" s="32" t="s">
        <v>530</v>
      </c>
      <c r="K11" s="34" t="s">
        <v>451</v>
      </c>
    </row>
    <row r="12" spans="3:11" ht="38.4">
      <c r="C12" s="35" t="s">
        <v>531</v>
      </c>
      <c r="D12" s="31" t="s">
        <v>532</v>
      </c>
      <c r="G12" s="32" t="s">
        <v>533</v>
      </c>
      <c r="K12" s="34" t="s">
        <v>455</v>
      </c>
    </row>
    <row r="13" spans="3:11" ht="38.4">
      <c r="C13" s="35" t="s">
        <v>534</v>
      </c>
      <c r="D13" s="31" t="s">
        <v>535</v>
      </c>
      <c r="G13" s="32" t="s">
        <v>536</v>
      </c>
      <c r="K13" s="34" t="s">
        <v>537</v>
      </c>
    </row>
    <row r="14" spans="3:11" ht="38.4">
      <c r="C14" s="35" t="s">
        <v>538</v>
      </c>
      <c r="D14" s="31" t="s">
        <v>539</v>
      </c>
      <c r="G14" s="32" t="s">
        <v>540</v>
      </c>
      <c r="K14" s="34" t="s">
        <v>541</v>
      </c>
    </row>
    <row r="15" spans="3:11" ht="38.4">
      <c r="C15" s="35" t="s">
        <v>542</v>
      </c>
      <c r="D15" s="31" t="s">
        <v>543</v>
      </c>
      <c r="G15" s="32" t="s">
        <v>544</v>
      </c>
      <c r="K15" s="34" t="s">
        <v>545</v>
      </c>
    </row>
    <row r="16" spans="3:11" ht="57.6">
      <c r="C16" s="35" t="s">
        <v>546</v>
      </c>
      <c r="D16" s="31" t="s">
        <v>547</v>
      </c>
      <c r="G16" s="32" t="s">
        <v>548</v>
      </c>
      <c r="K16" s="34" t="s">
        <v>549</v>
      </c>
    </row>
    <row r="17" spans="3:11" ht="57.6">
      <c r="C17" s="35" t="s">
        <v>550</v>
      </c>
      <c r="D17" s="31" t="s">
        <v>551</v>
      </c>
      <c r="G17" s="33" t="s">
        <v>552</v>
      </c>
      <c r="K17" s="34" t="s">
        <v>470</v>
      </c>
    </row>
    <row r="18" spans="3:11" ht="57.6">
      <c r="C18" s="35" t="s">
        <v>553</v>
      </c>
      <c r="D18" s="31" t="s">
        <v>554</v>
      </c>
      <c r="G18" s="33" t="s">
        <v>555</v>
      </c>
      <c r="K18" s="34" t="s">
        <v>556</v>
      </c>
    </row>
    <row r="19" spans="3:11" ht="19.2">
      <c r="C19" s="35" t="s">
        <v>557</v>
      </c>
      <c r="D19" s="31" t="s">
        <v>558</v>
      </c>
      <c r="G19" s="32" t="s">
        <v>559</v>
      </c>
      <c r="K19" s="34" t="s">
        <v>427</v>
      </c>
    </row>
    <row r="20" spans="3:11" ht="38.4">
      <c r="C20" s="35" t="s">
        <v>560</v>
      </c>
      <c r="D20" s="31" t="s">
        <v>561</v>
      </c>
      <c r="G20" s="32" t="s">
        <v>562</v>
      </c>
      <c r="K20" s="34" t="s">
        <v>563</v>
      </c>
    </row>
    <row r="21" spans="3:11" ht="38.4">
      <c r="D21" s="31" t="s">
        <v>564</v>
      </c>
    </row>
    <row r="22" spans="3:11" ht="38.4">
      <c r="C22" s="4" t="s">
        <v>565</v>
      </c>
      <c r="D22" s="31" t="s">
        <v>566</v>
      </c>
    </row>
    <row r="23" spans="3:11" ht="19.2">
      <c r="C23" s="4" t="s">
        <v>12</v>
      </c>
      <c r="D23" s="31" t="s">
        <v>567</v>
      </c>
      <c r="G23" s="32"/>
    </row>
    <row r="24" spans="3:11" ht="19.2">
      <c r="C24" s="4" t="s">
        <v>568</v>
      </c>
      <c r="D24" s="31" t="s">
        <v>569</v>
      </c>
    </row>
    <row r="25" spans="3:11" ht="38.4">
      <c r="D25" s="31" t="s">
        <v>570</v>
      </c>
    </row>
    <row r="26" spans="3:11" ht="19.2">
      <c r="D26" s="31" t="s">
        <v>571</v>
      </c>
    </row>
    <row r="27" spans="3:11" ht="57.6">
      <c r="C27" s="36" t="s">
        <v>572</v>
      </c>
      <c r="D27" s="31" t="s">
        <v>573</v>
      </c>
    </row>
    <row r="28" spans="3:11" ht="38.4">
      <c r="C28" s="36" t="s">
        <v>574</v>
      </c>
      <c r="D28" s="31" t="s">
        <v>575</v>
      </c>
      <c r="G28" s="32"/>
    </row>
    <row r="29" spans="3:11" ht="57.6">
      <c r="C29" s="36" t="s">
        <v>576</v>
      </c>
      <c r="D29" s="31" t="s">
        <v>577</v>
      </c>
      <c r="G29" s="32"/>
    </row>
    <row r="30" spans="3:11" ht="57.6">
      <c r="C30" s="36" t="s">
        <v>127</v>
      </c>
      <c r="D30" s="31" t="s">
        <v>578</v>
      </c>
      <c r="G30" s="32"/>
    </row>
    <row r="31" spans="3:11" ht="38.4">
      <c r="C31" s="36" t="s">
        <v>164</v>
      </c>
      <c r="D31" s="31" t="s">
        <v>579</v>
      </c>
      <c r="G31" s="32"/>
    </row>
    <row r="32" spans="3:11" ht="28.8">
      <c r="C32" s="36" t="s">
        <v>580</v>
      </c>
      <c r="D32" s="31" t="s">
        <v>581</v>
      </c>
      <c r="G32" s="32"/>
    </row>
    <row r="33" spans="3:7" ht="38.4">
      <c r="C33" s="36" t="s">
        <v>582</v>
      </c>
      <c r="D33" s="31" t="s">
        <v>583</v>
      </c>
    </row>
    <row r="34" spans="3:7" ht="43.2">
      <c r="C34" s="36" t="s">
        <v>61</v>
      </c>
      <c r="D34" s="31" t="s">
        <v>584</v>
      </c>
      <c r="G34" s="32"/>
    </row>
    <row r="35" spans="3:7" ht="38.4">
      <c r="C35" s="36" t="s">
        <v>585</v>
      </c>
      <c r="D35" s="31" t="s">
        <v>586</v>
      </c>
      <c r="G35" s="32"/>
    </row>
    <row r="36" spans="3:7" ht="19.2">
      <c r="C36" s="36"/>
      <c r="D36" s="31" t="s">
        <v>587</v>
      </c>
      <c r="G36" s="32"/>
    </row>
    <row r="37" spans="3:7" ht="38.4">
      <c r="C37" s="36"/>
      <c r="D37" s="31" t="s">
        <v>588</v>
      </c>
      <c r="G37" s="32"/>
    </row>
    <row r="38" spans="3:7" ht="19.2">
      <c r="C38" s="36"/>
      <c r="D38" s="31" t="s">
        <v>589</v>
      </c>
      <c r="G38" s="32"/>
    </row>
    <row r="39" spans="3:7" ht="43.2">
      <c r="C39" s="36" t="s">
        <v>590</v>
      </c>
      <c r="D39" s="31" t="s">
        <v>591</v>
      </c>
      <c r="G39" s="32"/>
    </row>
    <row r="40" spans="3:7" ht="38.4">
      <c r="C40" s="36" t="s">
        <v>592</v>
      </c>
      <c r="D40" s="31" t="s">
        <v>593</v>
      </c>
      <c r="G40" s="32"/>
    </row>
    <row r="41" spans="3:7" ht="38.4">
      <c r="C41" s="36" t="s">
        <v>594</v>
      </c>
      <c r="D41" s="31" t="s">
        <v>595</v>
      </c>
    </row>
    <row r="42" spans="3:7" ht="38.4">
      <c r="C42" s="36" t="s">
        <v>596</v>
      </c>
      <c r="D42" s="31" t="s">
        <v>597</v>
      </c>
    </row>
    <row r="43" spans="3:7" ht="38.4">
      <c r="C43" s="36" t="s">
        <v>598</v>
      </c>
      <c r="D43" s="31" t="s">
        <v>599</v>
      </c>
    </row>
    <row r="44" spans="3:7" ht="38.4">
      <c r="C44" s="36" t="s">
        <v>600</v>
      </c>
      <c r="D44" s="31" t="s">
        <v>601</v>
      </c>
    </row>
    <row r="45" spans="3:7" ht="57.6">
      <c r="C45" s="36" t="s">
        <v>602</v>
      </c>
      <c r="D45" s="31" t="s">
        <v>603</v>
      </c>
    </row>
    <row r="46" spans="3:7" ht="38.4">
      <c r="C46" s="36" t="s">
        <v>604</v>
      </c>
      <c r="D46" s="31" t="s">
        <v>605</v>
      </c>
    </row>
    <row r="47" spans="3:7" ht="38.4">
      <c r="C47" s="36" t="s">
        <v>606</v>
      </c>
      <c r="D47" s="31" t="s">
        <v>607</v>
      </c>
    </row>
    <row r="48" spans="3:7" ht="57.6">
      <c r="C48" s="36" t="s">
        <v>608</v>
      </c>
      <c r="D48" s="31" t="s">
        <v>609</v>
      </c>
    </row>
    <row r="49" spans="3:4" ht="38.4">
      <c r="C49" s="36" t="s">
        <v>610</v>
      </c>
      <c r="D49" s="31" t="s">
        <v>611</v>
      </c>
    </row>
    <row r="50" spans="3:4" ht="38.4">
      <c r="C50" s="36" t="s">
        <v>62</v>
      </c>
      <c r="D50" s="31" t="s">
        <v>612</v>
      </c>
    </row>
    <row r="51" spans="3:4" ht="28.8">
      <c r="C51" s="36" t="s">
        <v>90</v>
      </c>
      <c r="D51" s="31" t="s">
        <v>613</v>
      </c>
    </row>
    <row r="52" spans="3:4" ht="38.4">
      <c r="C52" s="36" t="s">
        <v>128</v>
      </c>
      <c r="D52" s="31" t="s">
        <v>614</v>
      </c>
    </row>
    <row r="53" spans="3:4" ht="38.4">
      <c r="C53" s="36" t="s">
        <v>615</v>
      </c>
      <c r="D53" s="31" t="s">
        <v>616</v>
      </c>
    </row>
    <row r="54" spans="3:4" ht="38.4">
      <c r="C54" s="36" t="s">
        <v>617</v>
      </c>
      <c r="D54" s="31" t="s">
        <v>618</v>
      </c>
    </row>
    <row r="55" spans="3:4" ht="38.4">
      <c r="C55" s="36" t="s">
        <v>619</v>
      </c>
      <c r="D55" s="31" t="s">
        <v>620</v>
      </c>
    </row>
    <row r="56" spans="3:4" ht="38.4">
      <c r="C56" s="36" t="s">
        <v>165</v>
      </c>
      <c r="D56" s="31" t="s">
        <v>621</v>
      </c>
    </row>
    <row r="57" spans="3:4" ht="38.4">
      <c r="D57" s="31" t="s">
        <v>622</v>
      </c>
    </row>
    <row r="58" spans="3:4" ht="86.4">
      <c r="C58" s="36" t="s">
        <v>404</v>
      </c>
      <c r="D58" s="31" t="s">
        <v>623</v>
      </c>
    </row>
    <row r="59" spans="3:4" ht="43.2">
      <c r="C59" s="36" t="s">
        <v>413</v>
      </c>
      <c r="D59" s="31" t="s">
        <v>624</v>
      </c>
    </row>
    <row r="60" spans="3:4" ht="43.2">
      <c r="C60" s="36" t="s">
        <v>419</v>
      </c>
      <c r="D60" s="31" t="s">
        <v>625</v>
      </c>
    </row>
    <row r="61" spans="3:4" ht="57.6">
      <c r="C61" s="36" t="s">
        <v>428</v>
      </c>
      <c r="D61" s="31" t="s">
        <v>626</v>
      </c>
    </row>
    <row r="62" spans="3:4" ht="57.6">
      <c r="C62" s="36" t="s">
        <v>435</v>
      </c>
      <c r="D62" s="31" t="s">
        <v>627</v>
      </c>
    </row>
    <row r="63" spans="3:4" ht="38.4">
      <c r="C63" s="36" t="s">
        <v>442</v>
      </c>
      <c r="D63" s="31" t="s">
        <v>628</v>
      </c>
    </row>
    <row r="64" spans="3:4" ht="28.8">
      <c r="C64" s="36" t="s">
        <v>449</v>
      </c>
      <c r="D64" s="31" t="s">
        <v>629</v>
      </c>
    </row>
    <row r="65" spans="3:4" ht="38.4">
      <c r="C65" s="36" t="s">
        <v>453</v>
      </c>
      <c r="D65" s="31" t="s">
        <v>630</v>
      </c>
    </row>
    <row r="66" spans="3:4" ht="57.6">
      <c r="C66" s="36" t="s">
        <v>457</v>
      </c>
      <c r="D66" s="31" t="s">
        <v>631</v>
      </c>
    </row>
    <row r="67" spans="3:4" ht="38.4">
      <c r="C67" s="36" t="s">
        <v>166</v>
      </c>
      <c r="D67" s="31" t="s">
        <v>632</v>
      </c>
    </row>
    <row r="68" spans="3:4" ht="43.2">
      <c r="C68" s="36" t="s">
        <v>462</v>
      </c>
      <c r="D68" s="31" t="s">
        <v>633</v>
      </c>
    </row>
    <row r="69" spans="3:4" ht="28.8">
      <c r="C69" s="36" t="s">
        <v>465</v>
      </c>
      <c r="D69" s="31" t="s">
        <v>634</v>
      </c>
    </row>
    <row r="70" spans="3:4" ht="57.6">
      <c r="C70" s="36" t="s">
        <v>466</v>
      </c>
      <c r="D70" s="31" t="s">
        <v>635</v>
      </c>
    </row>
    <row r="71" spans="3:4" ht="38.4">
      <c r="C71" s="36" t="s">
        <v>469</v>
      </c>
      <c r="D71" s="31" t="s">
        <v>636</v>
      </c>
    </row>
    <row r="72" spans="3:4" ht="28.8">
      <c r="C72" s="36" t="s">
        <v>472</v>
      </c>
      <c r="D72" s="31" t="s">
        <v>637</v>
      </c>
    </row>
    <row r="73" spans="3:4" ht="38.4">
      <c r="C73" s="36" t="s">
        <v>475</v>
      </c>
      <c r="D73" s="31" t="s">
        <v>638</v>
      </c>
    </row>
    <row r="74" spans="3:4" ht="38.4">
      <c r="C74" s="36" t="s">
        <v>477</v>
      </c>
      <c r="D74" s="31" t="s">
        <v>639</v>
      </c>
    </row>
    <row r="75" spans="3:4" ht="57.6">
      <c r="C75" s="36" t="s">
        <v>480</v>
      </c>
      <c r="D75" s="31" t="s">
        <v>640</v>
      </c>
    </row>
    <row r="76" spans="3:4" ht="57.6">
      <c r="C76" s="36" t="s">
        <v>481</v>
      </c>
      <c r="D76" s="31" t="s">
        <v>641</v>
      </c>
    </row>
    <row r="77" spans="3:4" ht="38.4">
      <c r="C77" s="36" t="s">
        <v>482</v>
      </c>
      <c r="D77" s="31" t="s">
        <v>642</v>
      </c>
    </row>
    <row r="78" spans="3:4" ht="38.4">
      <c r="C78" s="36" t="s">
        <v>483</v>
      </c>
      <c r="D78" s="31" t="s">
        <v>643</v>
      </c>
    </row>
    <row r="79" spans="3:4" ht="43.2">
      <c r="C79" s="36" t="s">
        <v>484</v>
      </c>
      <c r="D79" s="31" t="s">
        <v>644</v>
      </c>
    </row>
    <row r="80" spans="3:4" ht="38.4">
      <c r="C80" s="36" t="s">
        <v>485</v>
      </c>
      <c r="D80" s="31" t="s">
        <v>645</v>
      </c>
    </row>
    <row r="81" spans="3:4" ht="38.4">
      <c r="C81" s="36" t="s">
        <v>486</v>
      </c>
      <c r="D81" s="31" t="s">
        <v>646</v>
      </c>
    </row>
    <row r="82" spans="3:4" ht="43.2">
      <c r="C82" s="36" t="s">
        <v>487</v>
      </c>
      <c r="D82" s="31" t="s">
        <v>647</v>
      </c>
    </row>
    <row r="83" spans="3:4" ht="38.4">
      <c r="C83" s="36" t="s">
        <v>129</v>
      </c>
      <c r="D83" s="31" t="s">
        <v>648</v>
      </c>
    </row>
    <row r="84" spans="3:4" ht="28.8">
      <c r="C84" s="36" t="s">
        <v>488</v>
      </c>
      <c r="D84" s="31" t="s">
        <v>649</v>
      </c>
    </row>
    <row r="85" spans="3:4" ht="38.4">
      <c r="C85" s="36" t="s">
        <v>489</v>
      </c>
      <c r="D85" s="31" t="s">
        <v>650</v>
      </c>
    </row>
    <row r="86" spans="3:4" ht="43.2">
      <c r="C86" s="36" t="s">
        <v>490</v>
      </c>
      <c r="D86" s="31" t="s">
        <v>651</v>
      </c>
    </row>
    <row r="87" spans="3:4" ht="38.4">
      <c r="C87" s="36" t="s">
        <v>491</v>
      </c>
      <c r="D87" s="31" t="s">
        <v>652</v>
      </c>
    </row>
    <row r="88" spans="3:4" ht="38.4">
      <c r="C88" s="36" t="s">
        <v>492</v>
      </c>
      <c r="D88" s="31" t="s">
        <v>653</v>
      </c>
    </row>
    <row r="89" spans="3:4" ht="38.4">
      <c r="C89" s="36" t="s">
        <v>493</v>
      </c>
      <c r="D89" s="31" t="s">
        <v>654</v>
      </c>
    </row>
    <row r="90" spans="3:4" ht="43.2">
      <c r="C90" s="36" t="s">
        <v>494</v>
      </c>
      <c r="D90" s="31" t="s">
        <v>655</v>
      </c>
    </row>
    <row r="91" spans="3:4" ht="43.2">
      <c r="C91" s="36" t="s">
        <v>656</v>
      </c>
      <c r="D91" s="31" t="s">
        <v>657</v>
      </c>
    </row>
    <row r="92" spans="3:4" ht="43.2">
      <c r="C92" s="36" t="s">
        <v>496</v>
      </c>
      <c r="D92" s="31" t="s">
        <v>658</v>
      </c>
    </row>
    <row r="93" spans="3:4" ht="43.2">
      <c r="C93" s="36" t="s">
        <v>102</v>
      </c>
      <c r="D93" s="31" t="s">
        <v>659</v>
      </c>
    </row>
    <row r="94" spans="3:4" ht="28.8">
      <c r="C94" s="36" t="s">
        <v>386</v>
      </c>
      <c r="D94" s="31" t="s">
        <v>660</v>
      </c>
    </row>
    <row r="95" spans="3:4" ht="38.4">
      <c r="C95" s="36" t="s">
        <v>497</v>
      </c>
      <c r="D95" s="31" t="s">
        <v>661</v>
      </c>
    </row>
    <row r="96" spans="3:4" ht="19.2">
      <c r="D96" s="31" t="s">
        <v>662</v>
      </c>
    </row>
    <row r="97" spans="3:4" ht="38.4">
      <c r="D97" s="31" t="s">
        <v>663</v>
      </c>
    </row>
    <row r="98" spans="3:4" ht="38.4">
      <c r="C98" s="34" t="s">
        <v>664</v>
      </c>
      <c r="D98" s="31" t="s">
        <v>665</v>
      </c>
    </row>
    <row r="99" spans="3:4" ht="38.4">
      <c r="C99" s="34" t="s">
        <v>666</v>
      </c>
      <c r="D99" s="31" t="s">
        <v>667</v>
      </c>
    </row>
    <row r="100" spans="3:4" ht="38.4">
      <c r="C100" s="34" t="s">
        <v>668</v>
      </c>
      <c r="D100" s="31" t="s">
        <v>669</v>
      </c>
    </row>
    <row r="101" spans="3:4" ht="38.4">
      <c r="C101" s="34" t="s">
        <v>670</v>
      </c>
      <c r="D101" s="31" t="s">
        <v>671</v>
      </c>
    </row>
    <row r="102" spans="3:4" ht="57.6">
      <c r="C102" s="34" t="s">
        <v>672</v>
      </c>
      <c r="D102" s="31" t="s">
        <v>673</v>
      </c>
    </row>
    <row r="103" spans="3:4" ht="38.4">
      <c r="C103" s="34" t="s">
        <v>674</v>
      </c>
      <c r="D103" s="31" t="s">
        <v>675</v>
      </c>
    </row>
    <row r="104" spans="3:4" ht="38.4">
      <c r="C104" s="34" t="s">
        <v>676</v>
      </c>
      <c r="D104" s="31" t="s">
        <v>677</v>
      </c>
    </row>
    <row r="105" spans="3:4" ht="38.4">
      <c r="C105" s="34" t="s">
        <v>678</v>
      </c>
      <c r="D105" s="31" t="s">
        <v>679</v>
      </c>
    </row>
    <row r="106" spans="3:4" ht="38.4">
      <c r="C106" s="34" t="s">
        <v>680</v>
      </c>
      <c r="D106" s="31" t="s">
        <v>681</v>
      </c>
    </row>
    <row r="107" spans="3:4" ht="38.4">
      <c r="C107" s="34" t="s">
        <v>682</v>
      </c>
      <c r="D107" s="31" t="s">
        <v>683</v>
      </c>
    </row>
    <row r="108" spans="3:4" ht="38.4">
      <c r="C108" s="34" t="s">
        <v>684</v>
      </c>
      <c r="D108" s="31" t="s">
        <v>685</v>
      </c>
    </row>
    <row r="109" spans="3:4" ht="38.4">
      <c r="C109" s="34" t="s">
        <v>686</v>
      </c>
      <c r="D109" s="31" t="s">
        <v>687</v>
      </c>
    </row>
    <row r="110" spans="3:4" ht="38.4">
      <c r="C110" s="34" t="s">
        <v>688</v>
      </c>
      <c r="D110" s="31" t="s">
        <v>689</v>
      </c>
    </row>
    <row r="111" spans="3:4" ht="38.4">
      <c r="C111" s="34" t="s">
        <v>690</v>
      </c>
      <c r="D111" s="31" t="s">
        <v>691</v>
      </c>
    </row>
    <row r="112" spans="3:4" ht="38.4">
      <c r="C112" s="34" t="s">
        <v>692</v>
      </c>
      <c r="D112" s="31" t="s">
        <v>693</v>
      </c>
    </row>
    <row r="113" spans="3:4" ht="38.4">
      <c r="C113" s="34" t="s">
        <v>694</v>
      </c>
      <c r="D113" s="31" t="s">
        <v>695</v>
      </c>
    </row>
    <row r="114" spans="3:4" ht="38.4">
      <c r="C114" s="34" t="s">
        <v>696</v>
      </c>
      <c r="D114" s="31" t="s">
        <v>697</v>
      </c>
    </row>
    <row r="115" spans="3:4" ht="57.6">
      <c r="C115" s="34" t="s">
        <v>698</v>
      </c>
      <c r="D115" s="31" t="s">
        <v>699</v>
      </c>
    </row>
    <row r="116" spans="3:4" ht="19.2">
      <c r="C116" s="34" t="s">
        <v>700</v>
      </c>
      <c r="D116" s="31" t="s">
        <v>701</v>
      </c>
    </row>
    <row r="117" spans="3:4" ht="38.4">
      <c r="C117" s="34" t="s">
        <v>702</v>
      </c>
      <c r="D117" s="31" t="s">
        <v>703</v>
      </c>
    </row>
    <row r="118" spans="3:4" ht="38.4">
      <c r="C118" s="34" t="s">
        <v>704</v>
      </c>
      <c r="D118" s="31" t="s">
        <v>705</v>
      </c>
    </row>
    <row r="119" spans="3:4" ht="38.4">
      <c r="C119" s="34" t="s">
        <v>706</v>
      </c>
      <c r="D119" s="31" t="s">
        <v>707</v>
      </c>
    </row>
    <row r="120" spans="3:4" ht="19.2">
      <c r="C120" s="34" t="s">
        <v>708</v>
      </c>
      <c r="D120" s="31" t="s">
        <v>709</v>
      </c>
    </row>
    <row r="121" spans="3:4" ht="19.2">
      <c r="C121" s="34" t="s">
        <v>710</v>
      </c>
      <c r="D121" s="31" t="s">
        <v>711</v>
      </c>
    </row>
    <row r="122" spans="3:4" ht="19.2">
      <c r="C122" s="34" t="s">
        <v>712</v>
      </c>
      <c r="D122" s="31" t="s">
        <v>713</v>
      </c>
    </row>
    <row r="123" spans="3:4" ht="19.2">
      <c r="C123" s="34" t="s">
        <v>714</v>
      </c>
      <c r="D123" s="31" t="s">
        <v>715</v>
      </c>
    </row>
    <row r="124" spans="3:4" ht="19.2">
      <c r="C124" s="34" t="s">
        <v>716</v>
      </c>
      <c r="D124" s="31" t="s">
        <v>717</v>
      </c>
    </row>
    <row r="125" spans="3:4" ht="38.4">
      <c r="C125" s="34" t="s">
        <v>718</v>
      </c>
      <c r="D125" s="31" t="s">
        <v>719</v>
      </c>
    </row>
    <row r="126" spans="3:4" ht="38.4">
      <c r="C126" s="34" t="s">
        <v>720</v>
      </c>
      <c r="D126" s="31" t="s">
        <v>721</v>
      </c>
    </row>
    <row r="127" spans="3:4" ht="57.6">
      <c r="C127" s="34" t="s">
        <v>722</v>
      </c>
      <c r="D127" s="31" t="s">
        <v>723</v>
      </c>
    </row>
    <row r="128" spans="3:4" ht="19.2">
      <c r="C128" s="34" t="s">
        <v>724</v>
      </c>
      <c r="D128" s="31" t="s">
        <v>725</v>
      </c>
    </row>
    <row r="129" spans="3:4" ht="38.4">
      <c r="C129" s="34" t="s">
        <v>726</v>
      </c>
      <c r="D129" s="31" t="s">
        <v>727</v>
      </c>
    </row>
    <row r="130" spans="3:4" ht="38.4">
      <c r="C130" s="34" t="s">
        <v>728</v>
      </c>
      <c r="D130" s="31" t="s">
        <v>729</v>
      </c>
    </row>
    <row r="131" spans="3:4" ht="38.4">
      <c r="C131" s="34" t="s">
        <v>730</v>
      </c>
      <c r="D131" s="31" t="s">
        <v>731</v>
      </c>
    </row>
    <row r="132" spans="3:4" ht="38.4">
      <c r="C132" s="34" t="s">
        <v>732</v>
      </c>
      <c r="D132" s="31" t="s">
        <v>733</v>
      </c>
    </row>
    <row r="133" spans="3:4" ht="38.4">
      <c r="C133" s="34" t="s">
        <v>734</v>
      </c>
      <c r="D133" s="31" t="s">
        <v>735</v>
      </c>
    </row>
    <row r="134" spans="3:4" ht="38.4">
      <c r="C134" s="34" t="s">
        <v>736</v>
      </c>
      <c r="D134" s="31" t="s">
        <v>737</v>
      </c>
    </row>
    <row r="135" spans="3:4" ht="57.6">
      <c r="C135" s="34" t="s">
        <v>738</v>
      </c>
      <c r="D135" s="31" t="s">
        <v>739</v>
      </c>
    </row>
    <row r="136" spans="3:4" ht="38.4">
      <c r="C136" s="34" t="s">
        <v>740</v>
      </c>
      <c r="D136" s="31" t="s">
        <v>741</v>
      </c>
    </row>
    <row r="137" spans="3:4" ht="38.4">
      <c r="C137" s="34" t="s">
        <v>742</v>
      </c>
      <c r="D137" s="31" t="s">
        <v>743</v>
      </c>
    </row>
    <row r="138" spans="3:4" ht="38.4">
      <c r="C138" s="34" t="s">
        <v>744</v>
      </c>
      <c r="D138" s="31" t="s">
        <v>745</v>
      </c>
    </row>
    <row r="139" spans="3:4" ht="57.6">
      <c r="C139" s="34" t="s">
        <v>746</v>
      </c>
      <c r="D139" s="31" t="s">
        <v>747</v>
      </c>
    </row>
    <row r="140" spans="3:4" ht="38.4">
      <c r="C140" s="34" t="s">
        <v>748</v>
      </c>
      <c r="D140" s="31" t="s">
        <v>749</v>
      </c>
    </row>
    <row r="141" spans="3:4" ht="19.2">
      <c r="C141" s="34" t="s">
        <v>750</v>
      </c>
      <c r="D141" s="31" t="s">
        <v>751</v>
      </c>
    </row>
    <row r="142" spans="3:4" ht="19.2">
      <c r="C142" s="34" t="s">
        <v>752</v>
      </c>
      <c r="D142" s="31" t="s">
        <v>753</v>
      </c>
    </row>
    <row r="143" spans="3:4" ht="38.4">
      <c r="C143" s="34" t="s">
        <v>754</v>
      </c>
      <c r="D143" s="31" t="s">
        <v>755</v>
      </c>
    </row>
    <row r="144" spans="3:4" ht="38.4">
      <c r="C144" s="34" t="s">
        <v>756</v>
      </c>
      <c r="D144" s="31" t="s">
        <v>757</v>
      </c>
    </row>
    <row r="145" spans="3:4" ht="38.4">
      <c r="C145" s="34" t="s">
        <v>758</v>
      </c>
      <c r="D145" s="31" t="s">
        <v>759</v>
      </c>
    </row>
    <row r="146" spans="3:4" ht="19.2">
      <c r="C146" s="34" t="s">
        <v>760</v>
      </c>
      <c r="D146" s="31" t="s">
        <v>761</v>
      </c>
    </row>
    <row r="147" spans="3:4" ht="38.4">
      <c r="C147" s="34" t="s">
        <v>762</v>
      </c>
      <c r="D147" s="31" t="s">
        <v>763</v>
      </c>
    </row>
    <row r="148" spans="3:4" ht="38.4">
      <c r="C148" s="34" t="s">
        <v>764</v>
      </c>
      <c r="D148" s="31" t="s">
        <v>765</v>
      </c>
    </row>
    <row r="149" spans="3:4" ht="38.4">
      <c r="C149" s="34" t="s">
        <v>766</v>
      </c>
      <c r="D149" s="31" t="s">
        <v>767</v>
      </c>
    </row>
    <row r="150" spans="3:4" ht="38.4">
      <c r="C150" s="34" t="s">
        <v>768</v>
      </c>
      <c r="D150" s="31" t="s">
        <v>769</v>
      </c>
    </row>
    <row r="151" spans="3:4" ht="57.6">
      <c r="C151" s="34" t="s">
        <v>770</v>
      </c>
      <c r="D151" s="31" t="s">
        <v>771</v>
      </c>
    </row>
    <row r="152" spans="3:4" ht="38.4">
      <c r="C152" s="34" t="s">
        <v>772</v>
      </c>
      <c r="D152" s="31" t="s">
        <v>773</v>
      </c>
    </row>
    <row r="153" spans="3:4" ht="38.4">
      <c r="C153" s="34" t="s">
        <v>774</v>
      </c>
      <c r="D153" s="31" t="s">
        <v>775</v>
      </c>
    </row>
    <row r="154" spans="3:4" ht="38.4">
      <c r="C154" s="34" t="s">
        <v>776</v>
      </c>
      <c r="D154" s="31" t="s">
        <v>777</v>
      </c>
    </row>
    <row r="155" spans="3:4" ht="38.4">
      <c r="C155" s="34" t="s">
        <v>778</v>
      </c>
      <c r="D155" s="31" t="s">
        <v>779</v>
      </c>
    </row>
    <row r="156" spans="3:4" ht="38.4">
      <c r="C156" s="34" t="s">
        <v>780</v>
      </c>
      <c r="D156" s="31" t="s">
        <v>781</v>
      </c>
    </row>
    <row r="157" spans="3:4" ht="38.4">
      <c r="C157" s="34" t="s">
        <v>782</v>
      </c>
      <c r="D157" s="31" t="s">
        <v>783</v>
      </c>
    </row>
    <row r="158" spans="3:4" ht="38.4">
      <c r="C158" s="34" t="s">
        <v>784</v>
      </c>
      <c r="D158" s="31" t="s">
        <v>785</v>
      </c>
    </row>
    <row r="159" spans="3:4" ht="38.4">
      <c r="C159" s="34" t="s">
        <v>786</v>
      </c>
      <c r="D159" s="31" t="s">
        <v>787</v>
      </c>
    </row>
    <row r="160" spans="3:4" ht="38.4">
      <c r="C160" s="34" t="s">
        <v>788</v>
      </c>
      <c r="D160" s="31" t="s">
        <v>789</v>
      </c>
    </row>
    <row r="161" spans="3:4" ht="57.6">
      <c r="C161" s="34" t="s">
        <v>790</v>
      </c>
      <c r="D161" s="31" t="s">
        <v>791</v>
      </c>
    </row>
    <row r="162" spans="3:4" ht="38.4">
      <c r="C162" s="34" t="s">
        <v>792</v>
      </c>
      <c r="D162" s="31" t="s">
        <v>793</v>
      </c>
    </row>
    <row r="163" spans="3:4" ht="38.4">
      <c r="C163" s="34" t="s">
        <v>794</v>
      </c>
      <c r="D163" s="31" t="s">
        <v>795</v>
      </c>
    </row>
    <row r="164" spans="3:4" ht="38.4">
      <c r="C164" s="34" t="s">
        <v>796</v>
      </c>
      <c r="D164" s="31" t="s">
        <v>797</v>
      </c>
    </row>
    <row r="165" spans="3:4" ht="38.4">
      <c r="C165" s="34" t="s">
        <v>798</v>
      </c>
      <c r="D165" s="31" t="s">
        <v>799</v>
      </c>
    </row>
    <row r="166" spans="3:4" ht="38.4">
      <c r="C166" s="34" t="s">
        <v>800</v>
      </c>
      <c r="D166" s="31" t="s">
        <v>801</v>
      </c>
    </row>
    <row r="167" spans="3:4" ht="38.4">
      <c r="C167" s="34" t="s">
        <v>802</v>
      </c>
      <c r="D167" s="31" t="s">
        <v>803</v>
      </c>
    </row>
    <row r="168" spans="3:4" ht="57.6">
      <c r="C168" s="34" t="s">
        <v>804</v>
      </c>
      <c r="D168" s="31" t="s">
        <v>805</v>
      </c>
    </row>
    <row r="169" spans="3:4" ht="38.4">
      <c r="C169" s="34" t="s">
        <v>806</v>
      </c>
      <c r="D169" s="31" t="s">
        <v>807</v>
      </c>
    </row>
    <row r="170" spans="3:4" ht="19.2">
      <c r="C170" s="34" t="s">
        <v>808</v>
      </c>
      <c r="D170" s="31" t="s">
        <v>809</v>
      </c>
    </row>
    <row r="171" spans="3:4" ht="38.4">
      <c r="C171" s="34" t="s">
        <v>810</v>
      </c>
      <c r="D171" s="31" t="s">
        <v>811</v>
      </c>
    </row>
    <row r="172" spans="3:4" ht="19.2">
      <c r="C172" s="34" t="s">
        <v>812</v>
      </c>
      <c r="D172" s="31" t="s">
        <v>813</v>
      </c>
    </row>
    <row r="173" spans="3:4">
      <c r="C173" s="34" t="s">
        <v>814</v>
      </c>
    </row>
    <row r="174" spans="3:4">
      <c r="C174" s="34" t="s">
        <v>815</v>
      </c>
    </row>
    <row r="175" spans="3:4">
      <c r="C175" s="34" t="s">
        <v>816</v>
      </c>
    </row>
    <row r="176" spans="3:4">
      <c r="C176" s="34" t="s">
        <v>817</v>
      </c>
    </row>
    <row r="177" spans="3:3">
      <c r="C177" s="34" t="s">
        <v>818</v>
      </c>
    </row>
    <row r="178" spans="3:3">
      <c r="C178" s="34" t="s">
        <v>819</v>
      </c>
    </row>
    <row r="179" spans="3:3">
      <c r="C179" s="34" t="s">
        <v>820</v>
      </c>
    </row>
    <row r="180" spans="3:3">
      <c r="C180" s="34" t="s">
        <v>821</v>
      </c>
    </row>
    <row r="181" spans="3:3">
      <c r="C181" s="34" t="s">
        <v>822</v>
      </c>
    </row>
    <row r="182" spans="3:3">
      <c r="C182" s="34" t="s">
        <v>823</v>
      </c>
    </row>
    <row r="183" spans="3:3">
      <c r="C183" s="34" t="s">
        <v>824</v>
      </c>
    </row>
    <row r="184" spans="3:3">
      <c r="C184" s="34" t="s">
        <v>825</v>
      </c>
    </row>
    <row r="185" spans="3:3">
      <c r="C185" s="34" t="s">
        <v>826</v>
      </c>
    </row>
    <row r="186" spans="3:3">
      <c r="C186" s="34" t="s">
        <v>827</v>
      </c>
    </row>
    <row r="187" spans="3:3">
      <c r="C187" s="34" t="s">
        <v>828</v>
      </c>
    </row>
    <row r="188" spans="3:3">
      <c r="C188" s="34" t="s">
        <v>829</v>
      </c>
    </row>
    <row r="189" spans="3:3">
      <c r="C189" s="34" t="s">
        <v>830</v>
      </c>
    </row>
    <row r="190" spans="3:3">
      <c r="C190" s="34" t="s">
        <v>831</v>
      </c>
    </row>
    <row r="191" spans="3:3">
      <c r="C191" s="34" t="s">
        <v>832</v>
      </c>
    </row>
    <row r="192" spans="3:3">
      <c r="C192" s="34" t="s">
        <v>833</v>
      </c>
    </row>
    <row r="193" spans="3:3">
      <c r="C193" s="34" t="s">
        <v>834</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77090CA40073E45BC0A85688FD7FCCF" ma:contentTypeVersion="17" ma:contentTypeDescription="Crear nuevo documento." ma:contentTypeScope="" ma:versionID="d505481fc1cf51eefaab7779691111d1">
  <xsd:schema xmlns:xsd="http://www.w3.org/2001/XMLSchema" xmlns:xs="http://www.w3.org/2001/XMLSchema" xmlns:p="http://schemas.microsoft.com/office/2006/metadata/properties" xmlns:ns2="e00eb085-8d1b-47ab-9f75-c48ad583d8cf" xmlns:ns3="3a419710-061f-4995-8b04-57c8eb5850f2" targetNamespace="http://schemas.microsoft.com/office/2006/metadata/properties" ma:root="true" ma:fieldsID="661c68ad9a07d8c37e22da89b55d422a" ns2:_="" ns3:_="">
    <xsd:import namespace="e00eb085-8d1b-47ab-9f75-c48ad583d8cf"/>
    <xsd:import namespace="3a419710-061f-4995-8b04-57c8eb5850f2"/>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Fechademodificaci_x00f3_n" minOccurs="0"/>
                <xsd:element ref="ns3:SharedWithUsers" minOccurs="0"/>
                <xsd:element ref="ns3:SharedWithDetails"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0eb085-8d1b-47ab-9f75-c48ad583d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MediaServiceLocation" ma:index="16" nillable="true" ma:displayName="Location" ma:internalName="MediaServiceLocation" ma:readOnly="true">
      <xsd:simpleType>
        <xsd:restriction base="dms:Text"/>
      </xsd:simpleType>
    </xsd:element>
    <xsd:element name="Fechademodificaci_x00f3_n" ma:index="17" nillable="true" ma:displayName="Fecha de modificación" ma:format="DateTime" ma:internalName="Fechademodificaci_x00f3_n">
      <xsd:simpleType>
        <xsd:restriction base="dms:DateTim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be2b3a10-215b-4d32-87ea-2342d4792ac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419710-061f-4995-8b04-57c8eb5850f2"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d5348d94-2e43-4d43-8b53-d885b76198eb}" ma:internalName="TaxCatchAll" ma:showField="CatchAllData" ma:web="3a419710-061f-4995-8b04-57c8eb5850f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Fechademodificaci_x00f3_n xmlns="e00eb085-8d1b-47ab-9f75-c48ad583d8cf" xsi:nil="true"/>
    <lcf76f155ced4ddcb4097134ff3c332f xmlns="e00eb085-8d1b-47ab-9f75-c48ad583d8cf">
      <Terms xmlns="http://schemas.microsoft.com/office/infopath/2007/PartnerControls"/>
    </lcf76f155ced4ddcb4097134ff3c332f>
    <TaxCatchAll xmlns="3a419710-061f-4995-8b04-57c8eb5850f2" xsi:nil="true"/>
  </documentManagement>
</p:properties>
</file>

<file path=customXml/itemProps1.xml><?xml version="1.0" encoding="utf-8"?>
<ds:datastoreItem xmlns:ds="http://schemas.openxmlformats.org/officeDocument/2006/customXml" ds:itemID="{B44775EA-B3C0-4A50-A70E-A5FB38020D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00eb085-8d1b-47ab-9f75-c48ad583d8cf"/>
    <ds:schemaRef ds:uri="3a419710-061f-4995-8b04-57c8eb5850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67DE9CB-1C32-4B5A-AFD3-283B4E18CA4E}">
  <ds:schemaRefs>
    <ds:schemaRef ds:uri="http://schemas.microsoft.com/sharepoint/v3/contenttype/forms"/>
  </ds:schemaRefs>
</ds:datastoreItem>
</file>

<file path=customXml/itemProps3.xml><?xml version="1.0" encoding="utf-8"?>
<ds:datastoreItem xmlns:ds="http://schemas.openxmlformats.org/officeDocument/2006/customXml" ds:itemID="{616FB4FF-B56E-4197-ACB0-DFB3DF486625}">
  <ds:schemaRefs>
    <ds:schemaRef ds:uri="http://schemas.microsoft.com/office/2006/metadata/properties"/>
    <ds:schemaRef ds:uri="http://schemas.microsoft.com/office/infopath/2007/PartnerControls"/>
    <ds:schemaRef ds:uri="e00eb085-8d1b-47ab-9f75-c48ad583d8cf"/>
    <ds:schemaRef ds:uri="3a419710-061f-4995-8b04-57c8eb5850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6</vt:i4>
      </vt:variant>
    </vt:vector>
  </HeadingPairs>
  <TitlesOfParts>
    <vt:vector size="15" baseType="lpstr">
      <vt:lpstr>PLAN DE ACCION</vt:lpstr>
      <vt:lpstr>IN-PEI-GCI-001</vt:lpstr>
      <vt:lpstr>IN-PEI GES-GCI-002</vt:lpstr>
      <vt:lpstr>IN-PEI GES-GCI-003</vt:lpstr>
      <vt:lpstr>IN-PEI GES-INV-001</vt:lpstr>
      <vt:lpstr>IN-PEI GES-INV-002</vt:lpstr>
      <vt:lpstr>IN-PEI GES-INV-003</vt:lpstr>
      <vt:lpstr>lista indicadores</vt:lpstr>
      <vt:lpstr>Hoja1</vt:lpstr>
      <vt:lpstr>'IN-PEI GES-GCI-002'!Área_de_impresión</vt:lpstr>
      <vt:lpstr>'IN-PEI GES-GCI-003'!Área_de_impresión</vt:lpstr>
      <vt:lpstr>'IN-PEI GES-INV-001'!Área_de_impresión</vt:lpstr>
      <vt:lpstr>'IN-PEI GES-INV-002'!Área_de_impresión</vt:lpstr>
      <vt:lpstr>'IN-PEI GES-INV-003'!Área_de_impresión</vt:lpstr>
      <vt:lpstr>'IN-PEI-GCI-001'!Área_de_impresión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yuli peña</dc:creator>
  <cp:keywords/>
  <dc:description/>
  <cp:lastModifiedBy>Carolina Ardila</cp:lastModifiedBy>
  <cp:revision/>
  <dcterms:created xsi:type="dcterms:W3CDTF">2021-01-29T16:02:32Z</dcterms:created>
  <dcterms:modified xsi:type="dcterms:W3CDTF">2023-01-31T01:21:53Z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0x010100B77090CA40073E45BC0A85688FD7FCCF</vt:lpwstr>
  </property>
  <property fmtid="{D5CDD505-2E9C-101B-9397-08002B2CF9AE}" pid="3" name="MediaServiceImageTags">
    <vt:lpwstr/>
  </property>
</Properties>
</file>