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defaultThemeVersion="166925"/>
  <mc:AlternateContent xmlns:mc="http://schemas.openxmlformats.org/markup-compatibility/2006">
    <mc:Choice Requires="x15">
      <x15ac:absPath xmlns:x15ac="http://schemas.microsoft.com/office/spreadsheetml/2010/11/ac" url="F:\WGH IDIPRON\IDIPRON\WILLI\Herramientas de Gestión\Herramientas de Gestión\Admon Riesgos\2023\"/>
    </mc:Choice>
  </mc:AlternateContent>
  <xr:revisionPtr revIDLastSave="0" documentId="8_{21CCE6CD-9F80-4D6F-96C0-1914BDEA381D}" xr6:coauthVersionLast="47" xr6:coauthVersionMax="47" xr10:uidLastSave="{00000000-0000-0000-0000-000000000000}"/>
  <bookViews>
    <workbookView xWindow="-120" yWindow="-120" windowWidth="29040" windowHeight="15840" xr2:uid="{38379919-64FC-4686-AAE6-94F33B0ED37E}"/>
  </bookViews>
  <sheets>
    <sheet name="Riesgo 1" sheetId="6" r:id="rId1"/>
    <sheet name="ENCUESTA DE IMPACTO R1" sheetId="7" r:id="rId2"/>
    <sheet name="Riesgo 2" sheetId="5" r:id="rId3"/>
    <sheet name="ENCUESTA DE IMPACTO R2" sheetId="2" r:id="rId4"/>
    <sheet name="Riesgo 3" sheetId="1" r:id="rId5"/>
    <sheet name="ENCUESTA DE IMPACTO R3" sheetId="8" r:id="rId6"/>
    <sheet name="Datos" sheetId="4" state="hidden" r:id="rId7"/>
  </sheets>
  <definedNames>
    <definedName name="_xlnm.Print_Area" localSheetId="0">'Riesgo 1'!$A$1:$AG$22</definedName>
    <definedName name="_xlnm.Print_Area" localSheetId="2">'Riesgo 2'!$A$1:$AG$22</definedName>
    <definedName name="_xlnm.Print_Area" localSheetId="4">'Riesgo 3'!$A$1:$AG$22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 i="6" l="1"/>
  <c r="L21" i="6"/>
  <c r="L20" i="6"/>
  <c r="L19" i="6"/>
  <c r="M16" i="6" s="1"/>
  <c r="L18" i="6"/>
  <c r="L17" i="6"/>
  <c r="L16" i="6"/>
  <c r="G16" i="6"/>
  <c r="H16" i="6" s="1"/>
  <c r="L22" i="5"/>
  <c r="L21" i="5"/>
  <c r="L20" i="5"/>
  <c r="L19" i="5"/>
  <c r="L18" i="5"/>
  <c r="L17" i="5"/>
  <c r="L16" i="5"/>
  <c r="M16" i="5" s="1"/>
  <c r="M19" i="5" s="1"/>
  <c r="G16" i="5"/>
  <c r="H16" i="5" s="1"/>
  <c r="G16" i="1"/>
  <c r="H16" i="1" s="1"/>
  <c r="L22" i="1"/>
  <c r="L21" i="1"/>
  <c r="L20" i="1"/>
  <c r="L19" i="1"/>
  <c r="L18" i="1"/>
  <c r="L17" i="1"/>
  <c r="L16" i="1"/>
  <c r="M19" i="6" l="1"/>
  <c r="O19" i="6" s="1"/>
  <c r="O19" i="5"/>
  <c r="P16" i="5"/>
  <c r="M16" i="1"/>
  <c r="M19" i="1" s="1"/>
  <c r="O19" i="1" s="1"/>
  <c r="Q19" i="1" s="1"/>
  <c r="R16" i="1" s="1"/>
  <c r="S16" i="1" s="1"/>
  <c r="T16" i="1" s="1"/>
  <c r="P16" i="6" l="1"/>
  <c r="Q19" i="6"/>
  <c r="R16" i="6" s="1"/>
  <c r="S16" i="6" s="1"/>
  <c r="T16" i="6" s="1"/>
  <c r="O16" i="6"/>
  <c r="Q19" i="5"/>
  <c r="R16" i="5" s="1"/>
  <c r="S16" i="5" s="1"/>
  <c r="T16" i="5" s="1"/>
  <c r="O16" i="5"/>
  <c r="P16" i="1"/>
  <c r="O16" i="1"/>
</calcChain>
</file>

<file path=xl/sharedStrings.xml><?xml version="1.0" encoding="utf-8"?>
<sst xmlns="http://schemas.openxmlformats.org/spreadsheetml/2006/main" count="492" uniqueCount="173">
  <si>
    <t>CÓDIGO</t>
  </si>
  <si>
    <t>VERSIÓN</t>
  </si>
  <si>
    <t>MAPA DE RIESGOS DE CORRUPCIÓN</t>
  </si>
  <si>
    <t>PÁGINA</t>
  </si>
  <si>
    <t xml:space="preserve">1 de 1 </t>
  </si>
  <si>
    <t>VIGENTE DESDE</t>
  </si>
  <si>
    <t>PROCESO</t>
  </si>
  <si>
    <t>PROCESOS MISIONALES</t>
  </si>
  <si>
    <t>FECHA DE ACTUALIZACIÓN</t>
  </si>
  <si>
    <t>OBJETIVO DEL PROCESO</t>
  </si>
  <si>
    <t>FORMULACIÓN</t>
  </si>
  <si>
    <t>1 SEGUIMIENTO</t>
  </si>
  <si>
    <t>3 SEGUIMIENTO</t>
  </si>
  <si>
    <t>ALCANCE DEL PROCESO</t>
  </si>
  <si>
    <t>X</t>
  </si>
  <si>
    <t>IDENTIFICACIÓN DEL RIESGO</t>
  </si>
  <si>
    <t>VALORACIÓN DEL RIESGO</t>
  </si>
  <si>
    <t xml:space="preserve">MONITOREO </t>
  </si>
  <si>
    <t>SEGUIMIENTO Y EVALUACIÓN</t>
  </si>
  <si>
    <t>No. de Riesgo</t>
  </si>
  <si>
    <t>CAUSA</t>
  </si>
  <si>
    <t>RIESGO</t>
  </si>
  <si>
    <t>CONSECUENCIA</t>
  </si>
  <si>
    <t>ANÁLISIS DEL RIESGO</t>
  </si>
  <si>
    <t>EVALUACIÓN DEL RIESGO</t>
  </si>
  <si>
    <t>RIESGO RESIDUAL</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</si>
  <si>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</si>
  <si>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</si>
  <si>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</si>
  <si>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</si>
  <si>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</si>
  <si>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</si>
  <si>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</si>
  <si>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</si>
  <si>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 xml:space="preserve">DEBE ESTABLECER ACCIONES PARA FORTALECER EL CONTROL </t>
  </si>
  <si>
    <t>CONTROLES AYUDAN A DISMINUIR PROBABILIDAD</t>
  </si>
  <si>
    <t>PROBABILIDAD RESIDUAL</t>
  </si>
  <si>
    <t>ZONA DE RIESGO RESIDUAL</t>
  </si>
  <si>
    <t>OPCIÓN DE MANEJO</t>
  </si>
  <si>
    <t>ACCIONES DE CONTINGENCIA EN CASO DE MATERIALIZACIÓN DEL RIESGO</t>
  </si>
  <si>
    <t>ACCIONESPARA EL FORTALECIMIENTO DE LOS CONTROLES</t>
  </si>
  <si>
    <t>PROBABILIDAD INHERENTE</t>
  </si>
  <si>
    <t>IMPACTO INHERENTE</t>
  </si>
  <si>
    <t>ZONA DE RIESGO INHERENTE</t>
  </si>
  <si>
    <t>ACCIONES A IMPLEMENTAR PARA EL FORTALECIMIENTO</t>
  </si>
  <si>
    <t>PERIODO DE EJECUCIÓN DE LAS ACCIONES A IMPLEMENTAR</t>
  </si>
  <si>
    <t>FECHA DEL MONITOREO</t>
  </si>
  <si>
    <t>REPORTE DE LA EJECUCIÓN DE LOS CONTROLES</t>
  </si>
  <si>
    <t>REPORTE DE LA EJECUCIÓN DE LAS ACCIONES PARA EL FORTALECIMENTO DEL RIESGO</t>
  </si>
  <si>
    <t>REPORTE DE LAS ACCIONES DESARROLLADAS EN CASO DE QUE SE HAYA MATERIALIZADO EL RIESGO</t>
  </si>
  <si>
    <t>OBSERVACIONES DEL MONITOREO</t>
  </si>
  <si>
    <t xml:space="preserve">OBSERVACIONES OFICINA ASESORA DE PLANEACIÓN </t>
  </si>
  <si>
    <t>OBSERVACIONES OFICINA DE          CONTROL INTERNO</t>
  </si>
  <si>
    <t>* Inobservancia por parte de los equipos psicosociales a los procedimientos y controles establecidos.
* Ausencia o debilidad en el seguimiento y controles que se realizan sobre las acciones desarrolladas y evidencias presentadas por los equipos.</t>
  </si>
  <si>
    <t xml:space="preserve">Manipulación y alteración de la información de los NNAJ por parte de los funcionarios y/o contratistas del proceso misional para beneficiar o priorizar en la prestación de los servicios a un beneficiario que no cumplen con los criterios requeridos. </t>
  </si>
  <si>
    <t xml:space="preserve">
* Favorecimiento por parte del equipo humano a cargo del proceso de postulación de jóvenes y verificación de cumplimiento de criterios, para vinculación a  actividades de corresponsabilidad.</t>
  </si>
  <si>
    <t>BAJA</t>
  </si>
  <si>
    <t>MAYOR</t>
  </si>
  <si>
    <t>Gerencia de Capacidades -  Psicosocial: 
Los profesionales del Componente de Derecho Psicosocial, y los delegados y/o coordinadores de las dimensiones de derechos  participan en Comité Misional que se realiza mensualmente, con el fin de exponer los casos de NNA y las decisiones tomadas en lo relacionado a UPI a la que será remitido validando los requisitos de ingreso con las valoraciones realizadas por ellos registrados en el formato Acta M-GDO-FT-004.
Gerencia de Capacidades - Educación
El responsable de la coordinación de la dimensión de educación verifica los documentos de los AJ, cada semestre y los presenta a la Comisión de Evaluación y Promoción en el formato M-PSS-FT-039. Si el joven no cumple con la documentación entregada se rechaza para promoción y si cumple se pasa para validación en Comisión de Evaluación Escuela Pedagógica Integral IDIPRON.
El responsable de la secretaría académica de la dimensión de educación realiza seguimiento semestral a los formatos de comisión y evaluación, realizado a través de drive del correo secretariacademica@idipron.gov.co, constatando que la documentación entregada corresponde a los casos de NNAJ aprobados en la misma. Si el joven no cumple con la documentación entregada se rechaza para promoción y si cumple se pasa para validación en Comisión de Evaluación Escuela Pedagógica Integral IDIPRON.
Gerencia de Capacidades - Espiritualidad: 
El responsable de la coordinación de la dimensión de espiritualidad verifica mensualmente la veracidad del registro de las actividades con los NNAJ en los formatos y cargue de la información en el SIMI, a fin de establecer el cumplimiento de las cláusulas de custodia y manejo de la información documentado en formato Acta M-GDO-FT-004.</t>
  </si>
  <si>
    <t>¿Existe un responsable asignado a la ejecución del control?</t>
  </si>
  <si>
    <t>ASIGNADO</t>
  </si>
  <si>
    <t>FUERTE (SIEMPRE SE EJECUTA)</t>
  </si>
  <si>
    <t>DIRECTAMENTE</t>
  </si>
  <si>
    <t>REDUCIR EL RIESGO</t>
  </si>
  <si>
    <t xml:space="preserve">* Observando el debido proceso, informar la situación al superior inmediato y a la Subdirección de Lineamientos y Politicas  acompañado de los documentos que soportan la manipulación o alteración, para que se tomen las acciones pertinentes y se ponga en conocimiento de las autoridades compententes.
</t>
  </si>
  <si>
    <t>Una Capacitación trimestral con el equipo de trabajo sobre  la importancia del buen manejo y diligenciamiento de los formatos requeridos para las evidencias de las actividades realizadas, documentada en Acta M-GDO-FT-004.</t>
  </si>
  <si>
    <t xml:space="preserve">1 de Febrero 2022 a 30 de noviembre de 2022 </t>
  </si>
  <si>
    <t>¿El responsable tiene la autoridad y adecuada segregación de funciones en la ejecución del control?</t>
  </si>
  <si>
    <t>ADECUADO</t>
  </si>
  <si>
    <t>¿La oportunidad en que se ejecuta el control ayuda a prevenir la mitigación del riesgo o a detectar la materialización del riesgo de manera oportuna?</t>
  </si>
  <si>
    <t>Oportuna</t>
  </si>
  <si>
    <t>No. De columnas en la matriz de riesgo que se desplaza en el eje de la probabilidad.</t>
  </si>
  <si>
    <t>¿Las actividades que se desarrollan en el
control realmente buscan por si sola prevenir o detectar las causas que pueden dar origen al riesgo, Ej.: verificar, validar, cotejar, comparar, revisar, etc.?</t>
  </si>
  <si>
    <t>Detectar</t>
  </si>
  <si>
    <t>¿SE MATERIALIZO EL RIESGO DURANTE EL PERIODO?</t>
  </si>
  <si>
    <t>PRODUCTO O REGISTRO QUE QUEDA DE LA EJECUCIÓN DE LAS ACCIONES PARA FORTALECER EL RIESGO</t>
  </si>
  <si>
    <t>¿La fuente de información que se utiliza en el desarrollo del control es información confiable que permita mitigar el riesgo?</t>
  </si>
  <si>
    <t>CONFIABLE</t>
  </si>
  <si>
    <t>¿Las observaciones, desviaciones o diferencias identificadas como resultados de la ejecución del control son investigadas y resueltas de manera oportuna?</t>
  </si>
  <si>
    <t>SE INVESTIGAN Y SE RESUELVEN OPORTUNAMENTE</t>
  </si>
  <si>
    <t>NO</t>
  </si>
  <si>
    <t>Capacitación registrada en formato de Acta A-GDO-FT-004</t>
  </si>
  <si>
    <t>¿Se deja evidencia o rastro de la ejecución del control que permita a cualquier tercero con la evidencia llegar a la misma conclusión?</t>
  </si>
  <si>
    <t>COMPLETA</t>
  </si>
  <si>
    <t>FORMATO PARA DETERMINAR EL IMPACTO</t>
  </si>
  <si>
    <t xml:space="preserve">Nº </t>
  </si>
  <si>
    <t xml:space="preserve">PREGUNTA </t>
  </si>
  <si>
    <t>RESPUESTA</t>
  </si>
  <si>
    <t>SI EL RIESGO DE CORRUPCIÓN SE MATERIALIZA PODRÍA...</t>
  </si>
  <si>
    <t>SI</t>
  </si>
  <si>
    <t>¿Afectar al grupo de funcionarios del proceso?</t>
  </si>
  <si>
    <t>¿Afectar el cumplimiento de metas y objetivos de la dependencia?</t>
  </si>
  <si>
    <t xml:space="preserve">¿Afectar el cumplimiento de misión de la Entidad? </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</si>
  <si>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</si>
  <si>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</si>
  <si>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</si>
  <si>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</si>
  <si>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</si>
  <si>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</si>
  <si>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</si>
  <si>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</si>
  <si>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</si>
  <si>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</si>
  <si>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</si>
  <si>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</si>
  <si>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</si>
  <si>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</si>
  <si>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</si>
  <si>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</si>
  <si>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TOTAL PREGUNTAS AFIRMATIVAS:                     
TOTAL PREGUNTAS NEGATIVAS:</t>
  </si>
  <si>
    <r>
      <t>·</t>
    </r>
    <r>
      <rPr>
        <sz val="7"/>
        <color theme="1"/>
        <rFont val="Times New Roman"/>
        <family val="1"/>
      </rPr>
      <t>  </t>
    </r>
    <r>
      <rPr>
        <sz val="11"/>
        <color theme="1"/>
        <rFont val="Times New Roman"/>
        <family val="1"/>
      </rPr>
      <t xml:space="preserve">Responder afirmativamente de </t>
    </r>
    <r>
      <rPr>
        <b/>
        <sz val="11"/>
        <color theme="1"/>
        <rFont val="Times New Roman"/>
        <family val="1"/>
      </rPr>
      <t>UNA a CINCO</t>
    </r>
    <r>
      <rPr>
        <sz val="11"/>
        <color theme="1"/>
        <rFont val="Times New Roman"/>
        <family val="1"/>
      </rPr>
      <t xml:space="preserve"> pregunta(s) genera un impacto </t>
    </r>
    <r>
      <rPr>
        <b/>
        <sz val="11"/>
        <color theme="1"/>
        <rFont val="Times New Roman"/>
        <family val="1"/>
      </rPr>
      <t>MODERADO.</t>
    </r>
  </si>
  <si>
    <r>
      <t>·</t>
    </r>
    <r>
      <rPr>
        <sz val="7"/>
        <color theme="1"/>
        <rFont val="Times New Roman"/>
        <family val="1"/>
      </rPr>
      <t xml:space="preserve">  </t>
    </r>
    <r>
      <rPr>
        <sz val="11"/>
        <color theme="1"/>
        <rFont val="Times New Roman"/>
        <family val="1"/>
      </rPr>
      <t xml:space="preserve">Responder afirmativamente de </t>
    </r>
    <r>
      <rPr>
        <b/>
        <sz val="11"/>
        <color theme="1"/>
        <rFont val="Times New Roman"/>
        <family val="1"/>
      </rPr>
      <t>SEIS a ONCE</t>
    </r>
    <r>
      <rPr>
        <sz val="11"/>
        <color theme="1"/>
        <rFont val="Times New Roman"/>
        <family val="1"/>
      </rPr>
      <t xml:space="preserve"> preguntas genera un impacto </t>
    </r>
    <r>
      <rPr>
        <b/>
        <sz val="11"/>
        <color theme="1"/>
        <rFont val="Times New Roman"/>
        <family val="1"/>
      </rPr>
      <t>MAYOR.</t>
    </r>
  </si>
  <si>
    <r>
      <t>·</t>
    </r>
    <r>
      <rPr>
        <sz val="7"/>
        <color theme="1"/>
        <rFont val="Times New Roman"/>
        <family val="1"/>
      </rPr>
      <t>  </t>
    </r>
    <r>
      <rPr>
        <sz val="11"/>
        <color theme="1"/>
        <rFont val="Times New Roman"/>
        <family val="1"/>
      </rPr>
      <t xml:space="preserve">Responder afirmativamente de </t>
    </r>
    <r>
      <rPr>
        <b/>
        <sz val="11"/>
        <color theme="1"/>
        <rFont val="Times New Roman"/>
        <family val="1"/>
      </rPr>
      <t>DOCE a DIECINUEVE</t>
    </r>
    <r>
      <rPr>
        <sz val="11"/>
        <color theme="1"/>
        <rFont val="Times New Roman"/>
        <family val="1"/>
      </rPr>
      <t xml:space="preserve"> preguntas genera un impacto </t>
    </r>
    <r>
      <rPr>
        <b/>
        <sz val="11"/>
        <color theme="1"/>
        <rFont val="Times New Roman"/>
        <family val="1"/>
      </rPr>
      <t>CATASTRÓFICO.</t>
    </r>
  </si>
  <si>
    <r>
      <rPr>
        <b/>
        <sz val="11"/>
        <color theme="1"/>
        <rFont val="Times New Roman"/>
        <family val="1"/>
      </rPr>
      <t xml:space="preserve">MODERADO: </t>
    </r>
    <r>
      <rPr>
        <sz val="11"/>
        <color theme="1"/>
        <rFont val="Times New Roman"/>
        <family val="1"/>
      </rPr>
      <t>Genera medianas consecuencias sobre la entidad.</t>
    </r>
  </si>
  <si>
    <r>
      <rPr>
        <b/>
        <sz val="11"/>
        <color theme="1"/>
        <rFont val="Times New Roman"/>
        <family val="1"/>
      </rPr>
      <t xml:space="preserve">MAYOR: </t>
    </r>
    <r>
      <rPr>
        <sz val="11"/>
        <color theme="1"/>
        <rFont val="Times New Roman"/>
        <family val="1"/>
      </rPr>
      <t>Genera altas consecuencias sobre la entidad.</t>
    </r>
  </si>
  <si>
    <r>
      <rPr>
        <b/>
        <sz val="11"/>
        <color theme="1"/>
        <rFont val="Times New Roman"/>
        <family val="1"/>
      </rPr>
      <t xml:space="preserve">CATASTROFICO: </t>
    </r>
    <r>
      <rPr>
        <sz val="11"/>
        <color theme="1"/>
        <rFont val="Times New Roman"/>
        <family val="1"/>
      </rPr>
      <t>Genera consecuencias desastrosas para la entidad.</t>
    </r>
  </si>
  <si>
    <t>* Omisión por parte de las Upis en la verificación  de las cantidades especificadas en las remisiones hechas por el proveedor contra la programación enviada desde el Economato. 
* En algunos productos las porciones entregadas pueden superar lo programado debido a cortes y presentaciones específicas, que no pueden ser menores a las requeridas.
* El no cumplimiento de la minuta al reducir las porciones a los NNAJ.
* Desactualización del cargue de asistencias en el Sistema de Información Misional SIMI, por parte de las Upi. 
* Incumplimiento del lineamiento establecido respecto al personal autorizado para el suministro de alimentación, con fundamento en su acompañamiento pedagógico a los NNAJ.
* Posibles debilidades en el control realizado sobre los bienes y recursos de transporte, destinados para el goce efectivo de los derechos de los NNAJ.
* Posible manipulación de las Terminales de Carga Asistida -TCA de las tarjetas tullave, por parte de los AJ y/o personal no autorizado para ello.
* Recarga de tarjetas TuLlave no personalizadas de los AJ o de personal no vinculado al Modelo Pedagógico, por parte de la persona encargada de las  Terminales de Carga Asistida -TCA.</t>
  </si>
  <si>
    <t>Desvío de los recursos de alimentación y de transporte destinados para los NNAJ por parte de los funcionarios y/o contratistas del proceso misional para beneficio propio o de un tercero</t>
  </si>
  <si>
    <t>Pérdida de recursos de la entidad.
Hallazgos por parte de entes de control internos y externos.
Ejecución anticipada de recursos que generan un posible déficit y la nececesidad de adiciones o nueva contratación  de los mismos.
Incumplimiento de las metas establecidas en el Proyecto.
Sanciones disciplinarias para la entidad.
Procesos penales, disciplinarios y fiscales.
* Pérdida de recursos de la Entidad.
* Hallazgos por parte de  entes de control internos y externos.</t>
  </si>
  <si>
    <t>CATASTRÓFICO</t>
  </si>
  <si>
    <r>
      <rPr>
        <b/>
        <sz val="14"/>
        <color rgb="FF000000"/>
        <rFont val="Times New Roman"/>
        <family val="1"/>
      </rPr>
      <t xml:space="preserve">GERENCIA ADMINISTRATIVA
</t>
    </r>
    <r>
      <rPr>
        <sz val="14"/>
        <color rgb="FF000000"/>
        <rFont val="Times New Roman"/>
        <family val="1"/>
      </rPr>
      <t xml:space="preserve">1. El funcionario o contratista delegado para el seguimiento de solicitud de servicios de transporte, verifica la prestación de los servicios de transporte requeridos a laGerencia Administrativa a través del diligenciamiento de  una matriz de control diario, en la cual se consignan las observaciones(negacion y/o aprobacion del servicio, fin del servicios, calidad en la prestacion del servicio) de la revisión realizada y cuando se niegan las solicitudes se envía correo informando a las Unidades. 
</t>
    </r>
    <r>
      <rPr>
        <b/>
        <sz val="14"/>
        <color rgb="FF000000"/>
        <rFont val="Times New Roman"/>
        <family val="1"/>
      </rPr>
      <t xml:space="preserve">Convenio SITP 
</t>
    </r>
    <r>
      <rPr>
        <sz val="14"/>
        <color rgb="FF000000"/>
        <rFont val="Times New Roman"/>
        <family val="1"/>
      </rPr>
      <t xml:space="preserve">Gerencia Operativa: 1. El Auxiliar Administrativo de la Upi, cuando se presenten ingresos de AJ, verifica en SIMI si los beneficiarios de IDIPRON cumplen los requisitos para acceder al convenio SITP (Se encuentren activos y hagan parte de contexto externado), para hacer el registro de formato digital SOLICITUD DE TARJETAS SITP PARA AJ M-PSS-FT-074 de las necesidades de los AJ, y con ello proporcionarles la tarjeta en las Unidades con cobertura de este beneficio.  
2. El funcionario o contratista responsable de la coordinación del Convenio SITP, verifica semanalmente que la información de las Planillas de Control SITP de las Upi, la reportada por Recaudo Bogotá S.A.S y las asistencias reportadas en SIMI, sean usuarios del IDIPRON del contexto externado, el cual se documenta en Base de Excel seguimiento recargas Tullave STMEO y envía vía correo electrónico solicitud de ajustes a las inconsistencias encontradas en las planillas de control diarias entregadas por los responsables de Unidad; quienes deben indicar por el mismo medio las acciones de mejora realizadas.
3. El funcionario o contratista responsable de liderar el Contexto Externado verifica mensualmente el desarrollo de las acciones de mejora por cada responsable de Upi, en las reuniones de Comité Misional de Contexto que se documentan en formato Acta A-GDO-FT-004.
</t>
    </r>
    <r>
      <rPr>
        <b/>
        <sz val="14"/>
        <color rgb="FF000000"/>
        <rFont val="Times New Roman"/>
        <family val="1"/>
      </rPr>
      <t xml:space="preserve">Gerencia de Recursos Físicos - Economato
</t>
    </r>
    <r>
      <rPr>
        <sz val="14"/>
        <color rgb="FF000000"/>
        <rFont val="Times New Roman"/>
        <family val="1"/>
      </rPr>
      <t xml:space="preserve">1. El funcionario y/o contratista responsable de economato verifica mensualmente las cantidades programadas vs cantidades entregadas según remisiones por el proveedor en el formato Cuadro de Evaluación de Cumplimiento Proveedor/UPI A-GIAE-FT-031, mes vencido por facturación de alimentos.
2.	El funcionario y/o contratista responsable de economato revisa semanalmente en SIMI Coberturas de NNAJ en las UPIs para realizar programación de entrega de alimentos de acuerdo con reporte solicitado a soportesimi@idipron.gov.co.
</t>
    </r>
  </si>
  <si>
    <t>* Observando el debido proceso, informar la situación al superior inmediato y a la Subdirección de Métodos Educativos, acompañado de los documentos que soportan la manipulación o alteración, para que se tomen las acciones pertinentes y se ponga en conocimineto de las autoridades compententes.</t>
  </si>
  <si>
    <t>1. Realizar una capacitación semestral a los AJ sobre condiciones de obligatorio cumplimiento para el acceso y sostenibilidad del convenio SITP, documentando formato de Acta A-GDO-FT-004 y formato Asistencia semanal a formación, prácticas o convenios M-MEX-FT-001. 
2. Realizar una capacitación trimestral a los equipos de las Upi sobre el cuidado de los recursos y reiteración de las condiciones de seguridad en el cargue del beneficio en las tarjetas tullave de los AJ, registrándolas en formato Acta A-GDO-FT-004 y formato Registro de Asistencia Comité, Junta, Reunión, Capacitación y/o Actividades de Bienestar A-GDH-FT-010.</t>
  </si>
  <si>
    <t>* Capacitación registrada en formato de Acta A-GDO-FT-004 y formato Asistencia semanal a formación, prácticas o convenios M-MEX-FT-001. 
* Capacitación registrada en formato Acta A-GDO-FT-004 y formato Registro de Asistencia Comité, Junta, Reunión, Capacitación y/o Actividades de Bienestar A-GDH-FT-010</t>
  </si>
  <si>
    <t>* Proyección de insumos y equipamientos que no se ajustan a las necesidades presentadas 
* Tiempos de entrega de materiales e insumos que no coinciden con la programación. 
* Influencia en la distribución de los insumos y/o elementos por profesionales o personal  a cargo de los mismos.
* Falencias en el registro y control de herramientas,  elementos, materiales, equipamentos e insumos entregados para el  desarrollo de las actividades
* Alteración de la información registrada para el control de entradas y salidas de insumos.
* Baja apropiación de los NNAJ sobre el cuidado y uso adecuado de los insumos entregados.
* Ausencia o debilidad en el seguimiento y controles que se realizan sobre las acciones desarrolladas y evidencias presentadas por los equipos, donde se verifique el uso de los recursos.
* Debilidades en el control del uso de las instalaciones de las  UPI  en actividades que no responden la misionalidad del Instituto.</t>
  </si>
  <si>
    <t xml:space="preserve">
Sustracción o desvío, de elementos, materiales, herramientas, insumos, recursos, bienes y equipamentos destinados al proceso de atención integral de los NNAJ, por parte de los funcionarios y/o contratistas de los procesos misionales, para beneficio propio o de personas no vinculadas al Instituto.</t>
  </si>
  <si>
    <t>* Deficiencia en la existencia de insumos para el cumplimiento de la atención que se requiere.
* Hallazgos de los entes de control.
 * Desmotivación de las y los NNAJ en la realización las actividades.
* Impacto negativo a la imagen institucional.</t>
  </si>
  <si>
    <t>MEDIA</t>
  </si>
  <si>
    <r>
      <rPr>
        <b/>
        <sz val="14"/>
        <color rgb="FF000000"/>
        <rFont val="Times New Roman"/>
        <family val="1"/>
      </rPr>
      <t xml:space="preserve">Gerencia de Capacidades y Derechos - Área de Salud
</t>
    </r>
    <r>
      <rPr>
        <sz val="14"/>
        <color rgb="FF000000"/>
        <rFont val="Times New Roman"/>
        <family val="1"/>
      </rPr>
      <t xml:space="preserve">
El auxiliar administrativo de la dimensión de Salud realiza la verificación semestral a las áreas de enfermería y odontología de los insumos entregados, contra la información registrada en las planillas en físico y en el SIMI de los servicios prestados,  dejando como evidencia de la verificación el formato Acta de Reunión A-GDO-FT-004.
</t>
    </r>
    <r>
      <rPr>
        <b/>
        <sz val="14"/>
        <color rgb="FF000000"/>
        <rFont val="Times New Roman"/>
        <family val="1"/>
      </rPr>
      <t xml:space="preserve">Gerencia de Capacidades y Derechos - Área de Educación
</t>
    </r>
    <r>
      <rPr>
        <sz val="14"/>
        <color rgb="FF000000"/>
        <rFont val="Times New Roman"/>
        <family val="1"/>
      </rPr>
      <t xml:space="preserve">
El funcionario o contratista de la dimensión de educación del componente de formación técnica realiza seguimiento mensual sobre el adecuado uso de insumos en los talleres, mediante comparación de saldos con soportes de entrega y verificación presentados, consignando el resultado de la revisión en la casilla de observación de la base de datos consolidada Gasto de Insumos en Talleres. 
</t>
    </r>
    <r>
      <rPr>
        <b/>
        <sz val="14"/>
        <color rgb="FF000000"/>
        <rFont val="Times New Roman"/>
        <family val="1"/>
      </rPr>
      <t xml:space="preserve">Espiritualidad
</t>
    </r>
    <r>
      <rPr>
        <sz val="14"/>
        <color rgb="FF000000"/>
        <rFont val="Times New Roman"/>
        <family val="1"/>
      </rPr>
      <t xml:space="preserve">
El funcionario o contratista de la dimensión de Espiritualidad realiza seguimiento mensual al uso efectivo de estos recursos entregados, mediante la revisión de formatos de ENTREGA DE ELEMENTOS DE CONSUMO A SERVIDORES A-GIAE-FT-018,  frente a los recursos usados descritos en los talleres realizados, documentando las observaciones, inconsistencias o resultados en el formato acta de reunión (A-GDO-FT-004).  
</t>
    </r>
    <r>
      <rPr>
        <b/>
        <sz val="14"/>
        <color rgb="FF000000"/>
        <rFont val="Times New Roman"/>
        <family val="1"/>
      </rPr>
      <t xml:space="preserve">Gerencia de Recursos Físicos
</t>
    </r>
    <r>
      <rPr>
        <sz val="14"/>
        <color rgb="FF000000"/>
        <rFont val="Times New Roman"/>
        <family val="1"/>
      </rPr>
      <t xml:space="preserve">El funcionario o contratista asignado para coordinar el seguimiento de  los bienes de consumo y consumo controlado asignados para el cumplimiento de la misionalidad del Instituto realiza verificación en unidades de almacenamiento, cotejando información con los  formatos de entrega y salida de elementos recibidos por los funcionarios y los NNAJ contra el formato de control de espacio de almacenamiento y de talleres en cumplimiento al procedimiento A-GIAE-PR-010, registrada en formato Acta de Reunión A-GDO-FT-004. </t>
    </r>
  </si>
  <si>
    <t>* Observando el debido proceso, informar la situación al superior inmediato y a la Gerencia de recursos Físicos, acompañado de los documentos que soportan la manipulación o alteración, para que se tomen las acciones pertinentes y se ponga en conocimineto de las autoridades compententes.</t>
  </si>
  <si>
    <t>Realizar capacitaciones semestrales en torno a la implementación del procedimiento A-GIAE-PR-010 con equipos de las UPIS</t>
  </si>
  <si>
    <t>Acta de reunión en formato Acta A-GDO-FT-004</t>
  </si>
  <si>
    <t>CONDICIONES RIESGO INHERENTE</t>
  </si>
  <si>
    <t>Asignado</t>
  </si>
  <si>
    <t>No Asignado</t>
  </si>
  <si>
    <t>MUY BAJA</t>
  </si>
  <si>
    <t>MODERADO</t>
  </si>
  <si>
    <t>MUY BAJA - MODERADO</t>
  </si>
  <si>
    <t>Adecuado</t>
  </si>
  <si>
    <t>Inadecuado</t>
  </si>
  <si>
    <t>MUY BAJA - MAYOR</t>
  </si>
  <si>
    <t>ALTO</t>
  </si>
  <si>
    <t>Inoportuna</t>
  </si>
  <si>
    <t>MUY BAJA - CATASTRÓFICO</t>
  </si>
  <si>
    <t>EXTREMO</t>
  </si>
  <si>
    <t>Prevenir</t>
  </si>
  <si>
    <t>No es un control</t>
  </si>
  <si>
    <t>ALTA</t>
  </si>
  <si>
    <t>BAJA - MODERADO</t>
  </si>
  <si>
    <t>Confiable</t>
  </si>
  <si>
    <t>No Confiable</t>
  </si>
  <si>
    <t>MUY ALTA</t>
  </si>
  <si>
    <t>BAJA - MAYOR</t>
  </si>
  <si>
    <t>Se investigan y resuelven oportunamente</t>
  </si>
  <si>
    <t>No se investigan, ni resuelven oportunamente</t>
  </si>
  <si>
    <t>BAJA - CATASTRÓFICO</t>
  </si>
  <si>
    <t>Completa</t>
  </si>
  <si>
    <t>Incopleta</t>
  </si>
  <si>
    <t>No existe</t>
  </si>
  <si>
    <t>Opciones de Manejo</t>
  </si>
  <si>
    <t>MEDIA - MODERADO</t>
  </si>
  <si>
    <t>MEDIA - MAYOR</t>
  </si>
  <si>
    <t>MEDIA - CATASTRÓFICO</t>
  </si>
  <si>
    <t>EVITAR EL RIESGO</t>
  </si>
  <si>
    <t>ALTA - MODERADO</t>
  </si>
  <si>
    <t>ALTA - MAYOR</t>
  </si>
  <si>
    <t>ALTA - CATASTRÓFICO</t>
  </si>
  <si>
    <t>MUY ALTA - MODERADO</t>
  </si>
  <si>
    <t>MUY ALTA - MAYOR</t>
  </si>
  <si>
    <t>MUY ALTA - CATASTRÓFICO</t>
  </si>
  <si>
    <t>DIRECCIONAMIENTO ESTRATÉGICO</t>
  </si>
  <si>
    <t>E-DES-FT-020</t>
  </si>
  <si>
    <t>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</si>
</sst>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1"/>
      <color theme="1"/>
      <name val="Calibri"/>
      <family val="2"/>
      <scheme val="minor"/>
    </font>
    <font>
      <b/>
      <sz val="10"/>
      <color theme="1"/>
      <name val="Times New Roman"/>
      <family val="1"/>
    </font>
    <font>
      <sz val="10"/>
      <color theme="1"/>
      <name val="Times New Roman"/>
      <family val="1"/>
    </font>
    <font>
      <b/>
      <sz val="11"/>
      <color theme="1"/>
      <name val="Times New Roman"/>
      <family val="1"/>
    </font>
    <font>
      <sz val="11"/>
      <color theme="1"/>
      <name val="Times New Roman"/>
      <family val="1"/>
    </font>
    <font>
      <b/>
      <sz val="10"/>
      <name val="Times New Roman"/>
      <family val="1"/>
    </font>
    <font>
      <b/>
      <sz val="12"/>
      <name val="Times New Roman"/>
      <family val="1"/>
    </font>
    <font>
      <b/>
      <sz val="14"/>
      <color theme="1"/>
      <name val="Times New Roman"/>
      <family val="1"/>
    </font>
    <font>
      <sz val="12"/>
      <color theme="1"/>
      <name val="Times New Roman"/>
      <family val="1"/>
    </font>
    <font>
      <b/>
      <sz val="16"/>
      <color theme="1"/>
      <name val="Times New Roman"/>
      <family val="1"/>
    </font>
    <font>
      <b/>
      <sz val="12"/>
      <color theme="1"/>
      <name val="Times New Roman"/>
      <family val="1"/>
    </font>
    <font>
      <sz val="11"/>
      <color theme="1"/>
      <name val="Symbol"/>
      <family val="1"/>
      <charset val="2"/>
    </font>
    <font>
      <sz val="7"/>
      <color theme="1"/>
      <name val="Times New Roman"/>
      <family val="1"/>
    </font>
    <font>
      <sz val="16"/>
      <color theme="1"/>
      <name val="Times New Roman"/>
      <family val="1"/>
    </font>
    <font>
      <b/>
      <sz val="20"/>
      <color theme="1"/>
      <name val="Calibri"/>
      <family val="2"/>
      <scheme val="minor"/>
    </font>
    <font>
      <sz val="14"/>
      <color theme="1"/>
      <name val="Times New Roman"/>
      <family val="1"/>
    </font>
    <font>
      <sz val="12"/>
      <name val="Times New Roman"/>
      <family val="1"/>
    </font>
    <font>
      <sz val="14"/>
      <name val="Times New Roman"/>
      <family val="1"/>
    </font>
    <font>
      <b/>
      <sz val="26"/>
      <color theme="1"/>
      <name val="Times New Roman"/>
      <family val="1"/>
    </font>
    <font>
      <sz val="10"/>
      <name val="Times New Roman"/>
      <family val="1"/>
    </font>
    <font>
      <b/>
      <sz val="14"/>
      <color rgb="FF000000"/>
      <name val="Times New Roman"/>
      <family val="1"/>
    </font>
    <font>
      <sz val="14"/>
      <color rgb="FF000000"/>
      <name val="Times New Roman"/>
      <family val="1"/>
    </font>
    <font>
      <sz val="10"/>
      <color rgb="FF000000"/>
      <name val="Times New Roman"/>
      <family val="1"/>
    </font>
    <font>
      <sz val="10"/>
      <color theme="1"/>
      <name val="Times New Roman"/>
      <family val="1"/>
    </font>
    <font>
      <b/>
      <sz val="11"/>
      <color rgb="FF000000"/>
      <name val="Times New Roman"/>
      <family val="1"/>
    </font>
    <font>
      <sz val="10"/>
      <color rgb="FF000000"/>
      <name val="Times New Roman"/>
      <family val="1"/>
    </font>
  </fonts>
  <fills count="10">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D9D9D9"/>
        <bgColor indexed="64"/>
      </patternFill>
    </fill>
    <fill>
      <patternFill patternType="solid">
        <fgColor theme="5" tint="0.59999389629810485"/>
        <bgColor indexed="64"/>
      </patternFill>
    </fill>
    <fill>
      <patternFill patternType="solid">
        <fgColor rgb="FFFFF2CC"/>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hair">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rgb="FF000000"/>
      </bottom>
      <diagonal/>
    </border>
    <border>
      <left style="thin">
        <color indexed="64"/>
      </left>
      <right style="medium">
        <color indexed="64"/>
      </right>
      <top/>
      <bottom style="medium">
        <color rgb="FF000000"/>
      </bottom>
      <diagonal/>
    </border>
  </borders>
  <cellStyleXfs count="1">
    <xf numFmtId="0" fontId="0" fillId="0" borderId="0"/>
  </cellStyleXfs>
  <cellXfs count="265">
    <xf numFmtId="0" fontId="0" fillId="0" borderId="0" xfId="0"/>
    <xf numFmtId="0" fontId="3" fillId="0" borderId="0" xfId="0" applyFont="1"/>
    <xf numFmtId="0" fontId="2" fillId="0" borderId="0" xfId="0" applyFont="1"/>
    <xf numFmtId="0" fontId="6" fillId="3" borderId="10" xfId="0" applyFont="1" applyFill="1" applyBorder="1" applyAlignment="1">
      <alignment horizontal="center" vertical="center"/>
    </xf>
    <xf numFmtId="0" fontId="7" fillId="3" borderId="11" xfId="0" applyFont="1" applyFill="1" applyBorder="1" applyAlignment="1">
      <alignment horizontal="center" vertical="center" wrapText="1"/>
    </xf>
    <xf numFmtId="0" fontId="9" fillId="0" borderId="12" xfId="0" applyFont="1" applyBorder="1" applyAlignment="1">
      <alignment horizontal="justify" vertical="top" wrapText="1"/>
    </xf>
    <xf numFmtId="0" fontId="2" fillId="0" borderId="13" xfId="0" applyFont="1" applyBorder="1" applyAlignment="1" applyProtection="1">
      <alignment horizontal="center" vertical="center" wrapText="1"/>
      <protection locked="0"/>
    </xf>
    <xf numFmtId="1" fontId="9" fillId="0" borderId="13" xfId="0" applyNumberFormat="1" applyFont="1" applyBorder="1" applyAlignment="1">
      <alignment horizontal="center" vertical="center"/>
    </xf>
    <xf numFmtId="0" fontId="9" fillId="0" borderId="15" xfId="0" applyFont="1" applyBorder="1" applyAlignment="1">
      <alignment horizontal="justify" vertical="top" wrapText="1"/>
    </xf>
    <xf numFmtId="0" fontId="2" fillId="0" borderId="16" xfId="0" applyFont="1" applyBorder="1" applyAlignment="1" applyProtection="1">
      <alignment horizontal="center" vertical="center" wrapText="1"/>
      <protection locked="0"/>
    </xf>
    <xf numFmtId="1" fontId="9" fillId="0" borderId="16" xfId="0" applyNumberFormat="1" applyFont="1" applyBorder="1" applyAlignment="1">
      <alignment horizontal="center" vertical="center"/>
    </xf>
    <xf numFmtId="0" fontId="9" fillId="0" borderId="0" xfId="0" applyFont="1" applyAlignment="1">
      <alignment vertical="top" wrapText="1"/>
    </xf>
    <xf numFmtId="0" fontId="9" fillId="5" borderId="1" xfId="0" applyFont="1" applyFill="1" applyBorder="1" applyAlignment="1">
      <alignment horizontal="center" vertical="center" wrapText="1"/>
    </xf>
    <xf numFmtId="0" fontId="9" fillId="0" borderId="19" xfId="0" applyFont="1" applyBorder="1" applyAlignment="1">
      <alignment horizontal="justify" vertical="top" wrapText="1"/>
    </xf>
    <xf numFmtId="0" fontId="4" fillId="7" borderId="36" xfId="0" applyFont="1" applyFill="1" applyBorder="1" applyAlignment="1">
      <alignment horizontal="justify" vertical="center" wrapText="1"/>
    </xf>
    <xf numFmtId="0" fontId="4" fillId="7" borderId="35" xfId="0" applyFont="1" applyFill="1" applyBorder="1" applyAlignment="1">
      <alignment horizontal="justify" vertical="center" wrapText="1"/>
    </xf>
    <xf numFmtId="0" fontId="5" fillId="0" borderId="35" xfId="0" applyFont="1" applyBorder="1" applyAlignment="1">
      <alignment horizontal="justify" vertical="center" wrapText="1"/>
    </xf>
    <xf numFmtId="0" fontId="4" fillId="7" borderId="35" xfId="0" applyFont="1" applyFill="1" applyBorder="1" applyAlignment="1">
      <alignment horizontal="center" vertical="center" wrapText="1"/>
    </xf>
    <xf numFmtId="0" fontId="4" fillId="7" borderId="34" xfId="0" applyFont="1" applyFill="1" applyBorder="1" applyAlignment="1">
      <alignment horizontal="justify" vertical="center" wrapText="1"/>
    </xf>
    <xf numFmtId="0" fontId="0" fillId="6" borderId="43" xfId="0" applyFill="1" applyBorder="1"/>
    <xf numFmtId="0" fontId="4" fillId="7" borderId="43" xfId="0" applyFont="1" applyFill="1" applyBorder="1" applyAlignment="1">
      <alignment horizontal="justify" vertical="center" wrapText="1"/>
    </xf>
    <xf numFmtId="0" fontId="0" fillId="0" borderId="0" xfId="0" applyAlignment="1">
      <alignment wrapText="1"/>
    </xf>
    <xf numFmtId="0" fontId="2" fillId="2" borderId="6" xfId="0" applyFont="1" applyFill="1" applyBorder="1" applyAlignment="1">
      <alignment horizontal="center" vertical="center"/>
    </xf>
    <xf numFmtId="0" fontId="2" fillId="2" borderId="0" xfId="0" applyFont="1" applyFill="1" applyAlignment="1">
      <alignment horizontal="center" vertical="center"/>
    </xf>
    <xf numFmtId="14" fontId="2" fillId="2" borderId="0" xfId="0" applyNumberFormat="1" applyFont="1" applyFill="1" applyAlignment="1">
      <alignment horizontal="center" vertical="center"/>
    </xf>
    <xf numFmtId="14" fontId="2" fillId="2" borderId="6" xfId="0" applyNumberFormat="1" applyFont="1" applyFill="1" applyBorder="1" applyAlignment="1">
      <alignment horizontal="center" vertical="center"/>
    </xf>
    <xf numFmtId="0" fontId="2" fillId="2" borderId="2" xfId="0" applyFont="1" applyFill="1" applyBorder="1" applyAlignment="1">
      <alignment horizontal="left" vertical="center"/>
    </xf>
    <xf numFmtId="0" fontId="2" fillId="8" borderId="1" xfId="0" applyFont="1" applyFill="1" applyBorder="1" applyAlignment="1">
      <alignment horizontal="center" vertical="center"/>
    </xf>
    <xf numFmtId="0" fontId="0" fillId="0" borderId="1" xfId="0" applyBorder="1"/>
    <xf numFmtId="0" fontId="2" fillId="0" borderId="0" xfId="0" applyFont="1" applyAlignment="1">
      <alignment horizontal="center" vertical="center"/>
    </xf>
    <xf numFmtId="0" fontId="3" fillId="0" borderId="0" xfId="0" applyFont="1" applyAlignment="1">
      <alignment horizontal="left" vertical="center"/>
    </xf>
    <xf numFmtId="0" fontId="2" fillId="2" borderId="8" xfId="0" applyFont="1" applyFill="1" applyBorder="1" applyAlignment="1">
      <alignment vertical="center"/>
    </xf>
    <xf numFmtId="0" fontId="2" fillId="8" borderId="1"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3" borderId="7" xfId="0" applyFont="1" applyFill="1" applyBorder="1" applyAlignment="1">
      <alignment horizontal="center"/>
    </xf>
    <xf numFmtId="0" fontId="2" fillId="3" borderId="1"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2" fillId="0" borderId="0" xfId="0" applyFont="1" applyAlignment="1">
      <alignment horizontal="center"/>
    </xf>
    <xf numFmtId="0" fontId="6" fillId="3" borderId="23"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9" fillId="0" borderId="50" xfId="0" applyFont="1" applyBorder="1" applyAlignment="1">
      <alignment horizontal="justify" vertical="top" wrapText="1"/>
    </xf>
    <xf numFmtId="0" fontId="2" fillId="0" borderId="51" xfId="0" applyFont="1" applyBorder="1" applyAlignment="1" applyProtection="1">
      <alignment horizontal="center" vertical="center" wrapText="1"/>
      <protection locked="0"/>
    </xf>
    <xf numFmtId="1" fontId="9" fillId="0" borderId="51" xfId="0" applyNumberFormat="1" applyFont="1" applyBorder="1" applyAlignment="1">
      <alignment horizontal="center" vertical="center"/>
    </xf>
    <xf numFmtId="0" fontId="2" fillId="2" borderId="9" xfId="0" applyFont="1" applyFill="1" applyBorder="1" applyAlignment="1">
      <alignment horizontal="center" vertical="center"/>
    </xf>
    <xf numFmtId="0" fontId="2" fillId="0" borderId="0" xfId="0" applyFont="1" applyAlignment="1">
      <alignment horizontal="center" vertical="center" wrapText="1"/>
    </xf>
    <xf numFmtId="0" fontId="3" fillId="0" borderId="0" xfId="0" applyFont="1" applyAlignment="1" applyProtection="1">
      <alignment horizontal="center"/>
      <protection locked="0"/>
    </xf>
    <xf numFmtId="0" fontId="2" fillId="0" borderId="0" xfId="0" applyFont="1" applyAlignment="1" applyProtection="1">
      <alignment horizontal="justify" vertical="center" wrapText="1"/>
      <protection locked="0"/>
    </xf>
    <xf numFmtId="0" fontId="2" fillId="3" borderId="23"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11" fillId="2" borderId="1" xfId="0" applyFont="1" applyFill="1" applyBorder="1" applyAlignment="1">
      <alignment horizontal="center" vertical="center"/>
    </xf>
    <xf numFmtId="49" fontId="11" fillId="2" borderId="1" xfId="0" applyNumberFormat="1" applyFont="1" applyFill="1" applyBorder="1" applyAlignment="1">
      <alignment horizontal="center" vertical="center"/>
    </xf>
    <xf numFmtId="14" fontId="11" fillId="2" borderId="1" xfId="0" applyNumberFormat="1" applyFont="1" applyFill="1" applyBorder="1" applyAlignment="1">
      <alignment horizontal="center" vertical="center"/>
    </xf>
    <xf numFmtId="0" fontId="11" fillId="8" borderId="43" xfId="0" applyFont="1" applyFill="1" applyBorder="1" applyAlignment="1">
      <alignment horizontal="left" vertical="center"/>
    </xf>
    <xf numFmtId="0" fontId="2" fillId="2" borderId="41" xfId="0" applyFont="1" applyFill="1" applyBorder="1" applyAlignment="1">
      <alignment horizontal="center" vertical="center"/>
    </xf>
    <xf numFmtId="0" fontId="15" fillId="0" borderId="1" xfId="0" applyFont="1" applyBorder="1" applyAlignment="1">
      <alignment horizontal="center" vertical="center"/>
    </xf>
    <xf numFmtId="0" fontId="4" fillId="0" borderId="35" xfId="0" applyFont="1" applyBorder="1" applyAlignment="1">
      <alignment horizontal="center" vertical="center" wrapText="1"/>
    </xf>
    <xf numFmtId="0" fontId="0" fillId="6" borderId="43" xfId="0" applyFill="1" applyBorder="1" applyAlignment="1">
      <alignment horizontal="center" vertical="center"/>
    </xf>
    <xf numFmtId="0" fontId="0" fillId="6" borderId="43" xfId="0" applyFill="1" applyBorder="1" applyAlignment="1">
      <alignment horizontal="center"/>
    </xf>
    <xf numFmtId="0" fontId="1" fillId="6" borderId="43" xfId="0" applyFont="1" applyFill="1" applyBorder="1" applyAlignment="1">
      <alignment horizontal="center"/>
    </xf>
    <xf numFmtId="0" fontId="16" fillId="0" borderId="12" xfId="0" applyFont="1" applyBorder="1" applyAlignment="1">
      <alignment horizontal="justify" vertical="center" wrapText="1"/>
    </xf>
    <xf numFmtId="0" fontId="16" fillId="0" borderId="15" xfId="0" applyFont="1" applyBorder="1" applyAlignment="1">
      <alignment horizontal="justify" vertical="center" wrapText="1"/>
    </xf>
    <xf numFmtId="0" fontId="16" fillId="0" borderId="0" xfId="0" applyFont="1" applyAlignment="1">
      <alignment vertical="center" wrapText="1"/>
    </xf>
    <xf numFmtId="0" fontId="16" fillId="0" borderId="50" xfId="0" applyFont="1" applyBorder="1" applyAlignment="1">
      <alignment horizontal="justify" vertical="center" wrapText="1"/>
    </xf>
    <xf numFmtId="0" fontId="2" fillId="2" borderId="4" xfId="0" applyFont="1" applyFill="1" applyBorder="1" applyAlignment="1">
      <alignment horizontal="center" vertical="center"/>
    </xf>
    <xf numFmtId="0" fontId="11" fillId="2" borderId="38"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40" xfId="0" applyFont="1" applyFill="1" applyBorder="1" applyAlignment="1">
      <alignment horizontal="center" vertical="center"/>
    </xf>
    <xf numFmtId="0" fontId="11" fillId="2" borderId="42" xfId="0" applyFont="1" applyFill="1" applyBorder="1" applyAlignment="1">
      <alignment horizontal="center" vertical="center"/>
    </xf>
    <xf numFmtId="0" fontId="11" fillId="2" borderId="41" xfId="0" applyFont="1" applyFill="1" applyBorder="1" applyAlignment="1">
      <alignment horizontal="center" vertical="center"/>
    </xf>
    <xf numFmtId="0" fontId="11" fillId="2" borderId="35"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9" xfId="0" applyFont="1" applyFill="1" applyBorder="1" applyAlignment="1">
      <alignment horizontal="center" vertical="center"/>
    </xf>
    <xf numFmtId="14" fontId="14" fillId="2" borderId="4" xfId="0" applyNumberFormat="1" applyFont="1" applyFill="1" applyBorder="1" applyAlignment="1">
      <alignment horizontal="center" vertical="center"/>
    </xf>
    <xf numFmtId="0" fontId="14" fillId="2" borderId="5" xfId="0" applyFont="1" applyFill="1" applyBorder="1" applyAlignment="1">
      <alignment horizontal="center" vertical="center"/>
    </xf>
    <xf numFmtId="0" fontId="18" fillId="2" borderId="31" xfId="0" applyFont="1" applyFill="1" applyBorder="1" applyAlignment="1">
      <alignment horizontal="left" vertical="center" wrapText="1"/>
    </xf>
    <xf numFmtId="0" fontId="17" fillId="2" borderId="32" xfId="0" applyFont="1" applyFill="1" applyBorder="1" applyAlignment="1">
      <alignment horizontal="left" vertical="center" wrapText="1"/>
    </xf>
    <xf numFmtId="0" fontId="17" fillId="2" borderId="33" xfId="0" applyFont="1" applyFill="1" applyBorder="1" applyAlignment="1">
      <alignment horizontal="left" vertical="center" wrapText="1"/>
    </xf>
    <xf numFmtId="0" fontId="2" fillId="3" borderId="54" xfId="0" applyFont="1" applyFill="1" applyBorder="1" applyAlignment="1">
      <alignment horizontal="center"/>
    </xf>
    <xf numFmtId="0" fontId="2" fillId="3" borderId="55" xfId="0" applyFont="1" applyFill="1" applyBorder="1" applyAlignment="1">
      <alignment horizontal="center"/>
    </xf>
    <xf numFmtId="0" fontId="2" fillId="3" borderId="56" xfId="0" applyFont="1" applyFill="1" applyBorder="1" applyAlignment="1">
      <alignment horizontal="center"/>
    </xf>
    <xf numFmtId="0" fontId="2" fillId="3" borderId="30" xfId="0" applyFont="1" applyFill="1" applyBorder="1" applyAlignment="1">
      <alignment horizontal="center"/>
    </xf>
    <xf numFmtId="0" fontId="2" fillId="3" borderId="29" xfId="0" applyFont="1" applyFill="1" applyBorder="1" applyAlignment="1">
      <alignment horizontal="center"/>
    </xf>
    <xf numFmtId="0" fontId="2" fillId="3" borderId="28" xfId="0" applyFont="1" applyFill="1" applyBorder="1" applyAlignment="1">
      <alignment horizontal="center"/>
    </xf>
    <xf numFmtId="0" fontId="2" fillId="3" borderId="38" xfId="0" applyFont="1" applyFill="1" applyBorder="1" applyAlignment="1">
      <alignment horizontal="center" vertical="center"/>
    </xf>
    <xf numFmtId="0" fontId="2" fillId="3" borderId="39"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57" xfId="0" applyFont="1" applyFill="1" applyBorder="1" applyAlignment="1">
      <alignment horizontal="center" vertical="center"/>
    </xf>
    <xf numFmtId="0" fontId="2" fillId="3" borderId="0" xfId="0" applyFont="1" applyFill="1" applyAlignment="1">
      <alignment horizontal="center" vertical="center"/>
    </xf>
    <xf numFmtId="0" fontId="2" fillId="3" borderId="36"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41"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21"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0" borderId="21" xfId="0" applyFont="1" applyBorder="1" applyAlignment="1">
      <alignment horizontal="center"/>
    </xf>
    <xf numFmtId="0" fontId="2" fillId="0" borderId="1" xfId="0" applyFont="1" applyBorder="1" applyAlignment="1">
      <alignment horizontal="center"/>
    </xf>
    <xf numFmtId="0" fontId="2" fillId="0" borderId="4" xfId="0" applyFont="1" applyBorder="1" applyAlignment="1">
      <alignment horizontal="center"/>
    </xf>
    <xf numFmtId="0" fontId="2" fillId="0" borderId="7" xfId="0" applyFont="1" applyBorder="1" applyAlignment="1">
      <alignment horizontal="center"/>
    </xf>
    <xf numFmtId="0" fontId="2" fillId="0" borderId="25" xfId="0" applyFont="1" applyBorder="1" applyAlignment="1">
      <alignment horizontal="center"/>
    </xf>
    <xf numFmtId="0" fontId="2" fillId="3" borderId="22" xfId="0" applyFont="1" applyFill="1" applyBorder="1" applyAlignment="1">
      <alignment horizontal="center"/>
    </xf>
    <xf numFmtId="0" fontId="2" fillId="3" borderId="11" xfId="0" applyFont="1" applyFill="1" applyBorder="1" applyAlignment="1">
      <alignment horizontal="center"/>
    </xf>
    <xf numFmtId="0" fontId="6" fillId="3" borderId="8"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1" xfId="0" applyFont="1" applyFill="1" applyBorder="1" applyAlignment="1">
      <alignment horizontal="center" vertical="center"/>
    </xf>
    <xf numFmtId="0" fontId="7" fillId="0" borderId="1" xfId="0" applyFont="1" applyBorder="1" applyAlignment="1" applyProtection="1">
      <alignment horizontal="center" vertical="center" wrapText="1"/>
      <protection locked="0"/>
    </xf>
    <xf numFmtId="0" fontId="7" fillId="0" borderId="45"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49" xfId="0" applyFont="1" applyBorder="1" applyAlignment="1" applyProtection="1">
      <alignment horizontal="center" vertical="center" wrapText="1"/>
      <protection locked="0"/>
    </xf>
    <xf numFmtId="0" fontId="7" fillId="2" borderId="8"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49" xfId="0" applyFont="1" applyFill="1" applyBorder="1" applyAlignment="1">
      <alignment horizontal="center" vertical="center"/>
    </xf>
    <xf numFmtId="0" fontId="2" fillId="3" borderId="11" xfId="0" applyFont="1" applyFill="1" applyBorder="1" applyAlignment="1">
      <alignment horizontal="center" vertical="center" wrapText="1"/>
    </xf>
    <xf numFmtId="0" fontId="17" fillId="0" borderId="1" xfId="0" applyFont="1" applyBorder="1" applyAlignment="1" applyProtection="1">
      <alignment horizontal="justify" vertical="center" wrapText="1"/>
      <protection locked="0"/>
    </xf>
    <xf numFmtId="0" fontId="17" fillId="0" borderId="1" xfId="0" applyFont="1" applyBorder="1" applyAlignment="1" applyProtection="1">
      <alignment horizontal="justify" vertical="center"/>
      <protection locked="0"/>
    </xf>
    <xf numFmtId="0" fontId="17" fillId="0" borderId="45" xfId="0" applyFont="1" applyBorder="1" applyAlignment="1" applyProtection="1">
      <alignment horizontal="justify" vertical="center"/>
      <protection locked="0"/>
    </xf>
    <xf numFmtId="0" fontId="8" fillId="0" borderId="18"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52" xfId="0" applyFont="1" applyBorder="1" applyAlignment="1">
      <alignment horizontal="center" vertical="center" wrapText="1"/>
    </xf>
    <xf numFmtId="0" fontId="8" fillId="4" borderId="1" xfId="0" applyFont="1" applyFill="1" applyBorder="1" applyAlignment="1">
      <alignment horizontal="center" vertical="center" wrapText="1"/>
    </xf>
    <xf numFmtId="0" fontId="8" fillId="4" borderId="45"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19" fillId="0" borderId="21" xfId="0" applyFont="1" applyBorder="1" applyAlignment="1" applyProtection="1">
      <alignment horizontal="center" vertical="center" wrapText="1"/>
      <protection locked="0"/>
    </xf>
    <xf numFmtId="0" fontId="19" fillId="0" borderId="44"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0" fontId="9" fillId="0" borderId="49" xfId="0" applyFont="1" applyBorder="1" applyAlignment="1" applyProtection="1">
      <alignment horizontal="center" vertical="center" wrapText="1"/>
      <protection locked="0"/>
    </xf>
    <xf numFmtId="0" fontId="9" fillId="0" borderId="27" xfId="0" applyFont="1" applyBorder="1" applyAlignment="1" applyProtection="1">
      <alignment horizontal="center" vertical="center" wrapText="1"/>
      <protection locked="0"/>
    </xf>
    <xf numFmtId="0" fontId="9" fillId="0" borderId="47" xfId="0" applyFont="1" applyBorder="1" applyAlignment="1" applyProtection="1">
      <alignment horizontal="center" vertical="center" wrapText="1"/>
      <protection locked="0"/>
    </xf>
    <xf numFmtId="0" fontId="9" fillId="0" borderId="53" xfId="0" applyFont="1" applyBorder="1" applyAlignment="1" applyProtection="1">
      <alignment horizontal="center" vertical="center" wrapText="1"/>
      <protection locked="0"/>
    </xf>
    <xf numFmtId="0" fontId="7" fillId="0" borderId="24" xfId="0" applyFont="1" applyBorder="1" applyAlignment="1" applyProtection="1">
      <alignment horizontal="center" vertical="center" wrapText="1"/>
      <protection locked="0"/>
    </xf>
    <xf numFmtId="0" fontId="7" fillId="0" borderId="23" xfId="0" applyFont="1" applyBorder="1" applyAlignment="1" applyProtection="1">
      <alignment horizontal="center" vertical="center" wrapText="1"/>
      <protection locked="0"/>
    </xf>
    <xf numFmtId="0" fontId="7" fillId="0" borderId="48" xfId="0" applyFont="1" applyBorder="1" applyAlignment="1" applyProtection="1">
      <alignment horizontal="center" vertical="center" wrapText="1"/>
      <protection locked="0"/>
    </xf>
    <xf numFmtId="0" fontId="10" fillId="5" borderId="8"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0" fillId="5" borderId="49"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49" xfId="0" applyFont="1" applyBorder="1" applyAlignment="1">
      <alignment horizontal="center" vertical="center" wrapText="1"/>
    </xf>
    <xf numFmtId="1" fontId="10" fillId="0" borderId="14" xfId="0" applyNumberFormat="1" applyFont="1" applyBorder="1" applyAlignment="1">
      <alignment horizontal="center" vertical="center" wrapText="1"/>
    </xf>
    <xf numFmtId="1" fontId="10" fillId="0" borderId="17" xfId="0" applyNumberFormat="1" applyFont="1" applyBorder="1" applyAlignment="1">
      <alignment horizontal="center" vertical="center" wrapText="1"/>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49" xfId="0" applyFont="1" applyBorder="1" applyAlignment="1">
      <alignment horizontal="center" vertical="center" wrapText="1"/>
    </xf>
    <xf numFmtId="0" fontId="10" fillId="4" borderId="1" xfId="0" applyFont="1" applyFill="1" applyBorder="1" applyAlignment="1">
      <alignment horizontal="center" vertical="center"/>
    </xf>
    <xf numFmtId="0" fontId="10" fillId="0" borderId="8"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49" xfId="0" applyFont="1" applyBorder="1" applyAlignment="1">
      <alignment horizontal="center" vertical="center" wrapText="1"/>
    </xf>
    <xf numFmtId="0" fontId="4" fillId="0" borderId="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49" xfId="0" applyFont="1" applyBorder="1" applyAlignment="1">
      <alignment horizontal="center" vertical="center" wrapText="1"/>
    </xf>
    <xf numFmtId="0" fontId="16" fillId="0" borderId="27" xfId="0" applyFont="1" applyBorder="1" applyAlignment="1" applyProtection="1">
      <alignment horizontal="justify" vertical="center" wrapText="1"/>
      <protection locked="0"/>
    </xf>
    <xf numFmtId="0" fontId="16" fillId="0" borderId="47" xfId="0" applyFont="1" applyBorder="1" applyAlignment="1" applyProtection="1">
      <alignment horizontal="justify" vertical="center"/>
      <protection locked="0"/>
    </xf>
    <xf numFmtId="0" fontId="16" fillId="2" borderId="8" xfId="0" applyFont="1" applyFill="1" applyBorder="1" applyAlignment="1" applyProtection="1">
      <alignment horizontal="justify" vertical="center" wrapText="1"/>
      <protection locked="0"/>
    </xf>
    <xf numFmtId="0" fontId="16" fillId="2" borderId="10" xfId="0" applyFont="1" applyFill="1" applyBorder="1" applyAlignment="1" applyProtection="1">
      <alignment horizontal="justify" vertical="center" wrapText="1"/>
      <protection locked="0"/>
    </xf>
    <xf numFmtId="0" fontId="16" fillId="2" borderId="49" xfId="0" applyFont="1" applyFill="1" applyBorder="1" applyAlignment="1" applyProtection="1">
      <alignment horizontal="justify" vertical="center" wrapText="1"/>
      <protection locked="0"/>
    </xf>
    <xf numFmtId="0" fontId="6" fillId="0" borderId="8"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49" xfId="0" applyFont="1" applyBorder="1" applyAlignment="1" applyProtection="1">
      <alignment horizontal="center" vertical="center" wrapText="1"/>
      <protection locked="0"/>
    </xf>
    <xf numFmtId="0" fontId="6" fillId="3" borderId="1" xfId="0" applyFont="1" applyFill="1" applyBorder="1" applyAlignment="1">
      <alignment horizontal="center" vertical="center" wrapText="1"/>
    </xf>
    <xf numFmtId="0" fontId="24" fillId="0" borderId="21" xfId="0" applyFont="1" applyBorder="1" applyAlignment="1" applyProtection="1">
      <alignment horizontal="left" vertical="center" wrapText="1"/>
      <protection locked="0"/>
    </xf>
    <xf numFmtId="0" fontId="3" fillId="0" borderId="21" xfId="0" applyFont="1" applyBorder="1" applyAlignment="1" applyProtection="1">
      <alignment horizontal="left" vertical="center"/>
      <protection locked="0"/>
    </xf>
    <xf numFmtId="0" fontId="3" fillId="0" borderId="44" xfId="0" applyFont="1" applyBorder="1" applyAlignment="1" applyProtection="1">
      <alignment horizontal="left" vertical="center"/>
      <protection locked="0"/>
    </xf>
    <xf numFmtId="0" fontId="23" fillId="0" borderId="20"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0" fontId="2" fillId="6" borderId="27" xfId="0" applyFont="1" applyFill="1" applyBorder="1" applyAlignment="1" applyProtection="1">
      <alignment horizontal="justify" vertical="center" wrapText="1"/>
      <protection locked="0"/>
    </xf>
    <xf numFmtId="0" fontId="2" fillId="6" borderId="26" xfId="0" applyFont="1" applyFill="1" applyBorder="1" applyAlignment="1" applyProtection="1">
      <alignment horizontal="justify" vertical="center" wrapText="1"/>
      <protection locked="0"/>
    </xf>
    <xf numFmtId="0" fontId="3" fillId="0" borderId="27" xfId="0" applyFont="1" applyBorder="1" applyAlignment="1" applyProtection="1">
      <alignment horizontal="center"/>
      <protection locked="0"/>
    </xf>
    <xf numFmtId="0" fontId="3" fillId="0" borderId="53" xfId="0" applyFont="1" applyBorder="1" applyAlignment="1" applyProtection="1">
      <alignment horizontal="center"/>
      <protection locked="0"/>
    </xf>
    <xf numFmtId="0" fontId="16" fillId="2" borderId="27" xfId="0" applyFont="1" applyFill="1" applyBorder="1" applyAlignment="1" applyProtection="1">
      <alignment horizontal="center" vertical="center" wrapText="1"/>
      <protection locked="0"/>
    </xf>
    <xf numFmtId="0" fontId="16" fillId="2" borderId="53" xfId="0" applyFont="1" applyFill="1" applyBorder="1" applyAlignment="1" applyProtection="1">
      <alignment horizontal="center" vertical="center" wrapText="1"/>
      <protection locked="0"/>
    </xf>
    <xf numFmtId="0" fontId="16" fillId="2" borderId="47" xfId="0" applyFont="1" applyFill="1" applyBorder="1" applyAlignment="1" applyProtection="1">
      <alignment horizontal="center" vertical="center" wrapText="1"/>
      <protection locked="0"/>
    </xf>
    <xf numFmtId="14" fontId="3" fillId="0" borderId="21" xfId="0" applyNumberFormat="1" applyFont="1" applyBorder="1" applyAlignment="1" applyProtection="1">
      <alignment horizontal="center" vertical="center" wrapText="1"/>
      <protection locked="0"/>
    </xf>
    <xf numFmtId="0" fontId="3" fillId="0" borderId="21" xfId="0" applyFont="1" applyBorder="1" applyAlignment="1" applyProtection="1">
      <alignment horizontal="center" vertical="center" wrapText="1"/>
      <protection locked="0"/>
    </xf>
    <xf numFmtId="0" fontId="3" fillId="0" borderId="44" xfId="0" applyFont="1" applyBorder="1" applyAlignment="1" applyProtection="1">
      <alignment horizontal="center" vertical="center" wrapText="1"/>
      <protection locked="0"/>
    </xf>
    <xf numFmtId="0" fontId="23" fillId="0" borderId="8"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61"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61" xfId="0" applyFont="1" applyBorder="1" applyAlignment="1">
      <alignment horizontal="center" vertical="center" wrapText="1"/>
    </xf>
    <xf numFmtId="0" fontId="26" fillId="0" borderId="1" xfId="0" applyFont="1" applyBorder="1" applyAlignment="1" applyProtection="1">
      <alignment horizontal="center" vertical="center" wrapText="1"/>
      <protection locked="0"/>
    </xf>
    <xf numFmtId="0" fontId="26" fillId="0" borderId="45" xfId="0" applyFont="1" applyBorder="1" applyAlignment="1" applyProtection="1">
      <alignment horizontal="center" vertical="center" wrapText="1"/>
      <protection locked="0"/>
    </xf>
    <xf numFmtId="0" fontId="23" fillId="0" borderId="27" xfId="0" applyFont="1" applyBorder="1" applyAlignment="1">
      <alignment horizontal="center" vertical="center" wrapText="1"/>
    </xf>
    <xf numFmtId="0" fontId="26" fillId="0" borderId="47" xfId="0" applyFont="1" applyBorder="1" applyAlignment="1">
      <alignment horizontal="center" vertical="center" wrapText="1"/>
    </xf>
    <xf numFmtId="0" fontId="26" fillId="0" borderId="62" xfId="0" applyFont="1" applyBorder="1" applyAlignment="1">
      <alignment horizontal="center" vertical="center" wrapText="1"/>
    </xf>
    <xf numFmtId="0" fontId="12" fillId="7" borderId="8" xfId="0" applyFont="1" applyFill="1" applyBorder="1" applyAlignment="1">
      <alignment horizontal="justify" vertical="top" wrapText="1"/>
    </xf>
    <xf numFmtId="0" fontId="5" fillId="6" borderId="31" xfId="0" applyFont="1" applyFill="1" applyBorder="1" applyAlignment="1">
      <alignment horizontal="left"/>
    </xf>
    <xf numFmtId="0" fontId="5" fillId="6" borderId="32" xfId="0" applyFont="1" applyFill="1" applyBorder="1" applyAlignment="1">
      <alignment horizontal="left"/>
    </xf>
    <xf numFmtId="0" fontId="5" fillId="6" borderId="33" xfId="0" applyFont="1" applyFill="1" applyBorder="1" applyAlignment="1">
      <alignment horizontal="left"/>
    </xf>
    <xf numFmtId="0" fontId="5" fillId="6" borderId="42" xfId="0" applyFont="1" applyFill="1" applyBorder="1" applyAlignment="1">
      <alignment horizontal="left"/>
    </xf>
    <xf numFmtId="0" fontId="5" fillId="6" borderId="41" xfId="0" applyFont="1" applyFill="1" applyBorder="1" applyAlignment="1">
      <alignment horizontal="left"/>
    </xf>
    <xf numFmtId="0" fontId="5" fillId="6" borderId="35" xfId="0" applyFont="1" applyFill="1" applyBorder="1" applyAlignment="1">
      <alignment horizontal="left"/>
    </xf>
    <xf numFmtId="0" fontId="4" fillId="7" borderId="31" xfId="0" applyFont="1" applyFill="1" applyBorder="1" applyAlignment="1">
      <alignment horizontal="center" vertical="center" wrapText="1"/>
    </xf>
    <xf numFmtId="0" fontId="4" fillId="7" borderId="32" xfId="0" applyFont="1" applyFill="1" applyBorder="1" applyAlignment="1">
      <alignment horizontal="center" vertical="center" wrapText="1"/>
    </xf>
    <xf numFmtId="0" fontId="4" fillId="7" borderId="33" xfId="0" applyFont="1" applyFill="1" applyBorder="1" applyAlignment="1">
      <alignment horizontal="center" vertical="center" wrapText="1"/>
    </xf>
    <xf numFmtId="0" fontId="4" fillId="7" borderId="37" xfId="0" applyFont="1" applyFill="1" applyBorder="1" applyAlignment="1">
      <alignment horizontal="justify" vertical="center" wrapText="1"/>
    </xf>
    <xf numFmtId="0" fontId="4" fillId="7" borderId="34" xfId="0" applyFont="1" applyFill="1" applyBorder="1" applyAlignment="1">
      <alignment horizontal="justify" vertical="center" wrapText="1"/>
    </xf>
    <xf numFmtId="0" fontId="4" fillId="7" borderId="31" xfId="0" applyFont="1" applyFill="1" applyBorder="1" applyAlignment="1">
      <alignment horizontal="justify" vertical="center" wrapText="1"/>
    </xf>
    <xf numFmtId="0" fontId="4" fillId="7" borderId="33" xfId="0" applyFont="1" applyFill="1" applyBorder="1" applyAlignment="1">
      <alignment horizontal="justify" vertical="center" wrapText="1"/>
    </xf>
    <xf numFmtId="0" fontId="4" fillId="7" borderId="38" xfId="0" applyFont="1" applyFill="1" applyBorder="1" applyAlignment="1">
      <alignment horizontal="justify" vertical="center" wrapText="1"/>
    </xf>
    <xf numFmtId="0" fontId="4" fillId="7" borderId="39" xfId="0" applyFont="1" applyFill="1" applyBorder="1" applyAlignment="1">
      <alignment horizontal="justify" vertical="center" wrapText="1"/>
    </xf>
    <xf numFmtId="0" fontId="4" fillId="7" borderId="40" xfId="0" applyFont="1" applyFill="1" applyBorder="1" applyAlignment="1">
      <alignment horizontal="justify" vertical="center" wrapText="1"/>
    </xf>
    <xf numFmtId="0" fontId="12" fillId="7" borderId="1" xfId="0" applyFont="1" applyFill="1" applyBorder="1" applyAlignment="1">
      <alignment horizontal="left" vertical="center" wrapText="1"/>
    </xf>
    <xf numFmtId="0" fontId="12" fillId="7" borderId="1" xfId="0" applyFont="1" applyFill="1" applyBorder="1" applyAlignment="1">
      <alignment horizontal="justify" vertical="top" wrapText="1"/>
    </xf>
    <xf numFmtId="0" fontId="6" fillId="0" borderId="1" xfId="0" applyFont="1" applyBorder="1" applyAlignment="1" applyProtection="1">
      <alignment horizontal="center" vertical="center" wrapText="1"/>
      <protection locked="0"/>
    </xf>
    <xf numFmtId="0" fontId="6" fillId="0" borderId="45" xfId="0" applyFont="1" applyBorder="1" applyAlignment="1" applyProtection="1">
      <alignment horizontal="center" vertical="center" wrapText="1"/>
      <protection locked="0"/>
    </xf>
    <xf numFmtId="0" fontId="22" fillId="0" borderId="1" xfId="0" applyFont="1" applyBorder="1" applyAlignment="1" applyProtection="1">
      <alignment horizontal="justify" vertical="center" wrapText="1"/>
      <protection locked="0"/>
    </xf>
    <xf numFmtId="0" fontId="18" fillId="0" borderId="1" xfId="0" applyFont="1" applyBorder="1" applyAlignment="1" applyProtection="1">
      <alignment horizontal="justify" vertical="center" wrapText="1"/>
      <protection locked="0"/>
    </xf>
    <xf numFmtId="0" fontId="18" fillId="0" borderId="45" xfId="0" applyFont="1" applyBorder="1" applyAlignment="1" applyProtection="1">
      <alignment horizontal="justify" vertical="center" wrapText="1"/>
      <protection locked="0"/>
    </xf>
    <xf numFmtId="0" fontId="6" fillId="2" borderId="24" xfId="0" applyFont="1" applyFill="1" applyBorder="1" applyAlignment="1" applyProtection="1">
      <alignment horizontal="center" vertical="center" wrapText="1"/>
      <protection locked="0"/>
    </xf>
    <xf numFmtId="0" fontId="6" fillId="2" borderId="23" xfId="0" applyFont="1" applyFill="1" applyBorder="1" applyAlignment="1" applyProtection="1">
      <alignment horizontal="center" vertical="center" wrapText="1"/>
      <protection locked="0"/>
    </xf>
    <xf numFmtId="0" fontId="6" fillId="2" borderId="48" xfId="0" applyFont="1" applyFill="1" applyBorder="1" applyAlignment="1" applyProtection="1">
      <alignment horizontal="center" vertical="center" wrapText="1"/>
      <protection locked="0"/>
    </xf>
    <xf numFmtId="0" fontId="16" fillId="2" borderId="10" xfId="0" applyFont="1" applyFill="1" applyBorder="1" applyAlignment="1" applyProtection="1">
      <alignment horizontal="justify" vertical="center"/>
      <protection locked="0"/>
    </xf>
    <xf numFmtId="0" fontId="16" fillId="2" borderId="49" xfId="0" applyFont="1" applyFill="1" applyBorder="1" applyAlignment="1" applyProtection="1">
      <alignment horizontal="justify" vertical="center"/>
      <protection locked="0"/>
    </xf>
    <xf numFmtId="0" fontId="24" fillId="0" borderId="21" xfId="0" applyFont="1" applyBorder="1" applyAlignment="1" applyProtection="1">
      <alignment horizontal="center" vertical="center" wrapText="1"/>
      <protection locked="0"/>
    </xf>
    <xf numFmtId="0" fontId="3" fillId="0" borderId="21"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53" xfId="0" applyFont="1" applyBorder="1" applyAlignment="1" applyProtection="1">
      <alignment horizontal="center" vertical="center"/>
      <protection locked="0"/>
    </xf>
    <xf numFmtId="0" fontId="16" fillId="2" borderId="27" xfId="0" applyFont="1" applyFill="1" applyBorder="1" applyAlignment="1" applyProtection="1">
      <alignment horizontal="center" wrapText="1"/>
      <protection locked="0"/>
    </xf>
    <xf numFmtId="0" fontId="16" fillId="2" borderId="53" xfId="0" applyFont="1" applyFill="1" applyBorder="1" applyAlignment="1" applyProtection="1">
      <alignment horizontal="center"/>
      <protection locked="0"/>
    </xf>
    <xf numFmtId="14" fontId="3" fillId="0" borderId="21" xfId="0" applyNumberFormat="1" applyFont="1" applyBorder="1" applyAlignment="1" applyProtection="1">
      <alignment horizontal="center" vertical="center"/>
      <protection locked="0"/>
    </xf>
    <xf numFmtId="0" fontId="25"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23" fillId="0" borderId="8" xfId="0" applyFont="1" applyBorder="1" applyAlignment="1" applyProtection="1">
      <alignment horizontal="center" vertical="center" wrapText="1"/>
      <protection locked="0"/>
    </xf>
    <xf numFmtId="0" fontId="20" fillId="0" borderId="10" xfId="0" applyFont="1" applyBorder="1" applyAlignment="1" applyProtection="1">
      <alignment horizontal="center" vertical="center" wrapText="1"/>
      <protection locked="0"/>
    </xf>
    <xf numFmtId="0" fontId="20" fillId="0" borderId="49" xfId="0" applyFont="1" applyBorder="1" applyAlignment="1" applyProtection="1">
      <alignment horizontal="center" vertical="center" wrapText="1"/>
      <protection locked="0"/>
    </xf>
    <xf numFmtId="0" fontId="16" fillId="0" borderId="47" xfId="0" applyFont="1" applyBorder="1" applyAlignment="1" applyProtection="1">
      <alignment horizontal="justify" vertical="center" wrapText="1"/>
      <protection locked="0"/>
    </xf>
    <xf numFmtId="0" fontId="23" fillId="0" borderId="1" xfId="0"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20" fillId="0" borderId="45" xfId="0" applyFont="1" applyBorder="1" applyAlignment="1" applyProtection="1">
      <alignment horizontal="center" vertical="center" wrapText="1"/>
      <protection locked="0"/>
    </xf>
    <xf numFmtId="0" fontId="22" fillId="9" borderId="1" xfId="0" applyFont="1" applyFill="1" applyBorder="1" applyAlignment="1" applyProtection="1">
      <alignment horizontal="justify" vertical="center" wrapText="1"/>
      <protection locked="0"/>
    </xf>
    <xf numFmtId="0" fontId="18" fillId="9" borderId="1" xfId="0" applyFont="1" applyFill="1" applyBorder="1" applyAlignment="1" applyProtection="1">
      <alignment horizontal="justify" vertical="center"/>
      <protection locked="0"/>
    </xf>
    <xf numFmtId="0" fontId="18" fillId="9" borderId="45" xfId="0" applyFont="1" applyFill="1" applyBorder="1" applyAlignment="1" applyProtection="1">
      <alignment horizontal="justify" vertical="center"/>
      <protection locked="0"/>
    </xf>
    <xf numFmtId="0" fontId="16" fillId="0" borderId="8" xfId="0" applyFont="1" applyBorder="1" applyAlignment="1" applyProtection="1">
      <alignment horizontal="center" vertical="top" wrapText="1"/>
      <protection locked="0"/>
    </xf>
    <xf numFmtId="0" fontId="16" fillId="0" borderId="10" xfId="0" applyFont="1" applyBorder="1" applyAlignment="1" applyProtection="1">
      <alignment horizontal="center" vertical="top" wrapText="1"/>
      <protection locked="0"/>
    </xf>
    <xf numFmtId="0" fontId="16" fillId="0" borderId="49" xfId="0" applyFont="1" applyBorder="1" applyAlignment="1" applyProtection="1">
      <alignment horizontal="center" vertical="top" wrapText="1"/>
      <protection locked="0"/>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protection locked="0"/>
    </xf>
    <xf numFmtId="0" fontId="16" fillId="0" borderId="45" xfId="0" applyFont="1" applyBorder="1" applyAlignment="1" applyProtection="1">
      <alignment horizontal="center" vertical="center"/>
      <protection locked="0"/>
    </xf>
    <xf numFmtId="0" fontId="16" fillId="0" borderId="27" xfId="0" applyFont="1" applyBorder="1" applyAlignment="1" applyProtection="1">
      <alignment horizontal="center" vertical="center" wrapText="1"/>
      <protection locked="0"/>
    </xf>
    <xf numFmtId="0" fontId="16" fillId="0" borderId="47" xfId="0" applyFont="1" applyBorder="1" applyAlignment="1" applyProtection="1">
      <alignment horizontal="center" vertical="center" wrapText="1"/>
      <protection locked="0"/>
    </xf>
    <xf numFmtId="0" fontId="16" fillId="0" borderId="53" xfId="0" applyFont="1" applyBorder="1" applyAlignment="1" applyProtection="1">
      <alignment horizontal="center" vertical="center" wrapText="1"/>
      <protection locked="0"/>
    </xf>
    <xf numFmtId="0" fontId="23" fillId="0" borderId="24" xfId="0" applyFont="1" applyBorder="1" applyAlignment="1" applyProtection="1">
      <alignment horizontal="center" vertical="center" wrapText="1"/>
      <protection locked="0"/>
    </xf>
    <xf numFmtId="0" fontId="3" fillId="0" borderId="23" xfId="0" applyFont="1" applyBorder="1" applyAlignment="1" applyProtection="1">
      <alignment horizontal="center" vertical="center"/>
      <protection locked="0"/>
    </xf>
    <xf numFmtId="0" fontId="3" fillId="0" borderId="48" xfId="0" applyFont="1" applyBorder="1" applyAlignment="1" applyProtection="1">
      <alignment horizontal="center" vertical="center"/>
      <protection locked="0"/>
    </xf>
    <xf numFmtId="0" fontId="16" fillId="9" borderId="8" xfId="0" applyFont="1" applyFill="1" applyBorder="1" applyAlignment="1" applyProtection="1">
      <alignment horizontal="center" vertical="center" wrapText="1"/>
      <protection locked="0"/>
    </xf>
    <xf numFmtId="0" fontId="16" fillId="9" borderId="10" xfId="0" applyFont="1" applyFill="1" applyBorder="1" applyAlignment="1" applyProtection="1">
      <alignment horizontal="center" vertical="center" wrapText="1"/>
      <protection locked="0"/>
    </xf>
    <xf numFmtId="0" fontId="16" fillId="9" borderId="49" xfId="0" applyFont="1" applyFill="1" applyBorder="1" applyAlignment="1" applyProtection="1">
      <alignment horizontal="center" vertical="center" wrapText="1"/>
      <protection locked="0"/>
    </xf>
  </cellXfs>
  <cellStyles count="1">
    <cellStyle name="Normal" xfId="0" builtinId="0"/>
  </cellStyles>
  <dxfs count="18">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id="{16AEEE9D-57D6-4B09-A1C7-90BA35BB99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84875"/>
        </a:xfrm>
        <a:prstGeom prst="rect">
          <a:avLst/>
        </a:prstGeom>
      </xdr:spPr>
    </xdr:pic>
    <xdr:clientData/>
  </xdr:twoCellAnchor>
  <xdr:twoCellAnchor editAs="oneCell">
    <xdr:from>
      <xdr:col>0</xdr:col>
      <xdr:colOff>325938</xdr:colOff>
      <xdr:row>0</xdr:row>
      <xdr:rowOff>58368</xdr:rowOff>
    </xdr:from>
    <xdr:to>
      <xdr:col>0</xdr:col>
      <xdr:colOff>1452562</xdr:colOff>
      <xdr:row>3</xdr:row>
      <xdr:rowOff>314543</xdr:rowOff>
    </xdr:to>
    <xdr:pic>
      <xdr:nvPicPr>
        <xdr:cNvPr id="3" name="Imagen 16">
          <a:extLst>
            <a:ext uri="{FF2B5EF4-FFF2-40B4-BE49-F238E27FC236}">
              <a16:creationId xmlns:a16="http://schemas.microsoft.com/office/drawing/2014/main" id="{DA12DB6D-F77A-43AA-B5F2-25A990BF54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84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id="{2CEE582E-C8A4-47D8-8892-1674A729C6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84875"/>
        </a:xfrm>
        <a:prstGeom prst="rect">
          <a:avLst/>
        </a:prstGeom>
      </xdr:spPr>
    </xdr:pic>
    <xdr:clientData/>
  </xdr:twoCellAnchor>
  <xdr:twoCellAnchor editAs="oneCell">
    <xdr:from>
      <xdr:col>0</xdr:col>
      <xdr:colOff>325938</xdr:colOff>
      <xdr:row>0</xdr:row>
      <xdr:rowOff>58368</xdr:rowOff>
    </xdr:from>
    <xdr:to>
      <xdr:col>0</xdr:col>
      <xdr:colOff>1452562</xdr:colOff>
      <xdr:row>3</xdr:row>
      <xdr:rowOff>314543</xdr:rowOff>
    </xdr:to>
    <xdr:pic>
      <xdr:nvPicPr>
        <xdr:cNvPr id="3" name="Imagen 16">
          <a:extLst>
            <a:ext uri="{FF2B5EF4-FFF2-40B4-BE49-F238E27FC236}">
              <a16:creationId xmlns:a16="http://schemas.microsoft.com/office/drawing/2014/main" id="{ED90AC0B-3AF6-45CB-9074-6EE840A71F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848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id="{4FF0CBF4-891B-4CFB-B552-B82D1FDF6D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563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7B10B-6816-454A-872E-D4576DAE9CFD}">
  <dimension ref="A1:AJ22"/>
  <sheetViews>
    <sheetView showGridLines="0" tabSelected="1" view="pageBreakPreview" topLeftCell="F1" zoomScale="35" zoomScaleNormal="50" zoomScaleSheetLayoutView="35" workbookViewId="0">
      <selection activeCell="Z16" sqref="Z16:AG22"/>
    </sheetView>
  </sheetViews>
  <sheetFormatPr baseColWidth="10" defaultColWidth="11.42578125" defaultRowHeight="15" x14ac:dyDescent="0.25"/>
  <cols>
    <col min="1" max="1" width="36.85546875" customWidth="1"/>
    <col min="2" max="4" width="32.5703125" customWidth="1"/>
    <col min="5" max="6" width="20.85546875" customWidth="1"/>
    <col min="7" max="7" width="20.85546875" hidden="1" customWidth="1"/>
    <col min="8" max="8" width="25.42578125" customWidth="1"/>
    <col min="9" max="9" width="60.5703125" customWidth="1"/>
    <col min="10" max="10" width="53.7109375" customWidth="1"/>
    <col min="11" max="11" width="24.5703125" customWidth="1"/>
    <col min="12" max="12" width="0" hidden="1" customWidth="1"/>
    <col min="13" max="15" width="24.5703125" customWidth="1"/>
    <col min="16" max="16" width="19.7109375" customWidth="1"/>
    <col min="17" max="17" width="25.140625" customWidth="1"/>
    <col min="18" max="19" width="25.140625" hidden="1" customWidth="1"/>
    <col min="20" max="20" width="25.140625" customWidth="1"/>
    <col min="21" max="21" width="16.5703125" customWidth="1"/>
    <col min="22" max="22" width="39.28515625" customWidth="1"/>
    <col min="23" max="23" width="37.42578125" customWidth="1"/>
    <col min="24" max="24" width="25.42578125" customWidth="1"/>
    <col min="25" max="25" width="1.7109375" customWidth="1"/>
    <col min="26" max="28" width="33.42578125" customWidth="1"/>
    <col min="29" max="29" width="40.28515625" customWidth="1"/>
    <col min="30" max="30" width="34.85546875" customWidth="1"/>
    <col min="31" max="31" width="2.28515625" customWidth="1"/>
    <col min="32" max="32" width="42.5703125" customWidth="1"/>
    <col min="33" max="33" width="55.85546875" customWidth="1"/>
    <col min="34" max="36" width="11.42578125" customWidth="1"/>
  </cols>
  <sheetData>
    <row r="1" spans="1:36" ht="27" customHeight="1" x14ac:dyDescent="0.25">
      <c r="A1" s="66"/>
      <c r="B1" s="67" t="s">
        <v>170</v>
      </c>
      <c r="C1" s="68"/>
      <c r="D1" s="68"/>
      <c r="E1" s="68"/>
      <c r="F1" s="68"/>
      <c r="G1" s="68"/>
      <c r="H1" s="68"/>
      <c r="I1" s="68"/>
      <c r="J1" s="68"/>
      <c r="K1" s="68"/>
      <c r="L1" s="68"/>
      <c r="M1" s="68"/>
      <c r="N1" s="68"/>
      <c r="O1" s="68"/>
      <c r="P1" s="68"/>
      <c r="Q1" s="68"/>
      <c r="R1" s="68"/>
      <c r="S1" s="68"/>
      <c r="T1" s="68"/>
      <c r="U1" s="68"/>
      <c r="V1" s="68"/>
      <c r="W1" s="68"/>
      <c r="X1" s="68"/>
      <c r="Y1" s="68"/>
      <c r="Z1" s="68"/>
      <c r="AA1" s="68"/>
      <c r="AB1" s="68"/>
      <c r="AC1" s="69"/>
      <c r="AD1" s="73" t="s">
        <v>0</v>
      </c>
      <c r="AE1" s="74"/>
      <c r="AF1" s="74"/>
      <c r="AG1" s="52" t="s">
        <v>171</v>
      </c>
      <c r="AH1" s="1"/>
      <c r="AI1" s="1"/>
      <c r="AJ1" s="1"/>
    </row>
    <row r="2" spans="1:36" ht="27" customHeight="1" thickBot="1" x14ac:dyDescent="0.3">
      <c r="A2" s="66"/>
      <c r="B2" s="70"/>
      <c r="C2" s="71"/>
      <c r="D2" s="71"/>
      <c r="E2" s="71"/>
      <c r="F2" s="71"/>
      <c r="G2" s="71"/>
      <c r="H2" s="71"/>
      <c r="I2" s="71"/>
      <c r="J2" s="71"/>
      <c r="K2" s="71"/>
      <c r="L2" s="71"/>
      <c r="M2" s="71"/>
      <c r="N2" s="71"/>
      <c r="O2" s="71"/>
      <c r="P2" s="71"/>
      <c r="Q2" s="71"/>
      <c r="R2" s="71"/>
      <c r="S2" s="71"/>
      <c r="T2" s="71"/>
      <c r="U2" s="71"/>
      <c r="V2" s="71"/>
      <c r="W2" s="71"/>
      <c r="X2" s="71"/>
      <c r="Y2" s="71"/>
      <c r="Z2" s="71"/>
      <c r="AA2" s="71"/>
      <c r="AB2" s="71"/>
      <c r="AC2" s="72"/>
      <c r="AD2" s="73" t="s">
        <v>1</v>
      </c>
      <c r="AE2" s="74"/>
      <c r="AF2" s="74"/>
      <c r="AG2" s="53" t="s">
        <v>172</v>
      </c>
      <c r="AH2" s="1"/>
      <c r="AI2" s="1"/>
      <c r="AJ2" s="1"/>
    </row>
    <row r="3" spans="1:36" ht="27" customHeight="1" x14ac:dyDescent="0.25">
      <c r="A3" s="66"/>
      <c r="B3" s="67" t="s">
        <v>2</v>
      </c>
      <c r="C3" s="68"/>
      <c r="D3" s="68"/>
      <c r="E3" s="68"/>
      <c r="F3" s="68"/>
      <c r="G3" s="68"/>
      <c r="H3" s="68"/>
      <c r="I3" s="68"/>
      <c r="J3" s="68"/>
      <c r="K3" s="68"/>
      <c r="L3" s="68"/>
      <c r="M3" s="68"/>
      <c r="N3" s="68"/>
      <c r="O3" s="68"/>
      <c r="P3" s="68"/>
      <c r="Q3" s="68"/>
      <c r="R3" s="68"/>
      <c r="S3" s="68"/>
      <c r="T3" s="68"/>
      <c r="U3" s="68"/>
      <c r="V3" s="68"/>
      <c r="W3" s="68"/>
      <c r="X3" s="68"/>
      <c r="Y3" s="68"/>
      <c r="Z3" s="68"/>
      <c r="AA3" s="68"/>
      <c r="AB3" s="68"/>
      <c r="AC3" s="69"/>
      <c r="AD3" s="73" t="s">
        <v>3</v>
      </c>
      <c r="AE3" s="74"/>
      <c r="AF3" s="74"/>
      <c r="AG3" s="52" t="s">
        <v>4</v>
      </c>
      <c r="AH3" s="1"/>
      <c r="AI3" s="1"/>
      <c r="AJ3" s="1"/>
    </row>
    <row r="4" spans="1:36" ht="27" customHeight="1" thickBot="1" x14ac:dyDescent="0.3">
      <c r="A4" s="66"/>
      <c r="B4" s="70"/>
      <c r="C4" s="71"/>
      <c r="D4" s="71"/>
      <c r="E4" s="71"/>
      <c r="F4" s="71"/>
      <c r="G4" s="71"/>
      <c r="H4" s="71"/>
      <c r="I4" s="71"/>
      <c r="J4" s="71"/>
      <c r="K4" s="71"/>
      <c r="L4" s="71"/>
      <c r="M4" s="71"/>
      <c r="N4" s="71"/>
      <c r="O4" s="71"/>
      <c r="P4" s="71"/>
      <c r="Q4" s="71"/>
      <c r="R4" s="71"/>
      <c r="S4" s="71"/>
      <c r="T4" s="71"/>
      <c r="U4" s="71"/>
      <c r="V4" s="71"/>
      <c r="W4" s="71"/>
      <c r="X4" s="71"/>
      <c r="Y4" s="71"/>
      <c r="Z4" s="71"/>
      <c r="AA4" s="71"/>
      <c r="AB4" s="71"/>
      <c r="AC4" s="72"/>
      <c r="AD4" s="73" t="s">
        <v>5</v>
      </c>
      <c r="AE4" s="74"/>
      <c r="AF4" s="74"/>
      <c r="AG4" s="54">
        <v>44838</v>
      </c>
      <c r="AH4" s="1"/>
      <c r="AI4" s="1"/>
      <c r="AJ4" s="1"/>
    </row>
    <row r="5" spans="1:36" ht="27" customHeight="1" thickBot="1" x14ac:dyDescent="0.3">
      <c r="A5" s="26"/>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4"/>
      <c r="AD5" s="33"/>
      <c r="AE5" s="1"/>
      <c r="AF5" s="1"/>
      <c r="AG5" s="1"/>
      <c r="AH5" s="1"/>
      <c r="AI5" s="1"/>
      <c r="AJ5" s="1"/>
    </row>
    <row r="6" spans="1:36" ht="59.25" customHeight="1" thickBot="1" x14ac:dyDescent="0.3">
      <c r="A6" s="55" t="s">
        <v>6</v>
      </c>
      <c r="B6" s="75" t="s">
        <v>7</v>
      </c>
      <c r="C6" s="76"/>
      <c r="D6" s="76"/>
      <c r="E6" s="76"/>
      <c r="F6" s="76"/>
      <c r="G6" s="76"/>
      <c r="H6" s="77"/>
      <c r="I6" s="23"/>
      <c r="J6" s="29"/>
      <c r="K6" s="32" t="s">
        <v>8</v>
      </c>
      <c r="L6" s="31"/>
      <c r="M6" s="78">
        <v>44956</v>
      </c>
      <c r="N6" s="79"/>
      <c r="O6" s="23"/>
      <c r="P6" s="23"/>
      <c r="Q6" s="23"/>
      <c r="R6" s="23"/>
      <c r="S6" s="23"/>
      <c r="T6" s="23"/>
      <c r="U6" s="23"/>
      <c r="V6" s="23"/>
      <c r="W6" s="23"/>
      <c r="X6" s="23"/>
      <c r="Y6" s="23"/>
      <c r="Z6" s="23"/>
      <c r="AA6" s="23"/>
      <c r="AB6" s="23"/>
      <c r="AC6" s="24"/>
      <c r="AD6" s="23"/>
      <c r="AE6" s="1"/>
      <c r="AF6" s="1"/>
      <c r="AG6" s="1"/>
      <c r="AH6" s="1"/>
      <c r="AI6" s="1"/>
      <c r="AJ6" s="1"/>
    </row>
    <row r="7" spans="1:36" ht="27" customHeight="1" thickBot="1" x14ac:dyDescent="0.3">
      <c r="A7" s="30"/>
      <c r="B7" s="29"/>
      <c r="C7" s="29"/>
      <c r="D7" s="29"/>
      <c r="E7" s="29"/>
      <c r="F7" s="29"/>
      <c r="G7" s="29"/>
      <c r="H7" s="29"/>
      <c r="I7" s="29"/>
      <c r="J7" s="29"/>
      <c r="K7" s="29"/>
      <c r="L7" s="29"/>
      <c r="M7" s="29"/>
      <c r="N7" s="29"/>
      <c r="O7" s="23"/>
      <c r="P7" s="23"/>
      <c r="Q7" s="23"/>
      <c r="R7" s="23"/>
      <c r="S7" s="23"/>
      <c r="T7" s="23"/>
      <c r="U7" s="23"/>
      <c r="V7" s="23"/>
      <c r="W7" s="23"/>
      <c r="X7" s="23"/>
      <c r="Y7" s="23"/>
      <c r="Z7" s="23"/>
      <c r="AA7" s="23"/>
      <c r="AB7" s="23"/>
      <c r="AC7" s="24"/>
      <c r="AD7" s="23"/>
      <c r="AE7" s="1"/>
      <c r="AF7" s="1"/>
      <c r="AG7" s="1"/>
      <c r="AH7" s="1"/>
      <c r="AI7" s="1"/>
      <c r="AJ7" s="1"/>
    </row>
    <row r="8" spans="1:36" ht="59.25" customHeight="1" thickBot="1" x14ac:dyDescent="0.3">
      <c r="A8" s="55" t="s">
        <v>9</v>
      </c>
      <c r="B8" s="80"/>
      <c r="C8" s="81"/>
      <c r="D8" s="81"/>
      <c r="E8" s="81"/>
      <c r="F8" s="81"/>
      <c r="G8" s="81"/>
      <c r="H8" s="81"/>
      <c r="I8" s="82"/>
      <c r="J8" s="23"/>
      <c r="K8" s="27" t="s">
        <v>10</v>
      </c>
      <c r="L8" s="27"/>
      <c r="M8" s="27" t="s">
        <v>11</v>
      </c>
      <c r="N8" s="27" t="s">
        <v>12</v>
      </c>
      <c r="O8" s="27" t="s">
        <v>12</v>
      </c>
      <c r="P8" s="23"/>
      <c r="Q8" s="23"/>
      <c r="R8" s="23"/>
      <c r="S8" s="23"/>
      <c r="T8" s="23"/>
      <c r="U8" s="23"/>
      <c r="V8" s="23"/>
      <c r="W8" s="23"/>
      <c r="X8" s="23"/>
      <c r="Y8" s="23"/>
      <c r="Z8" s="23"/>
      <c r="AA8" s="23"/>
      <c r="AB8" s="23"/>
      <c r="AC8" s="24"/>
      <c r="AD8" s="23"/>
      <c r="AE8" s="1"/>
      <c r="AF8" s="1"/>
      <c r="AG8" s="1"/>
      <c r="AH8" s="1"/>
      <c r="AI8" s="1"/>
      <c r="AJ8" s="1"/>
    </row>
    <row r="9" spans="1:36" ht="59.25" customHeight="1" thickBot="1" x14ac:dyDescent="0.3">
      <c r="A9" s="55" t="s">
        <v>13</v>
      </c>
      <c r="B9" s="80"/>
      <c r="C9" s="81"/>
      <c r="D9" s="81"/>
      <c r="E9" s="81"/>
      <c r="F9" s="81"/>
      <c r="G9" s="81"/>
      <c r="H9" s="81"/>
      <c r="I9" s="82"/>
      <c r="J9" s="23"/>
      <c r="K9" s="57" t="s">
        <v>14</v>
      </c>
      <c r="L9" s="28"/>
      <c r="M9" s="28"/>
      <c r="N9" s="28"/>
      <c r="O9" s="57"/>
      <c r="P9" s="23"/>
      <c r="Q9" s="23"/>
      <c r="R9" s="23"/>
      <c r="S9" s="23"/>
      <c r="T9" s="23"/>
      <c r="U9" s="23"/>
      <c r="V9" s="23"/>
      <c r="W9" s="23"/>
      <c r="X9" s="23"/>
      <c r="Y9" s="23"/>
      <c r="Z9" s="23"/>
      <c r="AA9" s="23"/>
      <c r="AB9" s="23"/>
      <c r="AC9" s="24"/>
      <c r="AD9" s="23"/>
      <c r="AE9" s="1"/>
      <c r="AF9" s="1"/>
      <c r="AG9" s="1"/>
      <c r="AH9" s="1"/>
      <c r="AI9" s="1"/>
      <c r="AJ9" s="1"/>
    </row>
    <row r="10" spans="1:36" ht="15.75" customHeight="1" x14ac:dyDescent="0.25">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4"/>
      <c r="AD10" s="23"/>
      <c r="AE10" s="1"/>
      <c r="AF10" s="1"/>
      <c r="AG10" s="1"/>
      <c r="AH10" s="1"/>
      <c r="AI10" s="1"/>
      <c r="AJ10" s="1"/>
    </row>
    <row r="11" spans="1:36" ht="15.75" customHeight="1" thickBot="1" x14ac:dyDescent="0.3">
      <c r="A11" s="46"/>
      <c r="B11" s="23"/>
      <c r="C11" s="23"/>
      <c r="D11" s="23"/>
      <c r="E11" s="23"/>
      <c r="F11" s="23"/>
      <c r="G11" s="23"/>
      <c r="H11" s="23"/>
      <c r="I11" s="23"/>
      <c r="J11" s="23"/>
      <c r="K11" s="23"/>
      <c r="L11" s="23"/>
      <c r="M11" s="23"/>
      <c r="N11" s="23"/>
      <c r="O11" s="23"/>
      <c r="P11" s="23"/>
      <c r="Q11" s="23"/>
      <c r="R11" s="23"/>
      <c r="S11" s="23"/>
      <c r="T11" s="23"/>
      <c r="U11" s="23"/>
      <c r="V11" s="23"/>
      <c r="W11" s="23"/>
      <c r="X11" s="23"/>
      <c r="Y11" s="23"/>
      <c r="Z11" s="22"/>
      <c r="AA11" s="22"/>
      <c r="AB11" s="22"/>
      <c r="AC11" s="25"/>
      <c r="AD11" s="56"/>
      <c r="AE11" s="1"/>
      <c r="AF11" s="1"/>
      <c r="AG11" s="1"/>
      <c r="AH11" s="1"/>
      <c r="AI11" s="1"/>
      <c r="AJ11" s="1"/>
    </row>
    <row r="12" spans="1:36" x14ac:dyDescent="0.25">
      <c r="A12" s="83" t="s">
        <v>15</v>
      </c>
      <c r="B12" s="84"/>
      <c r="C12" s="84"/>
      <c r="D12" s="85"/>
      <c r="E12" s="86" t="s">
        <v>16</v>
      </c>
      <c r="F12" s="87"/>
      <c r="G12" s="87"/>
      <c r="H12" s="87"/>
      <c r="I12" s="87"/>
      <c r="J12" s="87"/>
      <c r="K12" s="87"/>
      <c r="L12" s="87"/>
      <c r="M12" s="87"/>
      <c r="N12" s="87"/>
      <c r="O12" s="87"/>
      <c r="P12" s="87"/>
      <c r="Q12" s="87"/>
      <c r="R12" s="87"/>
      <c r="S12" s="87"/>
      <c r="T12" s="87"/>
      <c r="U12" s="87"/>
      <c r="V12" s="87"/>
      <c r="W12" s="87"/>
      <c r="X12" s="88"/>
      <c r="Y12" s="40"/>
      <c r="Z12" s="89" t="s">
        <v>17</v>
      </c>
      <c r="AA12" s="90"/>
      <c r="AB12" s="90"/>
      <c r="AC12" s="90"/>
      <c r="AD12" s="91"/>
      <c r="AE12" s="1"/>
      <c r="AF12" s="89" t="s">
        <v>18</v>
      </c>
      <c r="AG12" s="91"/>
      <c r="AH12" s="1"/>
      <c r="AI12" s="1"/>
      <c r="AJ12" s="1"/>
    </row>
    <row r="13" spans="1:36" x14ac:dyDescent="0.25">
      <c r="A13" s="98" t="s">
        <v>19</v>
      </c>
      <c r="B13" s="100" t="s">
        <v>20</v>
      </c>
      <c r="C13" s="100" t="s">
        <v>21</v>
      </c>
      <c r="D13" s="102" t="s">
        <v>22</v>
      </c>
      <c r="E13" s="104" t="s">
        <v>23</v>
      </c>
      <c r="F13" s="105"/>
      <c r="G13" s="105"/>
      <c r="H13" s="105"/>
      <c r="I13" s="106" t="s">
        <v>24</v>
      </c>
      <c r="J13" s="107"/>
      <c r="K13" s="107"/>
      <c r="L13" s="107"/>
      <c r="M13" s="107"/>
      <c r="N13" s="107"/>
      <c r="O13" s="107"/>
      <c r="P13" s="107"/>
      <c r="Q13" s="107"/>
      <c r="R13" s="34"/>
      <c r="S13" s="34"/>
      <c r="T13" s="106" t="s">
        <v>25</v>
      </c>
      <c r="U13" s="107"/>
      <c r="V13" s="107"/>
      <c r="W13" s="107"/>
      <c r="X13" s="108"/>
      <c r="Y13" s="40"/>
      <c r="Z13" s="92"/>
      <c r="AA13" s="93"/>
      <c r="AB13" s="93"/>
      <c r="AC13" s="93"/>
      <c r="AD13" s="94"/>
      <c r="AE13" s="1"/>
      <c r="AF13" s="92"/>
      <c r="AG13" s="94"/>
      <c r="AH13" s="2"/>
      <c r="AI13" s="2"/>
      <c r="AJ13" s="2"/>
    </row>
    <row r="14" spans="1:36" ht="15.75" thickBot="1" x14ac:dyDescent="0.3">
      <c r="A14" s="98"/>
      <c r="B14" s="100"/>
      <c r="C14" s="100"/>
      <c r="D14" s="102"/>
      <c r="E14" s="109" t="s">
        <v>26</v>
      </c>
      <c r="F14" s="110"/>
      <c r="G14" s="110"/>
      <c r="H14" s="110"/>
      <c r="I14" s="111" t="s">
        <v>27</v>
      </c>
      <c r="J14" s="113" t="s">
        <v>28</v>
      </c>
      <c r="K14" s="113" t="s">
        <v>29</v>
      </c>
      <c r="L14" s="114" t="s">
        <v>30</v>
      </c>
      <c r="M14" s="100" t="s">
        <v>31</v>
      </c>
      <c r="N14" s="133" t="s">
        <v>32</v>
      </c>
      <c r="O14" s="101" t="s">
        <v>33</v>
      </c>
      <c r="P14" s="100" t="s">
        <v>34</v>
      </c>
      <c r="Q14" s="101" t="s">
        <v>35</v>
      </c>
      <c r="R14" s="101" t="s">
        <v>36</v>
      </c>
      <c r="S14" s="37"/>
      <c r="T14" s="112" t="s">
        <v>37</v>
      </c>
      <c r="U14" s="100" t="s">
        <v>38</v>
      </c>
      <c r="V14" s="101" t="s">
        <v>39</v>
      </c>
      <c r="W14" s="100" t="s">
        <v>40</v>
      </c>
      <c r="X14" s="102"/>
      <c r="Y14" s="47"/>
      <c r="Z14" s="95"/>
      <c r="AA14" s="96"/>
      <c r="AB14" s="96"/>
      <c r="AC14" s="96"/>
      <c r="AD14" s="97"/>
      <c r="AE14" s="2"/>
      <c r="AF14" s="95"/>
      <c r="AG14" s="97"/>
      <c r="AH14" s="2"/>
      <c r="AI14" s="1"/>
      <c r="AJ14" s="2"/>
    </row>
    <row r="15" spans="1:36" ht="74.25" customHeight="1" x14ac:dyDescent="0.25">
      <c r="A15" s="99"/>
      <c r="B15" s="101"/>
      <c r="C15" s="101"/>
      <c r="D15" s="103"/>
      <c r="E15" s="41" t="s">
        <v>41</v>
      </c>
      <c r="F15" s="39" t="s">
        <v>42</v>
      </c>
      <c r="G15" s="3"/>
      <c r="H15" s="4" t="s">
        <v>43</v>
      </c>
      <c r="I15" s="112"/>
      <c r="J15" s="113"/>
      <c r="K15" s="113"/>
      <c r="L15" s="115"/>
      <c r="M15" s="100"/>
      <c r="N15" s="124"/>
      <c r="O15" s="124"/>
      <c r="P15" s="100"/>
      <c r="Q15" s="124"/>
      <c r="R15" s="124"/>
      <c r="S15" s="38"/>
      <c r="T15" s="172"/>
      <c r="U15" s="100"/>
      <c r="V15" s="124"/>
      <c r="W15" s="35" t="s">
        <v>44</v>
      </c>
      <c r="X15" s="42" t="s">
        <v>45</v>
      </c>
      <c r="Y15" s="47"/>
      <c r="Z15" s="50" t="s">
        <v>46</v>
      </c>
      <c r="AA15" s="36" t="s">
        <v>47</v>
      </c>
      <c r="AB15" s="36" t="s">
        <v>48</v>
      </c>
      <c r="AC15" s="36" t="s">
        <v>49</v>
      </c>
      <c r="AD15" s="51" t="s">
        <v>50</v>
      </c>
      <c r="AE15" s="2"/>
      <c r="AF15" s="50" t="s">
        <v>51</v>
      </c>
      <c r="AG15" s="51" t="s">
        <v>52</v>
      </c>
      <c r="AH15" s="2"/>
      <c r="AI15" s="1"/>
      <c r="AJ15" s="2"/>
    </row>
    <row r="16" spans="1:36" ht="108" customHeight="1" x14ac:dyDescent="0.25">
      <c r="A16" s="134">
        <v>1</v>
      </c>
      <c r="B16" s="136" t="s">
        <v>53</v>
      </c>
      <c r="C16" s="125" t="s">
        <v>54</v>
      </c>
      <c r="D16" s="139" t="s">
        <v>55</v>
      </c>
      <c r="E16" s="142" t="s">
        <v>56</v>
      </c>
      <c r="F16" s="116" t="s">
        <v>57</v>
      </c>
      <c r="G16" s="118" t="str">
        <f>+CONCATENATE(E16," - ",F16)</f>
        <v>BAJA - MAYOR</v>
      </c>
      <c r="H16" s="121" t="str">
        <f>+VLOOKUP(G16,Datos!D3:E17,2,FALSE)</f>
        <v>ALTO</v>
      </c>
      <c r="I16" s="125" t="s">
        <v>58</v>
      </c>
      <c r="J16" s="5" t="s">
        <v>59</v>
      </c>
      <c r="K16" s="6" t="s">
        <v>60</v>
      </c>
      <c r="L16" s="7">
        <f>IF(K16="ASIGNADO",15,IF(K16="NO ASIGNADO",0,""))</f>
        <v>15</v>
      </c>
      <c r="M16" s="151">
        <f>SUM(L16:L22)</f>
        <v>95</v>
      </c>
      <c r="N16" s="153" t="s">
        <v>61</v>
      </c>
      <c r="O16" s="156">
        <f>IF(O19="DÉBIL",0,IF(O19="MODERADO",50,IF(O19="FUERTE",100,"")))</f>
        <v>50</v>
      </c>
      <c r="P16" s="157" t="str">
        <f>IF(AND(M19="FUERTE",N16="FUERTE (SIEMPRE SE EJECUTA)"),"NO","SÍ")</f>
        <v>SÍ</v>
      </c>
      <c r="Q16" s="160" t="s">
        <v>62</v>
      </c>
      <c r="R16" s="148" t="str">
        <f>IF(AND(E16="MUY BAJA",Q19=2),"MUY BAJA",IF(AND(E16="BAJA",Q19=2),"MUY BAJA",IF(AND(E16="MEDIA",Q19=2),"MUY BAJA",IF(AND(E16="ALTA",Q19=2),"BAJA",IF(AND(E16="MUY ALTA",Q19=2),"MEDIA",IF(AND(E16="MUY BAJA",Q19=1),"MUY BAJA",IF(AND(E16="BAJA",Q19=1),"MUY BAJA",IF(AND(E16="MEDIA",Q19=1),"BAJA",IF(AND(E16="ALTA",Q19=1),"MEDIA",IF(AND(E16="MUY ALTA",Q19=1),"ALTA",E16))))))))))</f>
        <v>MUY BAJA</v>
      </c>
      <c r="S16" s="169" t="str">
        <f>+CONCATENATE(R16," - ",F16)</f>
        <v>MUY BAJA - MAYOR</v>
      </c>
      <c r="T16" s="121" t="str">
        <f>+VLOOKUP(S16,Datos!$D$3:$E$17,2,FALSE)</f>
        <v>ALTO</v>
      </c>
      <c r="U16" s="161" t="s">
        <v>63</v>
      </c>
      <c r="V16" s="164" t="s">
        <v>64</v>
      </c>
      <c r="W16" s="166" t="s">
        <v>65</v>
      </c>
      <c r="X16" s="183" t="s">
        <v>66</v>
      </c>
      <c r="Y16" s="48"/>
      <c r="Z16" s="186"/>
      <c r="AA16" s="189"/>
      <c r="AB16" s="192"/>
      <c r="AC16" s="195"/>
      <c r="AD16" s="197"/>
      <c r="AE16" s="1"/>
      <c r="AF16" s="173"/>
      <c r="AG16" s="176"/>
      <c r="AH16" s="1"/>
      <c r="AI16" s="1"/>
      <c r="AJ16" s="1"/>
    </row>
    <row r="17" spans="1:36" ht="108" customHeight="1" x14ac:dyDescent="0.25">
      <c r="A17" s="134"/>
      <c r="B17" s="137"/>
      <c r="C17" s="126"/>
      <c r="D17" s="140"/>
      <c r="E17" s="143"/>
      <c r="F17" s="116"/>
      <c r="G17" s="119"/>
      <c r="H17" s="122"/>
      <c r="I17" s="126"/>
      <c r="J17" s="8" t="s">
        <v>67</v>
      </c>
      <c r="K17" s="9" t="s">
        <v>68</v>
      </c>
      <c r="L17" s="10">
        <f>IF(K17="ADECUADO",15,IF(K17="INADECUADO",0,""))</f>
        <v>15</v>
      </c>
      <c r="M17" s="152"/>
      <c r="N17" s="154"/>
      <c r="O17" s="156"/>
      <c r="P17" s="158"/>
      <c r="Q17" s="160"/>
      <c r="R17" s="149"/>
      <c r="S17" s="170"/>
      <c r="T17" s="122"/>
      <c r="U17" s="162"/>
      <c r="V17" s="165"/>
      <c r="W17" s="167"/>
      <c r="X17" s="185"/>
      <c r="Y17" s="48"/>
      <c r="Z17" s="187"/>
      <c r="AA17" s="190"/>
      <c r="AB17" s="193"/>
      <c r="AC17" s="195"/>
      <c r="AD17" s="198"/>
      <c r="AE17" s="1"/>
      <c r="AF17" s="174"/>
      <c r="AG17" s="177"/>
      <c r="AH17" s="1"/>
      <c r="AI17" s="1"/>
      <c r="AJ17" s="1"/>
    </row>
    <row r="18" spans="1:36" ht="108" customHeight="1" x14ac:dyDescent="0.25">
      <c r="A18" s="134"/>
      <c r="B18" s="137"/>
      <c r="C18" s="126"/>
      <c r="D18" s="140"/>
      <c r="E18" s="143"/>
      <c r="F18" s="116"/>
      <c r="G18" s="119"/>
      <c r="H18" s="122"/>
      <c r="I18" s="126"/>
      <c r="J18" s="11" t="s">
        <v>69</v>
      </c>
      <c r="K18" s="9" t="s">
        <v>70</v>
      </c>
      <c r="L18" s="10">
        <f>IF(K18="OPORTUNA",15,IF(K18="INOPORTUNA",0,""))</f>
        <v>15</v>
      </c>
      <c r="M18" s="152"/>
      <c r="N18" s="154"/>
      <c r="O18" s="156"/>
      <c r="P18" s="158"/>
      <c r="Q18" s="12" t="s">
        <v>71</v>
      </c>
      <c r="R18" s="149"/>
      <c r="S18" s="170"/>
      <c r="T18" s="122"/>
      <c r="U18" s="162"/>
      <c r="V18" s="165"/>
      <c r="W18" s="167"/>
      <c r="X18" s="185"/>
      <c r="Y18" s="48"/>
      <c r="Z18" s="187"/>
      <c r="AA18" s="190"/>
      <c r="AB18" s="193"/>
      <c r="AC18" s="195"/>
      <c r="AD18" s="198"/>
      <c r="AE18" s="1"/>
      <c r="AF18" s="174"/>
      <c r="AG18" s="177"/>
      <c r="AH18" s="1"/>
      <c r="AI18" s="1"/>
      <c r="AJ18" s="1"/>
    </row>
    <row r="19" spans="1:36" ht="108" customHeight="1" x14ac:dyDescent="0.25">
      <c r="A19" s="134"/>
      <c r="B19" s="137"/>
      <c r="C19" s="126"/>
      <c r="D19" s="140"/>
      <c r="E19" s="143"/>
      <c r="F19" s="116"/>
      <c r="G19" s="119"/>
      <c r="H19" s="122"/>
      <c r="I19" s="126"/>
      <c r="J19" s="8" t="s">
        <v>72</v>
      </c>
      <c r="K19" s="9" t="s">
        <v>73</v>
      </c>
      <c r="L19" s="10">
        <f>IF(K19="PREVENIR",15,IF(K19="DETECTAR",10,IF(K19="NO ES UN CONTROL",0,"")))</f>
        <v>10</v>
      </c>
      <c r="M19" s="128" t="str">
        <f>IF(M16&lt;86,"DÉBIL",IF(M16&lt;96,"MODERADO",IF(M16&lt;101,"FUERTE","")))</f>
        <v>MODERADO</v>
      </c>
      <c r="N19" s="154"/>
      <c r="O19" s="131" t="str">
        <f>IF(AND(M19="FUERTE",N16="FUERTE (SIEMPRE SE EJECUTA)"),"FUERTE",IF(OR(M19="DÉBIL",N16="DÉBIL (NO SE EJECUTA)"),"DÉBIL",IF(OR(M19="MODERADO",N16="MODERADO (ALGUNAS VECES)"),"MODERADO")))</f>
        <v>MODERADO</v>
      </c>
      <c r="P19" s="158"/>
      <c r="Q19" s="145">
        <f>IF(AND($O$19="FUERTE",$Q$16="DIRECTAMENTE"),2,IF(AND($O$19="FUERTE",$Q$16="DIRECTAMENTE"),2,IF(AND($O$19="FUERTE",$Q$16="DIRECTAMENTE"),2,IF(AND($O$19="FUERTE",$Q$16="NO DISMINUYE"),0,IF(AND($O$19="MODERADO",$Q$16="DIRECTAMENTE"),1,IF(AND($O$19="MODERADO",$Q$16="DIRECTAMENTE"),1,IF(AND($O$19="MODERADO",$Q$16="DIRECTAMENTE"),1,IF(AND($O$19="MODERADO",$Q$16="NO DISMINUYE"),0,"N/A"))))))))</f>
        <v>1</v>
      </c>
      <c r="R19" s="149"/>
      <c r="S19" s="170"/>
      <c r="T19" s="122"/>
      <c r="U19" s="162"/>
      <c r="V19" s="179" t="s">
        <v>74</v>
      </c>
      <c r="W19" s="167"/>
      <c r="X19" s="179" t="s">
        <v>75</v>
      </c>
      <c r="Y19" s="49"/>
      <c r="Z19" s="187"/>
      <c r="AA19" s="190"/>
      <c r="AB19" s="193"/>
      <c r="AC19" s="195"/>
      <c r="AD19" s="198"/>
      <c r="AE19" s="1"/>
      <c r="AF19" s="174"/>
      <c r="AG19" s="177"/>
      <c r="AH19" s="1"/>
      <c r="AI19" s="1"/>
      <c r="AJ19" s="1"/>
    </row>
    <row r="20" spans="1:36" ht="108" customHeight="1" x14ac:dyDescent="0.25">
      <c r="A20" s="134"/>
      <c r="B20" s="137"/>
      <c r="C20" s="126"/>
      <c r="D20" s="140"/>
      <c r="E20" s="143"/>
      <c r="F20" s="116"/>
      <c r="G20" s="119"/>
      <c r="H20" s="122"/>
      <c r="I20" s="126"/>
      <c r="J20" s="8" t="s">
        <v>76</v>
      </c>
      <c r="K20" s="9" t="s">
        <v>77</v>
      </c>
      <c r="L20" s="10">
        <f>IF(K20="CONFIABLE",15,IF(K20="NO CONFIABLE",0,""))</f>
        <v>15</v>
      </c>
      <c r="M20" s="129"/>
      <c r="N20" s="154"/>
      <c r="O20" s="131"/>
      <c r="P20" s="158"/>
      <c r="Q20" s="146"/>
      <c r="R20" s="149"/>
      <c r="S20" s="170"/>
      <c r="T20" s="122"/>
      <c r="U20" s="162"/>
      <c r="V20" s="180"/>
      <c r="W20" s="167"/>
      <c r="X20" s="180"/>
      <c r="Y20" s="49"/>
      <c r="Z20" s="187"/>
      <c r="AA20" s="190"/>
      <c r="AB20" s="193"/>
      <c r="AC20" s="195"/>
      <c r="AD20" s="198"/>
      <c r="AE20" s="1"/>
      <c r="AF20" s="174"/>
      <c r="AG20" s="177"/>
      <c r="AH20" s="1"/>
      <c r="AI20" s="1"/>
      <c r="AJ20" s="1"/>
    </row>
    <row r="21" spans="1:36" ht="108" customHeight="1" x14ac:dyDescent="0.25">
      <c r="A21" s="134"/>
      <c r="B21" s="137"/>
      <c r="C21" s="126"/>
      <c r="D21" s="140"/>
      <c r="E21" s="143"/>
      <c r="F21" s="116"/>
      <c r="G21" s="119"/>
      <c r="H21" s="122"/>
      <c r="I21" s="126"/>
      <c r="J21" s="8" t="s">
        <v>78</v>
      </c>
      <c r="K21" s="9" t="s">
        <v>79</v>
      </c>
      <c r="L21" s="10">
        <f>IF(K21="SE INVESTIGAN Y SE RESUELVEN OPORTUNAMENTE",15,IF(K21="NO SE INVESTIGAN Y SE RESUELVEN OPORTUNAMENTE",0,""))</f>
        <v>15</v>
      </c>
      <c r="M21" s="129"/>
      <c r="N21" s="154"/>
      <c r="O21" s="131"/>
      <c r="P21" s="158"/>
      <c r="Q21" s="146"/>
      <c r="R21" s="149"/>
      <c r="S21" s="170"/>
      <c r="T21" s="122"/>
      <c r="U21" s="162"/>
      <c r="V21" s="181" t="s">
        <v>80</v>
      </c>
      <c r="W21" s="167"/>
      <c r="X21" s="183" t="s">
        <v>81</v>
      </c>
      <c r="Y21" s="48"/>
      <c r="Z21" s="187"/>
      <c r="AA21" s="190"/>
      <c r="AB21" s="193"/>
      <c r="AC21" s="195"/>
      <c r="AD21" s="198"/>
      <c r="AE21" s="1"/>
      <c r="AF21" s="174"/>
      <c r="AG21" s="177"/>
      <c r="AH21" s="1"/>
      <c r="AI21" s="1"/>
      <c r="AJ21" s="1"/>
    </row>
    <row r="22" spans="1:36" ht="108" customHeight="1" x14ac:dyDescent="0.25">
      <c r="A22" s="135"/>
      <c r="B22" s="138"/>
      <c r="C22" s="127"/>
      <c r="D22" s="141"/>
      <c r="E22" s="144"/>
      <c r="F22" s="117"/>
      <c r="G22" s="120"/>
      <c r="H22" s="123"/>
      <c r="I22" s="127"/>
      <c r="J22" s="43" t="s">
        <v>82</v>
      </c>
      <c r="K22" s="44" t="s">
        <v>83</v>
      </c>
      <c r="L22" s="45">
        <f>IF(K22="COMPLETA",10,IF(K22="INCOMPLETA",5,IF(K22="NO EXISTE",0,"")))</f>
        <v>10</v>
      </c>
      <c r="M22" s="130"/>
      <c r="N22" s="155"/>
      <c r="O22" s="132"/>
      <c r="P22" s="159"/>
      <c r="Q22" s="147"/>
      <c r="R22" s="150"/>
      <c r="S22" s="171"/>
      <c r="T22" s="123"/>
      <c r="U22" s="163"/>
      <c r="V22" s="182"/>
      <c r="W22" s="168"/>
      <c r="X22" s="184"/>
      <c r="Y22" s="48"/>
      <c r="Z22" s="188"/>
      <c r="AA22" s="191"/>
      <c r="AB22" s="194"/>
      <c r="AC22" s="196"/>
      <c r="AD22" s="199"/>
      <c r="AE22" s="1"/>
      <c r="AF22" s="175"/>
      <c r="AG22" s="178"/>
      <c r="AH22" s="1"/>
      <c r="AI22" s="1"/>
      <c r="AJ22" s="1"/>
    </row>
  </sheetData>
  <dataConsolidate/>
  <mergeCells count="72">
    <mergeCell ref="AF16:AF22"/>
    <mergeCell ref="AG16:AG22"/>
    <mergeCell ref="V19:V20"/>
    <mergeCell ref="X19:X20"/>
    <mergeCell ref="V21:V22"/>
    <mergeCell ref="X21:X22"/>
    <mergeCell ref="X16:X18"/>
    <mergeCell ref="Z16:Z22"/>
    <mergeCell ref="AA16:AA22"/>
    <mergeCell ref="AB16:AB22"/>
    <mergeCell ref="AC16:AC22"/>
    <mergeCell ref="AD16:AD22"/>
    <mergeCell ref="V14:V15"/>
    <mergeCell ref="W14:X14"/>
    <mergeCell ref="Q14:Q15"/>
    <mergeCell ref="R14:R15"/>
    <mergeCell ref="T14:T15"/>
    <mergeCell ref="U16:U22"/>
    <mergeCell ref="V16:V18"/>
    <mergeCell ref="W16:W22"/>
    <mergeCell ref="T16:T22"/>
    <mergeCell ref="S16:S22"/>
    <mergeCell ref="Q19:Q22"/>
    <mergeCell ref="R16:R22"/>
    <mergeCell ref="M16:M18"/>
    <mergeCell ref="N16:N22"/>
    <mergeCell ref="O16:O18"/>
    <mergeCell ref="P16:P22"/>
    <mergeCell ref="Q16:Q17"/>
    <mergeCell ref="A16:A22"/>
    <mergeCell ref="B16:B22"/>
    <mergeCell ref="C16:C22"/>
    <mergeCell ref="D16:D22"/>
    <mergeCell ref="E16:E22"/>
    <mergeCell ref="F16:F22"/>
    <mergeCell ref="G16:G22"/>
    <mergeCell ref="H16:H22"/>
    <mergeCell ref="O14:O15"/>
    <mergeCell ref="P14:P15"/>
    <mergeCell ref="I16:I22"/>
    <mergeCell ref="M19:M22"/>
    <mergeCell ref="O19:O22"/>
    <mergeCell ref="N14:N15"/>
    <mergeCell ref="Z12:AD14"/>
    <mergeCell ref="AF12:AG14"/>
    <mergeCell ref="A13:A15"/>
    <mergeCell ref="B13:B15"/>
    <mergeCell ref="C13:C15"/>
    <mergeCell ref="D13:D15"/>
    <mergeCell ref="E13:H13"/>
    <mergeCell ref="I13:Q13"/>
    <mergeCell ref="T13:X13"/>
    <mergeCell ref="E14:H14"/>
    <mergeCell ref="U14:U15"/>
    <mergeCell ref="I14:I15"/>
    <mergeCell ref="J14:J15"/>
    <mergeCell ref="K14:K15"/>
    <mergeCell ref="L14:L15"/>
    <mergeCell ref="M14:M15"/>
    <mergeCell ref="B6:H6"/>
    <mergeCell ref="M6:N6"/>
    <mergeCell ref="B8:I8"/>
    <mergeCell ref="B9:I9"/>
    <mergeCell ref="A12:D12"/>
    <mergeCell ref="E12:X12"/>
    <mergeCell ref="A1:A4"/>
    <mergeCell ref="B1:AC2"/>
    <mergeCell ref="AD1:AF1"/>
    <mergeCell ref="AD2:AF2"/>
    <mergeCell ref="B3:AC4"/>
    <mergeCell ref="AD3:AF3"/>
    <mergeCell ref="AD4:AF4"/>
  </mergeCells>
  <conditionalFormatting sqref="H16:H22">
    <cfRule type="containsText" dxfId="17" priority="4" operator="containsText" text="EXTREMO">
      <formula>NOT(ISERROR(SEARCH("EXTREMO",H16)))</formula>
    </cfRule>
    <cfRule type="containsText" dxfId="16" priority="5" operator="containsText" text="ALTO">
      <formula>NOT(ISERROR(SEARCH("ALTO",H16)))</formula>
    </cfRule>
    <cfRule type="containsText" dxfId="15" priority="6" operator="containsText" text="MODERADO">
      <formula>NOT(ISERROR(SEARCH("MODERADO",H16)))</formula>
    </cfRule>
  </conditionalFormatting>
  <conditionalFormatting sqref="T16:T22">
    <cfRule type="containsText" dxfId="14" priority="1" operator="containsText" text="EXTREMO">
      <formula>NOT(ISERROR(SEARCH("EXTREMO",T16)))</formula>
    </cfRule>
    <cfRule type="containsText" dxfId="13" priority="2" operator="containsText" text="ALTO">
      <formula>NOT(ISERROR(SEARCH("ALTO",T16)))</formula>
    </cfRule>
    <cfRule type="containsText" dxfId="12" priority="3" operator="containsText" text="MODERADO">
      <formula>NOT(ISERROR(SEARCH("MODERADO",T16)))</formula>
    </cfRule>
  </conditionalFormatting>
  <dataValidations count="2">
    <dataValidation type="list" allowBlank="1" showInputMessage="1" showErrorMessage="1" sqref="Q16:Q17" xr:uid="{C141DA64-3244-4590-875F-270A2AAC7EFE}">
      <formula1>$AE$19:$AE$21</formula1>
    </dataValidation>
    <dataValidation type="list" allowBlank="1" showInputMessage="1" showErrorMessage="1" sqref="N16" xr:uid="{5D0A10F4-7D75-4E26-B71C-BFDFE95C2176}">
      <formula1>$AE$14:$AF$14</formula1>
    </dataValidation>
  </dataValidations>
  <pageMargins left="0.70866141732283472" right="0.70866141732283472" top="0.74803149606299213" bottom="0.74803149606299213" header="0.31496062992125984" footer="0.31496062992125984"/>
  <pageSetup scale="14" fitToWidth="2" fitToHeight="2" orientation="landscape" r:id="rId1"/>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67C8AC14-1179-43B9-9ED8-9ED680DC77EB}">
          <x14:formula1>
            <xm:f>Datos!$J$5:$L$5</xm:f>
          </x14:formula1>
          <xm:sqref>K19</xm:sqref>
        </x14:dataValidation>
        <x14:dataValidation type="list" allowBlank="1" showInputMessage="1" showErrorMessage="1" xr:uid="{26A0A615-2E94-4048-B2FB-AEBFB92B87CB}">
          <x14:formula1>
            <xm:f>Datos!$A$11:$A$13</xm:f>
          </x14:formula1>
          <xm:sqref>U16:U22</xm:sqref>
        </x14:dataValidation>
        <x14:dataValidation type="list" allowBlank="1" showInputMessage="1" showErrorMessage="1" xr:uid="{8AB772B0-222E-4D2B-BBC1-2F6C05DABA4C}">
          <x14:formula1>
            <xm:f>Datos!$J$7:$K$7</xm:f>
          </x14:formula1>
          <xm:sqref>K21</xm:sqref>
        </x14:dataValidation>
        <x14:dataValidation type="list" allowBlank="1" showInputMessage="1" showErrorMessage="1" xr:uid="{E9347466-C9C4-42C8-8524-E1F2658191EE}">
          <x14:formula1>
            <xm:f>Datos!$J$6:$K$6</xm:f>
          </x14:formula1>
          <xm:sqref>K20</xm:sqref>
        </x14:dataValidation>
        <x14:dataValidation type="list" allowBlank="1" showInputMessage="1" showErrorMessage="1" xr:uid="{E12981C1-584A-4A04-BA34-C8CF1235A9EF}">
          <x14:formula1>
            <xm:f>Datos!$J$3:$K$3</xm:f>
          </x14:formula1>
          <xm:sqref>K17</xm:sqref>
        </x14:dataValidation>
        <x14:dataValidation type="list" allowBlank="1" showInputMessage="1" showErrorMessage="1" xr:uid="{D6FAC272-F2B4-4C8A-AAEE-CFEBB6EAB002}">
          <x14:formula1>
            <xm:f>Datos!$J$2:$K$2</xm:f>
          </x14:formula1>
          <xm:sqref>K16</xm:sqref>
        </x14:dataValidation>
        <x14:dataValidation type="list" allowBlank="1" showInputMessage="1" showErrorMessage="1" xr:uid="{B29FC9BC-3F82-4D7E-AFAB-3B4B20A87B64}">
          <x14:formula1>
            <xm:f>Datos!$J$8:$L$8</xm:f>
          </x14:formula1>
          <xm:sqref>K22</xm:sqref>
        </x14:dataValidation>
        <x14:dataValidation type="list" allowBlank="1" showInputMessage="1" showErrorMessage="1" xr:uid="{8469CBEC-FD80-48C0-914D-0EE92842CB89}">
          <x14:formula1>
            <xm:f>Datos!$B$3:$B$5</xm:f>
          </x14:formula1>
          <xm:sqref>F16:F22</xm:sqref>
        </x14:dataValidation>
        <x14:dataValidation type="list" allowBlank="1" showInputMessage="1" showErrorMessage="1" xr:uid="{8C3D0378-DFAB-4EFE-BC0D-9A30FCFEE253}">
          <x14:formula1>
            <xm:f>Datos!$A$3:$A$7</xm:f>
          </x14:formula1>
          <xm:sqref>E16</xm:sqref>
        </x14:dataValidation>
        <x14:dataValidation type="list" allowBlank="1" showInputMessage="1" showErrorMessage="1" xr:uid="{66CEC44F-2B5E-4082-8F34-D2FE3CDE38D4}">
          <x14:formula1>
            <xm:f>Datos!$J$4:$K$4</xm:f>
          </x14:formula1>
          <xm:sqref>K18</xm:sqref>
        </x14:dataValidation>
        <x14:dataValidation type="list" allowBlank="1" showInputMessage="1" showErrorMessage="1" xr:uid="{0598310C-B36A-47D7-8B81-571ED2DD235C}">
          <x14:formula1>
            <xm:f>Datos!$A$17:$A$18</xm:f>
          </x14:formula1>
          <xm:sqref>V21:V22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D2B4F-3068-420F-ADE5-9C2895F75B0E}">
  <dimension ref="A1:D29"/>
  <sheetViews>
    <sheetView workbookViewId="0">
      <selection activeCell="A23" sqref="A23:D23"/>
    </sheetView>
  </sheetViews>
  <sheetFormatPr baseColWidth="10" defaultColWidth="11.42578125" defaultRowHeight="15" x14ac:dyDescent="0.25"/>
  <cols>
    <col min="1" max="1" width="4.85546875" customWidth="1"/>
    <col min="2" max="2" width="77.42578125" customWidth="1"/>
    <col min="3" max="4" width="30.7109375" customWidth="1"/>
  </cols>
  <sheetData>
    <row r="1" spans="1:4" ht="15.75" thickBot="1" x14ac:dyDescent="0.3">
      <c r="A1" s="207" t="s">
        <v>84</v>
      </c>
      <c r="B1" s="208"/>
      <c r="C1" s="208"/>
      <c r="D1" s="209"/>
    </row>
    <row r="2" spans="1:4" ht="15.75" thickBot="1" x14ac:dyDescent="0.3">
      <c r="A2" s="210" t="s">
        <v>85</v>
      </c>
      <c r="B2" s="14" t="s">
        <v>86</v>
      </c>
      <c r="C2" s="212" t="s">
        <v>87</v>
      </c>
      <c r="D2" s="213"/>
    </row>
    <row r="3" spans="1:4" ht="15.75" thickBot="1" x14ac:dyDescent="0.3">
      <c r="A3" s="211"/>
      <c r="B3" s="15" t="s">
        <v>88</v>
      </c>
      <c r="C3" s="17" t="s">
        <v>89</v>
      </c>
      <c r="D3" s="17" t="s">
        <v>80</v>
      </c>
    </row>
    <row r="4" spans="1:4" ht="15.75" thickBot="1" x14ac:dyDescent="0.3">
      <c r="A4" s="18">
        <v>1</v>
      </c>
      <c r="B4" s="16" t="s">
        <v>90</v>
      </c>
      <c r="C4" s="58" t="s">
        <v>14</v>
      </c>
      <c r="D4" s="58"/>
    </row>
    <row r="5" spans="1:4" ht="15.75" thickBot="1" x14ac:dyDescent="0.3">
      <c r="A5" s="18">
        <v>2</v>
      </c>
      <c r="B5" s="16" t="s">
        <v>91</v>
      </c>
      <c r="C5" s="58" t="s">
        <v>14</v>
      </c>
      <c r="D5" s="58"/>
    </row>
    <row r="6" spans="1:4" ht="15.75" thickBot="1" x14ac:dyDescent="0.3">
      <c r="A6" s="18">
        <v>3</v>
      </c>
      <c r="B6" s="16" t="s">
        <v>92</v>
      </c>
      <c r="C6" s="58"/>
      <c r="D6" s="58" t="s">
        <v>14</v>
      </c>
    </row>
    <row r="7" spans="1:4" ht="15.75" thickBot="1" x14ac:dyDescent="0.3">
      <c r="A7" s="18">
        <v>4</v>
      </c>
      <c r="B7" s="16" t="s">
        <v>93</v>
      </c>
      <c r="C7" s="58"/>
      <c r="D7" s="58" t="s">
        <v>14</v>
      </c>
    </row>
    <row r="8" spans="1:4" ht="15.75" thickBot="1" x14ac:dyDescent="0.3">
      <c r="A8" s="18">
        <v>5</v>
      </c>
      <c r="B8" s="16" t="s">
        <v>94</v>
      </c>
      <c r="C8" s="58" t="s">
        <v>14</v>
      </c>
      <c r="D8" s="58"/>
    </row>
    <row r="9" spans="1:4" ht="15.75" thickBot="1" x14ac:dyDescent="0.3">
      <c r="A9" s="18">
        <v>6</v>
      </c>
      <c r="B9" s="16" t="s">
        <v>95</v>
      </c>
      <c r="C9" s="58"/>
      <c r="D9" s="58" t="s">
        <v>14</v>
      </c>
    </row>
    <row r="10" spans="1:4" ht="15.75" thickBot="1" x14ac:dyDescent="0.3">
      <c r="A10" s="18">
        <v>7</v>
      </c>
      <c r="B10" s="16" t="s">
        <v>96</v>
      </c>
      <c r="C10" s="58"/>
      <c r="D10" s="58" t="s">
        <v>14</v>
      </c>
    </row>
    <row r="11" spans="1:4" ht="15.75" thickBot="1" x14ac:dyDescent="0.3">
      <c r="A11" s="18">
        <v>8</v>
      </c>
      <c r="B11" s="16" t="s">
        <v>97</v>
      </c>
      <c r="C11" s="58"/>
      <c r="D11" s="58" t="s">
        <v>14</v>
      </c>
    </row>
    <row r="12" spans="1:4" ht="15.75" thickBot="1" x14ac:dyDescent="0.3">
      <c r="A12" s="18">
        <v>9</v>
      </c>
      <c r="B12" s="16" t="s">
        <v>98</v>
      </c>
      <c r="C12" s="58" t="s">
        <v>14</v>
      </c>
      <c r="D12" s="58"/>
    </row>
    <row r="13" spans="1:4" ht="15.75" thickBot="1" x14ac:dyDescent="0.3">
      <c r="A13" s="18">
        <v>10</v>
      </c>
      <c r="B13" s="16" t="s">
        <v>99</v>
      </c>
      <c r="C13" s="58" t="s">
        <v>14</v>
      </c>
      <c r="D13" s="58"/>
    </row>
    <row r="14" spans="1:4" ht="15.75" thickBot="1" x14ac:dyDescent="0.3">
      <c r="A14" s="18">
        <v>11</v>
      </c>
      <c r="B14" s="16" t="s">
        <v>100</v>
      </c>
      <c r="C14" s="58" t="s">
        <v>14</v>
      </c>
      <c r="D14" s="58"/>
    </row>
    <row r="15" spans="1:4" ht="15.75" thickBot="1" x14ac:dyDescent="0.3">
      <c r="A15" s="18">
        <v>12</v>
      </c>
      <c r="B15" s="16" t="s">
        <v>101</v>
      </c>
      <c r="C15" s="58" t="s">
        <v>14</v>
      </c>
      <c r="D15" s="58"/>
    </row>
    <row r="16" spans="1:4" ht="15.75" thickBot="1" x14ac:dyDescent="0.3">
      <c r="A16" s="18">
        <v>13</v>
      </c>
      <c r="B16" s="16" t="s">
        <v>102</v>
      </c>
      <c r="C16" s="58" t="s">
        <v>14</v>
      </c>
      <c r="D16" s="58"/>
    </row>
    <row r="17" spans="1:4" ht="15.75" thickBot="1" x14ac:dyDescent="0.3">
      <c r="A17" s="18">
        <v>14</v>
      </c>
      <c r="B17" s="16" t="s">
        <v>103</v>
      </c>
      <c r="C17" s="58"/>
      <c r="D17" s="58" t="s">
        <v>14</v>
      </c>
    </row>
    <row r="18" spans="1:4" ht="15.75" thickBot="1" x14ac:dyDescent="0.3">
      <c r="A18" s="18">
        <v>15</v>
      </c>
      <c r="B18" s="16" t="s">
        <v>104</v>
      </c>
      <c r="C18" s="58" t="s">
        <v>14</v>
      </c>
      <c r="D18" s="58"/>
    </row>
    <row r="19" spans="1:4" ht="15.75" thickBot="1" x14ac:dyDescent="0.3">
      <c r="A19" s="18">
        <v>16</v>
      </c>
      <c r="B19" s="16" t="s">
        <v>105</v>
      </c>
      <c r="C19" s="58"/>
      <c r="D19" s="58" t="s">
        <v>14</v>
      </c>
    </row>
    <row r="20" spans="1:4" ht="15.75" thickBot="1" x14ac:dyDescent="0.3">
      <c r="A20" s="18">
        <v>17</v>
      </c>
      <c r="B20" s="16" t="s">
        <v>106</v>
      </c>
      <c r="C20" s="58"/>
      <c r="D20" s="58" t="s">
        <v>14</v>
      </c>
    </row>
    <row r="21" spans="1:4" ht="15.75" thickBot="1" x14ac:dyDescent="0.3">
      <c r="A21" s="18">
        <v>18</v>
      </c>
      <c r="B21" s="16" t="s">
        <v>107</v>
      </c>
      <c r="C21" s="58"/>
      <c r="D21" s="58" t="s">
        <v>14</v>
      </c>
    </row>
    <row r="22" spans="1:4" ht="15.75" thickBot="1" x14ac:dyDescent="0.3">
      <c r="A22" s="20">
        <v>19</v>
      </c>
      <c r="B22" s="16" t="s">
        <v>108</v>
      </c>
      <c r="C22" s="58"/>
      <c r="D22" s="58" t="s">
        <v>14</v>
      </c>
    </row>
    <row r="23" spans="1:4" x14ac:dyDescent="0.25">
      <c r="A23" s="214" t="s">
        <v>109</v>
      </c>
      <c r="B23" s="215"/>
      <c r="C23" s="215"/>
      <c r="D23" s="216"/>
    </row>
    <row r="24" spans="1:4" x14ac:dyDescent="0.25">
      <c r="A24" s="217" t="s">
        <v>110</v>
      </c>
      <c r="B24" s="217"/>
      <c r="C24" s="217"/>
      <c r="D24" s="217"/>
    </row>
    <row r="25" spans="1:4" x14ac:dyDescent="0.25">
      <c r="A25" s="218" t="s">
        <v>111</v>
      </c>
      <c r="B25" s="218"/>
      <c r="C25" s="218"/>
      <c r="D25" s="218"/>
    </row>
    <row r="26" spans="1:4" ht="15.75" thickBot="1" x14ac:dyDescent="0.3">
      <c r="A26" s="200" t="s">
        <v>112</v>
      </c>
      <c r="B26" s="200"/>
      <c r="C26" s="200"/>
      <c r="D26" s="200"/>
    </row>
    <row r="27" spans="1:4" ht="15.75" thickBot="1" x14ac:dyDescent="0.3">
      <c r="A27" s="201" t="s">
        <v>113</v>
      </c>
      <c r="B27" s="202"/>
      <c r="C27" s="203"/>
      <c r="D27" s="19"/>
    </row>
    <row r="28" spans="1:4" ht="15.75" thickBot="1" x14ac:dyDescent="0.3">
      <c r="A28" s="201" t="s">
        <v>114</v>
      </c>
      <c r="B28" s="202"/>
      <c r="C28" s="203"/>
      <c r="D28" s="59" t="s">
        <v>14</v>
      </c>
    </row>
    <row r="29" spans="1:4" ht="15.75" thickBot="1" x14ac:dyDescent="0.3">
      <c r="A29" s="204" t="s">
        <v>115</v>
      </c>
      <c r="B29" s="205"/>
      <c r="C29" s="206"/>
      <c r="D29" s="19"/>
    </row>
  </sheetData>
  <mergeCells count="10">
    <mergeCell ref="A26:D26"/>
    <mergeCell ref="A27:C27"/>
    <mergeCell ref="A28:C28"/>
    <mergeCell ref="A29:C29"/>
    <mergeCell ref="A1:D1"/>
    <mergeCell ref="A2:A3"/>
    <mergeCell ref="C2:D2"/>
    <mergeCell ref="A23:D23"/>
    <mergeCell ref="A24:D24"/>
    <mergeCell ref="A25:D2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63FAF-0342-4330-A023-708690AFD4CE}">
  <dimension ref="A1:AJ22"/>
  <sheetViews>
    <sheetView showGridLines="0" view="pageBreakPreview" zoomScale="28" zoomScaleNormal="50" zoomScaleSheetLayoutView="28" workbookViewId="0">
      <selection activeCell="Z16" sqref="Z16:AG22"/>
    </sheetView>
  </sheetViews>
  <sheetFormatPr baseColWidth="10" defaultColWidth="11.42578125" defaultRowHeight="15" x14ac:dyDescent="0.25"/>
  <cols>
    <col min="1" max="1" width="36.85546875" customWidth="1"/>
    <col min="2" max="4" width="32.5703125" customWidth="1"/>
    <col min="5" max="6" width="20.85546875" customWidth="1"/>
    <col min="7" max="7" width="20.85546875" hidden="1" customWidth="1"/>
    <col min="8" max="8" width="25.42578125" customWidth="1"/>
    <col min="9" max="9" width="89.5703125" customWidth="1"/>
    <col min="10" max="10" width="53.7109375" customWidth="1"/>
    <col min="11" max="11" width="24.5703125" customWidth="1"/>
    <col min="12" max="12" width="0" hidden="1" customWidth="1"/>
    <col min="13" max="15" width="24.5703125" customWidth="1"/>
    <col min="16" max="16" width="19.7109375" customWidth="1"/>
    <col min="17" max="17" width="25.140625" customWidth="1"/>
    <col min="18" max="19" width="25.140625" hidden="1" customWidth="1"/>
    <col min="20" max="20" width="25.140625" customWidth="1"/>
    <col min="21" max="21" width="16.5703125" customWidth="1"/>
    <col min="22" max="22" width="25.42578125" customWidth="1"/>
    <col min="23" max="23" width="39.42578125" customWidth="1"/>
    <col min="24" max="24" width="25.42578125" customWidth="1"/>
    <col min="25" max="25" width="1.7109375" customWidth="1"/>
    <col min="26" max="28" width="33.42578125" customWidth="1"/>
    <col min="29" max="29" width="40.28515625" customWidth="1"/>
    <col min="30" max="30" width="34.85546875" customWidth="1"/>
    <col min="31" max="31" width="2.28515625" customWidth="1"/>
    <col min="32" max="32" width="42.5703125" customWidth="1"/>
    <col min="33" max="33" width="50.28515625" customWidth="1"/>
    <col min="34" max="36" width="11.42578125" customWidth="1"/>
  </cols>
  <sheetData>
    <row r="1" spans="1:36" ht="27" customHeight="1" x14ac:dyDescent="0.25">
      <c r="A1" s="66"/>
      <c r="B1" s="67" t="s">
        <v>170</v>
      </c>
      <c r="C1" s="68"/>
      <c r="D1" s="68"/>
      <c r="E1" s="68"/>
      <c r="F1" s="68"/>
      <c r="G1" s="68"/>
      <c r="H1" s="68"/>
      <c r="I1" s="68"/>
      <c r="J1" s="68"/>
      <c r="K1" s="68"/>
      <c r="L1" s="68"/>
      <c r="M1" s="68"/>
      <c r="N1" s="68"/>
      <c r="O1" s="68"/>
      <c r="P1" s="68"/>
      <c r="Q1" s="68"/>
      <c r="R1" s="68"/>
      <c r="S1" s="68"/>
      <c r="T1" s="68"/>
      <c r="U1" s="68"/>
      <c r="V1" s="68"/>
      <c r="W1" s="68"/>
      <c r="X1" s="68"/>
      <c r="Y1" s="68"/>
      <c r="Z1" s="68"/>
      <c r="AA1" s="68"/>
      <c r="AB1" s="68"/>
      <c r="AC1" s="69"/>
      <c r="AD1" s="73" t="s">
        <v>0</v>
      </c>
      <c r="AE1" s="74"/>
      <c r="AF1" s="74"/>
      <c r="AG1" s="52" t="s">
        <v>171</v>
      </c>
      <c r="AH1" s="1"/>
      <c r="AI1" s="1"/>
      <c r="AJ1" s="1"/>
    </row>
    <row r="2" spans="1:36" ht="27" customHeight="1" thickBot="1" x14ac:dyDescent="0.3">
      <c r="A2" s="66"/>
      <c r="B2" s="70"/>
      <c r="C2" s="71"/>
      <c r="D2" s="71"/>
      <c r="E2" s="71"/>
      <c r="F2" s="71"/>
      <c r="G2" s="71"/>
      <c r="H2" s="71"/>
      <c r="I2" s="71"/>
      <c r="J2" s="71"/>
      <c r="K2" s="71"/>
      <c r="L2" s="71"/>
      <c r="M2" s="71"/>
      <c r="N2" s="71"/>
      <c r="O2" s="71"/>
      <c r="P2" s="71"/>
      <c r="Q2" s="71"/>
      <c r="R2" s="71"/>
      <c r="S2" s="71"/>
      <c r="T2" s="71"/>
      <c r="U2" s="71"/>
      <c r="V2" s="71"/>
      <c r="W2" s="71"/>
      <c r="X2" s="71"/>
      <c r="Y2" s="71"/>
      <c r="Z2" s="71"/>
      <c r="AA2" s="71"/>
      <c r="AB2" s="71"/>
      <c r="AC2" s="72"/>
      <c r="AD2" s="73" t="s">
        <v>1</v>
      </c>
      <c r="AE2" s="74"/>
      <c r="AF2" s="74"/>
      <c r="AG2" s="53" t="s">
        <v>172</v>
      </c>
      <c r="AH2" s="1"/>
      <c r="AI2" s="1"/>
      <c r="AJ2" s="1"/>
    </row>
    <row r="3" spans="1:36" ht="27" customHeight="1" x14ac:dyDescent="0.25">
      <c r="A3" s="66"/>
      <c r="B3" s="67" t="s">
        <v>2</v>
      </c>
      <c r="C3" s="68"/>
      <c r="D3" s="68"/>
      <c r="E3" s="68"/>
      <c r="F3" s="68"/>
      <c r="G3" s="68"/>
      <c r="H3" s="68"/>
      <c r="I3" s="68"/>
      <c r="J3" s="68"/>
      <c r="K3" s="68"/>
      <c r="L3" s="68"/>
      <c r="M3" s="68"/>
      <c r="N3" s="68"/>
      <c r="O3" s="68"/>
      <c r="P3" s="68"/>
      <c r="Q3" s="68"/>
      <c r="R3" s="68"/>
      <c r="S3" s="68"/>
      <c r="T3" s="68"/>
      <c r="U3" s="68"/>
      <c r="V3" s="68"/>
      <c r="W3" s="68"/>
      <c r="X3" s="68"/>
      <c r="Y3" s="68"/>
      <c r="Z3" s="68"/>
      <c r="AA3" s="68"/>
      <c r="AB3" s="68"/>
      <c r="AC3" s="69"/>
      <c r="AD3" s="73" t="s">
        <v>3</v>
      </c>
      <c r="AE3" s="74"/>
      <c r="AF3" s="74"/>
      <c r="AG3" s="52" t="s">
        <v>4</v>
      </c>
      <c r="AH3" s="1"/>
      <c r="AI3" s="1"/>
      <c r="AJ3" s="1"/>
    </row>
    <row r="4" spans="1:36" ht="27" customHeight="1" thickBot="1" x14ac:dyDescent="0.3">
      <c r="A4" s="66"/>
      <c r="B4" s="70"/>
      <c r="C4" s="71"/>
      <c r="D4" s="71"/>
      <c r="E4" s="71"/>
      <c r="F4" s="71"/>
      <c r="G4" s="71"/>
      <c r="H4" s="71"/>
      <c r="I4" s="71"/>
      <c r="J4" s="71"/>
      <c r="K4" s="71"/>
      <c r="L4" s="71"/>
      <c r="M4" s="71"/>
      <c r="N4" s="71"/>
      <c r="O4" s="71"/>
      <c r="P4" s="71"/>
      <c r="Q4" s="71"/>
      <c r="R4" s="71"/>
      <c r="S4" s="71"/>
      <c r="T4" s="71"/>
      <c r="U4" s="71"/>
      <c r="V4" s="71"/>
      <c r="W4" s="71"/>
      <c r="X4" s="71"/>
      <c r="Y4" s="71"/>
      <c r="Z4" s="71"/>
      <c r="AA4" s="71"/>
      <c r="AB4" s="71"/>
      <c r="AC4" s="72"/>
      <c r="AD4" s="73" t="s">
        <v>5</v>
      </c>
      <c r="AE4" s="74"/>
      <c r="AF4" s="74"/>
      <c r="AG4" s="54">
        <v>44838</v>
      </c>
      <c r="AH4" s="1"/>
      <c r="AI4" s="1"/>
      <c r="AJ4" s="1"/>
    </row>
    <row r="5" spans="1:36" ht="27" customHeight="1" thickBot="1" x14ac:dyDescent="0.3">
      <c r="A5" s="26"/>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4"/>
      <c r="AD5" s="33"/>
      <c r="AE5" s="1"/>
      <c r="AF5" s="1"/>
      <c r="AG5" s="1"/>
      <c r="AH5" s="1"/>
      <c r="AI5" s="1"/>
      <c r="AJ5" s="1"/>
    </row>
    <row r="6" spans="1:36" ht="59.25" customHeight="1" thickBot="1" x14ac:dyDescent="0.3">
      <c r="A6" s="55" t="s">
        <v>6</v>
      </c>
      <c r="B6" s="75" t="s">
        <v>7</v>
      </c>
      <c r="C6" s="76"/>
      <c r="D6" s="76"/>
      <c r="E6" s="76"/>
      <c r="F6" s="76"/>
      <c r="G6" s="76"/>
      <c r="H6" s="77"/>
      <c r="I6" s="23"/>
      <c r="J6" s="29"/>
      <c r="K6" s="32" t="s">
        <v>8</v>
      </c>
      <c r="L6" s="31"/>
      <c r="M6" s="78">
        <v>44956</v>
      </c>
      <c r="N6" s="79"/>
      <c r="O6" s="23"/>
      <c r="P6" s="23"/>
      <c r="Q6" s="23"/>
      <c r="R6" s="23"/>
      <c r="S6" s="23"/>
      <c r="T6" s="23"/>
      <c r="U6" s="23"/>
      <c r="V6" s="23"/>
      <c r="W6" s="23"/>
      <c r="X6" s="23"/>
      <c r="Y6" s="23"/>
      <c r="Z6" s="23"/>
      <c r="AA6" s="23"/>
      <c r="AB6" s="23"/>
      <c r="AC6" s="24"/>
      <c r="AD6" s="23"/>
      <c r="AE6" s="1"/>
      <c r="AF6" s="1"/>
      <c r="AG6" s="1"/>
      <c r="AH6" s="1"/>
      <c r="AI6" s="1"/>
      <c r="AJ6" s="1"/>
    </row>
    <row r="7" spans="1:36" ht="27" customHeight="1" thickBot="1" x14ac:dyDescent="0.3">
      <c r="A7" s="30"/>
      <c r="B7" s="29"/>
      <c r="C7" s="29"/>
      <c r="D7" s="29"/>
      <c r="E7" s="29"/>
      <c r="F7" s="29"/>
      <c r="G7" s="29"/>
      <c r="H7" s="29"/>
      <c r="I7" s="29"/>
      <c r="J7" s="29"/>
      <c r="K7" s="29"/>
      <c r="L7" s="29"/>
      <c r="M7" s="29"/>
      <c r="N7" s="29"/>
      <c r="O7" s="23"/>
      <c r="P7" s="23"/>
      <c r="Q7" s="23"/>
      <c r="R7" s="23"/>
      <c r="S7" s="23"/>
      <c r="T7" s="23"/>
      <c r="U7" s="23"/>
      <c r="V7" s="23"/>
      <c r="W7" s="23"/>
      <c r="X7" s="23"/>
      <c r="Y7" s="23"/>
      <c r="Z7" s="23"/>
      <c r="AA7" s="23"/>
      <c r="AB7" s="23"/>
      <c r="AC7" s="24"/>
      <c r="AD7" s="23"/>
      <c r="AE7" s="1"/>
      <c r="AF7" s="1"/>
      <c r="AG7" s="1"/>
      <c r="AH7" s="1"/>
      <c r="AI7" s="1"/>
      <c r="AJ7" s="1"/>
    </row>
    <row r="8" spans="1:36" ht="59.25" customHeight="1" thickBot="1" x14ac:dyDescent="0.3">
      <c r="A8" s="55" t="s">
        <v>9</v>
      </c>
      <c r="B8" s="80"/>
      <c r="C8" s="81"/>
      <c r="D8" s="81"/>
      <c r="E8" s="81"/>
      <c r="F8" s="81"/>
      <c r="G8" s="81"/>
      <c r="H8" s="81"/>
      <c r="I8" s="82"/>
      <c r="J8" s="23"/>
      <c r="K8" s="27" t="s">
        <v>10</v>
      </c>
      <c r="L8" s="27"/>
      <c r="M8" s="27" t="s">
        <v>11</v>
      </c>
      <c r="N8" s="27" t="s">
        <v>12</v>
      </c>
      <c r="O8" s="27" t="s">
        <v>12</v>
      </c>
      <c r="P8" s="23"/>
      <c r="Q8" s="23"/>
      <c r="R8" s="23"/>
      <c r="S8" s="23"/>
      <c r="T8" s="23"/>
      <c r="U8" s="23"/>
      <c r="V8" s="23"/>
      <c r="W8" s="23"/>
      <c r="X8" s="23"/>
      <c r="Y8" s="23"/>
      <c r="Z8" s="23"/>
      <c r="AA8" s="23"/>
      <c r="AB8" s="23"/>
      <c r="AC8" s="24"/>
      <c r="AD8" s="23"/>
      <c r="AE8" s="1"/>
      <c r="AF8" s="1"/>
      <c r="AG8" s="1"/>
      <c r="AH8" s="1"/>
      <c r="AI8" s="1"/>
      <c r="AJ8" s="1"/>
    </row>
    <row r="9" spans="1:36" ht="59.25" customHeight="1" thickBot="1" x14ac:dyDescent="0.3">
      <c r="A9" s="55" t="s">
        <v>13</v>
      </c>
      <c r="B9" s="80"/>
      <c r="C9" s="81"/>
      <c r="D9" s="81"/>
      <c r="E9" s="81"/>
      <c r="F9" s="81"/>
      <c r="G9" s="81"/>
      <c r="H9" s="81"/>
      <c r="I9" s="82"/>
      <c r="J9" s="23"/>
      <c r="K9" s="57" t="s">
        <v>14</v>
      </c>
      <c r="L9" s="28"/>
      <c r="M9" s="28"/>
      <c r="N9" s="28"/>
      <c r="O9" s="57"/>
      <c r="P9" s="23"/>
      <c r="Q9" s="23"/>
      <c r="R9" s="23"/>
      <c r="S9" s="23"/>
      <c r="T9" s="23"/>
      <c r="U9" s="23"/>
      <c r="V9" s="23"/>
      <c r="W9" s="23"/>
      <c r="X9" s="23"/>
      <c r="Y9" s="23"/>
      <c r="Z9" s="23"/>
      <c r="AA9" s="23"/>
      <c r="AB9" s="23"/>
      <c r="AC9" s="24"/>
      <c r="AD9" s="23"/>
      <c r="AE9" s="1"/>
      <c r="AF9" s="1"/>
      <c r="AG9" s="1"/>
      <c r="AH9" s="1"/>
      <c r="AI9" s="1"/>
      <c r="AJ9" s="1"/>
    </row>
    <row r="10" spans="1:36" ht="15.75" customHeight="1" x14ac:dyDescent="0.25">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4"/>
      <c r="AD10" s="23"/>
      <c r="AE10" s="1"/>
      <c r="AF10" s="1"/>
      <c r="AG10" s="1"/>
      <c r="AH10" s="1"/>
      <c r="AI10" s="1"/>
      <c r="AJ10" s="1"/>
    </row>
    <row r="11" spans="1:36" ht="15.75" customHeight="1" thickBot="1" x14ac:dyDescent="0.3">
      <c r="A11" s="46"/>
      <c r="B11" s="23"/>
      <c r="C11" s="23"/>
      <c r="D11" s="23"/>
      <c r="E11" s="23"/>
      <c r="F11" s="23"/>
      <c r="G11" s="23"/>
      <c r="H11" s="23"/>
      <c r="I11" s="23"/>
      <c r="J11" s="23"/>
      <c r="K11" s="23"/>
      <c r="L11" s="23"/>
      <c r="M11" s="23"/>
      <c r="N11" s="23"/>
      <c r="O11" s="23"/>
      <c r="P11" s="23"/>
      <c r="Q11" s="23"/>
      <c r="R11" s="23"/>
      <c r="S11" s="23"/>
      <c r="T11" s="23"/>
      <c r="U11" s="23"/>
      <c r="V11" s="23"/>
      <c r="W11" s="23"/>
      <c r="X11" s="23"/>
      <c r="Y11" s="23"/>
      <c r="Z11" s="22"/>
      <c r="AA11" s="22"/>
      <c r="AB11" s="22"/>
      <c r="AC11" s="25"/>
      <c r="AD11" s="56"/>
      <c r="AE11" s="1"/>
      <c r="AF11" s="1"/>
      <c r="AG11" s="1"/>
      <c r="AH11" s="1"/>
      <c r="AI11" s="1"/>
      <c r="AJ11" s="1"/>
    </row>
    <row r="12" spans="1:36" x14ac:dyDescent="0.25">
      <c r="A12" s="83" t="s">
        <v>15</v>
      </c>
      <c r="B12" s="84"/>
      <c r="C12" s="84"/>
      <c r="D12" s="85"/>
      <c r="E12" s="86" t="s">
        <v>16</v>
      </c>
      <c r="F12" s="87"/>
      <c r="G12" s="87"/>
      <c r="H12" s="87"/>
      <c r="I12" s="87"/>
      <c r="J12" s="87"/>
      <c r="K12" s="87"/>
      <c r="L12" s="87"/>
      <c r="M12" s="87"/>
      <c r="N12" s="87"/>
      <c r="O12" s="87"/>
      <c r="P12" s="87"/>
      <c r="Q12" s="87"/>
      <c r="R12" s="87"/>
      <c r="S12" s="87"/>
      <c r="T12" s="87"/>
      <c r="U12" s="87"/>
      <c r="V12" s="87"/>
      <c r="W12" s="87"/>
      <c r="X12" s="88"/>
      <c r="Y12" s="40"/>
      <c r="Z12" s="89" t="s">
        <v>17</v>
      </c>
      <c r="AA12" s="90"/>
      <c r="AB12" s="90"/>
      <c r="AC12" s="90"/>
      <c r="AD12" s="91"/>
      <c r="AE12" s="1"/>
      <c r="AF12" s="89" t="s">
        <v>18</v>
      </c>
      <c r="AG12" s="91"/>
      <c r="AH12" s="1"/>
      <c r="AI12" s="1"/>
      <c r="AJ12" s="1"/>
    </row>
    <row r="13" spans="1:36" x14ac:dyDescent="0.25">
      <c r="A13" s="98" t="s">
        <v>19</v>
      </c>
      <c r="B13" s="100" t="s">
        <v>20</v>
      </c>
      <c r="C13" s="100" t="s">
        <v>21</v>
      </c>
      <c r="D13" s="102" t="s">
        <v>22</v>
      </c>
      <c r="E13" s="104" t="s">
        <v>23</v>
      </c>
      <c r="F13" s="105"/>
      <c r="G13" s="105"/>
      <c r="H13" s="105"/>
      <c r="I13" s="106" t="s">
        <v>24</v>
      </c>
      <c r="J13" s="107"/>
      <c r="K13" s="107"/>
      <c r="L13" s="107"/>
      <c r="M13" s="107"/>
      <c r="N13" s="107"/>
      <c r="O13" s="107"/>
      <c r="P13" s="107"/>
      <c r="Q13" s="107"/>
      <c r="R13" s="34"/>
      <c r="S13" s="34"/>
      <c r="T13" s="106" t="s">
        <v>25</v>
      </c>
      <c r="U13" s="107"/>
      <c r="V13" s="107"/>
      <c r="W13" s="107"/>
      <c r="X13" s="108"/>
      <c r="Y13" s="40"/>
      <c r="Z13" s="92"/>
      <c r="AA13" s="93"/>
      <c r="AB13" s="93"/>
      <c r="AC13" s="93"/>
      <c r="AD13" s="94"/>
      <c r="AE13" s="1"/>
      <c r="AF13" s="92"/>
      <c r="AG13" s="94"/>
      <c r="AH13" s="2"/>
      <c r="AI13" s="2"/>
      <c r="AJ13" s="2"/>
    </row>
    <row r="14" spans="1:36" ht="15.75" thickBot="1" x14ac:dyDescent="0.3">
      <c r="A14" s="98"/>
      <c r="B14" s="100"/>
      <c r="C14" s="100"/>
      <c r="D14" s="102"/>
      <c r="E14" s="109" t="s">
        <v>26</v>
      </c>
      <c r="F14" s="110"/>
      <c r="G14" s="110"/>
      <c r="H14" s="110"/>
      <c r="I14" s="111" t="s">
        <v>27</v>
      </c>
      <c r="J14" s="113" t="s">
        <v>28</v>
      </c>
      <c r="K14" s="113" t="s">
        <v>29</v>
      </c>
      <c r="L14" s="114" t="s">
        <v>30</v>
      </c>
      <c r="M14" s="100" t="s">
        <v>31</v>
      </c>
      <c r="N14" s="133" t="s">
        <v>32</v>
      </c>
      <c r="O14" s="101" t="s">
        <v>33</v>
      </c>
      <c r="P14" s="100" t="s">
        <v>34</v>
      </c>
      <c r="Q14" s="101" t="s">
        <v>35</v>
      </c>
      <c r="R14" s="101" t="s">
        <v>36</v>
      </c>
      <c r="S14" s="37"/>
      <c r="T14" s="112" t="s">
        <v>37</v>
      </c>
      <c r="U14" s="100" t="s">
        <v>38</v>
      </c>
      <c r="V14" s="101" t="s">
        <v>39</v>
      </c>
      <c r="W14" s="100" t="s">
        <v>40</v>
      </c>
      <c r="X14" s="102"/>
      <c r="Y14" s="47"/>
      <c r="Z14" s="95"/>
      <c r="AA14" s="96"/>
      <c r="AB14" s="96"/>
      <c r="AC14" s="96"/>
      <c r="AD14" s="97"/>
      <c r="AE14" s="2"/>
      <c r="AF14" s="95"/>
      <c r="AG14" s="97"/>
      <c r="AH14" s="2"/>
      <c r="AI14" s="1"/>
      <c r="AJ14" s="2"/>
    </row>
    <row r="15" spans="1:36" ht="74.25" customHeight="1" x14ac:dyDescent="0.25">
      <c r="A15" s="99"/>
      <c r="B15" s="101"/>
      <c r="C15" s="101"/>
      <c r="D15" s="103"/>
      <c r="E15" s="41" t="s">
        <v>41</v>
      </c>
      <c r="F15" s="39" t="s">
        <v>42</v>
      </c>
      <c r="G15" s="3"/>
      <c r="H15" s="4" t="s">
        <v>43</v>
      </c>
      <c r="I15" s="112"/>
      <c r="J15" s="113"/>
      <c r="K15" s="113"/>
      <c r="L15" s="115"/>
      <c r="M15" s="100"/>
      <c r="N15" s="124"/>
      <c r="O15" s="124"/>
      <c r="P15" s="100"/>
      <c r="Q15" s="124"/>
      <c r="R15" s="124"/>
      <c r="S15" s="38"/>
      <c r="T15" s="172"/>
      <c r="U15" s="100"/>
      <c r="V15" s="124"/>
      <c r="W15" s="35" t="s">
        <v>44</v>
      </c>
      <c r="X15" s="42" t="s">
        <v>45</v>
      </c>
      <c r="Y15" s="47"/>
      <c r="Z15" s="50" t="s">
        <v>46</v>
      </c>
      <c r="AA15" s="36" t="s">
        <v>47</v>
      </c>
      <c r="AB15" s="36" t="s">
        <v>48</v>
      </c>
      <c r="AC15" s="36" t="s">
        <v>49</v>
      </c>
      <c r="AD15" s="51" t="s">
        <v>50</v>
      </c>
      <c r="AE15" s="2"/>
      <c r="AF15" s="50" t="s">
        <v>51</v>
      </c>
      <c r="AG15" s="51" t="s">
        <v>52</v>
      </c>
      <c r="AH15" s="2"/>
      <c r="AI15" s="1"/>
      <c r="AJ15" s="2"/>
    </row>
    <row r="16" spans="1:36" ht="229.5" customHeight="1" x14ac:dyDescent="0.25">
      <c r="A16" s="134">
        <v>2</v>
      </c>
      <c r="B16" s="222" t="s">
        <v>116</v>
      </c>
      <c r="C16" s="222" t="s">
        <v>117</v>
      </c>
      <c r="D16" s="222" t="s">
        <v>118</v>
      </c>
      <c r="E16" s="224" t="s">
        <v>56</v>
      </c>
      <c r="F16" s="219" t="s">
        <v>119</v>
      </c>
      <c r="G16" s="169" t="str">
        <f>+CONCATENATE(E16," - ",F16)</f>
        <v>BAJA - CATASTRÓFICO</v>
      </c>
      <c r="H16" s="121" t="str">
        <f>+VLOOKUP(G16,Datos!D3:E17,2,FALSE)</f>
        <v>EXTREMO</v>
      </c>
      <c r="I16" s="221" t="s">
        <v>120</v>
      </c>
      <c r="J16" s="62" t="s">
        <v>59</v>
      </c>
      <c r="K16" s="6" t="s">
        <v>60</v>
      </c>
      <c r="L16" s="7">
        <f>IF(K16="ASIGNADO",15,IF(K16="NO ASIGNADO",0,""))</f>
        <v>15</v>
      </c>
      <c r="M16" s="151">
        <f>SUM(L16:L22)</f>
        <v>95</v>
      </c>
      <c r="N16" s="153" t="s">
        <v>61</v>
      </c>
      <c r="O16" s="156">
        <f>IF(O19="DÉBIL",0,IF(O19="MODERADO",50,IF(O19="FUERTE",100,"")))</f>
        <v>50</v>
      </c>
      <c r="P16" s="157" t="str">
        <f>IF(AND(M19="FUERTE",N16="FUERTE (SIEMPRE SE EJECUTA)"),"NO","SÍ")</f>
        <v>SÍ</v>
      </c>
      <c r="Q16" s="160" t="s">
        <v>62</v>
      </c>
      <c r="R16" s="148" t="str">
        <f>IF(AND(E16="MUY BAJA",Q19=2),"MUY BAJA",IF(AND(E16="BAJA",Q19=2),"MUY BAJA",IF(AND(E16="MEDIA",Q19=2),"MUY BAJA",IF(AND(E16="ALTA",Q19=2),"BAJA",IF(AND(E16="MUY ALTA",Q19=2),"MEDIA",IF(AND(E16="MUY BAJA",Q19=1),"MUY BAJA",IF(AND(E16="BAJA",Q19=1),"MUY BAJA",IF(AND(E16="MEDIA",Q19=1),"BAJA",IF(AND(E16="ALTA",Q19=1),"MEDIA",IF(AND(E16="MUY ALTA",Q19=1),"ALTA",E16))))))))))</f>
        <v>MUY BAJA</v>
      </c>
      <c r="S16" s="169" t="str">
        <f>+CONCATENATE(R16," - ",F16)</f>
        <v>MUY BAJA - CATASTRÓFICO</v>
      </c>
      <c r="T16" s="121" t="str">
        <f>+VLOOKUP(S16,Datos!$D$3:$E$17,2,FALSE)</f>
        <v>EXTREMO</v>
      </c>
      <c r="U16" s="161" t="s">
        <v>63</v>
      </c>
      <c r="V16" s="164" t="s">
        <v>121</v>
      </c>
      <c r="W16" s="166" t="s">
        <v>122</v>
      </c>
      <c r="X16" s="183" t="s">
        <v>66</v>
      </c>
      <c r="Y16" s="48"/>
      <c r="Z16" s="236"/>
      <c r="AA16" s="237"/>
      <c r="AB16" s="240"/>
      <c r="AC16" s="177"/>
      <c r="AD16" s="177"/>
      <c r="AE16" s="1"/>
      <c r="AF16" s="229"/>
      <c r="AG16" s="176"/>
      <c r="AH16" s="1"/>
      <c r="AI16" s="1"/>
      <c r="AJ16" s="1"/>
    </row>
    <row r="17" spans="1:36" ht="229.5" customHeight="1" x14ac:dyDescent="0.25">
      <c r="A17" s="134"/>
      <c r="B17" s="222"/>
      <c r="C17" s="222"/>
      <c r="D17" s="222"/>
      <c r="E17" s="225"/>
      <c r="F17" s="219"/>
      <c r="G17" s="170"/>
      <c r="H17" s="122"/>
      <c r="I17" s="222"/>
      <c r="J17" s="63" t="s">
        <v>67</v>
      </c>
      <c r="K17" s="9" t="s">
        <v>68</v>
      </c>
      <c r="L17" s="10">
        <f>IF(K17="ADECUADO",15,IF(K17="INADECUADO",0,""))</f>
        <v>15</v>
      </c>
      <c r="M17" s="152"/>
      <c r="N17" s="154"/>
      <c r="O17" s="156"/>
      <c r="P17" s="158"/>
      <c r="Q17" s="160"/>
      <c r="R17" s="149"/>
      <c r="S17" s="170"/>
      <c r="T17" s="122"/>
      <c r="U17" s="162"/>
      <c r="V17" s="165"/>
      <c r="W17" s="227"/>
      <c r="X17" s="185"/>
      <c r="Y17" s="48"/>
      <c r="Z17" s="230"/>
      <c r="AA17" s="238"/>
      <c r="AB17" s="241"/>
      <c r="AC17" s="177"/>
      <c r="AD17" s="177"/>
      <c r="AE17" s="1"/>
      <c r="AF17" s="230"/>
      <c r="AG17" s="177"/>
      <c r="AH17" s="1"/>
      <c r="AI17" s="1"/>
      <c r="AJ17" s="1"/>
    </row>
    <row r="18" spans="1:36" ht="229.5" customHeight="1" x14ac:dyDescent="0.25">
      <c r="A18" s="134"/>
      <c r="B18" s="222"/>
      <c r="C18" s="222"/>
      <c r="D18" s="222"/>
      <c r="E18" s="225"/>
      <c r="F18" s="219"/>
      <c r="G18" s="170"/>
      <c r="H18" s="122"/>
      <c r="I18" s="222"/>
      <c r="J18" s="64" t="s">
        <v>69</v>
      </c>
      <c r="K18" s="9" t="s">
        <v>70</v>
      </c>
      <c r="L18" s="10">
        <f>IF(K18="OPORTUNA",15,IF(K18="INOPORTUNA",0,""))</f>
        <v>15</v>
      </c>
      <c r="M18" s="152"/>
      <c r="N18" s="154"/>
      <c r="O18" s="156"/>
      <c r="P18" s="158"/>
      <c r="Q18" s="12" t="s">
        <v>71</v>
      </c>
      <c r="R18" s="149"/>
      <c r="S18" s="170"/>
      <c r="T18" s="122"/>
      <c r="U18" s="162"/>
      <c r="V18" s="165"/>
      <c r="W18" s="227"/>
      <c r="X18" s="185"/>
      <c r="Y18" s="48"/>
      <c r="Z18" s="230"/>
      <c r="AA18" s="238"/>
      <c r="AB18" s="241"/>
      <c r="AC18" s="177"/>
      <c r="AD18" s="177"/>
      <c r="AE18" s="1"/>
      <c r="AF18" s="230"/>
      <c r="AG18" s="177"/>
      <c r="AH18" s="1"/>
      <c r="AI18" s="1"/>
      <c r="AJ18" s="1"/>
    </row>
    <row r="19" spans="1:36" ht="229.5" customHeight="1" x14ac:dyDescent="0.25">
      <c r="A19" s="134"/>
      <c r="B19" s="222"/>
      <c r="C19" s="222"/>
      <c r="D19" s="222"/>
      <c r="E19" s="225"/>
      <c r="F19" s="219"/>
      <c r="G19" s="170"/>
      <c r="H19" s="122"/>
      <c r="I19" s="222"/>
      <c r="J19" s="63" t="s">
        <v>72</v>
      </c>
      <c r="K19" s="9" t="s">
        <v>73</v>
      </c>
      <c r="L19" s="10">
        <f>IF(K19="PREVENIR",15,IF(K19="DETECTAR",10,IF(K19="NO ES UN CONTROL",0,"")))</f>
        <v>10</v>
      </c>
      <c r="M19" s="128" t="str">
        <f>IF(M16&lt;86,"DÉBIL",IF(M16&lt;96,"MODERADO",IF(M16&lt;101,"FUERTE","")))</f>
        <v>MODERADO</v>
      </c>
      <c r="N19" s="154"/>
      <c r="O19" s="131" t="str">
        <f>IF(AND(M19="FUERTE",N16="FUERTE (SIEMPRE SE EJECUTA)"),"FUERTE",IF(OR(M19="DÉBIL",N16="DÉBIL (NO SE EJECUTA)"),"DÉBIL",IF(OR(M19="MODERADO",N16="MODERADO (ALGUNAS VECES)"),"MODERADO")))</f>
        <v>MODERADO</v>
      </c>
      <c r="P19" s="158"/>
      <c r="Q19" s="145">
        <f>IF(AND($O$19="FUERTE",$Q$16="DIRECTAMENTE"),2,IF(AND($O$19="FUERTE",$Q$16="DIRECTAMENTE"),2,IF(AND($O$19="FUERTE",$Q$16="DIRECTAMENTE"),2,IF(AND($O$19="FUERTE",$Q$16="NO DISMINUYE"),0,IF(AND($O$19="MODERADO",$Q$16="DIRECTAMENTE"),1,IF(AND($O$19="MODERADO",$Q$16="DIRECTAMENTE"),1,IF(AND($O$19="MODERADO",$Q$16="DIRECTAMENTE"),1,IF(AND($O$19="MODERADO",$Q$16="NO DISMINUYE"),0,"N/A"))))))))</f>
        <v>1</v>
      </c>
      <c r="R19" s="149"/>
      <c r="S19" s="170"/>
      <c r="T19" s="122"/>
      <c r="U19" s="162"/>
      <c r="V19" s="179" t="s">
        <v>74</v>
      </c>
      <c r="W19" s="227"/>
      <c r="X19" s="179" t="s">
        <v>75</v>
      </c>
      <c r="Y19" s="49"/>
      <c r="Z19" s="230"/>
      <c r="AA19" s="238"/>
      <c r="AB19" s="241"/>
      <c r="AC19" s="177"/>
      <c r="AD19" s="177"/>
      <c r="AE19" s="1"/>
      <c r="AF19" s="230"/>
      <c r="AG19" s="177"/>
      <c r="AH19" s="1"/>
      <c r="AI19" s="1"/>
      <c r="AJ19" s="1"/>
    </row>
    <row r="20" spans="1:36" ht="229.5" customHeight="1" x14ac:dyDescent="0.25">
      <c r="A20" s="134"/>
      <c r="B20" s="222"/>
      <c r="C20" s="222"/>
      <c r="D20" s="222"/>
      <c r="E20" s="225"/>
      <c r="F20" s="219"/>
      <c r="G20" s="170"/>
      <c r="H20" s="122"/>
      <c r="I20" s="222"/>
      <c r="J20" s="63" t="s">
        <v>76</v>
      </c>
      <c r="K20" s="9" t="s">
        <v>77</v>
      </c>
      <c r="L20" s="10">
        <f>IF(K20="CONFIABLE",15,IF(K20="NO CONFIABLE",0,""))</f>
        <v>15</v>
      </c>
      <c r="M20" s="129"/>
      <c r="N20" s="154"/>
      <c r="O20" s="131"/>
      <c r="P20" s="158"/>
      <c r="Q20" s="146"/>
      <c r="R20" s="149"/>
      <c r="S20" s="170"/>
      <c r="T20" s="122"/>
      <c r="U20" s="162"/>
      <c r="V20" s="180"/>
      <c r="W20" s="227"/>
      <c r="X20" s="180"/>
      <c r="Y20" s="49"/>
      <c r="Z20" s="230"/>
      <c r="AA20" s="238"/>
      <c r="AB20" s="241"/>
      <c r="AC20" s="177"/>
      <c r="AD20" s="177"/>
      <c r="AE20" s="1"/>
      <c r="AF20" s="230"/>
      <c r="AG20" s="177"/>
      <c r="AH20" s="1"/>
      <c r="AI20" s="1"/>
      <c r="AJ20" s="1"/>
    </row>
    <row r="21" spans="1:36" ht="229.5" customHeight="1" x14ac:dyDescent="0.25">
      <c r="A21" s="134"/>
      <c r="B21" s="222"/>
      <c r="C21" s="222"/>
      <c r="D21" s="222"/>
      <c r="E21" s="225"/>
      <c r="F21" s="219"/>
      <c r="G21" s="170"/>
      <c r="H21" s="122"/>
      <c r="I21" s="222"/>
      <c r="J21" s="63" t="s">
        <v>78</v>
      </c>
      <c r="K21" s="9" t="s">
        <v>79</v>
      </c>
      <c r="L21" s="10">
        <f>IF(K21="SE INVESTIGAN Y SE RESUELVEN OPORTUNAMENTE",15,IF(K21="NO SE INVESTIGAN Y SE RESUELVEN OPORTUNAMENTE",0,""))</f>
        <v>15</v>
      </c>
      <c r="M21" s="129"/>
      <c r="N21" s="154"/>
      <c r="O21" s="131"/>
      <c r="P21" s="158"/>
      <c r="Q21" s="146"/>
      <c r="R21" s="149"/>
      <c r="S21" s="170"/>
      <c r="T21" s="122"/>
      <c r="U21" s="162"/>
      <c r="V21" s="232" t="s">
        <v>80</v>
      </c>
      <c r="W21" s="227"/>
      <c r="X21" s="234" t="s">
        <v>123</v>
      </c>
      <c r="Y21" s="48"/>
      <c r="Z21" s="230"/>
      <c r="AA21" s="238"/>
      <c r="AB21" s="241"/>
      <c r="AC21" s="177"/>
      <c r="AD21" s="177"/>
      <c r="AE21" s="1"/>
      <c r="AF21" s="230"/>
      <c r="AG21" s="177"/>
      <c r="AH21" s="1"/>
      <c r="AI21" s="1"/>
      <c r="AJ21" s="1"/>
    </row>
    <row r="22" spans="1:36" ht="229.5" customHeight="1" x14ac:dyDescent="0.25">
      <c r="A22" s="135"/>
      <c r="B22" s="223"/>
      <c r="C22" s="223"/>
      <c r="D22" s="223"/>
      <c r="E22" s="226"/>
      <c r="F22" s="220"/>
      <c r="G22" s="171"/>
      <c r="H22" s="123"/>
      <c r="I22" s="223"/>
      <c r="J22" s="65" t="s">
        <v>82</v>
      </c>
      <c r="K22" s="44" t="s">
        <v>83</v>
      </c>
      <c r="L22" s="45">
        <f>IF(K22="COMPLETA",10,IF(K22="INCOMPLETA",5,IF(K22="NO EXISTE",0,"")))</f>
        <v>10</v>
      </c>
      <c r="M22" s="130"/>
      <c r="N22" s="155"/>
      <c r="O22" s="132"/>
      <c r="P22" s="159"/>
      <c r="Q22" s="147"/>
      <c r="R22" s="150"/>
      <c r="S22" s="171"/>
      <c r="T22" s="123"/>
      <c r="U22" s="163"/>
      <c r="V22" s="233"/>
      <c r="W22" s="228"/>
      <c r="X22" s="235"/>
      <c r="Y22" s="48"/>
      <c r="Z22" s="231"/>
      <c r="AA22" s="239"/>
      <c r="AB22" s="242"/>
      <c r="AC22" s="178"/>
      <c r="AD22" s="178"/>
      <c r="AE22" s="1"/>
      <c r="AF22" s="231"/>
      <c r="AG22" s="178"/>
      <c r="AH22" s="1"/>
      <c r="AI22" s="1"/>
      <c r="AJ22" s="1"/>
    </row>
  </sheetData>
  <dataConsolidate/>
  <mergeCells count="72">
    <mergeCell ref="AF16:AF22"/>
    <mergeCell ref="AG16:AG22"/>
    <mergeCell ref="V19:V20"/>
    <mergeCell ref="X19:X20"/>
    <mergeCell ref="V21:V22"/>
    <mergeCell ref="X21:X22"/>
    <mergeCell ref="X16:X18"/>
    <mergeCell ref="Z16:Z22"/>
    <mergeCell ref="AA16:AA22"/>
    <mergeCell ref="AB16:AB22"/>
    <mergeCell ref="AC16:AC22"/>
    <mergeCell ref="AD16:AD22"/>
    <mergeCell ref="V14:V15"/>
    <mergeCell ref="W14:X14"/>
    <mergeCell ref="Q14:Q15"/>
    <mergeCell ref="R14:R15"/>
    <mergeCell ref="T14:T15"/>
    <mergeCell ref="U16:U22"/>
    <mergeCell ref="V16:V18"/>
    <mergeCell ref="W16:W22"/>
    <mergeCell ref="T16:T22"/>
    <mergeCell ref="S16:S22"/>
    <mergeCell ref="Q19:Q22"/>
    <mergeCell ref="R16:R22"/>
    <mergeCell ref="M16:M18"/>
    <mergeCell ref="N16:N22"/>
    <mergeCell ref="O16:O18"/>
    <mergeCell ref="P16:P22"/>
    <mergeCell ref="Q16:Q17"/>
    <mergeCell ref="A16:A22"/>
    <mergeCell ref="B16:B22"/>
    <mergeCell ref="C16:C22"/>
    <mergeCell ref="D16:D22"/>
    <mergeCell ref="E16:E22"/>
    <mergeCell ref="F16:F22"/>
    <mergeCell ref="G16:G22"/>
    <mergeCell ref="H16:H22"/>
    <mergeCell ref="O14:O15"/>
    <mergeCell ref="P14:P15"/>
    <mergeCell ref="I16:I22"/>
    <mergeCell ref="M19:M22"/>
    <mergeCell ref="O19:O22"/>
    <mergeCell ref="N14:N15"/>
    <mergeCell ref="Z12:AD14"/>
    <mergeCell ref="AF12:AG14"/>
    <mergeCell ref="A13:A15"/>
    <mergeCell ref="B13:B15"/>
    <mergeCell ref="C13:C15"/>
    <mergeCell ref="D13:D15"/>
    <mergeCell ref="E13:H13"/>
    <mergeCell ref="I13:Q13"/>
    <mergeCell ref="T13:X13"/>
    <mergeCell ref="E14:H14"/>
    <mergeCell ref="U14:U15"/>
    <mergeCell ref="I14:I15"/>
    <mergeCell ref="J14:J15"/>
    <mergeCell ref="K14:K15"/>
    <mergeCell ref="L14:L15"/>
    <mergeCell ref="M14:M15"/>
    <mergeCell ref="B6:H6"/>
    <mergeCell ref="M6:N6"/>
    <mergeCell ref="B8:I8"/>
    <mergeCell ref="B9:I9"/>
    <mergeCell ref="A12:D12"/>
    <mergeCell ref="E12:X12"/>
    <mergeCell ref="A1:A4"/>
    <mergeCell ref="B1:AC2"/>
    <mergeCell ref="AD1:AF1"/>
    <mergeCell ref="AD2:AF2"/>
    <mergeCell ref="B3:AC4"/>
    <mergeCell ref="AD3:AF3"/>
    <mergeCell ref="AD4:AF4"/>
  </mergeCells>
  <conditionalFormatting sqref="H16:H22">
    <cfRule type="containsText" dxfId="11" priority="4" operator="containsText" text="EXTREMO">
      <formula>NOT(ISERROR(SEARCH("EXTREMO",H16)))</formula>
    </cfRule>
    <cfRule type="containsText" dxfId="10" priority="5" operator="containsText" text="ALTO">
      <formula>NOT(ISERROR(SEARCH("ALTO",H16)))</formula>
    </cfRule>
    <cfRule type="containsText" dxfId="9" priority="6" operator="containsText" text="MODERADO">
      <formula>NOT(ISERROR(SEARCH("MODERADO",H16)))</formula>
    </cfRule>
  </conditionalFormatting>
  <conditionalFormatting sqref="T16:T22">
    <cfRule type="containsText" dxfId="8" priority="1" operator="containsText" text="EXTREMO">
      <formula>NOT(ISERROR(SEARCH("EXTREMO",T16)))</formula>
    </cfRule>
    <cfRule type="containsText" dxfId="7" priority="2" operator="containsText" text="ALTO">
      <formula>NOT(ISERROR(SEARCH("ALTO",T16)))</formula>
    </cfRule>
    <cfRule type="containsText" dxfId="6" priority="3" operator="containsText" text="MODERADO">
      <formula>NOT(ISERROR(SEARCH("MODERADO",T16)))</formula>
    </cfRule>
  </conditionalFormatting>
  <dataValidations count="2">
    <dataValidation type="list" allowBlank="1" showInputMessage="1" showErrorMessage="1" sqref="N16" xr:uid="{D4CCEDC3-E58D-4AA7-964E-ACBB55EE69DA}">
      <formula1>$AE$14:$AF$14</formula1>
    </dataValidation>
    <dataValidation type="list" allowBlank="1" showInputMessage="1" showErrorMessage="1" sqref="Q16:Q17" xr:uid="{CDA857CC-ED47-4A98-8AB6-F9C4814ED91B}">
      <formula1>$AE$19:$AE$21</formula1>
    </dataValidation>
  </dataValidations>
  <pageMargins left="0.70866141732283472" right="0.70866141732283472" top="0.74803149606299213" bottom="0.74803149606299213" header="0.31496062992125984" footer="0.31496062992125984"/>
  <pageSetup scale="14" fitToWidth="2" fitToHeight="2" orientation="landscape" r:id="rId1"/>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582CF7C4-1AEC-494C-9776-D135EFE94334}">
          <x14:formula1>
            <xm:f>Datos!$A$17:$A$18</xm:f>
          </x14:formula1>
          <xm:sqref>V21:V22</xm:sqref>
        </x14:dataValidation>
        <x14:dataValidation type="list" allowBlank="1" showInputMessage="1" showErrorMessage="1" xr:uid="{5D2CB2F5-C658-4529-B230-8043DBACF507}">
          <x14:formula1>
            <xm:f>Datos!$J$4:$K$4</xm:f>
          </x14:formula1>
          <xm:sqref>K18</xm:sqref>
        </x14:dataValidation>
        <x14:dataValidation type="list" allowBlank="1" showInputMessage="1" showErrorMessage="1" xr:uid="{87F16451-E0C3-49FC-961A-5C0777244C27}">
          <x14:formula1>
            <xm:f>Datos!$A$3:$A$7</xm:f>
          </x14:formula1>
          <xm:sqref>E16</xm:sqref>
        </x14:dataValidation>
        <x14:dataValidation type="list" allowBlank="1" showInputMessage="1" showErrorMessage="1" xr:uid="{008285C7-A277-4D3D-B313-99C90B6BCC60}">
          <x14:formula1>
            <xm:f>Datos!$B$3:$B$5</xm:f>
          </x14:formula1>
          <xm:sqref>F16:F22</xm:sqref>
        </x14:dataValidation>
        <x14:dataValidation type="list" allowBlank="1" showInputMessage="1" showErrorMessage="1" xr:uid="{C1CDC4FB-C57F-49E2-8423-37FA74E843F3}">
          <x14:formula1>
            <xm:f>Datos!$J$8:$L$8</xm:f>
          </x14:formula1>
          <xm:sqref>K22</xm:sqref>
        </x14:dataValidation>
        <x14:dataValidation type="list" allowBlank="1" showInputMessage="1" showErrorMessage="1" xr:uid="{5F1EEADA-AB6A-4645-911A-339B4F786D4B}">
          <x14:formula1>
            <xm:f>Datos!$J$2:$K$2</xm:f>
          </x14:formula1>
          <xm:sqref>K16</xm:sqref>
        </x14:dataValidation>
        <x14:dataValidation type="list" allowBlank="1" showInputMessage="1" showErrorMessage="1" xr:uid="{38523F1A-8A4A-4DEA-A7F7-343D011B0DE2}">
          <x14:formula1>
            <xm:f>Datos!$J$3:$K$3</xm:f>
          </x14:formula1>
          <xm:sqref>K17</xm:sqref>
        </x14:dataValidation>
        <x14:dataValidation type="list" allowBlank="1" showInputMessage="1" showErrorMessage="1" xr:uid="{7463206B-DAB3-4E77-A0A4-6F28FB5066DA}">
          <x14:formula1>
            <xm:f>Datos!$J$6:$K$6</xm:f>
          </x14:formula1>
          <xm:sqref>K20</xm:sqref>
        </x14:dataValidation>
        <x14:dataValidation type="list" allowBlank="1" showInputMessage="1" showErrorMessage="1" xr:uid="{9764405C-FF80-407D-BD3F-74424EA62AF7}">
          <x14:formula1>
            <xm:f>Datos!$J$7:$K$7</xm:f>
          </x14:formula1>
          <xm:sqref>K21</xm:sqref>
        </x14:dataValidation>
        <x14:dataValidation type="list" allowBlank="1" showInputMessage="1" showErrorMessage="1" xr:uid="{A6C957BA-BF13-40C4-B324-0A88FAD04450}">
          <x14:formula1>
            <xm:f>Datos!$A$11:$A$13</xm:f>
          </x14:formula1>
          <xm:sqref>U16:U22</xm:sqref>
        </x14:dataValidation>
        <x14:dataValidation type="list" allowBlank="1" showInputMessage="1" showErrorMessage="1" xr:uid="{C1959DC8-018F-4041-9CFB-2E6E6B81B196}">
          <x14:formula1>
            <xm:f>Datos!$J$5:$L$5</xm:f>
          </x14:formula1>
          <xm:sqref>K19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9BC9E-1342-4B27-B7E6-88039020CAD1}">
  <dimension ref="A1:D29"/>
  <sheetViews>
    <sheetView workbookViewId="0">
      <selection activeCell="E29" sqref="E29"/>
    </sheetView>
  </sheetViews>
  <sheetFormatPr baseColWidth="10" defaultColWidth="11.42578125" defaultRowHeight="15" x14ac:dyDescent="0.25"/>
  <cols>
    <col min="1" max="1" width="4.85546875" customWidth="1"/>
    <col min="2" max="2" width="77.42578125" customWidth="1"/>
    <col min="3" max="4" width="30.7109375" customWidth="1"/>
  </cols>
  <sheetData>
    <row r="1" spans="1:4" ht="15.75" thickBot="1" x14ac:dyDescent="0.3">
      <c r="A1" s="207" t="s">
        <v>84</v>
      </c>
      <c r="B1" s="208"/>
      <c r="C1" s="208"/>
      <c r="D1" s="209"/>
    </row>
    <row r="2" spans="1:4" ht="15.75" thickBot="1" x14ac:dyDescent="0.3">
      <c r="A2" s="210" t="s">
        <v>85</v>
      </c>
      <c r="B2" s="14" t="s">
        <v>86</v>
      </c>
      <c r="C2" s="212" t="s">
        <v>87</v>
      </c>
      <c r="D2" s="213"/>
    </row>
    <row r="3" spans="1:4" ht="15.75" thickBot="1" x14ac:dyDescent="0.3">
      <c r="A3" s="211"/>
      <c r="B3" s="15" t="s">
        <v>88</v>
      </c>
      <c r="C3" s="17" t="s">
        <v>89</v>
      </c>
      <c r="D3" s="17" t="s">
        <v>80</v>
      </c>
    </row>
    <row r="4" spans="1:4" ht="15.75" thickBot="1" x14ac:dyDescent="0.3">
      <c r="A4" s="18">
        <v>1</v>
      </c>
      <c r="B4" s="16" t="s">
        <v>90</v>
      </c>
      <c r="C4" s="58" t="s">
        <v>14</v>
      </c>
      <c r="D4" s="58"/>
    </row>
    <row r="5" spans="1:4" ht="15.75" thickBot="1" x14ac:dyDescent="0.3">
      <c r="A5" s="18">
        <v>2</v>
      </c>
      <c r="B5" s="16" t="s">
        <v>91</v>
      </c>
      <c r="C5" s="58" t="s">
        <v>14</v>
      </c>
      <c r="D5" s="58"/>
    </row>
    <row r="6" spans="1:4" ht="15.75" thickBot="1" x14ac:dyDescent="0.3">
      <c r="A6" s="18">
        <v>3</v>
      </c>
      <c r="B6" s="16" t="s">
        <v>92</v>
      </c>
      <c r="C6" s="58" t="s">
        <v>14</v>
      </c>
      <c r="D6" s="58"/>
    </row>
    <row r="7" spans="1:4" ht="15.75" thickBot="1" x14ac:dyDescent="0.3">
      <c r="A7" s="18">
        <v>4</v>
      </c>
      <c r="B7" s="16" t="s">
        <v>93</v>
      </c>
      <c r="C7" s="58"/>
      <c r="D7" s="58" t="s">
        <v>14</v>
      </c>
    </row>
    <row r="8" spans="1:4" ht="15.75" thickBot="1" x14ac:dyDescent="0.3">
      <c r="A8" s="18">
        <v>5</v>
      </c>
      <c r="B8" s="16" t="s">
        <v>94</v>
      </c>
      <c r="C8" s="58" t="s">
        <v>14</v>
      </c>
      <c r="D8" s="58"/>
    </row>
    <row r="9" spans="1:4" ht="15.75" thickBot="1" x14ac:dyDescent="0.3">
      <c r="A9" s="18">
        <v>6</v>
      </c>
      <c r="B9" s="16" t="s">
        <v>95</v>
      </c>
      <c r="C9" s="58" t="s">
        <v>14</v>
      </c>
      <c r="D9" s="58"/>
    </row>
    <row r="10" spans="1:4" ht="15.75" thickBot="1" x14ac:dyDescent="0.3">
      <c r="A10" s="18">
        <v>7</v>
      </c>
      <c r="B10" s="16" t="s">
        <v>96</v>
      </c>
      <c r="C10" s="58" t="s">
        <v>14</v>
      </c>
      <c r="D10" s="58"/>
    </row>
    <row r="11" spans="1:4" ht="15.75" thickBot="1" x14ac:dyDescent="0.3">
      <c r="A11" s="18">
        <v>8</v>
      </c>
      <c r="B11" s="16" t="s">
        <v>97</v>
      </c>
      <c r="C11" s="58" t="s">
        <v>14</v>
      </c>
      <c r="D11" s="58"/>
    </row>
    <row r="12" spans="1:4" ht="15.75" thickBot="1" x14ac:dyDescent="0.3">
      <c r="A12" s="18">
        <v>9</v>
      </c>
      <c r="B12" s="16" t="s">
        <v>98</v>
      </c>
      <c r="C12" s="58"/>
      <c r="D12" s="58" t="s">
        <v>14</v>
      </c>
    </row>
    <row r="13" spans="1:4" ht="15.75" thickBot="1" x14ac:dyDescent="0.3">
      <c r="A13" s="18">
        <v>10</v>
      </c>
      <c r="B13" s="16" t="s">
        <v>99</v>
      </c>
      <c r="C13" s="58" t="s">
        <v>14</v>
      </c>
      <c r="D13" s="58"/>
    </row>
    <row r="14" spans="1:4" ht="15.75" thickBot="1" x14ac:dyDescent="0.3">
      <c r="A14" s="18">
        <v>11</v>
      </c>
      <c r="B14" s="16" t="s">
        <v>100</v>
      </c>
      <c r="C14" s="58" t="s">
        <v>14</v>
      </c>
      <c r="D14" s="58"/>
    </row>
    <row r="15" spans="1:4" ht="15.75" thickBot="1" x14ac:dyDescent="0.3">
      <c r="A15" s="18">
        <v>12</v>
      </c>
      <c r="B15" s="16" t="s">
        <v>101</v>
      </c>
      <c r="C15" s="58" t="s">
        <v>14</v>
      </c>
      <c r="D15" s="58"/>
    </row>
    <row r="16" spans="1:4" ht="15.75" thickBot="1" x14ac:dyDescent="0.3">
      <c r="A16" s="18">
        <v>13</v>
      </c>
      <c r="B16" s="16" t="s">
        <v>102</v>
      </c>
      <c r="C16" s="58" t="s">
        <v>14</v>
      </c>
      <c r="D16" s="58"/>
    </row>
    <row r="17" spans="1:4" ht="15.75" thickBot="1" x14ac:dyDescent="0.3">
      <c r="A17" s="18">
        <v>14</v>
      </c>
      <c r="B17" s="16" t="s">
        <v>103</v>
      </c>
      <c r="C17" s="58" t="s">
        <v>14</v>
      </c>
      <c r="D17" s="58"/>
    </row>
    <row r="18" spans="1:4" ht="15.75" thickBot="1" x14ac:dyDescent="0.3">
      <c r="A18" s="18">
        <v>15</v>
      </c>
      <c r="B18" s="16" t="s">
        <v>104</v>
      </c>
      <c r="C18" s="58"/>
      <c r="D18" s="58" t="s">
        <v>14</v>
      </c>
    </row>
    <row r="19" spans="1:4" ht="15.75" thickBot="1" x14ac:dyDescent="0.3">
      <c r="A19" s="18">
        <v>16</v>
      </c>
      <c r="B19" s="16" t="s">
        <v>105</v>
      </c>
      <c r="C19" s="58"/>
      <c r="D19" s="58" t="s">
        <v>14</v>
      </c>
    </row>
    <row r="20" spans="1:4" ht="15.75" thickBot="1" x14ac:dyDescent="0.3">
      <c r="A20" s="18">
        <v>17</v>
      </c>
      <c r="B20" s="16" t="s">
        <v>106</v>
      </c>
      <c r="C20" s="58"/>
      <c r="D20" s="58" t="s">
        <v>14</v>
      </c>
    </row>
    <row r="21" spans="1:4" ht="15.75" thickBot="1" x14ac:dyDescent="0.3">
      <c r="A21" s="18">
        <v>18</v>
      </c>
      <c r="B21" s="16" t="s">
        <v>107</v>
      </c>
      <c r="C21" s="58"/>
      <c r="D21" s="58" t="s">
        <v>14</v>
      </c>
    </row>
    <row r="22" spans="1:4" ht="15.75" thickBot="1" x14ac:dyDescent="0.3">
      <c r="A22" s="20">
        <v>19</v>
      </c>
      <c r="B22" s="16" t="s">
        <v>108</v>
      </c>
      <c r="C22" s="58"/>
      <c r="D22" s="58" t="s">
        <v>14</v>
      </c>
    </row>
    <row r="23" spans="1:4" x14ac:dyDescent="0.25">
      <c r="A23" s="214" t="s">
        <v>109</v>
      </c>
      <c r="B23" s="215"/>
      <c r="C23" s="215"/>
      <c r="D23" s="216"/>
    </row>
    <row r="24" spans="1:4" x14ac:dyDescent="0.25">
      <c r="A24" s="217" t="s">
        <v>110</v>
      </c>
      <c r="B24" s="217"/>
      <c r="C24" s="217"/>
      <c r="D24" s="217"/>
    </row>
    <row r="25" spans="1:4" x14ac:dyDescent="0.25">
      <c r="A25" s="218" t="s">
        <v>111</v>
      </c>
      <c r="B25" s="218"/>
      <c r="C25" s="218"/>
      <c r="D25" s="218"/>
    </row>
    <row r="26" spans="1:4" ht="15.75" thickBot="1" x14ac:dyDescent="0.3">
      <c r="A26" s="200" t="s">
        <v>112</v>
      </c>
      <c r="B26" s="200"/>
      <c r="C26" s="200"/>
      <c r="D26" s="200"/>
    </row>
    <row r="27" spans="1:4" ht="15.75" thickBot="1" x14ac:dyDescent="0.3">
      <c r="A27" s="201" t="s">
        <v>113</v>
      </c>
      <c r="B27" s="202"/>
      <c r="C27" s="203"/>
      <c r="D27" s="19"/>
    </row>
    <row r="28" spans="1:4" ht="15.75" thickBot="1" x14ac:dyDescent="0.3">
      <c r="A28" s="201" t="s">
        <v>114</v>
      </c>
      <c r="B28" s="202"/>
      <c r="C28" s="203"/>
      <c r="D28" s="61"/>
    </row>
    <row r="29" spans="1:4" ht="15.75" thickBot="1" x14ac:dyDescent="0.3">
      <c r="A29" s="204" t="s">
        <v>115</v>
      </c>
      <c r="B29" s="205"/>
      <c r="C29" s="206"/>
      <c r="D29" s="61" t="s">
        <v>14</v>
      </c>
    </row>
  </sheetData>
  <mergeCells count="10">
    <mergeCell ref="A27:C27"/>
    <mergeCell ref="A28:C28"/>
    <mergeCell ref="A29:C29"/>
    <mergeCell ref="A1:D1"/>
    <mergeCell ref="A2:A3"/>
    <mergeCell ref="C2:D2"/>
    <mergeCell ref="A23:D23"/>
    <mergeCell ref="A24:D24"/>
    <mergeCell ref="A25:D25"/>
    <mergeCell ref="A26:D2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744E3-1C34-452E-A48F-B01625855956}">
  <dimension ref="A1:AJ22"/>
  <sheetViews>
    <sheetView showGridLines="0" topLeftCell="A4" zoomScale="68" zoomScaleNormal="68" zoomScaleSheetLayoutView="44" workbookViewId="0">
      <selection activeCell="Z16" sqref="Z16:AG22"/>
    </sheetView>
  </sheetViews>
  <sheetFormatPr baseColWidth="10" defaultColWidth="11.42578125" defaultRowHeight="15" x14ac:dyDescent="0.25"/>
  <cols>
    <col min="1" max="1" width="36.85546875" customWidth="1"/>
    <col min="2" max="4" width="32.5703125" customWidth="1"/>
    <col min="5" max="6" width="20.85546875" customWidth="1"/>
    <col min="7" max="7" width="20.85546875" hidden="1" customWidth="1"/>
    <col min="8" max="8" width="25.42578125" customWidth="1"/>
    <col min="9" max="9" width="59.140625" customWidth="1"/>
    <col min="10" max="10" width="53.7109375" customWidth="1"/>
    <col min="11" max="11" width="24.5703125" customWidth="1"/>
    <col min="12" max="12" width="0" hidden="1" customWidth="1"/>
    <col min="13" max="15" width="24.5703125" customWidth="1"/>
    <col min="16" max="16" width="19.7109375" customWidth="1"/>
    <col min="17" max="17" width="25.140625" customWidth="1"/>
    <col min="18" max="19" width="25.140625" hidden="1" customWidth="1"/>
    <col min="20" max="20" width="25.140625" customWidth="1"/>
    <col min="21" max="21" width="16.5703125" customWidth="1"/>
    <col min="22" max="24" width="25.42578125" customWidth="1"/>
    <col min="25" max="25" width="1.7109375" customWidth="1"/>
    <col min="26" max="28" width="33.42578125" customWidth="1"/>
    <col min="29" max="29" width="40.28515625" customWidth="1"/>
    <col min="30" max="30" width="34.85546875" customWidth="1"/>
    <col min="31" max="31" width="2.28515625" customWidth="1"/>
    <col min="32" max="32" width="42.5703125" customWidth="1"/>
    <col min="33" max="33" width="50.28515625" customWidth="1"/>
    <col min="34" max="36" width="11.42578125" customWidth="1"/>
  </cols>
  <sheetData>
    <row r="1" spans="1:36" ht="27" customHeight="1" x14ac:dyDescent="0.25">
      <c r="A1" s="66"/>
      <c r="B1" s="67" t="s">
        <v>170</v>
      </c>
      <c r="C1" s="68"/>
      <c r="D1" s="68"/>
      <c r="E1" s="68"/>
      <c r="F1" s="68"/>
      <c r="G1" s="68"/>
      <c r="H1" s="68"/>
      <c r="I1" s="68"/>
      <c r="J1" s="68"/>
      <c r="K1" s="68"/>
      <c r="L1" s="68"/>
      <c r="M1" s="68"/>
      <c r="N1" s="68"/>
      <c r="O1" s="68"/>
      <c r="P1" s="68"/>
      <c r="Q1" s="68"/>
      <c r="R1" s="68"/>
      <c r="S1" s="68"/>
      <c r="T1" s="68"/>
      <c r="U1" s="68"/>
      <c r="V1" s="68"/>
      <c r="W1" s="68"/>
      <c r="X1" s="68"/>
      <c r="Y1" s="68"/>
      <c r="Z1" s="68"/>
      <c r="AA1" s="68"/>
      <c r="AB1" s="68"/>
      <c r="AC1" s="69"/>
      <c r="AD1" s="73" t="s">
        <v>0</v>
      </c>
      <c r="AE1" s="74"/>
      <c r="AF1" s="74"/>
      <c r="AG1" s="52" t="s">
        <v>171</v>
      </c>
      <c r="AH1" s="1"/>
      <c r="AI1" s="1"/>
      <c r="AJ1" s="1"/>
    </row>
    <row r="2" spans="1:36" ht="27" customHeight="1" thickBot="1" x14ac:dyDescent="0.3">
      <c r="A2" s="66"/>
      <c r="B2" s="70"/>
      <c r="C2" s="71"/>
      <c r="D2" s="71"/>
      <c r="E2" s="71"/>
      <c r="F2" s="71"/>
      <c r="G2" s="71"/>
      <c r="H2" s="71"/>
      <c r="I2" s="71"/>
      <c r="J2" s="71"/>
      <c r="K2" s="71"/>
      <c r="L2" s="71"/>
      <c r="M2" s="71"/>
      <c r="N2" s="71"/>
      <c r="O2" s="71"/>
      <c r="P2" s="71"/>
      <c r="Q2" s="71"/>
      <c r="R2" s="71"/>
      <c r="S2" s="71"/>
      <c r="T2" s="71"/>
      <c r="U2" s="71"/>
      <c r="V2" s="71"/>
      <c r="W2" s="71"/>
      <c r="X2" s="71"/>
      <c r="Y2" s="71"/>
      <c r="Z2" s="71"/>
      <c r="AA2" s="71"/>
      <c r="AB2" s="71"/>
      <c r="AC2" s="72"/>
      <c r="AD2" s="73" t="s">
        <v>1</v>
      </c>
      <c r="AE2" s="74"/>
      <c r="AF2" s="74"/>
      <c r="AG2" s="53" t="s">
        <v>172</v>
      </c>
      <c r="AH2" s="1"/>
      <c r="AI2" s="1"/>
      <c r="AJ2" s="1"/>
    </row>
    <row r="3" spans="1:36" ht="27" customHeight="1" x14ac:dyDescent="0.25">
      <c r="A3" s="66"/>
      <c r="B3" s="67" t="s">
        <v>2</v>
      </c>
      <c r="C3" s="68"/>
      <c r="D3" s="68"/>
      <c r="E3" s="68"/>
      <c r="F3" s="68"/>
      <c r="G3" s="68"/>
      <c r="H3" s="68"/>
      <c r="I3" s="68"/>
      <c r="J3" s="68"/>
      <c r="K3" s="68"/>
      <c r="L3" s="68"/>
      <c r="M3" s="68"/>
      <c r="N3" s="68"/>
      <c r="O3" s="68"/>
      <c r="P3" s="68"/>
      <c r="Q3" s="68"/>
      <c r="R3" s="68"/>
      <c r="S3" s="68"/>
      <c r="T3" s="68"/>
      <c r="U3" s="68"/>
      <c r="V3" s="68"/>
      <c r="W3" s="68"/>
      <c r="X3" s="68"/>
      <c r="Y3" s="68"/>
      <c r="Z3" s="68"/>
      <c r="AA3" s="68"/>
      <c r="AB3" s="68"/>
      <c r="AC3" s="69"/>
      <c r="AD3" s="73" t="s">
        <v>3</v>
      </c>
      <c r="AE3" s="74"/>
      <c r="AF3" s="74"/>
      <c r="AG3" s="52" t="s">
        <v>4</v>
      </c>
      <c r="AH3" s="1"/>
      <c r="AI3" s="1"/>
      <c r="AJ3" s="1"/>
    </row>
    <row r="4" spans="1:36" ht="27" customHeight="1" thickBot="1" x14ac:dyDescent="0.3">
      <c r="A4" s="66"/>
      <c r="B4" s="70"/>
      <c r="C4" s="71"/>
      <c r="D4" s="71"/>
      <c r="E4" s="71"/>
      <c r="F4" s="71"/>
      <c r="G4" s="71"/>
      <c r="H4" s="71"/>
      <c r="I4" s="71"/>
      <c r="J4" s="71"/>
      <c r="K4" s="71"/>
      <c r="L4" s="71"/>
      <c r="M4" s="71"/>
      <c r="N4" s="71"/>
      <c r="O4" s="71"/>
      <c r="P4" s="71"/>
      <c r="Q4" s="71"/>
      <c r="R4" s="71"/>
      <c r="S4" s="71"/>
      <c r="T4" s="71"/>
      <c r="U4" s="71"/>
      <c r="V4" s="71"/>
      <c r="W4" s="71"/>
      <c r="X4" s="71"/>
      <c r="Y4" s="71"/>
      <c r="Z4" s="71"/>
      <c r="AA4" s="71"/>
      <c r="AB4" s="71"/>
      <c r="AC4" s="72"/>
      <c r="AD4" s="73" t="s">
        <v>5</v>
      </c>
      <c r="AE4" s="74"/>
      <c r="AF4" s="74"/>
      <c r="AG4" s="54">
        <v>44838</v>
      </c>
      <c r="AH4" s="1"/>
      <c r="AI4" s="1"/>
      <c r="AJ4" s="1"/>
    </row>
    <row r="5" spans="1:36" ht="27" customHeight="1" thickBot="1" x14ac:dyDescent="0.3">
      <c r="A5" s="26"/>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4"/>
      <c r="AD5" s="33"/>
      <c r="AE5" s="1"/>
      <c r="AF5" s="1"/>
      <c r="AG5" s="1"/>
      <c r="AH5" s="1"/>
      <c r="AI5" s="1"/>
      <c r="AJ5" s="1"/>
    </row>
    <row r="6" spans="1:36" ht="59.25" customHeight="1" thickBot="1" x14ac:dyDescent="0.3">
      <c r="A6" s="55" t="s">
        <v>6</v>
      </c>
      <c r="B6" s="75" t="s">
        <v>7</v>
      </c>
      <c r="C6" s="76"/>
      <c r="D6" s="76"/>
      <c r="E6" s="76"/>
      <c r="F6" s="76"/>
      <c r="G6" s="76"/>
      <c r="H6" s="77"/>
      <c r="I6" s="23"/>
      <c r="J6" s="29"/>
      <c r="K6" s="32" t="s">
        <v>8</v>
      </c>
      <c r="L6" s="31"/>
      <c r="M6" s="78">
        <v>44956</v>
      </c>
      <c r="N6" s="79"/>
      <c r="O6" s="23"/>
      <c r="P6" s="23"/>
      <c r="Q6" s="23"/>
      <c r="R6" s="23"/>
      <c r="S6" s="23"/>
      <c r="T6" s="23"/>
      <c r="U6" s="23"/>
      <c r="V6" s="23"/>
      <c r="W6" s="23"/>
      <c r="X6" s="23"/>
      <c r="Y6" s="23"/>
      <c r="Z6" s="23"/>
      <c r="AA6" s="23"/>
      <c r="AB6" s="23"/>
      <c r="AC6" s="24"/>
      <c r="AD6" s="23"/>
      <c r="AE6" s="1"/>
      <c r="AF6" s="1"/>
      <c r="AG6" s="1"/>
      <c r="AH6" s="1"/>
      <c r="AI6" s="1"/>
      <c r="AJ6" s="1"/>
    </row>
    <row r="7" spans="1:36" ht="27" customHeight="1" thickBot="1" x14ac:dyDescent="0.3">
      <c r="A7" s="30"/>
      <c r="B7" s="29"/>
      <c r="C7" s="29"/>
      <c r="D7" s="29"/>
      <c r="E7" s="29"/>
      <c r="F7" s="29"/>
      <c r="G7" s="29"/>
      <c r="H7" s="29"/>
      <c r="I7" s="29"/>
      <c r="J7" s="29"/>
      <c r="K7" s="29"/>
      <c r="L7" s="29"/>
      <c r="M7" s="29"/>
      <c r="N7" s="29"/>
      <c r="O7" s="23"/>
      <c r="P7" s="23"/>
      <c r="Q7" s="23"/>
      <c r="R7" s="23"/>
      <c r="S7" s="23"/>
      <c r="T7" s="23"/>
      <c r="U7" s="23"/>
      <c r="V7" s="23"/>
      <c r="W7" s="23"/>
      <c r="X7" s="23"/>
      <c r="Y7" s="23"/>
      <c r="Z7" s="23"/>
      <c r="AA7" s="23"/>
      <c r="AB7" s="23"/>
      <c r="AC7" s="24"/>
      <c r="AD7" s="23"/>
      <c r="AE7" s="1"/>
      <c r="AF7" s="1"/>
      <c r="AG7" s="1"/>
      <c r="AH7" s="1"/>
      <c r="AI7" s="1"/>
      <c r="AJ7" s="1"/>
    </row>
    <row r="8" spans="1:36" ht="59.25" customHeight="1" thickBot="1" x14ac:dyDescent="0.3">
      <c r="A8" s="55" t="s">
        <v>9</v>
      </c>
      <c r="B8" s="80"/>
      <c r="C8" s="81"/>
      <c r="D8" s="81"/>
      <c r="E8" s="81"/>
      <c r="F8" s="81"/>
      <c r="G8" s="81"/>
      <c r="H8" s="81"/>
      <c r="I8" s="82"/>
      <c r="J8" s="23"/>
      <c r="K8" s="27" t="s">
        <v>10</v>
      </c>
      <c r="L8" s="27"/>
      <c r="M8" s="27" t="s">
        <v>11</v>
      </c>
      <c r="N8" s="27" t="s">
        <v>12</v>
      </c>
      <c r="O8" s="27" t="s">
        <v>12</v>
      </c>
      <c r="P8" s="23"/>
      <c r="Q8" s="23"/>
      <c r="R8" s="23"/>
      <c r="S8" s="23"/>
      <c r="T8" s="23"/>
      <c r="U8" s="23"/>
      <c r="V8" s="23"/>
      <c r="W8" s="23"/>
      <c r="X8" s="23"/>
      <c r="Y8" s="23"/>
      <c r="Z8" s="23"/>
      <c r="AA8" s="23"/>
      <c r="AB8" s="23"/>
      <c r="AC8" s="24"/>
      <c r="AD8" s="23"/>
      <c r="AE8" s="1"/>
      <c r="AF8" s="1"/>
      <c r="AG8" s="1"/>
      <c r="AH8" s="1"/>
      <c r="AI8" s="1"/>
      <c r="AJ8" s="1"/>
    </row>
    <row r="9" spans="1:36" ht="59.25" customHeight="1" thickBot="1" x14ac:dyDescent="0.3">
      <c r="A9" s="55" t="s">
        <v>13</v>
      </c>
      <c r="B9" s="80"/>
      <c r="C9" s="81"/>
      <c r="D9" s="81"/>
      <c r="E9" s="81"/>
      <c r="F9" s="81"/>
      <c r="G9" s="81"/>
      <c r="H9" s="81"/>
      <c r="I9" s="82"/>
      <c r="J9" s="23"/>
      <c r="K9" s="57" t="s">
        <v>14</v>
      </c>
      <c r="L9" s="28"/>
      <c r="M9" s="28"/>
      <c r="N9" s="28"/>
      <c r="O9" s="57"/>
      <c r="P9" s="23"/>
      <c r="Q9" s="23"/>
      <c r="R9" s="23"/>
      <c r="S9" s="23"/>
      <c r="T9" s="23"/>
      <c r="U9" s="23"/>
      <c r="V9" s="23"/>
      <c r="W9" s="23"/>
      <c r="X9" s="23"/>
      <c r="Y9" s="23"/>
      <c r="Z9" s="23"/>
      <c r="AA9" s="23"/>
      <c r="AB9" s="23"/>
      <c r="AC9" s="24"/>
      <c r="AD9" s="23"/>
      <c r="AE9" s="1"/>
      <c r="AF9" s="1"/>
      <c r="AG9" s="1"/>
      <c r="AH9" s="1"/>
      <c r="AI9" s="1"/>
      <c r="AJ9" s="1"/>
    </row>
    <row r="10" spans="1:36" ht="15.75" customHeight="1" x14ac:dyDescent="0.25">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4"/>
      <c r="AD10" s="23"/>
      <c r="AE10" s="1"/>
      <c r="AF10" s="1"/>
      <c r="AG10" s="1"/>
      <c r="AH10" s="1"/>
      <c r="AI10" s="1"/>
      <c r="AJ10" s="1"/>
    </row>
    <row r="11" spans="1:36" ht="15.75" customHeight="1" thickBot="1" x14ac:dyDescent="0.3">
      <c r="A11" s="46"/>
      <c r="B11" s="23"/>
      <c r="C11" s="23"/>
      <c r="D11" s="23"/>
      <c r="E11" s="23"/>
      <c r="F11" s="23"/>
      <c r="G11" s="23"/>
      <c r="H11" s="23"/>
      <c r="I11" s="23"/>
      <c r="J11" s="23"/>
      <c r="K11" s="23"/>
      <c r="L11" s="23"/>
      <c r="M11" s="23"/>
      <c r="N11" s="23"/>
      <c r="O11" s="23"/>
      <c r="P11" s="23"/>
      <c r="Q11" s="23"/>
      <c r="R11" s="23"/>
      <c r="S11" s="23"/>
      <c r="T11" s="23"/>
      <c r="U11" s="23"/>
      <c r="V11" s="23"/>
      <c r="W11" s="23"/>
      <c r="X11" s="23"/>
      <c r="Y11" s="23"/>
      <c r="Z11" s="22"/>
      <c r="AA11" s="22"/>
      <c r="AB11" s="22"/>
      <c r="AC11" s="25"/>
      <c r="AD11" s="56"/>
      <c r="AE11" s="1"/>
      <c r="AF11" s="1"/>
      <c r="AG11" s="1"/>
      <c r="AH11" s="1"/>
      <c r="AI11" s="1"/>
      <c r="AJ11" s="1"/>
    </row>
    <row r="12" spans="1:36" x14ac:dyDescent="0.25">
      <c r="A12" s="83" t="s">
        <v>15</v>
      </c>
      <c r="B12" s="84"/>
      <c r="C12" s="84"/>
      <c r="D12" s="85"/>
      <c r="E12" s="86" t="s">
        <v>16</v>
      </c>
      <c r="F12" s="87"/>
      <c r="G12" s="87"/>
      <c r="H12" s="87"/>
      <c r="I12" s="87"/>
      <c r="J12" s="87"/>
      <c r="K12" s="87"/>
      <c r="L12" s="87"/>
      <c r="M12" s="87"/>
      <c r="N12" s="87"/>
      <c r="O12" s="87"/>
      <c r="P12" s="87"/>
      <c r="Q12" s="87"/>
      <c r="R12" s="87"/>
      <c r="S12" s="87"/>
      <c r="T12" s="87"/>
      <c r="U12" s="87"/>
      <c r="V12" s="87"/>
      <c r="W12" s="87"/>
      <c r="X12" s="88"/>
      <c r="Y12" s="40"/>
      <c r="Z12" s="89" t="s">
        <v>17</v>
      </c>
      <c r="AA12" s="90"/>
      <c r="AB12" s="90"/>
      <c r="AC12" s="90"/>
      <c r="AD12" s="91"/>
      <c r="AE12" s="1"/>
      <c r="AF12" s="89" t="s">
        <v>18</v>
      </c>
      <c r="AG12" s="91"/>
      <c r="AH12" s="1"/>
      <c r="AI12" s="1"/>
      <c r="AJ12" s="1"/>
    </row>
    <row r="13" spans="1:36" x14ac:dyDescent="0.25">
      <c r="A13" s="98" t="s">
        <v>19</v>
      </c>
      <c r="B13" s="100" t="s">
        <v>20</v>
      </c>
      <c r="C13" s="100" t="s">
        <v>21</v>
      </c>
      <c r="D13" s="102" t="s">
        <v>22</v>
      </c>
      <c r="E13" s="104" t="s">
        <v>23</v>
      </c>
      <c r="F13" s="105"/>
      <c r="G13" s="105"/>
      <c r="H13" s="105"/>
      <c r="I13" s="106" t="s">
        <v>24</v>
      </c>
      <c r="J13" s="107"/>
      <c r="K13" s="107"/>
      <c r="L13" s="107"/>
      <c r="M13" s="107"/>
      <c r="N13" s="107"/>
      <c r="O13" s="107"/>
      <c r="P13" s="107"/>
      <c r="Q13" s="107"/>
      <c r="R13" s="34"/>
      <c r="S13" s="34"/>
      <c r="T13" s="106" t="s">
        <v>25</v>
      </c>
      <c r="U13" s="107"/>
      <c r="V13" s="107"/>
      <c r="W13" s="107"/>
      <c r="X13" s="108"/>
      <c r="Y13" s="40"/>
      <c r="Z13" s="92"/>
      <c r="AA13" s="93"/>
      <c r="AB13" s="93"/>
      <c r="AC13" s="93"/>
      <c r="AD13" s="94"/>
      <c r="AE13" s="1"/>
      <c r="AF13" s="92"/>
      <c r="AG13" s="94"/>
      <c r="AH13" s="2"/>
      <c r="AI13" s="2"/>
      <c r="AJ13" s="2"/>
    </row>
    <row r="14" spans="1:36" ht="36" customHeight="1" thickBot="1" x14ac:dyDescent="0.3">
      <c r="A14" s="98"/>
      <c r="B14" s="100"/>
      <c r="C14" s="100"/>
      <c r="D14" s="102"/>
      <c r="E14" s="109" t="s">
        <v>26</v>
      </c>
      <c r="F14" s="110"/>
      <c r="G14" s="110"/>
      <c r="H14" s="110"/>
      <c r="I14" s="111" t="s">
        <v>27</v>
      </c>
      <c r="J14" s="113" t="s">
        <v>28</v>
      </c>
      <c r="K14" s="113" t="s">
        <v>29</v>
      </c>
      <c r="L14" s="114" t="s">
        <v>30</v>
      </c>
      <c r="M14" s="100" t="s">
        <v>31</v>
      </c>
      <c r="N14" s="133" t="s">
        <v>32</v>
      </c>
      <c r="O14" s="101" t="s">
        <v>33</v>
      </c>
      <c r="P14" s="100" t="s">
        <v>34</v>
      </c>
      <c r="Q14" s="101" t="s">
        <v>35</v>
      </c>
      <c r="R14" s="101" t="s">
        <v>36</v>
      </c>
      <c r="S14" s="37"/>
      <c r="T14" s="112" t="s">
        <v>37</v>
      </c>
      <c r="U14" s="100" t="s">
        <v>38</v>
      </c>
      <c r="V14" s="101" t="s">
        <v>39</v>
      </c>
      <c r="W14" s="100" t="s">
        <v>40</v>
      </c>
      <c r="X14" s="102"/>
      <c r="Y14" s="47"/>
      <c r="Z14" s="95"/>
      <c r="AA14" s="96"/>
      <c r="AB14" s="96"/>
      <c r="AC14" s="96"/>
      <c r="AD14" s="97"/>
      <c r="AE14" s="2"/>
      <c r="AF14" s="95"/>
      <c r="AG14" s="97"/>
      <c r="AH14" s="2"/>
      <c r="AI14" s="1"/>
      <c r="AJ14" s="2"/>
    </row>
    <row r="15" spans="1:36" ht="74.25" customHeight="1" x14ac:dyDescent="0.25">
      <c r="A15" s="99"/>
      <c r="B15" s="101"/>
      <c r="C15" s="101"/>
      <c r="D15" s="103"/>
      <c r="E15" s="41" t="s">
        <v>41</v>
      </c>
      <c r="F15" s="39" t="s">
        <v>42</v>
      </c>
      <c r="G15" s="3"/>
      <c r="H15" s="4" t="s">
        <v>43</v>
      </c>
      <c r="I15" s="112"/>
      <c r="J15" s="113"/>
      <c r="K15" s="113"/>
      <c r="L15" s="115"/>
      <c r="M15" s="100"/>
      <c r="N15" s="124"/>
      <c r="O15" s="124"/>
      <c r="P15" s="100"/>
      <c r="Q15" s="124"/>
      <c r="R15" s="124"/>
      <c r="S15" s="38"/>
      <c r="T15" s="172"/>
      <c r="U15" s="100"/>
      <c r="V15" s="124"/>
      <c r="W15" s="35" t="s">
        <v>44</v>
      </c>
      <c r="X15" s="42" t="s">
        <v>45</v>
      </c>
      <c r="Y15" s="47"/>
      <c r="Z15" s="50" t="s">
        <v>46</v>
      </c>
      <c r="AA15" s="36" t="s">
        <v>47</v>
      </c>
      <c r="AB15" s="36" t="s">
        <v>48</v>
      </c>
      <c r="AC15" s="36" t="s">
        <v>49</v>
      </c>
      <c r="AD15" s="51" t="s">
        <v>50</v>
      </c>
      <c r="AE15" s="2"/>
      <c r="AF15" s="50" t="s">
        <v>51</v>
      </c>
      <c r="AG15" s="51" t="s">
        <v>52</v>
      </c>
      <c r="AH15" s="2"/>
      <c r="AI15" s="1"/>
      <c r="AJ15" s="2"/>
    </row>
    <row r="16" spans="1:36" ht="150.75" customHeight="1" x14ac:dyDescent="0.25">
      <c r="A16" s="134">
        <v>3</v>
      </c>
      <c r="B16" s="250" t="s">
        <v>124</v>
      </c>
      <c r="C16" s="253" t="s">
        <v>125</v>
      </c>
      <c r="D16" s="256" t="s">
        <v>126</v>
      </c>
      <c r="E16" s="224" t="s">
        <v>127</v>
      </c>
      <c r="F16" s="219" t="s">
        <v>119</v>
      </c>
      <c r="G16" s="169" t="str">
        <f>+CONCATENATE(E16," - ",F16)</f>
        <v>MEDIA - CATASTRÓFICO</v>
      </c>
      <c r="H16" s="121" t="str">
        <f>+VLOOKUP(G16,Datos!D3:E17,2,FALSE)</f>
        <v>EXTREMO</v>
      </c>
      <c r="I16" s="247" t="s">
        <v>128</v>
      </c>
      <c r="J16" s="5" t="s">
        <v>59</v>
      </c>
      <c r="K16" s="6" t="s">
        <v>60</v>
      </c>
      <c r="L16" s="7">
        <f>IF(K16="ASIGNADO",15,IF(K16="NO ASIGNADO",0,""))</f>
        <v>15</v>
      </c>
      <c r="M16" s="151">
        <f>SUM(L16:L22)</f>
        <v>95</v>
      </c>
      <c r="N16" s="153" t="s">
        <v>61</v>
      </c>
      <c r="O16" s="156">
        <f>IF(O19="DÉBIL",0,IF(O19="MODERADO",50,IF(O19="FUERTE",100,"")))</f>
        <v>50</v>
      </c>
      <c r="P16" s="157" t="str">
        <f>IF(AND(M19="FUERTE",N16="FUERTE (SIEMPRE SE EJECUTA)"),"NO","SÍ")</f>
        <v>SÍ</v>
      </c>
      <c r="Q16" s="160" t="s">
        <v>62</v>
      </c>
      <c r="R16" s="148" t="str">
        <f>IF(AND(E16="MUY BAJA",Q19=2),"MUY BAJA",IF(AND(E16="BAJA",Q19=2),"MUY BAJA",IF(AND(E16="MEDIA",Q19=2),"MUY BAJA",IF(AND(E16="ALTA",Q19=2),"BAJA",IF(AND(E16="MUY ALTA",Q19=2),"MEDIA",IF(AND(E16="MUY BAJA",Q19=1),"MUY BAJA",IF(AND(E16="BAJA",Q19=1),"MUY BAJA",IF(AND(E16="MEDIA",Q19=1),"BAJA",IF(AND(E16="ALTA",Q19=1),"MEDIA",IF(AND(E16="MUY ALTA",Q19=1),"ALTA",E16))))))))))</f>
        <v>BAJA</v>
      </c>
      <c r="S16" s="169" t="str">
        <f>+CONCATENATE(R16," - ",F16)</f>
        <v>BAJA - CATASTRÓFICO</v>
      </c>
      <c r="T16" s="121" t="str">
        <f>+VLOOKUP(S16,Datos!$D$3:$E$17,2,FALSE)</f>
        <v>EXTREMO</v>
      </c>
      <c r="U16" s="161" t="s">
        <v>63</v>
      </c>
      <c r="V16" s="164" t="s">
        <v>129</v>
      </c>
      <c r="W16" s="262" t="s">
        <v>130</v>
      </c>
      <c r="X16" s="183" t="s">
        <v>66</v>
      </c>
      <c r="Y16" s="48"/>
      <c r="Z16" s="186"/>
      <c r="AA16" s="244"/>
      <c r="AB16" s="244"/>
      <c r="AC16" s="177"/>
      <c r="AD16" s="177"/>
      <c r="AE16" s="1"/>
      <c r="AF16" s="259"/>
      <c r="AG16" s="176"/>
      <c r="AH16" s="1"/>
      <c r="AI16" s="1"/>
      <c r="AJ16" s="1"/>
    </row>
    <row r="17" spans="1:36" ht="150.75" customHeight="1" x14ac:dyDescent="0.25">
      <c r="A17" s="134"/>
      <c r="B17" s="251"/>
      <c r="C17" s="254"/>
      <c r="D17" s="257"/>
      <c r="E17" s="225"/>
      <c r="F17" s="219"/>
      <c r="G17" s="170"/>
      <c r="H17" s="122"/>
      <c r="I17" s="248"/>
      <c r="J17" s="8" t="s">
        <v>67</v>
      </c>
      <c r="K17" s="9" t="s">
        <v>68</v>
      </c>
      <c r="L17" s="10">
        <f>IF(K17="ADECUADO",15,IF(K17="INADECUADO",0,""))</f>
        <v>15</v>
      </c>
      <c r="M17" s="152"/>
      <c r="N17" s="154"/>
      <c r="O17" s="156"/>
      <c r="P17" s="158"/>
      <c r="Q17" s="160"/>
      <c r="R17" s="149"/>
      <c r="S17" s="170"/>
      <c r="T17" s="122"/>
      <c r="U17" s="162"/>
      <c r="V17" s="243"/>
      <c r="W17" s="263"/>
      <c r="X17" s="185"/>
      <c r="Y17" s="48"/>
      <c r="Z17" s="187"/>
      <c r="AA17" s="238"/>
      <c r="AB17" s="245"/>
      <c r="AC17" s="177"/>
      <c r="AD17" s="177"/>
      <c r="AE17" s="1"/>
      <c r="AF17" s="260"/>
      <c r="AG17" s="177"/>
      <c r="AH17" s="1"/>
      <c r="AI17" s="1"/>
      <c r="AJ17" s="1"/>
    </row>
    <row r="18" spans="1:36" ht="150.75" customHeight="1" x14ac:dyDescent="0.25">
      <c r="A18" s="134"/>
      <c r="B18" s="251"/>
      <c r="C18" s="254"/>
      <c r="D18" s="257"/>
      <c r="E18" s="225"/>
      <c r="F18" s="219"/>
      <c r="G18" s="170"/>
      <c r="H18" s="122"/>
      <c r="I18" s="248"/>
      <c r="J18" s="11" t="s">
        <v>69</v>
      </c>
      <c r="K18" s="9" t="s">
        <v>70</v>
      </c>
      <c r="L18" s="10">
        <f>IF(K18="OPORTUNA",15,IF(K18="INOPORTUNA",0,""))</f>
        <v>15</v>
      </c>
      <c r="M18" s="152"/>
      <c r="N18" s="154"/>
      <c r="O18" s="156"/>
      <c r="P18" s="158"/>
      <c r="Q18" s="12" t="s">
        <v>71</v>
      </c>
      <c r="R18" s="149"/>
      <c r="S18" s="170"/>
      <c r="T18" s="122"/>
      <c r="U18" s="162"/>
      <c r="V18" s="243"/>
      <c r="W18" s="263"/>
      <c r="X18" s="185"/>
      <c r="Y18" s="48"/>
      <c r="Z18" s="187"/>
      <c r="AA18" s="238"/>
      <c r="AB18" s="245"/>
      <c r="AC18" s="177"/>
      <c r="AD18" s="177"/>
      <c r="AE18" s="1"/>
      <c r="AF18" s="260"/>
      <c r="AG18" s="177"/>
      <c r="AH18" s="1"/>
      <c r="AI18" s="1"/>
      <c r="AJ18" s="1"/>
    </row>
    <row r="19" spans="1:36" ht="150.75" customHeight="1" x14ac:dyDescent="0.25">
      <c r="A19" s="134"/>
      <c r="B19" s="251"/>
      <c r="C19" s="254"/>
      <c r="D19" s="257"/>
      <c r="E19" s="225"/>
      <c r="F19" s="219"/>
      <c r="G19" s="170"/>
      <c r="H19" s="122"/>
      <c r="I19" s="248"/>
      <c r="J19" s="8" t="s">
        <v>72</v>
      </c>
      <c r="K19" s="9" t="s">
        <v>73</v>
      </c>
      <c r="L19" s="10">
        <f>IF(K19="PREVENIR",15,IF(K19="DETECTAR",10,IF(K19="NO ES UN CONTROL",0,"")))</f>
        <v>10</v>
      </c>
      <c r="M19" s="128" t="str">
        <f>IF(M16&lt;86,"DÉBIL",IF(M16&lt;96,"MODERADO",IF(M16&lt;101,"FUERTE","")))</f>
        <v>MODERADO</v>
      </c>
      <c r="N19" s="154"/>
      <c r="O19" s="131" t="str">
        <f>IF(AND(M19="FUERTE",N16="FUERTE (SIEMPRE SE EJECUTA)"),"FUERTE",IF(OR(M19="DÉBIL",N16="DÉBIL (NO SE EJECUTA)"),"DÉBIL",IF(OR(M19="MODERADO",N16="MODERADO (ALGUNAS VECES)"),"MODERADO")))</f>
        <v>MODERADO</v>
      </c>
      <c r="P19" s="158"/>
      <c r="Q19" s="145">
        <f>IF(AND($O$19="FUERTE",$Q$16="DIRECTAMENTE"),2,IF(AND($O$19="FUERTE",$Q$16="DIRECTAMENTE"),2,IF(AND($O$19="FUERTE",$Q$16="DIRECTAMENTE"),2,IF(AND($O$19="FUERTE",$Q$16="NO DISMINUYE"),0,IF(AND($O$19="MODERADO",$Q$16="DIRECTAMENTE"),1,IF(AND($O$19="MODERADO",$Q$16="DIRECTAMENTE"),1,IF(AND($O$19="MODERADO",$Q$16="DIRECTAMENTE"),1,IF(AND($O$19="MODERADO",$Q$16="NO DISMINUYE"),0,"N/A"))))))))</f>
        <v>1</v>
      </c>
      <c r="R19" s="149"/>
      <c r="S19" s="170"/>
      <c r="T19" s="122"/>
      <c r="U19" s="162"/>
      <c r="V19" s="179" t="s">
        <v>74</v>
      </c>
      <c r="W19" s="263"/>
      <c r="X19" s="179" t="s">
        <v>75</v>
      </c>
      <c r="Y19" s="49"/>
      <c r="Z19" s="187"/>
      <c r="AA19" s="238"/>
      <c r="AB19" s="245"/>
      <c r="AC19" s="177"/>
      <c r="AD19" s="177"/>
      <c r="AE19" s="1"/>
      <c r="AF19" s="260"/>
      <c r="AG19" s="177"/>
      <c r="AH19" s="1"/>
      <c r="AI19" s="1"/>
      <c r="AJ19" s="1"/>
    </row>
    <row r="20" spans="1:36" ht="150.75" customHeight="1" x14ac:dyDescent="0.25">
      <c r="A20" s="134"/>
      <c r="B20" s="251"/>
      <c r="C20" s="254"/>
      <c r="D20" s="257"/>
      <c r="E20" s="225"/>
      <c r="F20" s="219"/>
      <c r="G20" s="170"/>
      <c r="H20" s="122"/>
      <c r="I20" s="248"/>
      <c r="J20" s="8" t="s">
        <v>76</v>
      </c>
      <c r="K20" s="9" t="s">
        <v>77</v>
      </c>
      <c r="L20" s="10">
        <f>IF(K20="CONFIABLE",15,IF(K20="NO CONFIABLE",0,""))</f>
        <v>15</v>
      </c>
      <c r="M20" s="129"/>
      <c r="N20" s="154"/>
      <c r="O20" s="131"/>
      <c r="P20" s="158"/>
      <c r="Q20" s="146"/>
      <c r="R20" s="149"/>
      <c r="S20" s="170"/>
      <c r="T20" s="122"/>
      <c r="U20" s="162"/>
      <c r="V20" s="180"/>
      <c r="W20" s="263"/>
      <c r="X20" s="180"/>
      <c r="Y20" s="49"/>
      <c r="Z20" s="187"/>
      <c r="AA20" s="238"/>
      <c r="AB20" s="245"/>
      <c r="AC20" s="177"/>
      <c r="AD20" s="177"/>
      <c r="AE20" s="1"/>
      <c r="AF20" s="260"/>
      <c r="AG20" s="177"/>
      <c r="AH20" s="1"/>
      <c r="AI20" s="1"/>
      <c r="AJ20" s="1"/>
    </row>
    <row r="21" spans="1:36" ht="150.75" customHeight="1" x14ac:dyDescent="0.25">
      <c r="A21" s="134"/>
      <c r="B21" s="251"/>
      <c r="C21" s="254"/>
      <c r="D21" s="257"/>
      <c r="E21" s="225"/>
      <c r="F21" s="219"/>
      <c r="G21" s="170"/>
      <c r="H21" s="122"/>
      <c r="I21" s="248"/>
      <c r="J21" s="8" t="s">
        <v>78</v>
      </c>
      <c r="K21" s="9" t="s">
        <v>79</v>
      </c>
      <c r="L21" s="10">
        <f>IF(K21="SE INVESTIGAN Y SE RESUELVEN OPORTUNAMENTE",15,IF(K21="NO SE INVESTIGAN Y SE RESUELVEN OPORTUNAMENTE",0,""))</f>
        <v>15</v>
      </c>
      <c r="M21" s="129"/>
      <c r="N21" s="154"/>
      <c r="O21" s="131"/>
      <c r="P21" s="158"/>
      <c r="Q21" s="146"/>
      <c r="R21" s="149"/>
      <c r="S21" s="170"/>
      <c r="T21" s="122"/>
      <c r="U21" s="162"/>
      <c r="V21" s="181"/>
      <c r="W21" s="263"/>
      <c r="X21" s="183" t="s">
        <v>131</v>
      </c>
      <c r="Y21" s="48"/>
      <c r="Z21" s="187"/>
      <c r="AA21" s="238"/>
      <c r="AB21" s="245"/>
      <c r="AC21" s="177"/>
      <c r="AD21" s="177"/>
      <c r="AE21" s="1"/>
      <c r="AF21" s="260"/>
      <c r="AG21" s="177"/>
      <c r="AH21" s="1"/>
      <c r="AI21" s="1"/>
      <c r="AJ21" s="1"/>
    </row>
    <row r="22" spans="1:36" ht="150.75" customHeight="1" x14ac:dyDescent="0.25">
      <c r="A22" s="135"/>
      <c r="B22" s="252"/>
      <c r="C22" s="255"/>
      <c r="D22" s="258"/>
      <c r="E22" s="226"/>
      <c r="F22" s="220"/>
      <c r="G22" s="171"/>
      <c r="H22" s="123"/>
      <c r="I22" s="249"/>
      <c r="J22" s="43" t="s">
        <v>82</v>
      </c>
      <c r="K22" s="44" t="s">
        <v>83</v>
      </c>
      <c r="L22" s="45">
        <f>IF(K22="COMPLETA",10,IF(K22="INCOMPLETA",5,IF(K22="NO EXISTE",0,"")))</f>
        <v>10</v>
      </c>
      <c r="M22" s="130"/>
      <c r="N22" s="155"/>
      <c r="O22" s="132"/>
      <c r="P22" s="159"/>
      <c r="Q22" s="147"/>
      <c r="R22" s="150"/>
      <c r="S22" s="171"/>
      <c r="T22" s="123"/>
      <c r="U22" s="163"/>
      <c r="V22" s="182"/>
      <c r="W22" s="264"/>
      <c r="X22" s="184"/>
      <c r="Y22" s="48"/>
      <c r="Z22" s="188"/>
      <c r="AA22" s="239"/>
      <c r="AB22" s="246"/>
      <c r="AC22" s="178"/>
      <c r="AD22" s="178"/>
      <c r="AE22" s="1"/>
      <c r="AF22" s="261"/>
      <c r="AG22" s="178"/>
      <c r="AH22" s="1"/>
      <c r="AI22" s="1"/>
      <c r="AJ22" s="1"/>
    </row>
  </sheetData>
  <dataConsolidate/>
  <mergeCells count="72">
    <mergeCell ref="B8:I8"/>
    <mergeCell ref="B9:I9"/>
    <mergeCell ref="AD1:AF1"/>
    <mergeCell ref="AD2:AF2"/>
    <mergeCell ref="AD3:AF3"/>
    <mergeCell ref="AD4:AF4"/>
    <mergeCell ref="B1:AC2"/>
    <mergeCell ref="B3:AC4"/>
    <mergeCell ref="AF12:AG14"/>
    <mergeCell ref="AF16:AF22"/>
    <mergeCell ref="AG16:AG22"/>
    <mergeCell ref="M6:N6"/>
    <mergeCell ref="G16:G22"/>
    <mergeCell ref="R16:R22"/>
    <mergeCell ref="X16:X18"/>
    <mergeCell ref="Q14:Q15"/>
    <mergeCell ref="O14:O15"/>
    <mergeCell ref="P16:P22"/>
    <mergeCell ref="O16:O18"/>
    <mergeCell ref="P14:P15"/>
    <mergeCell ref="T14:T15"/>
    <mergeCell ref="U14:U15"/>
    <mergeCell ref="W16:W22"/>
    <mergeCell ref="Z16:Z22"/>
    <mergeCell ref="A1:A4"/>
    <mergeCell ref="B6:H6"/>
    <mergeCell ref="A12:D12"/>
    <mergeCell ref="E12:X12"/>
    <mergeCell ref="A13:A15"/>
    <mergeCell ref="B13:B15"/>
    <mergeCell ref="T13:X13"/>
    <mergeCell ref="E14:H14"/>
    <mergeCell ref="I14:I15"/>
    <mergeCell ref="J14:J15"/>
    <mergeCell ref="K14:K15"/>
    <mergeCell ref="L14:L15"/>
    <mergeCell ref="M14:M15"/>
    <mergeCell ref="N14:N15"/>
    <mergeCell ref="V14:V15"/>
    <mergeCell ref="W14:X14"/>
    <mergeCell ref="A16:A22"/>
    <mergeCell ref="B16:B22"/>
    <mergeCell ref="C16:C22"/>
    <mergeCell ref="D16:D22"/>
    <mergeCell ref="E16:E22"/>
    <mergeCell ref="F16:F22"/>
    <mergeCell ref="H16:H22"/>
    <mergeCell ref="I16:I22"/>
    <mergeCell ref="M16:M18"/>
    <mergeCell ref="N16:N22"/>
    <mergeCell ref="M19:M22"/>
    <mergeCell ref="C13:C15"/>
    <mergeCell ref="D13:D15"/>
    <mergeCell ref="E13:H13"/>
    <mergeCell ref="I13:Q13"/>
    <mergeCell ref="R14:R15"/>
    <mergeCell ref="X19:X20"/>
    <mergeCell ref="Z12:AD14"/>
    <mergeCell ref="V16:V18"/>
    <mergeCell ref="V19:V20"/>
    <mergeCell ref="V21:V22"/>
    <mergeCell ref="AC16:AC22"/>
    <mergeCell ref="X21:X22"/>
    <mergeCell ref="AA16:AA22"/>
    <mergeCell ref="AB16:AB22"/>
    <mergeCell ref="AD16:AD22"/>
    <mergeCell ref="O19:O22"/>
    <mergeCell ref="Q19:Q22"/>
    <mergeCell ref="Q16:Q17"/>
    <mergeCell ref="T16:T22"/>
    <mergeCell ref="U16:U22"/>
    <mergeCell ref="S16:S22"/>
  </mergeCells>
  <conditionalFormatting sqref="H16:H22">
    <cfRule type="containsText" dxfId="5" priority="12" operator="containsText" text="EXTREMO">
      <formula>NOT(ISERROR(SEARCH("EXTREMO",H16)))</formula>
    </cfRule>
    <cfRule type="containsText" dxfId="4" priority="13" operator="containsText" text="ALTO">
      <formula>NOT(ISERROR(SEARCH("ALTO",H16)))</formula>
    </cfRule>
    <cfRule type="containsText" dxfId="3" priority="14" operator="containsText" text="MODERADO">
      <formula>NOT(ISERROR(SEARCH("MODERADO",H16)))</formula>
    </cfRule>
  </conditionalFormatting>
  <conditionalFormatting sqref="T16:T22">
    <cfRule type="containsText" dxfId="2" priority="1" operator="containsText" text="EXTREMO">
      <formula>NOT(ISERROR(SEARCH("EXTREMO",T16)))</formula>
    </cfRule>
    <cfRule type="containsText" dxfId="1" priority="2" operator="containsText" text="ALTO">
      <formula>NOT(ISERROR(SEARCH("ALTO",T16)))</formula>
    </cfRule>
    <cfRule type="containsText" dxfId="0" priority="3" operator="containsText" text="MODERADO">
      <formula>NOT(ISERROR(SEARCH("MODERADO",T16)))</formula>
    </cfRule>
  </conditionalFormatting>
  <dataValidations count="2">
    <dataValidation type="list" allowBlank="1" showInputMessage="1" showErrorMessage="1" sqref="Q16:Q17" xr:uid="{3993155C-8C7B-472E-BF88-20C663FE241B}">
      <formula1>$AE$19:$AE$21</formula1>
    </dataValidation>
    <dataValidation type="list" allowBlank="1" showInputMessage="1" showErrorMessage="1" sqref="N16" xr:uid="{EDDBC3DB-91F3-4817-A532-7D28217786C7}">
      <formula1>$AE$14:$AF$14</formula1>
    </dataValidation>
  </dataValidations>
  <pageMargins left="0.70866141732283472" right="0.70866141732283472" top="0.74803149606299213" bottom="0.74803149606299213" header="0.31496062992125984" footer="0.31496062992125984"/>
  <pageSetup scale="14" fitToWidth="2" fitToHeight="2" orientation="landscape" r:id="rId1"/>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DF3E83F7-E827-41D4-9D70-8EC7813050C7}">
          <x14:formula1>
            <xm:f>Datos!$J$5:$L$5</xm:f>
          </x14:formula1>
          <xm:sqref>K19</xm:sqref>
        </x14:dataValidation>
        <x14:dataValidation type="list" allowBlank="1" showInputMessage="1" showErrorMessage="1" xr:uid="{6F7C15BA-07C8-43F7-9DB3-EA011C717F84}">
          <x14:formula1>
            <xm:f>Datos!$A$11:$A$13</xm:f>
          </x14:formula1>
          <xm:sqref>U16:U22</xm:sqref>
        </x14:dataValidation>
        <x14:dataValidation type="list" allowBlank="1" showInputMessage="1" showErrorMessage="1" xr:uid="{8E3CFAC4-75A6-40F4-AAD1-9F34E51B3EEE}">
          <x14:formula1>
            <xm:f>Datos!$J$7:$K$7</xm:f>
          </x14:formula1>
          <xm:sqref>K21</xm:sqref>
        </x14:dataValidation>
        <x14:dataValidation type="list" allowBlank="1" showInputMessage="1" showErrorMessage="1" xr:uid="{27D28193-0F75-4F4D-8D32-298C19D42BA7}">
          <x14:formula1>
            <xm:f>Datos!$J$6:$K$6</xm:f>
          </x14:formula1>
          <xm:sqref>K20</xm:sqref>
        </x14:dataValidation>
        <x14:dataValidation type="list" allowBlank="1" showInputMessage="1" showErrorMessage="1" xr:uid="{9ECA6DED-0CE3-4D86-A286-D1DCAA54D3E6}">
          <x14:formula1>
            <xm:f>Datos!$J$3:$K$3</xm:f>
          </x14:formula1>
          <xm:sqref>K17</xm:sqref>
        </x14:dataValidation>
        <x14:dataValidation type="list" allowBlank="1" showInputMessage="1" showErrorMessage="1" xr:uid="{47CAD802-F707-465A-99CA-6FF7C8FCEAFA}">
          <x14:formula1>
            <xm:f>Datos!$J$2:$K$2</xm:f>
          </x14:formula1>
          <xm:sqref>K16</xm:sqref>
        </x14:dataValidation>
        <x14:dataValidation type="list" allowBlank="1" showInputMessage="1" showErrorMessage="1" xr:uid="{F2859424-D928-4BD9-B7C5-0D6120E7EAE8}">
          <x14:formula1>
            <xm:f>Datos!$J$8:$L$8</xm:f>
          </x14:formula1>
          <xm:sqref>K22</xm:sqref>
        </x14:dataValidation>
        <x14:dataValidation type="list" allowBlank="1" showInputMessage="1" showErrorMessage="1" xr:uid="{7F1943C0-07F6-410F-9F18-E3142E305EB7}">
          <x14:formula1>
            <xm:f>Datos!$B$3:$B$5</xm:f>
          </x14:formula1>
          <xm:sqref>F16:F22</xm:sqref>
        </x14:dataValidation>
        <x14:dataValidation type="list" allowBlank="1" showInputMessage="1" showErrorMessage="1" xr:uid="{299F8FAB-2CA6-4E4C-B84A-C1C2EEEA8629}">
          <x14:formula1>
            <xm:f>Datos!$A$3:$A$7</xm:f>
          </x14:formula1>
          <xm:sqref>E16</xm:sqref>
        </x14:dataValidation>
        <x14:dataValidation type="list" allowBlank="1" showInputMessage="1" showErrorMessage="1" xr:uid="{2DBE33C8-EB01-4226-AD14-367F7BCEE6D2}">
          <x14:formula1>
            <xm:f>Datos!$J$4:$K$4</xm:f>
          </x14:formula1>
          <xm:sqref>K18</xm:sqref>
        </x14:dataValidation>
        <x14:dataValidation type="list" allowBlank="1" showInputMessage="1" showErrorMessage="1" xr:uid="{20B6DE06-DC9C-42A2-A3F4-57CDBB2D0BA8}">
          <x14:formula1>
            <xm:f>Datos!$A$17:$A$18</xm:f>
          </x14:formula1>
          <xm:sqref>V21:V22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34BAE-42EC-4F38-AB08-9E7F6AFF2111}">
  <dimension ref="A1:D29"/>
  <sheetViews>
    <sheetView workbookViewId="0">
      <selection activeCell="A23" sqref="A23:D23"/>
    </sheetView>
  </sheetViews>
  <sheetFormatPr baseColWidth="10" defaultColWidth="11.42578125" defaultRowHeight="15" x14ac:dyDescent="0.25"/>
  <cols>
    <col min="1" max="1" width="4.85546875" customWidth="1"/>
    <col min="2" max="2" width="77.42578125" customWidth="1"/>
    <col min="3" max="4" width="30.7109375" customWidth="1"/>
  </cols>
  <sheetData>
    <row r="1" spans="1:4" ht="15.75" thickBot="1" x14ac:dyDescent="0.3">
      <c r="A1" s="207" t="s">
        <v>84</v>
      </c>
      <c r="B1" s="208"/>
      <c r="C1" s="208"/>
      <c r="D1" s="209"/>
    </row>
    <row r="2" spans="1:4" ht="15.75" thickBot="1" x14ac:dyDescent="0.3">
      <c r="A2" s="210" t="s">
        <v>85</v>
      </c>
      <c r="B2" s="14" t="s">
        <v>86</v>
      </c>
      <c r="C2" s="212" t="s">
        <v>87</v>
      </c>
      <c r="D2" s="213"/>
    </row>
    <row r="3" spans="1:4" ht="15.75" thickBot="1" x14ac:dyDescent="0.3">
      <c r="A3" s="211"/>
      <c r="B3" s="15" t="s">
        <v>88</v>
      </c>
      <c r="C3" s="17" t="s">
        <v>89</v>
      </c>
      <c r="D3" s="17" t="s">
        <v>80</v>
      </c>
    </row>
    <row r="4" spans="1:4" ht="15.75" thickBot="1" x14ac:dyDescent="0.3">
      <c r="A4" s="18">
        <v>1</v>
      </c>
      <c r="B4" s="16" t="s">
        <v>90</v>
      </c>
      <c r="C4" s="58" t="s">
        <v>14</v>
      </c>
      <c r="D4" s="58"/>
    </row>
    <row r="5" spans="1:4" ht="15.75" thickBot="1" x14ac:dyDescent="0.3">
      <c r="A5" s="18">
        <v>2</v>
      </c>
      <c r="B5" s="16" t="s">
        <v>91</v>
      </c>
      <c r="C5" s="58" t="s">
        <v>14</v>
      </c>
      <c r="D5" s="58"/>
    </row>
    <row r="6" spans="1:4" ht="15.75" thickBot="1" x14ac:dyDescent="0.3">
      <c r="A6" s="18">
        <v>3</v>
      </c>
      <c r="B6" s="16" t="s">
        <v>92</v>
      </c>
      <c r="C6" s="58" t="s">
        <v>14</v>
      </c>
      <c r="D6" s="58"/>
    </row>
    <row r="7" spans="1:4" ht="15.75" thickBot="1" x14ac:dyDescent="0.3">
      <c r="A7" s="18">
        <v>4</v>
      </c>
      <c r="B7" s="16" t="s">
        <v>93</v>
      </c>
      <c r="C7" s="58"/>
      <c r="D7" s="58" t="s">
        <v>14</v>
      </c>
    </row>
    <row r="8" spans="1:4" ht="15.75" thickBot="1" x14ac:dyDescent="0.3">
      <c r="A8" s="18">
        <v>5</v>
      </c>
      <c r="B8" s="16" t="s">
        <v>94</v>
      </c>
      <c r="C8" s="58" t="s">
        <v>14</v>
      </c>
      <c r="D8" s="58"/>
    </row>
    <row r="9" spans="1:4" ht="15.75" thickBot="1" x14ac:dyDescent="0.3">
      <c r="A9" s="18">
        <v>6</v>
      </c>
      <c r="B9" s="16" t="s">
        <v>95</v>
      </c>
      <c r="C9" s="58" t="s">
        <v>14</v>
      </c>
      <c r="D9" s="58"/>
    </row>
    <row r="10" spans="1:4" ht="15.75" thickBot="1" x14ac:dyDescent="0.3">
      <c r="A10" s="18">
        <v>7</v>
      </c>
      <c r="B10" s="16" t="s">
        <v>96</v>
      </c>
      <c r="C10" s="58" t="s">
        <v>14</v>
      </c>
      <c r="D10" s="58"/>
    </row>
    <row r="11" spans="1:4" ht="15.75" thickBot="1" x14ac:dyDescent="0.3">
      <c r="A11" s="18">
        <v>8</v>
      </c>
      <c r="B11" s="16" t="s">
        <v>97</v>
      </c>
      <c r="C11" s="58" t="s">
        <v>14</v>
      </c>
      <c r="D11" s="58"/>
    </row>
    <row r="12" spans="1:4" ht="15.75" thickBot="1" x14ac:dyDescent="0.3">
      <c r="A12" s="18">
        <v>9</v>
      </c>
      <c r="B12" s="16" t="s">
        <v>98</v>
      </c>
      <c r="C12" s="58"/>
      <c r="D12" s="58" t="s">
        <v>14</v>
      </c>
    </row>
    <row r="13" spans="1:4" ht="15.75" thickBot="1" x14ac:dyDescent="0.3">
      <c r="A13" s="18">
        <v>10</v>
      </c>
      <c r="B13" s="16" t="s">
        <v>99</v>
      </c>
      <c r="C13" s="58" t="s">
        <v>14</v>
      </c>
      <c r="D13" s="58"/>
    </row>
    <row r="14" spans="1:4" ht="15.75" thickBot="1" x14ac:dyDescent="0.3">
      <c r="A14" s="18">
        <v>11</v>
      </c>
      <c r="B14" s="16" t="s">
        <v>100</v>
      </c>
      <c r="C14" s="58" t="s">
        <v>14</v>
      </c>
      <c r="D14" s="58"/>
    </row>
    <row r="15" spans="1:4" ht="15.75" thickBot="1" x14ac:dyDescent="0.3">
      <c r="A15" s="18">
        <v>12</v>
      </c>
      <c r="B15" s="16" t="s">
        <v>101</v>
      </c>
      <c r="C15" s="58" t="s">
        <v>14</v>
      </c>
      <c r="D15" s="58"/>
    </row>
    <row r="16" spans="1:4" ht="15.75" thickBot="1" x14ac:dyDescent="0.3">
      <c r="A16" s="18">
        <v>13</v>
      </c>
      <c r="B16" s="16" t="s">
        <v>102</v>
      </c>
      <c r="C16" s="58" t="s">
        <v>14</v>
      </c>
      <c r="D16" s="58"/>
    </row>
    <row r="17" spans="1:4" ht="15.75" thickBot="1" x14ac:dyDescent="0.3">
      <c r="A17" s="18">
        <v>14</v>
      </c>
      <c r="B17" s="16" t="s">
        <v>103</v>
      </c>
      <c r="C17" s="58" t="s">
        <v>14</v>
      </c>
      <c r="D17" s="58"/>
    </row>
    <row r="18" spans="1:4" ht="15.75" thickBot="1" x14ac:dyDescent="0.3">
      <c r="A18" s="18">
        <v>15</v>
      </c>
      <c r="B18" s="16" t="s">
        <v>104</v>
      </c>
      <c r="C18" s="58"/>
      <c r="D18" s="58" t="s">
        <v>14</v>
      </c>
    </row>
    <row r="19" spans="1:4" ht="15.75" thickBot="1" x14ac:dyDescent="0.3">
      <c r="A19" s="18">
        <v>16</v>
      </c>
      <c r="B19" s="16" t="s">
        <v>105</v>
      </c>
      <c r="C19" s="58"/>
      <c r="D19" s="58" t="s">
        <v>14</v>
      </c>
    </row>
    <row r="20" spans="1:4" ht="15.75" thickBot="1" x14ac:dyDescent="0.3">
      <c r="A20" s="18">
        <v>17</v>
      </c>
      <c r="B20" s="16" t="s">
        <v>106</v>
      </c>
      <c r="C20" s="58"/>
      <c r="D20" s="58" t="s">
        <v>14</v>
      </c>
    </row>
    <row r="21" spans="1:4" ht="15.75" thickBot="1" x14ac:dyDescent="0.3">
      <c r="A21" s="18">
        <v>18</v>
      </c>
      <c r="B21" s="16" t="s">
        <v>107</v>
      </c>
      <c r="C21" s="58"/>
      <c r="D21" s="58" t="s">
        <v>14</v>
      </c>
    </row>
    <row r="22" spans="1:4" ht="15.75" thickBot="1" x14ac:dyDescent="0.3">
      <c r="A22" s="20">
        <v>19</v>
      </c>
      <c r="B22" s="16" t="s">
        <v>108</v>
      </c>
      <c r="C22" s="58"/>
      <c r="D22" s="58" t="s">
        <v>14</v>
      </c>
    </row>
    <row r="23" spans="1:4" ht="28.5" customHeight="1" x14ac:dyDescent="0.25">
      <c r="A23" s="214" t="s">
        <v>109</v>
      </c>
      <c r="B23" s="215"/>
      <c r="C23" s="215"/>
      <c r="D23" s="216"/>
    </row>
    <row r="24" spans="1:4" x14ac:dyDescent="0.25">
      <c r="A24" s="217" t="s">
        <v>110</v>
      </c>
      <c r="B24" s="217"/>
      <c r="C24" s="217"/>
      <c r="D24" s="217"/>
    </row>
    <row r="25" spans="1:4" x14ac:dyDescent="0.25">
      <c r="A25" s="218" t="s">
        <v>111</v>
      </c>
      <c r="B25" s="218"/>
      <c r="C25" s="218"/>
      <c r="D25" s="218"/>
    </row>
    <row r="26" spans="1:4" ht="15.75" thickBot="1" x14ac:dyDescent="0.3">
      <c r="A26" s="200" t="s">
        <v>112</v>
      </c>
      <c r="B26" s="200"/>
      <c r="C26" s="200"/>
      <c r="D26" s="200"/>
    </row>
    <row r="27" spans="1:4" ht="15.75" thickBot="1" x14ac:dyDescent="0.3">
      <c r="A27" s="201" t="s">
        <v>113</v>
      </c>
      <c r="B27" s="202"/>
      <c r="C27" s="203"/>
      <c r="D27" s="19"/>
    </row>
    <row r="28" spans="1:4" ht="15.75" thickBot="1" x14ac:dyDescent="0.3">
      <c r="A28" s="201" t="s">
        <v>114</v>
      </c>
      <c r="B28" s="202"/>
      <c r="C28" s="203"/>
      <c r="D28" s="19"/>
    </row>
    <row r="29" spans="1:4" ht="15.75" thickBot="1" x14ac:dyDescent="0.3">
      <c r="A29" s="204" t="s">
        <v>115</v>
      </c>
      <c r="B29" s="205"/>
      <c r="C29" s="206"/>
      <c r="D29" s="60" t="s">
        <v>14</v>
      </c>
    </row>
  </sheetData>
  <mergeCells count="10">
    <mergeCell ref="A26:D26"/>
    <mergeCell ref="A27:C27"/>
    <mergeCell ref="A28:C28"/>
    <mergeCell ref="A29:C29"/>
    <mergeCell ref="A1:D1"/>
    <mergeCell ref="A2:A3"/>
    <mergeCell ref="C2:D2"/>
    <mergeCell ref="A23:D23"/>
    <mergeCell ref="A24:D24"/>
    <mergeCell ref="A25:D2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B4A57-69FD-478E-BA6F-477ECA181030}">
  <dimension ref="A2:L18"/>
  <sheetViews>
    <sheetView workbookViewId="0">
      <selection activeCell="A20" sqref="A20"/>
    </sheetView>
  </sheetViews>
  <sheetFormatPr baseColWidth="10" defaultColWidth="11.42578125" defaultRowHeight="15" x14ac:dyDescent="0.25"/>
  <cols>
    <col min="1" max="1" width="30.7109375" customWidth="1"/>
    <col min="2" max="2" width="23" customWidth="1"/>
    <col min="4" max="4" width="31" bestFit="1" customWidth="1"/>
    <col min="9" max="9" width="68.5703125" customWidth="1"/>
    <col min="10" max="12" width="17.140625" customWidth="1"/>
  </cols>
  <sheetData>
    <row r="2" spans="1:12" ht="15.75" x14ac:dyDescent="0.25">
      <c r="A2" t="s">
        <v>41</v>
      </c>
      <c r="B2" t="s">
        <v>42</v>
      </c>
      <c r="D2" t="s">
        <v>132</v>
      </c>
      <c r="I2" s="5" t="s">
        <v>59</v>
      </c>
      <c r="J2" t="s">
        <v>133</v>
      </c>
      <c r="K2" t="s">
        <v>134</v>
      </c>
    </row>
    <row r="3" spans="1:12" ht="31.5" x14ac:dyDescent="0.25">
      <c r="A3" t="s">
        <v>135</v>
      </c>
      <c r="B3" t="s">
        <v>136</v>
      </c>
      <c r="D3" t="s">
        <v>137</v>
      </c>
      <c r="E3" t="s">
        <v>136</v>
      </c>
      <c r="I3" s="8" t="s">
        <v>67</v>
      </c>
      <c r="J3" t="s">
        <v>138</v>
      </c>
      <c r="K3" t="s">
        <v>139</v>
      </c>
    </row>
    <row r="4" spans="1:12" ht="31.5" x14ac:dyDescent="0.25">
      <c r="A4" t="s">
        <v>56</v>
      </c>
      <c r="B4" t="s">
        <v>57</v>
      </c>
      <c r="D4" t="s">
        <v>140</v>
      </c>
      <c r="E4" t="s">
        <v>141</v>
      </c>
      <c r="I4" s="11" t="s">
        <v>69</v>
      </c>
      <c r="J4" t="s">
        <v>70</v>
      </c>
      <c r="K4" t="s">
        <v>142</v>
      </c>
    </row>
    <row r="5" spans="1:12" ht="63" x14ac:dyDescent="0.25">
      <c r="A5" t="s">
        <v>127</v>
      </c>
      <c r="B5" t="s">
        <v>119</v>
      </c>
      <c r="D5" t="s">
        <v>143</v>
      </c>
      <c r="E5" t="s">
        <v>144</v>
      </c>
      <c r="I5" s="8" t="s">
        <v>72</v>
      </c>
      <c r="J5" t="s">
        <v>145</v>
      </c>
      <c r="K5" t="s">
        <v>73</v>
      </c>
      <c r="L5" t="s">
        <v>146</v>
      </c>
    </row>
    <row r="6" spans="1:12" ht="31.5" x14ac:dyDescent="0.25">
      <c r="A6" t="s">
        <v>147</v>
      </c>
      <c r="D6" t="s">
        <v>148</v>
      </c>
      <c r="E6" t="s">
        <v>136</v>
      </c>
      <c r="I6" s="8" t="s">
        <v>76</v>
      </c>
      <c r="J6" t="s">
        <v>149</v>
      </c>
      <c r="K6" t="s">
        <v>150</v>
      </c>
    </row>
    <row r="7" spans="1:12" ht="47.25" x14ac:dyDescent="0.25">
      <c r="A7" t="s">
        <v>151</v>
      </c>
      <c r="D7" t="s">
        <v>152</v>
      </c>
      <c r="E7" t="s">
        <v>141</v>
      </c>
      <c r="I7" s="8" t="s">
        <v>78</v>
      </c>
      <c r="J7" s="21" t="s">
        <v>153</v>
      </c>
      <c r="K7" s="21" t="s">
        <v>154</v>
      </c>
    </row>
    <row r="8" spans="1:12" ht="31.5" x14ac:dyDescent="0.25">
      <c r="D8" t="s">
        <v>155</v>
      </c>
      <c r="E8" t="s">
        <v>144</v>
      </c>
      <c r="I8" s="13" t="s">
        <v>82</v>
      </c>
      <c r="J8" t="s">
        <v>156</v>
      </c>
      <c r="K8" t="s">
        <v>157</v>
      </c>
      <c r="L8" t="s">
        <v>158</v>
      </c>
    </row>
    <row r="9" spans="1:12" x14ac:dyDescent="0.25">
      <c r="A9" t="s">
        <v>159</v>
      </c>
      <c r="D9" t="s">
        <v>160</v>
      </c>
      <c r="E9" t="s">
        <v>136</v>
      </c>
    </row>
    <row r="10" spans="1:12" x14ac:dyDescent="0.25">
      <c r="D10" t="s">
        <v>161</v>
      </c>
      <c r="E10" t="s">
        <v>141</v>
      </c>
    </row>
    <row r="11" spans="1:12" x14ac:dyDescent="0.25">
      <c r="A11" t="s">
        <v>63</v>
      </c>
      <c r="D11" t="s">
        <v>162</v>
      </c>
      <c r="E11" t="s">
        <v>144</v>
      </c>
    </row>
    <row r="12" spans="1:12" x14ac:dyDescent="0.25">
      <c r="A12" t="s">
        <v>163</v>
      </c>
      <c r="D12" t="s">
        <v>164</v>
      </c>
      <c r="E12" t="s">
        <v>141</v>
      </c>
    </row>
    <row r="13" spans="1:12" x14ac:dyDescent="0.25">
      <c r="D13" t="s">
        <v>165</v>
      </c>
      <c r="E13" t="s">
        <v>141</v>
      </c>
    </row>
    <row r="14" spans="1:12" x14ac:dyDescent="0.25">
      <c r="D14" t="s">
        <v>166</v>
      </c>
      <c r="E14" t="s">
        <v>144</v>
      </c>
    </row>
    <row r="15" spans="1:12" x14ac:dyDescent="0.25">
      <c r="D15" t="s">
        <v>167</v>
      </c>
      <c r="E15" t="s">
        <v>141</v>
      </c>
    </row>
    <row r="16" spans="1:12" x14ac:dyDescent="0.25">
      <c r="A16" t="s">
        <v>74</v>
      </c>
      <c r="D16" t="s">
        <v>168</v>
      </c>
      <c r="E16" t="s">
        <v>141</v>
      </c>
    </row>
    <row r="17" spans="1:5" x14ac:dyDescent="0.25">
      <c r="A17" t="s">
        <v>89</v>
      </c>
      <c r="D17" t="s">
        <v>169</v>
      </c>
      <c r="E17" t="s">
        <v>144</v>
      </c>
    </row>
    <row r="18" spans="1:5" x14ac:dyDescent="0.25">
      <c r="A18" t="s">
        <v>80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960FE7278092C44B5607AA964C04AD8" ma:contentTypeVersion="15" ma:contentTypeDescription="Crear nuevo documento." ma:contentTypeScope="" ma:versionID="378fb78ec75ad350363cd758f6e5314f">
  <xsd:schema xmlns:xsd="http://www.w3.org/2001/XMLSchema" xmlns:xs="http://www.w3.org/2001/XMLSchema" xmlns:p="http://schemas.microsoft.com/office/2006/metadata/properties" xmlns:ns2="8befd943-4f51-4e42-85af-a07052259448" xmlns:ns3="d8efec78-3424-4c97-abf4-c2ff1d9e6d03" targetNamespace="http://schemas.microsoft.com/office/2006/metadata/properties" ma:root="true" ma:fieldsID="3dd5eb431885f519dd93f82fa2d88ad3" ns2:_="" ns3:_="">
    <xsd:import namespace="8befd943-4f51-4e42-85af-a07052259448"/>
    <xsd:import namespace="d8efec78-3424-4c97-abf4-c2ff1d9e6d0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efd943-4f51-4e42-85af-a070522594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8efec78-3424-4c97-abf4-c2ff1d9e6d03"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dbdcf5c2-d273-4d70-8f91-c5c66f26fa01}" ma:internalName="TaxCatchAll" ma:showField="CatchAllData" ma:web="d8efec78-3424-4c97-abf4-c2ff1d9e6d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befd943-4f51-4e42-85af-a07052259448">
      <Terms xmlns="http://schemas.microsoft.com/office/infopath/2007/PartnerControls"/>
    </lcf76f155ced4ddcb4097134ff3c332f>
    <TaxCatchAll xmlns="d8efec78-3424-4c97-abf4-c2ff1d9e6d0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113053-D79B-4241-AC8F-EDDD20C1C7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efd943-4f51-4e42-85af-a07052259448"/>
    <ds:schemaRef ds:uri="d8efec78-3424-4c97-abf4-c2ff1d9e6d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30D312D-F33A-4ACD-B551-D56D9F7B0FA3}">
  <ds:schemaRefs>
    <ds:schemaRef ds:uri="http://schemas.microsoft.com/office/2006/metadata/properties"/>
    <ds:schemaRef ds:uri="http://schemas.microsoft.com/office/infopath/2007/PartnerControls"/>
    <ds:schemaRef ds:uri="8befd943-4f51-4e42-85af-a07052259448"/>
    <ds:schemaRef ds:uri="d8efec78-3424-4c97-abf4-c2ff1d9e6d03"/>
  </ds:schemaRefs>
</ds:datastoreItem>
</file>

<file path=customXml/itemProps3.xml><?xml version="1.0" encoding="utf-8"?>
<ds:datastoreItem xmlns:ds="http://schemas.openxmlformats.org/officeDocument/2006/customXml" ds:itemID="{E74AE119-0907-4A09-8672-FF36F0F8FB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Riesgo 1</vt:lpstr>
      <vt:lpstr>ENCUESTA DE IMPACTO R1</vt:lpstr>
      <vt:lpstr>Riesgo 2</vt:lpstr>
      <vt:lpstr>ENCUESTA DE IMPACTO R2</vt:lpstr>
      <vt:lpstr>Riesgo 3</vt:lpstr>
      <vt:lpstr>ENCUESTA DE IMPACTO R3</vt:lpstr>
      <vt:lpstr>Datos</vt:lpstr>
      <vt:lpstr>'Riesgo 1'!Área_de_impresión</vt:lpstr>
      <vt:lpstr>'Riesgo 2'!Área_de_impresión</vt:lpstr>
      <vt:lpstr>'Riesgo 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Betancour Garcia</dc:creator>
  <cp:keywords/>
  <dc:description/>
  <cp:lastModifiedBy>Willington Granados Herrera</cp:lastModifiedBy>
  <cp:revision/>
  <dcterms:created xsi:type="dcterms:W3CDTF">2020-01-16T20:08:19Z</dcterms:created>
  <dcterms:modified xsi:type="dcterms:W3CDTF">2023-01-30T22:41:40Z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0x010100C960FE7278092C44B5607AA964C04AD8</vt:lpwstr>
  </property>
  <property fmtid="{D5CDD505-2E9C-101B-9397-08002B2CF9AE}" pid="3" name="MediaServiceImageTags">
    <vt:lpwstr/>
  </property>
</Properties>
</file>