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6FA8D730-39C5-405D-B120-849536E43621}" xr6:coauthVersionLast="47" xr6:coauthVersionMax="47" xr10:uidLastSave="{00000000-0000-0000-0000-000000000000}"/>
  <bookViews>
    <workbookView xWindow="-120" yWindow="-120" windowWidth="29040" windowHeight="15840" xr2:uid="{38379919-64FC-4686-AAE6-94F33B0ED37E}"/>
  </bookViews>
  <sheets>
    <sheet name="FORMATO" sheetId="1" r:id="rId1"/>
    <sheet name="Datos" sheetId="4" state="hidden" r:id="rId2"/>
    <sheet name="ENCUESTA DE IMPACTO" sheetId="2" r:id="rId3"/>
  </sheets>
  <definedNames>
    <definedName name="_xlnm.Print_Area" localSheetId="0">FORMATO!$A$1:$AG$22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H16" i="1" s="1"/>
  <c r="L22" i="1"/>
  <c r="L21" i="1"/>
  <c r="L20" i="1"/>
  <c r="L19" i="1"/>
  <c r="L18" i="1"/>
  <c r="L17" i="1"/>
  <c r="L16" i="1"/>
  <c r="M16" i="1" l="1"/>
  <c r="M19" i="1" s="1"/>
  <c r="O19" i="1" s="1"/>
  <c r="Q19" i="1" s="1"/>
  <c r="R16" i="1" s="1"/>
  <c r="S16" i="1" s="1"/>
  <c r="T16" i="1" s="1"/>
  <c r="P16" i="1" l="1"/>
  <c r="O16" i="1"/>
</calcChain>
</file>

<file path=xl/sharedStrings.xml><?xml version="1.0" encoding="utf-8"?>
<sst xmlns="http://schemas.openxmlformats.org/spreadsheetml/2006/main" count="213" uniqueCount="166">
  <si>
    <t>PLANEACIÓN</t>
  </si>
  <si>
    <t>CÓDIGO</t>
  </si>
  <si>
    <t>VERSIÓN</t>
  </si>
  <si>
    <t>MAPA DE RIESGOS DE CORRUPCIÓN</t>
  </si>
  <si>
    <t>PÁGINA</t>
  </si>
  <si>
    <t xml:space="preserve">1 de 1 </t>
  </si>
  <si>
    <t>VIGENTE DESDE</t>
  </si>
  <si>
    <t>PROCESO</t>
  </si>
  <si>
    <t>COMUNICACION ESTRATÉGICA</t>
  </si>
  <si>
    <t>FECHA DE ACTUALIZACIÓN</t>
  </si>
  <si>
    <t>OBJETIVO DEL PROCESO</t>
  </si>
  <si>
    <t>Desarrollar una estrategia de comunicación que busca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así como, el desarrollo de directrices de identidad visual del IDIPRON, garantizando un adecuado flujo de comunicación con el público externo e interno. ***</t>
  </si>
  <si>
    <t>FORMULACIÓN</t>
  </si>
  <si>
    <t>1 SEGUIMIENTO</t>
  </si>
  <si>
    <t>2 SEGUIMIENTO</t>
  </si>
  <si>
    <t>3 SEGUIMIENTO</t>
  </si>
  <si>
    <t>ALCANCE DEL PROCESO</t>
  </si>
  <si>
    <t>Inicia con la identificación de la información a transmitir de la entidad, desarrollo de directrices de identidad visual y culmina con la divulgación y /o socialización interna o externamente. **</t>
  </si>
  <si>
    <t>X</t>
  </si>
  <si>
    <t>s</t>
  </si>
  <si>
    <t>q</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</si>
  <si>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</si>
  <si>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</si>
  <si>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</si>
  <si>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</si>
  <si>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</si>
  <si>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</si>
  <si>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</si>
  <si>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</si>
  <si>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</si>
  <si>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</si>
  <si>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</si>
  <si>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</si>
  <si>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</si>
  <si>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</si>
  <si>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</si>
  <si>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</si>
  <si>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</si>
  <si>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</si>
  <si>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</si>
  <si>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</si>
  <si>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</si>
  <si>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</si>
  <si>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</si>
  <si>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</si>
  <si>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</si>
  <si>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</si>
  <si>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</si>
  <si>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</si>
  <si>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</si>
  <si>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</si>
  <si>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</si>
  <si>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</si>
  <si>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</si>
  <si>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</si>
  <si>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</si>
  <si>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</si>
  <si>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</si>
  <si>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</si>
  <si>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Incumplimiento de los lineamientos relacionados con la gestión de las comunicaciones</t>
  </si>
  <si>
    <t xml:space="preserve">Manipulación o alteración de la información asociada a la gestión de la Entidad por parte de los servidores que participan en la Gestión de las Comunicaciones del Instituto, para beneficio propio o de un tercero.  </t>
  </si>
  <si>
    <t xml:space="preserve">Pérdidad de credibilidad
Afectación de la reputación de la entidad
Propiciar situaciones de crisis
Desinformación en los grupos de valor del Instituto
</t>
  </si>
  <si>
    <t>BAJA</t>
  </si>
  <si>
    <t>MAYOR</t>
  </si>
  <si>
    <t>El líder del proceso de comunicacion Estratégica revisa bimestralmente que se divulgue la Politica de Comunicaciones del Instituto y los lineamientos establecidos en el proceso para la gestión de las comunicaciones institucionales a través del correo electrónico y en la intranet de la entidad
El funcionario o contratista de la Oficina Asesora de Comunicaciones al inicio del contrato de cada uno de los contratistas que formarán parte del proceso, revisa que se haya firmado el acuerdo de confidencialidad. En caso de detectar que alguno de los contratistas no cuenta con el documento firmado, se realiza la entrega y firma del documento.</t>
  </si>
  <si>
    <t>¿Existe un responsable asignado a la ejecución del control?</t>
  </si>
  <si>
    <t>ASIGNADO</t>
  </si>
  <si>
    <t>FUERTE (SIEMPRE SE EJECUTA)</t>
  </si>
  <si>
    <t>DIRECTAMENTE</t>
  </si>
  <si>
    <t>REDUCIR EL RIESGO</t>
  </si>
  <si>
    <t>Contrarestar el efecto de la información manipulada o alterada con pronunciamientos oficiales en  los medios propios y externos, masivos, alternativos y digitales identificados por el proceso</t>
  </si>
  <si>
    <t>Revisar y actualizar la Política de Comunicaciones, incluyendo los lineamientos frente a la Manipulación y alteración de la información del Instituto</t>
  </si>
  <si>
    <t>01/01/2022 al 30/12/2022</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</si>
  <si>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</si>
  <si>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</si>
  <si>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</si>
  <si>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</si>
  <si>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</si>
  <si>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</si>
  <si>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</si>
  <si>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</si>
  <si>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</si>
  <si>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</si>
  <si>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</si>
  <si>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</si>
  <si>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</si>
  <si>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</si>
  <si>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Política de comunicaciones revisada y actualizada</t>
  </si>
  <si>
    <t>¿Se deja evidencia o rastro de la ejecución del control que permita a cualquier tercero con la evidencia llegar a la misma conclusión?</t>
  </si>
  <si>
    <t>COMPLETA</t>
  </si>
  <si>
    <t>CONDICIONES RIESGO INHERENTE</t>
  </si>
  <si>
    <t>Asignado</t>
  </si>
  <si>
    <t>No Asignado</t>
  </si>
  <si>
    <t>MUY BAJA</t>
  </si>
  <si>
    <t>MODERADO</t>
  </si>
  <si>
    <t>MUY BAJA - MODERADO</t>
  </si>
  <si>
    <t>Adecuado</t>
  </si>
  <si>
    <t>Inadecuado</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</si>
  <si>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</si>
  <si>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</si>
  <si>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</si>
  <si>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</si>
  <si>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</si>
  <si>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</si>
  <si>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</si>
  <si>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</si>
  <si>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</si>
  <si>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</si>
  <si>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</si>
  <si>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</si>
  <si>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</si>
  <si>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</si>
  <si>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</si>
  <si>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</si>
  <si>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</si>
  <si>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</si>
  <si>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</si>
  <si>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</si>
  <si>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</si>
  <si>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</si>
  <si>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</si>
  <si>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</si>
  <si>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</si>
  <si>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</si>
  <si>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</si>
  <si>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</si>
  <si>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</si>
  <si>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ALTA - CATASTRÓFICO</t>
  </si>
  <si>
    <t>MUY ALTA - MODERADO</t>
  </si>
  <si>
    <t>MUY ALTA - MAYOR</t>
  </si>
  <si>
    <t>SI</t>
  </si>
  <si>
    <t>MUY ALTA - CATASTRÓFICO</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</si>
  <si>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</si>
  <si>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</si>
  <si>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</si>
  <si>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</si>
  <si>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</si>
  <si>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</si>
  <si>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</si>
  <si>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</si>
  <si>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</si>
  <si>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</si>
  <si>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</si>
  <si>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</si>
  <si>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</si>
  <si>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</si>
  <si>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</si>
  <si>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</si>
  <si>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</si>
  <si>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</si>
  <si>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</si>
  <si>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</si>
  <si>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</si>
  <si>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</si>
  <si>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</si>
  <si>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</si>
  <si>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</si>
  <si>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</si>
  <si>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</si>
  <si>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</si>
  <si>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</si>
  <si>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</si>
  <si>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t>x</t>
  </si>
  <si>
    <r>
      <rPr>
        <b/>
        <sz val="11"/>
        <color theme="1"/>
        <rFont val="Times New Roman"/>
        <family val="1"/>
      </rPr>
      <t xml:space="preserve">CATASTROFICO: </t>
    </r>
    <r>
      <rPr>
        <sz val="11"/>
        <color theme="1"/>
        <rFont val="Times New Roman"/>
        <family val="1"/>
      </rPr>
      <t>Genera consecuencias desastrosas para la entidad.</t>
    </r>
  </si>
  <si>
    <t>E-DES-FT-020</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</si>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</sst>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b/>
      <sz val="14"/>
      <color theme="1"/>
      <name val="Calibri"/>
      <family val="2"/>
      <scheme val="minor"/>
    </font>
    <font>
      <sz val="14"/>
      <color rgb="FF000000"/>
      <name val="Times New Roman"/>
      <family val="1"/>
    </font>
    <font>
      <sz val="12"/>
      <color rgb="FF000000"/>
      <name val="Times New Roman"/>
      <family val="1"/>
    </font>
    <font>
      <b/>
      <sz val="12"/>
      <color rgb="FF000000"/>
      <name val="Inherit"/>
      <charset val="1"/>
    </font>
    <font>
      <sz val="12"/>
      <color rgb="FF000000"/>
      <name val="Inherit"/>
      <charset val="1"/>
    </font>
    <font>
      <sz val="10"/>
      <color rgb="FF000000"/>
      <name val="Times New Roman"/>
      <family val="1"/>
    </font>
    <font>
      <sz val="10"/>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00">
    <xf numFmtId="0" fontId="0" fillId="0" borderId="0" xfId="0"/>
    <xf numFmtId="0" fontId="2" fillId="0" borderId="0" xfId="0" applyFont="1"/>
    <xf numFmtId="0" fontId="1"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1"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1"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3" fillId="7" borderId="36" xfId="0" applyFont="1" applyFill="1" applyBorder="1" applyAlignment="1">
      <alignment horizontal="justify" vertical="center" wrapText="1"/>
    </xf>
    <xf numFmtId="0" fontId="3" fillId="7" borderId="35" xfId="0" applyFont="1" applyFill="1" applyBorder="1" applyAlignment="1">
      <alignment horizontal="justify" vertical="center" wrapText="1"/>
    </xf>
    <xf numFmtId="0" fontId="4" fillId="0" borderId="35" xfId="0" applyFont="1" applyBorder="1" applyAlignment="1">
      <alignment horizontal="justify" vertical="center" wrapText="1"/>
    </xf>
    <xf numFmtId="0" fontId="3" fillId="7" borderId="35" xfId="0" applyFont="1" applyFill="1" applyBorder="1" applyAlignment="1">
      <alignment horizontal="center" vertical="center" wrapText="1"/>
    </xf>
    <xf numFmtId="0" fontId="3" fillId="7" borderId="34" xfId="0" applyFont="1" applyFill="1" applyBorder="1" applyAlignment="1">
      <alignment horizontal="justify" vertical="center" wrapText="1"/>
    </xf>
    <xf numFmtId="0" fontId="0" fillId="6" borderId="43" xfId="0" applyFill="1" applyBorder="1"/>
    <xf numFmtId="0" fontId="3" fillId="7" borderId="43" xfId="0" applyFont="1" applyFill="1" applyBorder="1" applyAlignment="1">
      <alignment horizontal="justify" vertical="center" wrapText="1"/>
    </xf>
    <xf numFmtId="0" fontId="0" fillId="0" borderId="0" xfId="0" applyAlignment="1">
      <alignment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4" fontId="1" fillId="2" borderId="6"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8" borderId="1" xfId="0" applyFont="1" applyFill="1" applyBorder="1" applyAlignment="1">
      <alignment horizontal="center" vertical="center"/>
    </xf>
    <xf numFmtId="0" fontId="0" fillId="0" borderId="1" xfId="0" applyBorder="1"/>
    <xf numFmtId="0" fontId="1" fillId="0" borderId="0" xfId="0" applyFont="1" applyAlignment="1">
      <alignment horizontal="center" vertical="center"/>
    </xf>
    <xf numFmtId="0" fontId="2" fillId="0" borderId="0" xfId="0" applyFont="1" applyAlignment="1">
      <alignment horizontal="left" vertical="center"/>
    </xf>
    <xf numFmtId="0" fontId="1" fillId="2" borderId="8" xfId="0" applyFont="1" applyFill="1" applyBorder="1" applyAlignment="1">
      <alignment vertical="center"/>
    </xf>
    <xf numFmtId="0" fontId="1" fillId="8"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7" xfId="0" applyFont="1" applyFill="1" applyBorder="1" applyAlignment="1">
      <alignment horizontal="center"/>
    </xf>
    <xf numFmtId="0" fontId="1"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0" borderId="0" xfId="0" applyFont="1" applyAlignment="1">
      <alignment horizontal="center"/>
    </xf>
    <xf numFmtId="0" fontId="5" fillId="3" borderId="2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9" fillId="0" borderId="49" xfId="0" applyFont="1" applyBorder="1" applyAlignment="1">
      <alignment horizontal="justify" vertical="top" wrapText="1"/>
    </xf>
    <xf numFmtId="0" fontId="1" fillId="0" borderId="50" xfId="0" applyFont="1" applyBorder="1" applyAlignment="1" applyProtection="1">
      <alignment horizontal="center" vertical="center" wrapText="1"/>
      <protection locked="0"/>
    </xf>
    <xf numFmtId="1" fontId="9" fillId="0" borderId="50" xfId="0" applyNumberFormat="1" applyFont="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pplyProtection="1">
      <alignment horizontal="center"/>
      <protection locked="0"/>
    </xf>
    <xf numFmtId="0" fontId="1" fillId="0" borderId="0" xfId="0" applyFont="1" applyAlignment="1" applyProtection="1">
      <alignment horizontal="justify" vertical="center" wrapText="1"/>
      <protection locked="0"/>
    </xf>
    <xf numFmtId="0" fontId="1" fillId="3" borderId="23"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1" fillId="8" borderId="43" xfId="0" applyFont="1" applyFill="1" applyBorder="1" applyAlignment="1">
      <alignment horizontal="left" vertical="center"/>
    </xf>
    <xf numFmtId="0" fontId="1" fillId="2" borderId="41" xfId="0" applyFont="1" applyFill="1" applyBorder="1" applyAlignment="1">
      <alignment horizontal="center" vertical="center"/>
    </xf>
    <xf numFmtId="0" fontId="15" fillId="0" borderId="1" xfId="0" applyFont="1" applyBorder="1" applyAlignment="1">
      <alignment horizontal="center" vertical="center"/>
    </xf>
    <xf numFmtId="0" fontId="3" fillId="0" borderId="35" xfId="0" applyFont="1" applyBorder="1" applyAlignment="1">
      <alignment horizontal="center" vertical="center" wrapText="1"/>
    </xf>
    <xf numFmtId="0" fontId="18" fillId="6" borderId="43" xfId="0" applyFont="1" applyFill="1" applyBorder="1" applyAlignment="1">
      <alignment horizontal="center"/>
    </xf>
    <xf numFmtId="0" fontId="22" fillId="9" borderId="0" xfId="0" applyFont="1" applyFill="1" applyAlignment="1">
      <alignment wrapText="1"/>
    </xf>
    <xf numFmtId="0" fontId="21" fillId="9" borderId="0" xfId="0" applyFont="1" applyFill="1" applyAlignment="1">
      <alignment wrapText="1"/>
    </xf>
    <xf numFmtId="0" fontId="19" fillId="2" borderId="31"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35" xfId="0" applyFont="1" applyFill="1" applyBorder="1" applyAlignment="1">
      <alignment horizontal="center" vertical="center"/>
    </xf>
    <xf numFmtId="0" fontId="2" fillId="0" borderId="21"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8" xfId="0" applyFont="1" applyBorder="1" applyAlignment="1">
      <alignment horizontal="center" vertical="center" wrapText="1"/>
    </xf>
    <xf numFmtId="0" fontId="2" fillId="0" borderId="27"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8" xfId="0" applyFont="1" applyBorder="1" applyAlignment="1">
      <alignment horizontal="center" vertical="center" wrapText="1"/>
    </xf>
    <xf numFmtId="0" fontId="10" fillId="4"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8"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2" fillId="0" borderId="48" xfId="0" applyFont="1" applyBorder="1" applyAlignment="1" applyProtection="1">
      <alignment horizontal="justify" vertical="center" wrapText="1"/>
      <protection locked="0"/>
    </xf>
    <xf numFmtId="14" fontId="23" fillId="0" borderId="24"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0" xfId="0" applyFont="1" applyBorder="1" applyAlignment="1">
      <alignment horizontal="center" vertical="center"/>
    </xf>
    <xf numFmtId="0" fontId="1" fillId="6" borderId="27" xfId="0" applyFont="1" applyFill="1" applyBorder="1" applyAlignment="1" applyProtection="1">
      <alignment horizontal="justify" vertical="center" wrapText="1"/>
      <protection locked="0"/>
    </xf>
    <xf numFmtId="0" fontId="1" fillId="6" borderId="26" xfId="0" applyFont="1" applyFill="1" applyBorder="1" applyAlignment="1" applyProtection="1">
      <alignment horizontal="justify" vertical="center" wrapText="1"/>
      <protection locked="0"/>
    </xf>
    <xf numFmtId="0" fontId="1" fillId="2" borderId="4"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8" xfId="0" applyFont="1" applyFill="1" applyBorder="1" applyAlignment="1">
      <alignment horizontal="center" vertical="center"/>
    </xf>
    <xf numFmtId="0" fontId="1" fillId="3" borderId="53" xfId="0" applyFont="1" applyFill="1" applyBorder="1" applyAlignment="1">
      <alignment horizontal="center"/>
    </xf>
    <xf numFmtId="0" fontId="1" fillId="3" borderId="54" xfId="0" applyFont="1" applyFill="1" applyBorder="1" applyAlignment="1">
      <alignment horizontal="center"/>
    </xf>
    <xf numFmtId="0" fontId="1" fillId="3" borderId="55" xfId="0" applyFont="1" applyFill="1" applyBorder="1" applyAlignment="1">
      <alignment horizontal="center"/>
    </xf>
    <xf numFmtId="0" fontId="1" fillId="3" borderId="30" xfId="0" applyFont="1" applyFill="1" applyBorder="1" applyAlignment="1">
      <alignment horizontal="center"/>
    </xf>
    <xf numFmtId="0" fontId="1" fillId="3" borderId="29" xfId="0" applyFont="1" applyFill="1" applyBorder="1" applyAlignment="1">
      <alignment horizontal="center"/>
    </xf>
    <xf numFmtId="0" fontId="1" fillId="3" borderId="28" xfId="0" applyFont="1" applyFill="1" applyBorder="1" applyAlignment="1">
      <alignment horizontal="center"/>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0" borderId="4" xfId="0" applyFont="1" applyBorder="1" applyAlignment="1">
      <alignment horizontal="center"/>
    </xf>
    <xf numFmtId="0" fontId="1" fillId="0" borderId="7" xfId="0" applyFont="1" applyBorder="1" applyAlignment="1">
      <alignment horizontal="center"/>
    </xf>
    <xf numFmtId="0" fontId="1" fillId="0" borderId="25" xfId="0" applyFont="1" applyBorder="1" applyAlignment="1">
      <alignment horizontal="center"/>
    </xf>
    <xf numFmtId="0" fontId="1" fillId="3" borderId="22" xfId="0" applyFont="1" applyFill="1" applyBorder="1" applyAlignment="1">
      <alignment horizontal="center"/>
    </xf>
    <xf numFmtId="0" fontId="1" fillId="3" borderId="11" xfId="0" applyFont="1" applyFill="1" applyBorder="1" applyAlignment="1">
      <alignment horizontal="center"/>
    </xf>
    <xf numFmtId="0" fontId="5" fillId="3" borderId="8"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6"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protection locked="0"/>
    </xf>
    <xf numFmtId="0" fontId="17" fillId="0" borderId="45"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8" xfId="0" applyFont="1" applyFill="1" applyBorder="1" applyAlignment="1">
      <alignment horizontal="center" vertical="center"/>
    </xf>
    <xf numFmtId="0" fontId="8" fillId="0" borderId="1" xfId="0" applyFont="1" applyBorder="1" applyAlignment="1" applyProtection="1">
      <alignment horizontal="justify" vertical="center" wrapText="1"/>
      <protection locked="0"/>
    </xf>
    <xf numFmtId="0" fontId="8"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1" xfId="0" applyFont="1" applyBorder="1" applyAlignment="1">
      <alignment horizontal="center" vertical="center" wrapText="1"/>
    </xf>
    <xf numFmtId="0" fontId="1" fillId="3" borderId="27" xfId="0" applyFont="1" applyFill="1" applyBorder="1" applyAlignment="1">
      <alignment horizontal="center" vertical="center" wrapText="1"/>
    </xf>
    <xf numFmtId="0" fontId="1" fillId="0" borderId="21" xfId="0" applyFont="1" applyBorder="1" applyAlignment="1">
      <alignment horizontal="center"/>
    </xf>
    <xf numFmtId="0" fontId="1" fillId="0" borderId="1" xfId="0" applyFont="1" applyBorder="1" applyAlignment="1">
      <alignment horizontal="center"/>
    </xf>
    <xf numFmtId="0" fontId="1" fillId="3" borderId="39" xfId="0" applyFont="1" applyFill="1" applyBorder="1" applyAlignment="1">
      <alignment horizontal="center" vertical="center"/>
    </xf>
    <xf numFmtId="0" fontId="1" fillId="3" borderId="0" xfId="0" applyFont="1" applyFill="1" applyAlignment="1">
      <alignment horizontal="center" vertical="center"/>
    </xf>
    <xf numFmtId="0" fontId="1" fillId="3" borderId="41" xfId="0" applyFont="1" applyFill="1" applyBorder="1" applyAlignment="1">
      <alignment horizontal="center" vertical="center"/>
    </xf>
    <xf numFmtId="0" fontId="2" fillId="0" borderId="27" xfId="0" applyFont="1" applyBorder="1" applyAlignment="1" applyProtection="1">
      <alignment horizontal="justify" vertical="center" wrapText="1"/>
      <protection locked="0"/>
    </xf>
    <xf numFmtId="0" fontId="2" fillId="0" borderId="46" xfId="0" applyFont="1" applyBorder="1" applyAlignment="1" applyProtection="1">
      <alignment horizontal="justify" vertical="center" wrapText="1"/>
      <protection locked="0"/>
    </xf>
    <xf numFmtId="0" fontId="2" fillId="0" borderId="27" xfId="0" applyFont="1" applyBorder="1" applyAlignment="1" applyProtection="1">
      <alignment horizontal="center"/>
      <protection locked="0"/>
    </xf>
    <xf numFmtId="0" fontId="2" fillId="0" borderId="52" xfId="0" applyFont="1" applyBorder="1" applyAlignment="1" applyProtection="1">
      <alignment horizontal="center"/>
      <protection locked="0"/>
    </xf>
    <xf numFmtId="0" fontId="23" fillId="0" borderId="27"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62" xfId="0" applyFont="1" applyBorder="1" applyAlignment="1">
      <alignment horizontal="center" vertical="center" wrapText="1"/>
    </xf>
    <xf numFmtId="0" fontId="2" fillId="0" borderId="52" xfId="0" applyFont="1" applyBorder="1" applyAlignment="1" applyProtection="1">
      <alignment horizontal="center" vertical="center" wrapText="1"/>
      <protection locked="0"/>
    </xf>
    <xf numFmtId="0" fontId="24"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6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8" xfId="0" applyFont="1" applyBorder="1" applyAlignment="1">
      <alignment horizontal="center" vertical="center" wrapText="1"/>
    </xf>
    <xf numFmtId="0" fontId="4" fillId="6" borderId="31" xfId="0" applyFont="1" applyFill="1" applyBorder="1" applyAlignment="1">
      <alignment horizontal="left"/>
    </xf>
    <xf numFmtId="0" fontId="4" fillId="6" borderId="32" xfId="0" applyFont="1" applyFill="1" applyBorder="1" applyAlignment="1">
      <alignment horizontal="left"/>
    </xf>
    <xf numFmtId="0" fontId="4" fillId="6" borderId="33" xfId="0" applyFont="1" applyFill="1" applyBorder="1" applyAlignment="1">
      <alignment horizontal="left"/>
    </xf>
    <xf numFmtId="0" fontId="4" fillId="6" borderId="42" xfId="0" applyFont="1" applyFill="1" applyBorder="1" applyAlignment="1">
      <alignment horizontal="left"/>
    </xf>
    <xf numFmtId="0" fontId="4" fillId="6" borderId="41" xfId="0" applyFont="1" applyFill="1" applyBorder="1" applyAlignment="1">
      <alignment horizontal="left"/>
    </xf>
    <xf numFmtId="0" fontId="4" fillId="6" borderId="35" xfId="0" applyFont="1" applyFill="1" applyBorder="1" applyAlignment="1">
      <alignment horizontal="left"/>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7" xfId="0" applyFont="1" applyFill="1" applyBorder="1" applyAlignment="1">
      <alignment horizontal="justify" vertical="center" wrapText="1"/>
    </xf>
    <xf numFmtId="0" fontId="3" fillId="7" borderId="34" xfId="0" applyFont="1" applyFill="1" applyBorder="1" applyAlignment="1">
      <alignment horizontal="justify" vertical="center" wrapText="1"/>
    </xf>
    <xf numFmtId="0" fontId="3" fillId="7" borderId="31" xfId="0" applyFont="1" applyFill="1" applyBorder="1" applyAlignment="1">
      <alignment horizontal="justify" vertical="center" wrapText="1"/>
    </xf>
    <xf numFmtId="0" fontId="3" fillId="7" borderId="33" xfId="0" applyFont="1" applyFill="1" applyBorder="1" applyAlignment="1">
      <alignment horizontal="justify" vertical="center" wrapText="1"/>
    </xf>
    <xf numFmtId="0" fontId="3" fillId="7" borderId="38" xfId="0" applyFont="1" applyFill="1" applyBorder="1" applyAlignment="1">
      <alignment horizontal="justify" vertical="center" wrapText="1"/>
    </xf>
    <xf numFmtId="0" fontId="3" fillId="7" borderId="39" xfId="0" applyFont="1" applyFill="1" applyBorder="1" applyAlignment="1">
      <alignment horizontal="justify" vertical="center" wrapText="1"/>
    </xf>
    <xf numFmtId="0" fontId="3" fillId="7" borderId="40"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12" fillId="7" borderId="8" xfId="0" applyFont="1" applyFill="1" applyBorder="1" applyAlignment="1">
      <alignment horizontal="justify" vertical="top"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31"/>
  <sheetViews>
    <sheetView showGridLines="0" tabSelected="1" topLeftCell="T8" zoomScale="70" zoomScaleNormal="70" zoomScaleSheetLayoutView="120" workbookViewId="0">
      <selection activeCell="AG1" sqref="AG1:AG4"/>
    </sheetView>
  </sheetViews>
  <sheetFormatPr baseColWidth="10" defaultColWidth="11.42578125" defaultRowHeight="15"/>
  <cols>
    <col min="1" max="1" width="36.85546875" customWidth="1"/>
    <col min="2" max="4" width="32.42578125" customWidth="1"/>
    <col min="5" max="6" width="20.85546875" customWidth="1"/>
    <col min="7" max="7" width="20.85546875" hidden="1" customWidth="1"/>
    <col min="8" max="8" width="25.42578125" customWidth="1"/>
    <col min="9" max="9" width="59.140625" customWidth="1"/>
    <col min="10" max="10" width="53.7109375" customWidth="1"/>
    <col min="11" max="11" width="24.42578125" customWidth="1"/>
    <col min="12" max="12" width="0" hidden="1" customWidth="1"/>
    <col min="13" max="15" width="24.42578125" customWidth="1"/>
    <col min="16" max="16" width="19.7109375" customWidth="1"/>
    <col min="17" max="17" width="25.140625" customWidth="1"/>
    <col min="18" max="19" width="25.140625" hidden="1" customWidth="1"/>
    <col min="20" max="20" width="25.140625" customWidth="1"/>
    <col min="21" max="21" width="16.42578125" customWidth="1"/>
    <col min="22" max="22" width="25.42578125" customWidth="1"/>
    <col min="23" max="23" width="29" customWidth="1"/>
    <col min="24" max="24" width="25.42578125" customWidth="1"/>
    <col min="25" max="25" width="1.7109375" customWidth="1"/>
    <col min="26" max="26" width="33.42578125" customWidth="1"/>
    <col min="27" max="27" width="40.140625" customWidth="1"/>
    <col min="28" max="28" width="41.140625" customWidth="1"/>
    <col min="29" max="29" width="40.28515625" customWidth="1"/>
    <col min="30" max="30" width="34.85546875" customWidth="1"/>
    <col min="31" max="31" width="2.28515625" customWidth="1"/>
    <col min="32" max="32" width="42.42578125" customWidth="1"/>
    <col min="33" max="33" width="50.28515625" customWidth="1"/>
    <col min="34" max="36" width="11.42578125" customWidth="1"/>
  </cols>
  <sheetData>
    <row r="1" spans="1:36" ht="27" customHeight="1">
      <c r="A1" s="106"/>
      <c r="B1" s="64" t="s">
        <v>0</v>
      </c>
      <c r="C1" s="65"/>
      <c r="D1" s="65"/>
      <c r="E1" s="65"/>
      <c r="F1" s="65"/>
      <c r="G1" s="65"/>
      <c r="H1" s="65"/>
      <c r="I1" s="65"/>
      <c r="J1" s="65"/>
      <c r="K1" s="65"/>
      <c r="L1" s="65"/>
      <c r="M1" s="65"/>
      <c r="N1" s="65"/>
      <c r="O1" s="65"/>
      <c r="P1" s="65"/>
      <c r="Q1" s="65"/>
      <c r="R1" s="65"/>
      <c r="S1" s="65"/>
      <c r="T1" s="65"/>
      <c r="U1" s="65"/>
      <c r="V1" s="65"/>
      <c r="W1" s="65"/>
      <c r="X1" s="65"/>
      <c r="Y1" s="65"/>
      <c r="Z1" s="65"/>
      <c r="AA1" s="65"/>
      <c r="AB1" s="65"/>
      <c r="AC1" s="66"/>
      <c r="AD1" s="62" t="s">
        <v>1</v>
      </c>
      <c r="AE1" s="63"/>
      <c r="AF1" s="63"/>
      <c r="AG1" s="197" t="s">
        <v>164</v>
      </c>
      <c r="AH1" s="1"/>
      <c r="AI1" s="1"/>
      <c r="AJ1" s="1"/>
    </row>
    <row r="2" spans="1:36" ht="27" customHeight="1" thickBot="1">
      <c r="A2" s="106"/>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9"/>
      <c r="AD2" s="62" t="s">
        <v>2</v>
      </c>
      <c r="AE2" s="63"/>
      <c r="AF2" s="63"/>
      <c r="AG2" s="198" t="s">
        <v>165</v>
      </c>
      <c r="AH2" s="1"/>
      <c r="AI2" s="1"/>
      <c r="AJ2" s="1"/>
    </row>
    <row r="3" spans="1:36" ht="27" customHeight="1">
      <c r="A3" s="106"/>
      <c r="B3" s="64" t="s">
        <v>3</v>
      </c>
      <c r="C3" s="65"/>
      <c r="D3" s="65"/>
      <c r="E3" s="65"/>
      <c r="F3" s="65"/>
      <c r="G3" s="65"/>
      <c r="H3" s="65"/>
      <c r="I3" s="65"/>
      <c r="J3" s="65"/>
      <c r="K3" s="65"/>
      <c r="L3" s="65"/>
      <c r="M3" s="65"/>
      <c r="N3" s="65"/>
      <c r="O3" s="65"/>
      <c r="P3" s="65"/>
      <c r="Q3" s="65"/>
      <c r="R3" s="65"/>
      <c r="S3" s="65"/>
      <c r="T3" s="65"/>
      <c r="U3" s="65"/>
      <c r="V3" s="65"/>
      <c r="W3" s="65"/>
      <c r="X3" s="65"/>
      <c r="Y3" s="65"/>
      <c r="Z3" s="65"/>
      <c r="AA3" s="65"/>
      <c r="AB3" s="65"/>
      <c r="AC3" s="66"/>
      <c r="AD3" s="62" t="s">
        <v>4</v>
      </c>
      <c r="AE3" s="63"/>
      <c r="AF3" s="63"/>
      <c r="AG3" s="197" t="s">
        <v>5</v>
      </c>
      <c r="AH3" s="1"/>
      <c r="AI3" s="1"/>
      <c r="AJ3" s="1"/>
    </row>
    <row r="4" spans="1:36" ht="27" customHeight="1" thickBot="1">
      <c r="A4" s="106"/>
      <c r="B4" s="67"/>
      <c r="C4" s="68"/>
      <c r="D4" s="68"/>
      <c r="E4" s="68"/>
      <c r="F4" s="68"/>
      <c r="G4" s="68"/>
      <c r="H4" s="68"/>
      <c r="I4" s="68"/>
      <c r="J4" s="68"/>
      <c r="K4" s="68"/>
      <c r="L4" s="68"/>
      <c r="M4" s="68"/>
      <c r="N4" s="68"/>
      <c r="O4" s="68"/>
      <c r="P4" s="68"/>
      <c r="Q4" s="68"/>
      <c r="R4" s="68"/>
      <c r="S4" s="68"/>
      <c r="T4" s="68"/>
      <c r="U4" s="68"/>
      <c r="V4" s="68"/>
      <c r="W4" s="68"/>
      <c r="X4" s="68"/>
      <c r="Y4" s="68"/>
      <c r="Z4" s="68"/>
      <c r="AA4" s="68"/>
      <c r="AB4" s="68"/>
      <c r="AC4" s="69"/>
      <c r="AD4" s="62" t="s">
        <v>6</v>
      </c>
      <c r="AE4" s="63"/>
      <c r="AF4" s="63"/>
      <c r="AG4" s="199">
        <v>44838</v>
      </c>
      <c r="AH4" s="1"/>
      <c r="AI4" s="1"/>
      <c r="AJ4" s="1"/>
    </row>
    <row r="5" spans="1:36" ht="27" customHeight="1" thickBot="1">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c r="A6" s="52" t="s">
        <v>7</v>
      </c>
      <c r="B6" s="107" t="s">
        <v>8</v>
      </c>
      <c r="C6" s="108"/>
      <c r="D6" s="108"/>
      <c r="E6" s="108"/>
      <c r="F6" s="108"/>
      <c r="G6" s="108"/>
      <c r="H6" s="109"/>
      <c r="I6" s="23"/>
      <c r="J6" s="29"/>
      <c r="K6" s="32" t="s">
        <v>9</v>
      </c>
      <c r="L6" s="31"/>
      <c r="M6" s="79">
        <v>44956</v>
      </c>
      <c r="N6" s="80"/>
      <c r="O6" s="23"/>
      <c r="P6" s="23"/>
      <c r="Q6" s="23"/>
      <c r="R6" s="23"/>
      <c r="S6" s="23"/>
      <c r="T6" s="23"/>
      <c r="U6" s="23"/>
      <c r="V6" s="23"/>
      <c r="W6" s="23"/>
      <c r="X6" s="23"/>
      <c r="Y6" s="23"/>
      <c r="Z6" s="23"/>
      <c r="AA6" s="23"/>
      <c r="AB6" s="23"/>
      <c r="AC6" s="24"/>
      <c r="AD6" s="23"/>
      <c r="AE6" s="1"/>
      <c r="AF6" s="1"/>
      <c r="AG6" s="1"/>
      <c r="AH6" s="1"/>
      <c r="AI6" s="1"/>
      <c r="AJ6" s="1"/>
    </row>
    <row r="7" spans="1:36" ht="27" customHeight="1" thickBot="1">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c r="A8" s="52" t="s">
        <v>10</v>
      </c>
      <c r="B8" s="59" t="s">
        <v>11</v>
      </c>
      <c r="C8" s="60"/>
      <c r="D8" s="60"/>
      <c r="E8" s="60"/>
      <c r="F8" s="60"/>
      <c r="G8" s="60"/>
      <c r="H8" s="60"/>
      <c r="I8" s="61"/>
      <c r="J8" s="23"/>
      <c r="K8" s="27" t="s">
        <v>12</v>
      </c>
      <c r="L8" s="27"/>
      <c r="M8" s="27" t="s">
        <v>13</v>
      </c>
      <c r="N8" s="27" t="s">
        <v>14</v>
      </c>
      <c r="O8" s="27" t="s">
        <v>15</v>
      </c>
      <c r="P8" s="23"/>
      <c r="Q8" s="23"/>
      <c r="R8" s="23"/>
      <c r="S8" s="23"/>
      <c r="T8" s="23"/>
      <c r="U8" s="23"/>
      <c r="V8" s="23"/>
      <c r="W8" s="23"/>
      <c r="X8" s="23"/>
      <c r="Y8" s="23"/>
      <c r="Z8" s="23"/>
      <c r="AA8" s="23"/>
      <c r="AB8" s="23"/>
      <c r="AC8" s="24"/>
      <c r="AD8" s="23"/>
      <c r="AE8" s="1"/>
      <c r="AF8" s="1"/>
      <c r="AG8" s="1"/>
      <c r="AH8" s="1"/>
      <c r="AI8" s="1"/>
      <c r="AJ8" s="1"/>
    </row>
    <row r="9" spans="1:36" ht="59.25" customHeight="1">
      <c r="A9" s="52" t="s">
        <v>16</v>
      </c>
      <c r="B9" s="59" t="s">
        <v>17</v>
      </c>
      <c r="C9" s="60"/>
      <c r="D9" s="60"/>
      <c r="E9" s="60"/>
      <c r="F9" s="60"/>
      <c r="G9" s="60"/>
      <c r="H9" s="60"/>
      <c r="I9" s="61"/>
      <c r="J9" s="23"/>
      <c r="K9" s="54" t="s">
        <v>18</v>
      </c>
      <c r="L9" s="28"/>
      <c r="M9" s="28"/>
      <c r="N9" s="28"/>
      <c r="O9" s="54"/>
      <c r="P9" s="23"/>
      <c r="Q9" s="23"/>
      <c r="R9" s="23"/>
      <c r="S9" s="23"/>
      <c r="T9" s="23"/>
      <c r="U9" s="23"/>
      <c r="V9" s="23"/>
      <c r="W9" s="23"/>
      <c r="X9" s="23"/>
      <c r="Y9" s="23"/>
      <c r="Z9" s="23"/>
      <c r="AA9" s="23"/>
      <c r="AB9" s="23"/>
      <c r="AC9" s="24"/>
      <c r="AD9" s="23"/>
      <c r="AE9" s="1"/>
      <c r="AF9" s="1"/>
      <c r="AG9" s="1"/>
      <c r="AH9" s="1"/>
      <c r="AI9" s="1"/>
      <c r="AJ9" s="1"/>
    </row>
    <row r="10" spans="1:36" ht="15.75" customHeight="1">
      <c r="A10" s="23"/>
      <c r="B10" s="23"/>
      <c r="C10" s="23"/>
      <c r="D10" s="23"/>
      <c r="E10" s="23" t="s">
        <v>19</v>
      </c>
      <c r="F10" s="23" t="s">
        <v>20</v>
      </c>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3"/>
      <c r="AE11" s="1"/>
      <c r="AF11" s="1"/>
      <c r="AG11" s="1"/>
      <c r="AH11" s="1"/>
      <c r="AI11" s="1"/>
      <c r="AJ11" s="1"/>
    </row>
    <row r="12" spans="1:36">
      <c r="A12" s="110" t="s">
        <v>21</v>
      </c>
      <c r="B12" s="111"/>
      <c r="C12" s="111"/>
      <c r="D12" s="112"/>
      <c r="E12" s="113" t="s">
        <v>22</v>
      </c>
      <c r="F12" s="114"/>
      <c r="G12" s="114"/>
      <c r="H12" s="114"/>
      <c r="I12" s="114"/>
      <c r="J12" s="114"/>
      <c r="K12" s="114"/>
      <c r="L12" s="114"/>
      <c r="M12" s="114"/>
      <c r="N12" s="114"/>
      <c r="O12" s="114"/>
      <c r="P12" s="114"/>
      <c r="Q12" s="114"/>
      <c r="R12" s="114"/>
      <c r="S12" s="114"/>
      <c r="T12" s="114"/>
      <c r="U12" s="114"/>
      <c r="V12" s="114"/>
      <c r="W12" s="114"/>
      <c r="X12" s="115"/>
      <c r="Y12" s="40"/>
      <c r="Z12" s="70" t="s">
        <v>23</v>
      </c>
      <c r="AA12" s="155"/>
      <c r="AB12" s="155"/>
      <c r="AC12" s="155"/>
      <c r="AD12" s="71"/>
      <c r="AE12" s="1"/>
      <c r="AF12" s="70" t="s">
        <v>24</v>
      </c>
      <c r="AG12" s="71"/>
      <c r="AH12" s="1"/>
      <c r="AI12" s="1"/>
      <c r="AJ12" s="1"/>
    </row>
    <row r="13" spans="1:36">
      <c r="A13" s="116" t="s">
        <v>25</v>
      </c>
      <c r="B13" s="95" t="s">
        <v>26</v>
      </c>
      <c r="C13" s="95" t="s">
        <v>27</v>
      </c>
      <c r="D13" s="128" t="s">
        <v>28</v>
      </c>
      <c r="E13" s="153" t="s">
        <v>29</v>
      </c>
      <c r="F13" s="154"/>
      <c r="G13" s="154"/>
      <c r="H13" s="154"/>
      <c r="I13" s="118" t="s">
        <v>30</v>
      </c>
      <c r="J13" s="119"/>
      <c r="K13" s="119"/>
      <c r="L13" s="119"/>
      <c r="M13" s="119"/>
      <c r="N13" s="119"/>
      <c r="O13" s="119"/>
      <c r="P13" s="119"/>
      <c r="Q13" s="119"/>
      <c r="R13" s="34"/>
      <c r="S13" s="34"/>
      <c r="T13" s="118" t="s">
        <v>31</v>
      </c>
      <c r="U13" s="119"/>
      <c r="V13" s="119"/>
      <c r="W13" s="119"/>
      <c r="X13" s="120"/>
      <c r="Y13" s="40"/>
      <c r="Z13" s="72"/>
      <c r="AA13" s="156"/>
      <c r="AB13" s="156"/>
      <c r="AC13" s="156"/>
      <c r="AD13" s="73"/>
      <c r="AE13" s="1"/>
      <c r="AF13" s="72"/>
      <c r="AG13" s="73"/>
      <c r="AH13" s="2"/>
      <c r="AI13" s="2"/>
      <c r="AJ13" s="2"/>
    </row>
    <row r="14" spans="1:36" ht="27.75" customHeight="1" thickBot="1">
      <c r="A14" s="116"/>
      <c r="B14" s="95"/>
      <c r="C14" s="95"/>
      <c r="D14" s="128"/>
      <c r="E14" s="121" t="s">
        <v>32</v>
      </c>
      <c r="F14" s="122"/>
      <c r="G14" s="122"/>
      <c r="H14" s="122"/>
      <c r="I14" s="123" t="s">
        <v>33</v>
      </c>
      <c r="J14" s="124" t="s">
        <v>34</v>
      </c>
      <c r="K14" s="124" t="s">
        <v>35</v>
      </c>
      <c r="L14" s="125" t="s">
        <v>36</v>
      </c>
      <c r="M14" s="95" t="s">
        <v>37</v>
      </c>
      <c r="N14" s="127" t="s">
        <v>38</v>
      </c>
      <c r="O14" s="89" t="s">
        <v>39</v>
      </c>
      <c r="P14" s="95" t="s">
        <v>40</v>
      </c>
      <c r="Q14" s="89" t="s">
        <v>41</v>
      </c>
      <c r="R14" s="89" t="s">
        <v>42</v>
      </c>
      <c r="S14" s="37"/>
      <c r="T14" s="96" t="s">
        <v>43</v>
      </c>
      <c r="U14" s="95" t="s">
        <v>44</v>
      </c>
      <c r="V14" s="89" t="s">
        <v>45</v>
      </c>
      <c r="W14" s="95" t="s">
        <v>46</v>
      </c>
      <c r="X14" s="128"/>
      <c r="Y14" s="47"/>
      <c r="Z14" s="74"/>
      <c r="AA14" s="157"/>
      <c r="AB14" s="157"/>
      <c r="AC14" s="157"/>
      <c r="AD14" s="75"/>
      <c r="AE14" s="2"/>
      <c r="AF14" s="74"/>
      <c r="AG14" s="75"/>
      <c r="AH14" s="2"/>
      <c r="AI14" s="1"/>
      <c r="AJ14" s="2"/>
    </row>
    <row r="15" spans="1:36" ht="74.25" customHeight="1">
      <c r="A15" s="117"/>
      <c r="B15" s="89"/>
      <c r="C15" s="89"/>
      <c r="D15" s="152"/>
      <c r="E15" s="41" t="s">
        <v>47</v>
      </c>
      <c r="F15" s="39" t="s">
        <v>48</v>
      </c>
      <c r="G15" s="3"/>
      <c r="H15" s="4" t="s">
        <v>49</v>
      </c>
      <c r="I15" s="96"/>
      <c r="J15" s="124"/>
      <c r="K15" s="124"/>
      <c r="L15" s="126"/>
      <c r="M15" s="95"/>
      <c r="N15" s="90"/>
      <c r="O15" s="90"/>
      <c r="P15" s="95"/>
      <c r="Q15" s="90"/>
      <c r="R15" s="90"/>
      <c r="S15" s="38"/>
      <c r="T15" s="97"/>
      <c r="U15" s="95"/>
      <c r="V15" s="90"/>
      <c r="W15" s="35" t="s">
        <v>50</v>
      </c>
      <c r="X15" s="42" t="s">
        <v>51</v>
      </c>
      <c r="Y15" s="47"/>
      <c r="Z15" s="50" t="s">
        <v>52</v>
      </c>
      <c r="AA15" s="36" t="s">
        <v>53</v>
      </c>
      <c r="AB15" s="36" t="s">
        <v>54</v>
      </c>
      <c r="AC15" s="36" t="s">
        <v>55</v>
      </c>
      <c r="AD15" s="51" t="s">
        <v>56</v>
      </c>
      <c r="AE15" s="2"/>
      <c r="AF15" s="50" t="s">
        <v>57</v>
      </c>
      <c r="AG15" s="51" t="s">
        <v>58</v>
      </c>
      <c r="AH15" s="2"/>
      <c r="AI15" s="1"/>
      <c r="AJ15" s="2"/>
    </row>
    <row r="16" spans="1:36" ht="41.25" customHeight="1">
      <c r="A16" s="129">
        <v>1</v>
      </c>
      <c r="B16" s="131" t="s">
        <v>59</v>
      </c>
      <c r="C16" s="131" t="s">
        <v>60</v>
      </c>
      <c r="D16" s="131" t="s">
        <v>61</v>
      </c>
      <c r="E16" s="134" t="s">
        <v>62</v>
      </c>
      <c r="F16" s="137" t="s">
        <v>63</v>
      </c>
      <c r="G16" s="81" t="str">
        <f>+CONCATENATE(E16," - ",F16)</f>
        <v>BAJA - MAYOR</v>
      </c>
      <c r="H16" s="139" t="str">
        <f>+VLOOKUP(G16,Datos!D3:E17,2,FALSE)</f>
        <v>ALTO</v>
      </c>
      <c r="I16" s="142" t="s">
        <v>64</v>
      </c>
      <c r="J16" s="5" t="s">
        <v>65</v>
      </c>
      <c r="K16" s="6" t="s">
        <v>66</v>
      </c>
      <c r="L16" s="7">
        <f>IF(K16="ASIGNADO",15,IF(K16="NO ASIGNADO",0,""))</f>
        <v>15</v>
      </c>
      <c r="M16" s="144">
        <f>SUM(L16:L22)</f>
        <v>100</v>
      </c>
      <c r="N16" s="146" t="s">
        <v>67</v>
      </c>
      <c r="O16" s="94">
        <f>IF(O19="DÉBIL",0,IF(O19="MODERADO",50,IF(O19="FUERTE",100,"")))</f>
        <v>100</v>
      </c>
      <c r="P16" s="91" t="str">
        <f>IF(AND(M19="FUERTE",N16="FUERTE (SIEMPRE SE EJECUTA)"),"NO","SÍ")</f>
        <v>NO</v>
      </c>
      <c r="Q16" s="174" t="s">
        <v>68</v>
      </c>
      <c r="R16" s="84" t="str">
        <f>IF(AND(E16="MUY BAJA",Q19=2),"MUY BAJA",IF(AND(E16="BAJA",Q19=2),"MUY BAJA",IF(AND(E16="MEDIA",Q19=2),"MUY BAJA",IF(AND(E16="ALTA",Q19=2),"BAJA",IF(AND(E16="MUY ALTA",Q19=2),"MEDIA",IF(AND(E16="MUY BAJA",Q19=1),"MUY BAJA",IF(AND(E16="BAJA",Q19=1),"MUY BAJA",IF(AND(E16="MEDIA",Q19=1),"BAJA",IF(AND(E16="ALTA",Q19=1),"MEDIA",IF(AND(E16="MUY ALTA",Q19=1),"ALTA",E16))))))))))</f>
        <v>MUY BAJA</v>
      </c>
      <c r="S16" s="81" t="str">
        <f>+CONCATENATE(R16," - ",F16)</f>
        <v>MUY BAJA - MAYOR</v>
      </c>
      <c r="T16" s="139" t="str">
        <f>+VLOOKUP(S16,Datos!$D$3:$E$17,2,FALSE)</f>
        <v>ALTO</v>
      </c>
      <c r="U16" s="175" t="s">
        <v>69</v>
      </c>
      <c r="V16" s="158" t="s">
        <v>70</v>
      </c>
      <c r="W16" s="98" t="s">
        <v>71</v>
      </c>
      <c r="X16" s="87" t="s">
        <v>72</v>
      </c>
      <c r="Y16" s="48"/>
      <c r="Z16" s="101"/>
      <c r="AA16" s="166"/>
      <c r="AB16" s="166"/>
      <c r="AC16" s="162"/>
      <c r="AD16" s="162"/>
      <c r="AE16" s="1"/>
      <c r="AF16" s="76"/>
      <c r="AG16" s="76"/>
      <c r="AH16" s="1"/>
      <c r="AI16" s="1"/>
      <c r="AJ16" s="1"/>
    </row>
    <row r="17" spans="1:36" ht="55.5" customHeight="1">
      <c r="A17" s="129"/>
      <c r="B17" s="132"/>
      <c r="C17" s="132"/>
      <c r="D17" s="132"/>
      <c r="E17" s="135"/>
      <c r="F17" s="137"/>
      <c r="G17" s="82"/>
      <c r="H17" s="140"/>
      <c r="I17" s="142"/>
      <c r="J17" s="8" t="s">
        <v>73</v>
      </c>
      <c r="K17" s="9" t="s">
        <v>74</v>
      </c>
      <c r="L17" s="10">
        <f>IF(K17="ADECUADO",15,IF(K17="INADECUADO",0,""))</f>
        <v>15</v>
      </c>
      <c r="M17" s="145"/>
      <c r="N17" s="147"/>
      <c r="O17" s="94"/>
      <c r="P17" s="92"/>
      <c r="Q17" s="174"/>
      <c r="R17" s="85"/>
      <c r="S17" s="82"/>
      <c r="T17" s="140"/>
      <c r="U17" s="176"/>
      <c r="V17" s="159"/>
      <c r="W17" s="99"/>
      <c r="X17" s="88"/>
      <c r="Y17" s="48"/>
      <c r="Z17" s="102"/>
      <c r="AA17" s="167"/>
      <c r="AB17" s="167"/>
      <c r="AC17" s="163"/>
      <c r="AD17" s="163"/>
      <c r="AE17" s="1"/>
      <c r="AF17" s="77"/>
      <c r="AG17" s="77"/>
      <c r="AH17" s="1"/>
      <c r="AI17" s="1"/>
      <c r="AJ17" s="1"/>
    </row>
    <row r="18" spans="1:36" ht="69" customHeight="1">
      <c r="A18" s="129"/>
      <c r="B18" s="132"/>
      <c r="C18" s="132"/>
      <c r="D18" s="132"/>
      <c r="E18" s="135"/>
      <c r="F18" s="137"/>
      <c r="G18" s="82"/>
      <c r="H18" s="140"/>
      <c r="I18" s="142"/>
      <c r="J18" s="11" t="s">
        <v>75</v>
      </c>
      <c r="K18" s="9" t="s">
        <v>76</v>
      </c>
      <c r="L18" s="10">
        <f>IF(K18="OPORTUNA",15,IF(K18="INOPORTUNA",0,""))</f>
        <v>15</v>
      </c>
      <c r="M18" s="145"/>
      <c r="N18" s="147"/>
      <c r="O18" s="94"/>
      <c r="P18" s="92"/>
      <c r="Q18" s="12" t="s">
        <v>77</v>
      </c>
      <c r="R18" s="85"/>
      <c r="S18" s="82"/>
      <c r="T18" s="140"/>
      <c r="U18" s="176"/>
      <c r="V18" s="159"/>
      <c r="W18" s="99"/>
      <c r="X18" s="88"/>
      <c r="Y18" s="48"/>
      <c r="Z18" s="102"/>
      <c r="AA18" s="167"/>
      <c r="AB18" s="167"/>
      <c r="AC18" s="163"/>
      <c r="AD18" s="163"/>
      <c r="AE18" s="1"/>
      <c r="AF18" s="77"/>
      <c r="AG18" s="77"/>
      <c r="AH18" s="1"/>
      <c r="AI18" s="1"/>
      <c r="AJ18" s="1"/>
    </row>
    <row r="19" spans="1:36" ht="86.25" customHeight="1">
      <c r="A19" s="129"/>
      <c r="B19" s="132"/>
      <c r="C19" s="132"/>
      <c r="D19" s="132"/>
      <c r="E19" s="135"/>
      <c r="F19" s="137"/>
      <c r="G19" s="82"/>
      <c r="H19" s="140"/>
      <c r="I19" s="142"/>
      <c r="J19" s="8" t="s">
        <v>78</v>
      </c>
      <c r="K19" s="9" t="s">
        <v>79</v>
      </c>
      <c r="L19" s="10">
        <f>IF(K19="PREVENIR",15,IF(K19="DETECTAR",10,IF(K19="NO ES UN CONTROL",0,"")))</f>
        <v>15</v>
      </c>
      <c r="M19" s="149" t="str">
        <f>IF(M16&lt;86,"DÉBIL",IF(M16&lt;96,"MODERADO",IF(M16&lt;101,"FUERTE","")))</f>
        <v>FUERTE</v>
      </c>
      <c r="N19" s="147"/>
      <c r="O19" s="169" t="str">
        <f>IF(AND(M19="FUERTE",N16="FUERTE (SIEMPRE SE EJECUTA)"),"FUERTE",IF(OR(M19="DÉBIL",N16="DÉBIL (NO SE EJECUTA)"),"DÉBIL",IF(OR(M19="MODERADO",N16="MODERADO (ALGUNAS VECES)"),"MODERADO")))</f>
        <v>FUERTE</v>
      </c>
      <c r="P19" s="92"/>
      <c r="Q19" s="171">
        <f>IF(AND($O$19="FUERTE",$Q$16="DIRECTAMENTE"),2,IF(AND($O$19="FUERTE",$Q$16="DIRECTAMENTE"),2,IF(AND($O$19="FUERTE",$Q$16="DIRECTAMENTE"),2,IF(AND($O$19="FUERTE",$Q$16="NO DISMINUYE"),0,IF(AND($O$19="MODERADO",$Q$16="DIRECTAMENTE"),1,IF(AND($O$19="MODERADO",$Q$16="DIRECTAMENTE"),1,IF(AND($O$19="MODERADO",$Q$16="DIRECTAMENTE"),1,IF(AND($O$19="MODERADO",$Q$16="NO DISMINUYE"),0,"N/A"))))))))</f>
        <v>2</v>
      </c>
      <c r="R19" s="85"/>
      <c r="S19" s="82"/>
      <c r="T19" s="140"/>
      <c r="U19" s="176"/>
      <c r="V19" s="104" t="s">
        <v>80</v>
      </c>
      <c r="W19" s="99"/>
      <c r="X19" s="104" t="s">
        <v>81</v>
      </c>
      <c r="Y19" s="49"/>
      <c r="Z19" s="102"/>
      <c r="AA19" s="167"/>
      <c r="AB19" s="167"/>
      <c r="AC19" s="163"/>
      <c r="AD19" s="163"/>
      <c r="AE19" s="1"/>
      <c r="AF19" s="77"/>
      <c r="AG19" s="77"/>
      <c r="AH19" s="1"/>
      <c r="AI19" s="1"/>
      <c r="AJ19" s="1"/>
    </row>
    <row r="20" spans="1:36" ht="75.75" customHeight="1">
      <c r="A20" s="129"/>
      <c r="B20" s="132"/>
      <c r="C20" s="132"/>
      <c r="D20" s="132"/>
      <c r="E20" s="135"/>
      <c r="F20" s="137"/>
      <c r="G20" s="82"/>
      <c r="H20" s="140"/>
      <c r="I20" s="142"/>
      <c r="J20" s="8" t="s">
        <v>82</v>
      </c>
      <c r="K20" s="9" t="s">
        <v>83</v>
      </c>
      <c r="L20" s="10">
        <f>IF(K20="CONFIABLE",15,IF(K20="NO CONFIABLE",0,""))</f>
        <v>15</v>
      </c>
      <c r="M20" s="150"/>
      <c r="N20" s="147"/>
      <c r="O20" s="169"/>
      <c r="P20" s="92"/>
      <c r="Q20" s="172"/>
      <c r="R20" s="85"/>
      <c r="S20" s="82"/>
      <c r="T20" s="140"/>
      <c r="U20" s="176"/>
      <c r="V20" s="105"/>
      <c r="W20" s="99"/>
      <c r="X20" s="105"/>
      <c r="Y20" s="49"/>
      <c r="Z20" s="102"/>
      <c r="AA20" s="167"/>
      <c r="AB20" s="167"/>
      <c r="AC20" s="163"/>
      <c r="AD20" s="163"/>
      <c r="AE20" s="1"/>
      <c r="AF20" s="77"/>
      <c r="AG20" s="77"/>
      <c r="AH20" s="1"/>
      <c r="AI20" s="1"/>
      <c r="AJ20" s="1"/>
    </row>
    <row r="21" spans="1:36" ht="66.75" customHeight="1">
      <c r="A21" s="129"/>
      <c r="B21" s="132"/>
      <c r="C21" s="132"/>
      <c r="D21" s="132"/>
      <c r="E21" s="135"/>
      <c r="F21" s="137"/>
      <c r="G21" s="82"/>
      <c r="H21" s="140"/>
      <c r="I21" s="142"/>
      <c r="J21" s="8" t="s">
        <v>84</v>
      </c>
      <c r="K21" s="9" t="s">
        <v>85</v>
      </c>
      <c r="L21" s="10">
        <f>IF(K21="SE INVESTIGAN Y SE RESUELVEN OPORTUNAMENTE",15,IF(K21="NO SE INVESTIGAN Y SE RESUELVEN OPORTUNAMENTE",0,""))</f>
        <v>15</v>
      </c>
      <c r="M21" s="150"/>
      <c r="N21" s="147"/>
      <c r="O21" s="169"/>
      <c r="P21" s="92"/>
      <c r="Q21" s="172"/>
      <c r="R21" s="85"/>
      <c r="S21" s="82"/>
      <c r="T21" s="140"/>
      <c r="U21" s="176"/>
      <c r="V21" s="160"/>
      <c r="W21" s="99"/>
      <c r="X21" s="87" t="s">
        <v>87</v>
      </c>
      <c r="Y21" s="48"/>
      <c r="Z21" s="102"/>
      <c r="AA21" s="167"/>
      <c r="AB21" s="167"/>
      <c r="AC21" s="163"/>
      <c r="AD21" s="163"/>
      <c r="AE21" s="1"/>
      <c r="AF21" s="77"/>
      <c r="AG21" s="77"/>
      <c r="AH21" s="1"/>
      <c r="AI21" s="1"/>
      <c r="AJ21" s="1"/>
    </row>
    <row r="22" spans="1:36" ht="84.75" customHeight="1">
      <c r="A22" s="130"/>
      <c r="B22" s="133"/>
      <c r="C22" s="133"/>
      <c r="D22" s="133"/>
      <c r="E22" s="136"/>
      <c r="F22" s="138"/>
      <c r="G22" s="83"/>
      <c r="H22" s="141"/>
      <c r="I22" s="143"/>
      <c r="J22" s="43" t="s">
        <v>88</v>
      </c>
      <c r="K22" s="44" t="s">
        <v>89</v>
      </c>
      <c r="L22" s="45">
        <f>IF(K22="COMPLETA",10,IF(K22="INCOMPLETA",5,IF(K22="NO EXISTE",0,"")))</f>
        <v>10</v>
      </c>
      <c r="M22" s="151"/>
      <c r="N22" s="148"/>
      <c r="O22" s="170"/>
      <c r="P22" s="93"/>
      <c r="Q22" s="173"/>
      <c r="R22" s="86"/>
      <c r="S22" s="83"/>
      <c r="T22" s="141"/>
      <c r="U22" s="177"/>
      <c r="V22" s="161"/>
      <c r="W22" s="100"/>
      <c r="X22" s="165"/>
      <c r="Y22" s="48"/>
      <c r="Z22" s="103"/>
      <c r="AA22" s="168"/>
      <c r="AB22" s="168"/>
      <c r="AC22" s="164"/>
      <c r="AD22" s="164"/>
      <c r="AE22" s="1"/>
      <c r="AF22" s="78"/>
      <c r="AG22" s="78"/>
      <c r="AH22" s="1"/>
      <c r="AI22" s="1"/>
      <c r="AJ22" s="1"/>
    </row>
    <row r="25" spans="1:36" ht="15.75">
      <c r="AG25" s="58"/>
    </row>
    <row r="26" spans="1:36" ht="15.75">
      <c r="AG26" s="57"/>
    </row>
    <row r="27" spans="1:36" ht="15.75">
      <c r="AG27" s="57"/>
    </row>
    <row r="28" spans="1:36" ht="15.75">
      <c r="AG28" s="58"/>
    </row>
    <row r="29" spans="1:36" ht="15.75">
      <c r="AG29" s="57"/>
    </row>
    <row r="30" spans="1:36" ht="15.75">
      <c r="AG30" s="57"/>
    </row>
    <row r="31" spans="1:36" ht="15.75">
      <c r="AG31" s="57"/>
    </row>
  </sheetData>
  <dataConsolidate/>
  <mergeCells count="72">
    <mergeCell ref="AG16:AG22"/>
    <mergeCell ref="O19:O22"/>
    <mergeCell ref="Q19:Q22"/>
    <mergeCell ref="Q16:Q17"/>
    <mergeCell ref="T16:T22"/>
    <mergeCell ref="U16:U22"/>
    <mergeCell ref="S16:S22"/>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X19:X20"/>
    <mergeCell ref="B8:I8"/>
    <mergeCell ref="B9:I9"/>
    <mergeCell ref="AD1:AF1"/>
    <mergeCell ref="AD2:AF2"/>
    <mergeCell ref="AD3:AF3"/>
    <mergeCell ref="AD4:AF4"/>
    <mergeCell ref="B1:AC2"/>
    <mergeCell ref="B3:AC4"/>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xr:uid="{3993155C-8C7B-472E-BF88-20C663FE241B}">
      <formula1>$AE$19:$AE$21</formula1>
    </dataValidation>
    <dataValidation type="list" allowBlank="1" showInputMessage="1" showErrorMessage="1" sqref="N16" xr:uid="{EDDBC3DB-91F3-4817-A532-7D28217786C7}">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A20" sqref="A20"/>
    </sheetView>
  </sheetViews>
  <sheetFormatPr baseColWidth="10" defaultColWidth="11.42578125" defaultRowHeight="15"/>
  <cols>
    <col min="1" max="1" width="30.7109375" customWidth="1"/>
    <col min="2" max="2" width="23" customWidth="1"/>
    <col min="4" max="4" width="31" bestFit="1" customWidth="1"/>
    <col min="9" max="9" width="68.42578125" customWidth="1"/>
    <col min="10" max="12" width="17.140625" customWidth="1"/>
  </cols>
  <sheetData>
    <row r="2" spans="1:12" ht="15.75">
      <c r="A2" t="s">
        <v>47</v>
      </c>
      <c r="B2" t="s">
        <v>48</v>
      </c>
      <c r="D2" t="s">
        <v>90</v>
      </c>
      <c r="I2" s="5" t="s">
        <v>65</v>
      </c>
      <c r="J2" t="s">
        <v>91</v>
      </c>
      <c r="K2" t="s">
        <v>92</v>
      </c>
    </row>
    <row r="3" spans="1:12" ht="31.5">
      <c r="A3" t="s">
        <v>93</v>
      </c>
      <c r="B3" t="s">
        <v>94</v>
      </c>
      <c r="D3" t="s">
        <v>95</v>
      </c>
      <c r="E3" t="s">
        <v>94</v>
      </c>
      <c r="I3" s="8" t="s">
        <v>73</v>
      </c>
      <c r="J3" t="s">
        <v>96</v>
      </c>
      <c r="K3" t="s">
        <v>97</v>
      </c>
    </row>
    <row r="4" spans="1:12" ht="31.5">
      <c r="A4" t="s">
        <v>62</v>
      </c>
      <c r="B4" t="s">
        <v>63</v>
      </c>
      <c r="D4" t="s">
        <v>98</v>
      </c>
      <c r="E4" t="s">
        <v>99</v>
      </c>
      <c r="I4" s="11" t="s">
        <v>75</v>
      </c>
      <c r="J4" t="s">
        <v>76</v>
      </c>
      <c r="K4" t="s">
        <v>100</v>
      </c>
    </row>
    <row r="5" spans="1:12" ht="63">
      <c r="A5" t="s">
        <v>101</v>
      </c>
      <c r="B5" t="s">
        <v>102</v>
      </c>
      <c r="D5" t="s">
        <v>103</v>
      </c>
      <c r="E5" t="s">
        <v>104</v>
      </c>
      <c r="I5" s="8" t="s">
        <v>78</v>
      </c>
      <c r="J5" t="s">
        <v>105</v>
      </c>
      <c r="K5" t="s">
        <v>106</v>
      </c>
      <c r="L5" t="s">
        <v>107</v>
      </c>
    </row>
    <row r="6" spans="1:12" ht="31.5">
      <c r="A6" t="s">
        <v>108</v>
      </c>
      <c r="D6" t="s">
        <v>109</v>
      </c>
      <c r="E6" t="s">
        <v>94</v>
      </c>
      <c r="I6" s="8" t="s">
        <v>82</v>
      </c>
      <c r="J6" t="s">
        <v>110</v>
      </c>
      <c r="K6" t="s">
        <v>111</v>
      </c>
    </row>
    <row r="7" spans="1:12" ht="47.25">
      <c r="A7" t="s">
        <v>112</v>
      </c>
      <c r="D7" t="s">
        <v>113</v>
      </c>
      <c r="E7" t="s">
        <v>99</v>
      </c>
      <c r="I7" s="8" t="s">
        <v>84</v>
      </c>
      <c r="J7" s="21" t="s">
        <v>114</v>
      </c>
      <c r="K7" s="21" t="s">
        <v>115</v>
      </c>
    </row>
    <row r="8" spans="1:12" ht="31.5">
      <c r="D8" t="s">
        <v>116</v>
      </c>
      <c r="E8" t="s">
        <v>104</v>
      </c>
      <c r="I8" s="13" t="s">
        <v>88</v>
      </c>
      <c r="J8" t="s">
        <v>117</v>
      </c>
      <c r="K8" t="s">
        <v>118</v>
      </c>
      <c r="L8" t="s">
        <v>119</v>
      </c>
    </row>
    <row r="9" spans="1:12">
      <c r="A9" t="s">
        <v>120</v>
      </c>
      <c r="D9" t="s">
        <v>121</v>
      </c>
      <c r="E9" t="s">
        <v>94</v>
      </c>
    </row>
    <row r="10" spans="1:12">
      <c r="D10" t="s">
        <v>122</v>
      </c>
      <c r="E10" t="s">
        <v>99</v>
      </c>
    </row>
    <row r="11" spans="1:12">
      <c r="A11" t="s">
        <v>69</v>
      </c>
      <c r="D11" t="s">
        <v>123</v>
      </c>
      <c r="E11" t="s">
        <v>104</v>
      </c>
    </row>
    <row r="12" spans="1:12">
      <c r="A12" t="s">
        <v>124</v>
      </c>
      <c r="D12" t="s">
        <v>125</v>
      </c>
      <c r="E12" t="s">
        <v>99</v>
      </c>
    </row>
    <row r="13" spans="1:12">
      <c r="D13" t="s">
        <v>126</v>
      </c>
      <c r="E13" t="s">
        <v>99</v>
      </c>
    </row>
    <row r="14" spans="1:12">
      <c r="D14" t="s">
        <v>127</v>
      </c>
      <c r="E14" t="s">
        <v>104</v>
      </c>
    </row>
    <row r="15" spans="1:12">
      <c r="D15" t="s">
        <v>128</v>
      </c>
      <c r="E15" t="s">
        <v>99</v>
      </c>
    </row>
    <row r="16" spans="1:12">
      <c r="A16" t="s">
        <v>80</v>
      </c>
      <c r="D16" t="s">
        <v>129</v>
      </c>
      <c r="E16" t="s">
        <v>99</v>
      </c>
    </row>
    <row r="17" spans="1:5">
      <c r="A17" t="s">
        <v>130</v>
      </c>
      <c r="D17" t="s">
        <v>131</v>
      </c>
      <c r="E17" t="s">
        <v>104</v>
      </c>
    </row>
    <row r="18" spans="1:5">
      <c r="A18"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topLeftCell="A20" zoomScale="140" zoomScaleNormal="140" workbookViewId="0">
      <selection activeCell="D28" sqref="D28"/>
    </sheetView>
  </sheetViews>
  <sheetFormatPr baseColWidth="10" defaultColWidth="11.42578125" defaultRowHeight="15"/>
  <cols>
    <col min="1" max="1" width="4.85546875" customWidth="1"/>
    <col min="2" max="2" width="77.42578125" customWidth="1"/>
    <col min="3" max="4" width="30.7109375" customWidth="1"/>
  </cols>
  <sheetData>
    <row r="1" spans="1:4" ht="15.75" thickBot="1">
      <c r="A1" s="184" t="s">
        <v>132</v>
      </c>
      <c r="B1" s="185"/>
      <c r="C1" s="185"/>
      <c r="D1" s="186"/>
    </row>
    <row r="2" spans="1:4" ht="15.75" thickBot="1">
      <c r="A2" s="187" t="s">
        <v>133</v>
      </c>
      <c r="B2" s="14" t="s">
        <v>134</v>
      </c>
      <c r="C2" s="189" t="s">
        <v>135</v>
      </c>
      <c r="D2" s="190"/>
    </row>
    <row r="3" spans="1:4" ht="15.75" thickBot="1">
      <c r="A3" s="188"/>
      <c r="B3" s="15" t="s">
        <v>136</v>
      </c>
      <c r="C3" s="17" t="s">
        <v>130</v>
      </c>
      <c r="D3" s="17" t="s">
        <v>86</v>
      </c>
    </row>
    <row r="4" spans="1:4" ht="15.75" thickBot="1">
      <c r="A4" s="18">
        <v>1</v>
      </c>
      <c r="B4" s="16" t="s">
        <v>137</v>
      </c>
      <c r="C4" s="55" t="s">
        <v>18</v>
      </c>
      <c r="D4" s="55"/>
    </row>
    <row r="5" spans="1:4" ht="15.75" thickBot="1">
      <c r="A5" s="18">
        <v>2</v>
      </c>
      <c r="B5" s="16" t="s">
        <v>138</v>
      </c>
      <c r="C5" s="55" t="s">
        <v>18</v>
      </c>
      <c r="D5" s="55"/>
    </row>
    <row r="6" spans="1:4" ht="15.75" thickBot="1">
      <c r="A6" s="18">
        <v>3</v>
      </c>
      <c r="B6" s="16" t="s">
        <v>139</v>
      </c>
      <c r="C6" s="55"/>
      <c r="D6" s="55" t="s">
        <v>18</v>
      </c>
    </row>
    <row r="7" spans="1:4" ht="15.75" thickBot="1">
      <c r="A7" s="18">
        <v>4</v>
      </c>
      <c r="B7" s="16" t="s">
        <v>140</v>
      </c>
      <c r="C7" s="55"/>
      <c r="D7" s="55"/>
    </row>
    <row r="8" spans="1:4" ht="15.75" thickBot="1">
      <c r="A8" s="18">
        <v>5</v>
      </c>
      <c r="B8" s="16" t="s">
        <v>141</v>
      </c>
      <c r="C8" s="55" t="s">
        <v>18</v>
      </c>
      <c r="D8" s="55"/>
    </row>
    <row r="9" spans="1:4" ht="15.75" thickBot="1">
      <c r="A9" s="18">
        <v>6</v>
      </c>
      <c r="B9" s="16" t="s">
        <v>142</v>
      </c>
      <c r="C9" s="55"/>
      <c r="D9" s="55" t="s">
        <v>18</v>
      </c>
    </row>
    <row r="10" spans="1:4" ht="15.75" thickBot="1">
      <c r="A10" s="18">
        <v>7</v>
      </c>
      <c r="B10" s="16" t="s">
        <v>143</v>
      </c>
      <c r="C10" s="55"/>
      <c r="D10" s="55" t="s">
        <v>18</v>
      </c>
    </row>
    <row r="11" spans="1:4" ht="15.75" thickBot="1">
      <c r="A11" s="18">
        <v>8</v>
      </c>
      <c r="B11" s="16" t="s">
        <v>144</v>
      </c>
      <c r="C11" s="55"/>
      <c r="D11" s="55" t="s">
        <v>18</v>
      </c>
    </row>
    <row r="12" spans="1:4" ht="15.75" thickBot="1">
      <c r="A12" s="18">
        <v>9</v>
      </c>
      <c r="B12" s="16" t="s">
        <v>145</v>
      </c>
      <c r="C12" s="55" t="s">
        <v>18</v>
      </c>
      <c r="D12" s="55"/>
    </row>
    <row r="13" spans="1:4" ht="15.75" thickBot="1">
      <c r="A13" s="18">
        <v>10</v>
      </c>
      <c r="B13" s="16" t="s">
        <v>146</v>
      </c>
      <c r="C13" s="55" t="s">
        <v>18</v>
      </c>
      <c r="D13" s="55"/>
    </row>
    <row r="14" spans="1:4" ht="15.75" thickBot="1">
      <c r="A14" s="18">
        <v>11</v>
      </c>
      <c r="B14" s="16" t="s">
        <v>147</v>
      </c>
      <c r="C14" s="55"/>
      <c r="D14" s="55" t="s">
        <v>18</v>
      </c>
    </row>
    <row r="15" spans="1:4" ht="15.75" thickBot="1">
      <c r="A15" s="18">
        <v>12</v>
      </c>
      <c r="B15" s="16" t="s">
        <v>148</v>
      </c>
      <c r="C15" s="55" t="s">
        <v>18</v>
      </c>
      <c r="D15" s="55"/>
    </row>
    <row r="16" spans="1:4" ht="15.75" thickBot="1">
      <c r="A16" s="18">
        <v>13</v>
      </c>
      <c r="B16" s="16" t="s">
        <v>149</v>
      </c>
      <c r="C16" s="55"/>
      <c r="D16" s="55" t="s">
        <v>18</v>
      </c>
    </row>
    <row r="17" spans="1:4" ht="15.75" thickBot="1">
      <c r="A17" s="18">
        <v>14</v>
      </c>
      <c r="B17" s="16" t="s">
        <v>150</v>
      </c>
      <c r="C17" s="55"/>
      <c r="D17" s="55" t="s">
        <v>18</v>
      </c>
    </row>
    <row r="18" spans="1:4" ht="15.75" thickBot="1">
      <c r="A18" s="18">
        <v>15</v>
      </c>
      <c r="B18" s="16" t="s">
        <v>151</v>
      </c>
      <c r="C18" s="55" t="s">
        <v>18</v>
      </c>
      <c r="D18" s="55"/>
    </row>
    <row r="19" spans="1:4" ht="15.75" thickBot="1">
      <c r="A19" s="18">
        <v>16</v>
      </c>
      <c r="B19" s="16" t="s">
        <v>152</v>
      </c>
      <c r="C19" s="55"/>
      <c r="D19" s="55" t="s">
        <v>18</v>
      </c>
    </row>
    <row r="20" spans="1:4" ht="15.75" thickBot="1">
      <c r="A20" s="18">
        <v>17</v>
      </c>
      <c r="B20" s="16" t="s">
        <v>153</v>
      </c>
      <c r="C20" s="55"/>
      <c r="D20" s="55" t="s">
        <v>18</v>
      </c>
    </row>
    <row r="21" spans="1:4" ht="15.75" thickBot="1">
      <c r="A21" s="18">
        <v>18</v>
      </c>
      <c r="B21" s="16" t="s">
        <v>154</v>
      </c>
      <c r="C21" s="55"/>
      <c r="D21" s="55" t="s">
        <v>18</v>
      </c>
    </row>
    <row r="22" spans="1:4" ht="15.75" thickBot="1">
      <c r="A22" s="20">
        <v>19</v>
      </c>
      <c r="B22" s="16" t="s">
        <v>155</v>
      </c>
      <c r="C22" s="55"/>
      <c r="D22" s="55" t="s">
        <v>18</v>
      </c>
    </row>
    <row r="23" spans="1:4">
      <c r="A23" s="191" t="s">
        <v>156</v>
      </c>
      <c r="B23" s="192"/>
      <c r="C23" s="192"/>
      <c r="D23" s="193"/>
    </row>
    <row r="24" spans="1:4">
      <c r="A24" s="194" t="s">
        <v>157</v>
      </c>
      <c r="B24" s="194"/>
      <c r="C24" s="194"/>
      <c r="D24" s="194"/>
    </row>
    <row r="25" spans="1:4">
      <c r="A25" s="195" t="s">
        <v>158</v>
      </c>
      <c r="B25" s="195"/>
      <c r="C25" s="195"/>
      <c r="D25" s="195"/>
    </row>
    <row r="26" spans="1:4" ht="15.75" thickBot="1">
      <c r="A26" s="196" t="s">
        <v>159</v>
      </c>
      <c r="B26" s="196"/>
      <c r="C26" s="196"/>
      <c r="D26" s="196"/>
    </row>
    <row r="27" spans="1:4" ht="15.75" thickBot="1">
      <c r="A27" s="178" t="s">
        <v>160</v>
      </c>
      <c r="B27" s="179"/>
      <c r="C27" s="180"/>
      <c r="D27" s="19"/>
    </row>
    <row r="28" spans="1:4" ht="19.5" thickBot="1">
      <c r="A28" s="178" t="s">
        <v>161</v>
      </c>
      <c r="B28" s="179"/>
      <c r="C28" s="180"/>
      <c r="D28" s="56" t="s">
        <v>162</v>
      </c>
    </row>
    <row r="29" spans="1:4" ht="15.75" thickBot="1">
      <c r="A29" s="181" t="s">
        <v>163</v>
      </c>
      <c r="B29" s="182"/>
      <c r="C29" s="183"/>
      <c r="D29" s="19"/>
    </row>
  </sheetData>
  <mergeCells count="10">
    <mergeCell ref="A27:C27"/>
    <mergeCell ref="A28:C28"/>
    <mergeCell ref="A29:C29"/>
    <mergeCell ref="A1:D1"/>
    <mergeCell ref="A2:A3"/>
    <mergeCell ref="C2:D2"/>
    <mergeCell ref="A23:D23"/>
    <mergeCell ref="A24:D24"/>
    <mergeCell ref="A25:D25"/>
    <mergeCell ref="A26: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894FA-8351-440A-A30A-1E431E543B9E}">
  <ds:schemaRefs>
    <ds:schemaRef ds:uri="http://schemas.microsoft.com/sharepoint/v3/contenttype/forms"/>
  </ds:schemaRefs>
</ds:datastoreItem>
</file>

<file path=customXml/itemProps2.xml><?xml version="1.0" encoding="utf-8"?>
<ds:datastoreItem xmlns:ds="http://schemas.openxmlformats.org/officeDocument/2006/customXml" ds:itemID="{CC76E8E7-8F79-46B7-9AD1-3B21260A7A3D}">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10FF8299-2E68-4336-A224-C162B478F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Datos</vt:lpstr>
      <vt:lpstr>ENCUESTA DE IMPACTO</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2023-01-30T21:14:59Z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