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F:\WGH IDIPRON\IDIPRON\WILLI\Herramientas de Gestión\Herramientas de Gestión\Admon Riesgos\2023\"/>
    </mc:Choice>
  </mc:AlternateContent>
  <xr:revisionPtr revIDLastSave="0" documentId="8_{F578B4B1-9D90-41E7-A432-F72C892E15ED}" xr6:coauthVersionLast="47" xr6:coauthVersionMax="47" xr10:uidLastSave="{00000000-0000-0000-0000-000000000000}"/>
  <bookViews>
    <workbookView xWindow="-120" yWindow="-120" windowWidth="29040" windowHeight="15840" xr2:uid="{38379919-64FC-4686-AAE6-94F33B0ED37E}"/>
  </bookViews>
  <sheets>
    <sheet name="FORMATO" sheetId="1" r:id="rId1"/>
    <sheet name="Datos" sheetId="4" state="hidden" r:id="rId2"/>
    <sheet name="ENCUESTA DE IMPACTO" sheetId="2" r:id="rId3"/>
  </sheets>
  <definedNames>
    <definedName name="_xlnm.Print_Area" localSheetId="0">FORMATO!$A$1:$AG$22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3" i="2" l="1"/>
  <c r="G16" i="1" l="1"/>
  <c r="H16" i="1" s="1"/>
  <c r="L22" i="1"/>
  <c r="L21" i="1"/>
  <c r="L20" i="1"/>
  <c r="L19" i="1"/>
  <c r="L18" i="1"/>
  <c r="L17" i="1"/>
  <c r="L16" i="1"/>
  <c r="M16" i="1" l="1"/>
  <c r="M19" i="1" s="1"/>
  <c r="O19" i="1" s="1"/>
  <c r="Q19" i="1" s="1"/>
  <c r="R16" i="1" s="1"/>
  <c r="S16" i="1" s="1"/>
  <c r="T16" i="1" s="1"/>
  <c r="P16" i="1" l="1"/>
  <c r="O16" i="1"/>
</calcChain>
</file>

<file path=xl/sharedStrings.xml><?xml version="1.0" encoding="utf-8"?>
<sst xmlns="http://schemas.openxmlformats.org/spreadsheetml/2006/main" count="211" uniqueCount="163">
  <si>
    <t>CÓDIGO</t>
  </si>
  <si>
    <t>VERSIÓN</t>
  </si>
  <si>
    <t>MAPA DE RIESGOS DE CORRUPCIÓN</t>
  </si>
  <si>
    <t>PÁGINA</t>
  </si>
  <si>
    <t xml:space="preserve">1 de 1 </t>
  </si>
  <si>
    <t>VIGENTE DESDE</t>
  </si>
  <si>
    <t>PROCESO</t>
  </si>
  <si>
    <t>SERVICIO A LA CIUDADANÍA</t>
  </si>
  <si>
    <t>FECHA DE ACTUALIZACIÓN</t>
  </si>
  <si>
    <t>OBJETIVO DEL PROCESO</t>
  </si>
  <si>
    <t>Desarrollar acciones orientadas a la prestación de un servicio amable, respetuoso, digno, humano e incluyente a la ciudadanía; orientando y divulgando de manera ágil, eficiente y efectiva, los servicios y el modelo pedagógico del IDIPRON y  direccionando oportunamente los requerimientos ciudadanos, para lograr una ciudadanía satisfecha con el servicio y la atención que se prestada por el proceso.</t>
  </si>
  <si>
    <t>FORMULACIÓN</t>
  </si>
  <si>
    <t>1 SEGUIMIENTO</t>
  </si>
  <si>
    <t>3 SEGUIMIENTO</t>
  </si>
  <si>
    <t>ALCANCE DEL PROCESO</t>
  </si>
  <si>
    <t xml:space="preserve">Inicia con la identificación de las necesidades de los usuarios así como las especificaciones y requisitos del servicio, incluye la divulgación de los eventos y proyectos de la entidad, la administración del Sistema de peticiones, quejas, reclamos,  sugerencias y denuncias en el Instituto, el seguimiento a las respuestas ciudadanas y finaliza con los ciudadanos orientados y la evaluación de la satisfacción en la prestación de los servicios todo teniendo en cuenta el cumplimiento de los protocolos de atención establecidos en la entidad. </t>
  </si>
  <si>
    <t>X</t>
  </si>
  <si>
    <t>IDENTIFICACIÓN DEL RIESGO</t>
  </si>
  <si>
    <t>VALORACIÓN DEL RIESGO</t>
  </si>
  <si>
    <t xml:space="preserve">MONITOREO </t>
  </si>
  <si>
    <t>SEGUIMIENTO Y EVALUACIÓN</t>
  </si>
  <si>
    <t>No. de Riesgo</t>
  </si>
  <si>
    <t>CAUSA</t>
  </si>
  <si>
    <t>RIESGO</t>
  </si>
  <si>
    <t>CONSECUENCIA</t>
  </si>
  <si>
    <t>ANÁLISIS DEL RIESGO</t>
  </si>
  <si>
    <t>EVALUACIÓN DEL RIESGO</t>
  </si>
  <si>
    <t>RIESGO RESIDUAL</t>
  </si>
  <si>
    <t>RIESGO INHERENTE</t>
  </si>
  <si>
    <t xml:space="preserve">DESCRIPCIÓN DE LA ACTIVIDAD DE CONTROL </t>
  </si>
  <si>
    <t xml:space="preserve">CARACTERISTICAS DEL CONTROL </t>
  </si>
  <si>
    <t>SÍ/NO</t>
  </si>
  <si>
    <t>Valor</t>
  </si>
  <si>
    <t>PESO DEL DISEÑO DE CADA CONTROL</t>
  </si>
  <si>
    <t>PESO DE LA EJECUCIÓN DE CADA CONTROL</t>
  </si>
  <si>
    <t>SOLIDEZ INDIVIDUAL DE CADA CONTROL</t>
  </si>
  <si>
    <t xml:space="preserve">DEBE ESTABLECER ACCIONES PARA FORTALECER EL CONTROL </t>
  </si>
  <si>
    <t>CONTROLES AYUDAN A DISMINUIR PROBABILIDAD</t>
  </si>
  <si>
    <t>PROBABILIDAD RESIDUAL</t>
  </si>
  <si>
    <t>ZONA DE RIESGO RESIDUAL</t>
  </si>
  <si>
    <t>OPCIÓN DE MANEJO</t>
  </si>
  <si>
    <t>ACCIONES DE CONTINGENCIA EN CASO DE MATERIALIZACIÓN DEL RIESGO</t>
  </si>
  <si>
    <t>ACCIONESPARA EL FORTALECIMIENTO DE LOS CONTROLES</t>
  </si>
  <si>
    <t>PROBABILIDAD INHERENTE</t>
  </si>
  <si>
    <t>IMPACTO INHERENTE</t>
  </si>
  <si>
    <t>ZONA DE RIESGO INHERENTE</t>
  </si>
  <si>
    <t>ACCIONES A IMPLEMENTAR PARA EL FORTALECIMIENTO</t>
  </si>
  <si>
    <t>PERIODO DE EJECUCIÓN DE LAS ACCIONES A IMPLEMENTAR</t>
  </si>
  <si>
    <t>FECHA DEL MONITOREO</t>
  </si>
  <si>
    <t>REPORTE DE LA EJECUCIÓN DE LOS CONTROLES</t>
  </si>
  <si>
    <t>REPORTE DE LA EJECUCIÓN DE LAS ACCIONES PARA EL FORTALECIMENTO DEL RIESGO</t>
  </si>
  <si>
    <t>REPORTE DE LAS ACCIONES DESARROLLADAS EN CASO DE QUE SE HAYA MATERIALIZADO EL RIESGO</t>
  </si>
  <si>
    <t>OBSERVACIONES DEL MONITOREO</t>
  </si>
  <si>
    <t xml:space="preserve">OBSERVACIONES OFICINA ASESORA DE PLANEACIÓN </t>
  </si>
  <si>
    <t>OBSERVACIONES OFICINA DE          CONTROL INTERNO</t>
  </si>
  <si>
    <t xml:space="preserve">La información se encuentra disponible en un equipo y es vulnerable a ser modificada por un tercero.
Omisión en los tiempos de respuesta </t>
  </si>
  <si>
    <t>Entrega o divulgación de la información de los beneficiarios del Instituto por parte de los servidores del proceso Servicio a la Ciudadanía a un tercero para beneficio propio o de terceros ajenos a la Entidad</t>
  </si>
  <si>
    <t>Perdida de información
Demandas a la entidad
Procesos disciplinarios</t>
  </si>
  <si>
    <t>MUY BAJA</t>
  </si>
  <si>
    <t>MODERADO</t>
  </si>
  <si>
    <t>1. El responsable del Servicio a la Ciudadanía, al momento de firmar el contrato, solicita la firma de un acuerdo de confidencialidad en donde se especifica el compromiso de los servidores del área de atención a la ciudadanía frente a la no divulgación de la información que se maneja en el proceso. Adicionalmente se informan las sanciones a las que se ven expuestos en caso de infringir este requisito
2.  El responsable del Servicio a la Ciudadanía realiza jornadas de inducción y reinducción cada vez que es requerido en donde se especifica la prohibición de la entrega o divulgación de información del área a terceros.</t>
  </si>
  <si>
    <t>¿Existe un responsable asignado a la ejecución del control?</t>
  </si>
  <si>
    <t>ASIGNADO</t>
  </si>
  <si>
    <t>FUERTE (SIEMPRE SE EJECUTA)</t>
  </si>
  <si>
    <t>DIRECTAMENTE</t>
  </si>
  <si>
    <t>REDUCIR EL RIESGO</t>
  </si>
  <si>
    <t>Informar a la ofcina de Control Disciplinario Interno para su conocimiento y gestión.
Realizar reinducción a todo el equipo del proceso de Servicio a la Ciudadanía</t>
  </si>
  <si>
    <t>Documentar las acciones de control dentro de los documentos del proceso de Servicio a la Ciudadanía</t>
  </si>
  <si>
    <t>ENERO A NOVIEMBRE DE  2022</t>
  </si>
  <si>
    <t>¿El responsable tiene la autoridad y adecuada segregación de funciones en la ejecución del control?</t>
  </si>
  <si>
    <t>ADECUADO</t>
  </si>
  <si>
    <t>¿La oportunidad en que se ejecuta el control ayuda a prevenir la mitigación del riesgo o a detectar la materialización del riesgo de manera oportuna?</t>
  </si>
  <si>
    <t>Oportuna</t>
  </si>
  <si>
    <t>No. De columnas en la matriz de riesgo que se desplaza en el eje de la probabilidad.</t>
  </si>
  <si>
    <t>¿Las actividades que se desarrollan en el
control realmente buscan por si sola prevenir o detectar las causas que pueden dar origen al riesgo, Ej.: verificar, validar, cotejar, comparar, revisar, etc.?</t>
  </si>
  <si>
    <t>PREVENIR</t>
  </si>
  <si>
    <t>¿SE MATERIALIZO EL RIESGO DURANTE EL PERIODO?</t>
  </si>
  <si>
    <t>PRODUCTO O REGISTRO QUE QUEDA DE LA EJECUCIÓN DE LAS ACCIONES PARA FORTALECER EL RIESGO</t>
  </si>
  <si>
    <t>¿La fuente de información que se utiliza en el desarrollo del control es información confiable que permita mitigar el riesgo?</t>
  </si>
  <si>
    <t>CONFIABLE</t>
  </si>
  <si>
    <t>¿Las observaciones, desviaciones o diferencias identificadas como resultados de la ejecución del control son investigadas y resueltas de manera oportuna?</t>
  </si>
  <si>
    <t>SE INVESTIGAN Y SE RESUELVEN OPORTUNAMENTE</t>
  </si>
  <si>
    <t>Documentos del procesos actualizados</t>
  </si>
  <si>
    <t>¿Se deja evidencia o rastro de la ejecución del control que permita a cualquier tercero con la evidencia llegar a la misma conclusión?</t>
  </si>
  <si>
    <t>COMPLETA</t>
  </si>
  <si>
    <t>CONDICIONES RIESGO INHERENTE</t>
  </si>
  <si>
    <t>Asignado</t>
  </si>
  <si>
    <t>No Asignado</t>
  </si>
  <si>
    <t>MUY BAJA - MODERADO</t>
  </si>
  <si>
    <t>Adecuado</t>
  </si>
  <si>
    <t>Inadecuado</t>
  </si>
  <si>
    <t>BAJA</t>
  </si>
  <si>
    <t>MAYOR</t>
  </si>
  <si>
    <t>MUY BAJA - MAYOR</t>
  </si>
  <si>
    <t>ALTO</t>
  </si>
  <si>
    <t>Inoportuna</t>
  </si>
  <si>
    <t>MEDIA</t>
  </si>
  <si>
    <t>CATASTRÓFICO</t>
  </si>
  <si>
    <t>MUY BAJA - CATASTRÓFICO</t>
  </si>
  <si>
    <t>EXTREMO</t>
  </si>
  <si>
    <t>Prevenir</t>
  </si>
  <si>
    <t>Detectar</t>
  </si>
  <si>
    <t>No es un control</t>
  </si>
  <si>
    <t>ALTA</t>
  </si>
  <si>
    <t>BAJA - MODERADO</t>
  </si>
  <si>
    <t>Confiable</t>
  </si>
  <si>
    <t>No Confiable</t>
  </si>
  <si>
    <t>MUY ALTA</t>
  </si>
  <si>
    <t>BAJA - MAYOR</t>
  </si>
  <si>
    <t>Se investigan y resuelven oportunamente</t>
  </si>
  <si>
    <t>No se investigan, ni resuelven oportunamente</t>
  </si>
  <si>
    <t>BAJA - CATASTRÓFICO</t>
  </si>
  <si>
    <t>Completa</t>
  </si>
  <si>
    <t>Incopleta</t>
  </si>
  <si>
    <t>No existe</t>
  </si>
  <si>
    <t>Opciones de Manejo</t>
  </si>
  <si>
    <t>MEDIA - MODERADO</t>
  </si>
  <si>
    <t>MEDIA - MAYOR</t>
  </si>
  <si>
    <t>MEDIA - CATASTRÓFICO</t>
  </si>
  <si>
    <t>EVITAR EL RIESGO</t>
  </si>
  <si>
    <t>ALTA - MODERADO</t>
  </si>
  <si>
    <t>ALTA - MAYOR</t>
  </si>
  <si>
    <t>ALTA - CATASTRÓFICO</t>
  </si>
  <si>
    <t>MUY ALTA - MODERADO</t>
  </si>
  <si>
    <t>MUY ALTA - MAYOR</t>
  </si>
  <si>
    <t>SI</t>
  </si>
  <si>
    <t>MUY ALTA - CATASTRÓFICO</t>
  </si>
  <si>
    <t>NO</t>
  </si>
  <si>
    <t>FORMATO PARA DETERMINAR EL IMPACTO</t>
  </si>
  <si>
    <t xml:space="preserve">Nº </t>
  </si>
  <si>
    <t xml:space="preserve">PREGUNTA </t>
  </si>
  <si>
    <t>RESPUESTA</t>
  </si>
  <si>
    <t>SI EL RIESGO DE CORRUPCIÓN SE MATERIALIZA PODRÍA...</t>
  </si>
  <si>
    <t>¿Afectar al grupo de funcionarios del proceso?</t>
  </si>
  <si>
    <t>x</t>
  </si>
  <si>
    <t>¿Afectar el cumplimiento de metas y objetivos de la dependencia?</t>
  </si>
  <si>
    <t xml:space="preserve">¿Afectar el cumplimiento de misión de la Entidad? </t>
  </si>
  <si>
    <t>¿Afectar el cumplimiento de la misión del sector al que pertenece la Entidad?</t>
  </si>
  <si>
    <t>¿Generar pérdida de confianza de la Entidad, afectando su reputación?</t>
  </si>
  <si>
    <t>¿Generar pérdida de recursos económicos?</t>
  </si>
  <si>
    <t>¿Afectar la generación de los productos o la prestación de servicios?</t>
  </si>
  <si>
    <t>¿Dar lugar al detrimento de calidad de vida de la comunidad por la pérdida</t>
  </si>
  <si>
    <t>¿Generar pérdida de información de la Entidad?</t>
  </si>
  <si>
    <t>¿Generar intervención de los órganos de control, de la Fiscalía, u otro ente?</t>
  </si>
  <si>
    <t>¿Dar lugar a procesos sancionatorios?</t>
  </si>
  <si>
    <t>¿Dar lugar a procesos disciplinarios?</t>
  </si>
  <si>
    <t>¿Dar lugar a procesos fiscales?</t>
  </si>
  <si>
    <t>¿Dar lugar a procesos penales?</t>
  </si>
  <si>
    <t>¿Generar pérdida de credibilidad del sector?</t>
  </si>
  <si>
    <t>¿Ocasionar lesiones físicas o pérdida de vidas humanas?</t>
  </si>
  <si>
    <t>¿Afectar la imagen regional?</t>
  </si>
  <si>
    <t>¿Afectar la imagen nacional?</t>
  </si>
  <si>
    <t>¿Generar daño ambiental?</t>
  </si>
  <si>
    <t>TOTAL PREGUNTAS AFIRMATIVAS:                     
TOTAL PREGUNTAS NEGATIVAS:</t>
  </si>
  <si>
    <r>
      <t>·</t>
    </r>
    <r>
      <rPr>
        <sz val="7"/>
        <color theme="1"/>
        <rFont val="Times New Roman"/>
        <family val="1"/>
      </rPr>
      <t>  </t>
    </r>
    <r>
      <rPr>
        <sz val="11"/>
        <color theme="1"/>
        <rFont val="Times New Roman"/>
        <family val="1"/>
      </rPr>
      <t xml:space="preserve">Responder afirmativamente de </t>
    </r>
    <r>
      <rPr>
        <b/>
        <sz val="11"/>
        <color theme="1"/>
        <rFont val="Times New Roman"/>
        <family val="1"/>
      </rPr>
      <t>UNA a CINCO</t>
    </r>
    <r>
      <rPr>
        <sz val="11"/>
        <color theme="1"/>
        <rFont val="Times New Roman"/>
        <family val="1"/>
      </rPr>
      <t xml:space="preserve"> pregunta(s) genera un impacto </t>
    </r>
    <r>
      <rPr>
        <b/>
        <sz val="11"/>
        <color theme="1"/>
        <rFont val="Times New Roman"/>
        <family val="1"/>
      </rPr>
      <t>MODERADO.</t>
    </r>
  </si>
  <si>
    <r>
      <t>·</t>
    </r>
    <r>
      <rPr>
        <sz val="7"/>
        <color theme="1"/>
        <rFont val="Times New Roman"/>
        <family val="1"/>
      </rPr>
      <t xml:space="preserve">  </t>
    </r>
    <r>
      <rPr>
        <sz val="11"/>
        <color theme="1"/>
        <rFont val="Times New Roman"/>
        <family val="1"/>
      </rPr>
      <t xml:space="preserve">Responder afirmativamente de </t>
    </r>
    <r>
      <rPr>
        <b/>
        <sz val="11"/>
        <color theme="1"/>
        <rFont val="Times New Roman"/>
        <family val="1"/>
      </rPr>
      <t>SEIS a ONCE</t>
    </r>
    <r>
      <rPr>
        <sz val="11"/>
        <color theme="1"/>
        <rFont val="Times New Roman"/>
        <family val="1"/>
      </rPr>
      <t xml:space="preserve"> preguntas genera un impacto </t>
    </r>
    <r>
      <rPr>
        <b/>
        <sz val="11"/>
        <color theme="1"/>
        <rFont val="Times New Roman"/>
        <family val="1"/>
      </rPr>
      <t>MAYOR.</t>
    </r>
  </si>
  <si>
    <r>
      <t>·</t>
    </r>
    <r>
      <rPr>
        <sz val="7"/>
        <color theme="1"/>
        <rFont val="Times New Roman"/>
        <family val="1"/>
      </rPr>
      <t>  </t>
    </r>
    <r>
      <rPr>
        <sz val="11"/>
        <color theme="1"/>
        <rFont val="Times New Roman"/>
        <family val="1"/>
      </rPr>
      <t xml:space="preserve">Responder afirmativamente de </t>
    </r>
    <r>
      <rPr>
        <b/>
        <sz val="11"/>
        <color theme="1"/>
        <rFont val="Times New Roman"/>
        <family val="1"/>
      </rPr>
      <t>DOCE a DIECINUEVE</t>
    </r>
    <r>
      <rPr>
        <sz val="11"/>
        <color theme="1"/>
        <rFont val="Times New Roman"/>
        <family val="1"/>
      </rPr>
      <t xml:space="preserve"> preguntas genera un impacto </t>
    </r>
    <r>
      <rPr>
        <b/>
        <sz val="11"/>
        <color theme="1"/>
        <rFont val="Times New Roman"/>
        <family val="1"/>
      </rPr>
      <t>CATASTRÓFICO.</t>
    </r>
  </si>
  <si>
    <r>
      <rPr>
        <b/>
        <sz val="11"/>
        <color theme="1"/>
        <rFont val="Times New Roman"/>
        <family val="1"/>
      </rPr>
      <t xml:space="preserve">MODERADO: </t>
    </r>
    <r>
      <rPr>
        <sz val="11"/>
        <color theme="1"/>
        <rFont val="Times New Roman"/>
        <family val="1"/>
      </rPr>
      <t>Genera medianas consecuencias sobre la entidad.</t>
    </r>
  </si>
  <si>
    <r>
      <rPr>
        <b/>
        <sz val="11"/>
        <color theme="1"/>
        <rFont val="Times New Roman"/>
        <family val="1"/>
      </rPr>
      <t xml:space="preserve">MAYOR: </t>
    </r>
    <r>
      <rPr>
        <sz val="11"/>
        <color theme="1"/>
        <rFont val="Times New Roman"/>
        <family val="1"/>
      </rPr>
      <t>Genera altas consecuencias sobre la entidad.</t>
    </r>
  </si>
  <si>
    <r>
      <rPr>
        <b/>
        <sz val="11"/>
        <color theme="1"/>
        <rFont val="Times New Roman"/>
        <family val="1"/>
      </rPr>
      <t xml:space="preserve">CATASTROFICO: </t>
    </r>
    <r>
      <rPr>
        <sz val="11"/>
        <color theme="1"/>
        <rFont val="Times New Roman"/>
        <family val="1"/>
      </rPr>
      <t>Genera consecuencias desastrosas para la entidad.</t>
    </r>
  </si>
  <si>
    <t>E-DES-FT-020</t>
  </si>
  <si>
    <t>02</t>
  </si>
  <si>
    <t>DIRECCIONAMIENTO ESTRATÉGICO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</si>
</sst>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b/>
      <sz val="14"/>
      <color theme="1"/>
      <name val="Times New Roman"/>
      <family val="1"/>
    </font>
    <font>
      <sz val="12"/>
      <color theme="1"/>
      <name val="Times New Roman"/>
      <family val="1"/>
    </font>
    <font>
      <b/>
      <sz val="16"/>
      <color theme="1"/>
      <name val="Times New Roman"/>
      <family val="1"/>
    </font>
    <font>
      <b/>
      <sz val="12"/>
      <color theme="1"/>
      <name val="Times New Roman"/>
      <family val="1"/>
    </font>
    <font>
      <sz val="10"/>
      <color theme="0" tint="-0.34998626667073579"/>
      <name val="Times New Roman"/>
      <family val="1"/>
    </font>
    <font>
      <sz val="11"/>
      <color theme="1"/>
      <name val="Symbol"/>
      <family val="1"/>
      <charset val="2"/>
    </font>
    <font>
      <sz val="7"/>
      <color theme="1"/>
      <name val="Times New Roman"/>
      <family val="1"/>
    </font>
    <font>
      <sz val="16"/>
      <color theme="1"/>
      <name val="Times New Roman"/>
      <family val="1"/>
    </font>
    <font>
      <b/>
      <sz val="20"/>
      <color theme="1"/>
      <name val="Calibri"/>
      <family val="2"/>
      <scheme val="minor"/>
    </font>
    <font>
      <b/>
      <sz val="20"/>
      <color theme="1"/>
      <name val="Times New Roman"/>
      <family val="1"/>
    </font>
    <font>
      <sz val="14"/>
      <color theme="1"/>
      <name val="Times New Roman"/>
      <family val="1"/>
    </font>
    <font>
      <sz val="14"/>
      <name val="Times New Roman"/>
      <family val="1"/>
    </font>
    <font>
      <sz val="12"/>
      <name val="Times New Roman"/>
      <family val="1"/>
    </font>
    <font>
      <sz val="10"/>
      <color rgb="FF000000"/>
      <name val="Times New Roman"/>
      <family val="1"/>
    </font>
    <font>
      <sz val="10"/>
      <color rgb="FF00000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5" tint="0.59999389629810485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4">
    <xf numFmtId="0" fontId="0" fillId="0" borderId="0" xfId="0"/>
    <xf numFmtId="0" fontId="2" fillId="0" borderId="0" xfId="0" applyFont="1"/>
    <xf numFmtId="0" fontId="1" fillId="0" borderId="0" xfId="0" applyFont="1"/>
    <xf numFmtId="0" fontId="5" fillId="3" borderId="10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 wrapText="1"/>
    </xf>
    <xf numFmtId="0" fontId="8" fillId="0" borderId="12" xfId="0" applyFont="1" applyBorder="1" applyAlignment="1">
      <alignment horizontal="justify" vertical="top" wrapText="1"/>
    </xf>
    <xf numFmtId="0" fontId="1" fillId="0" borderId="13" xfId="0" applyFont="1" applyBorder="1" applyAlignment="1" applyProtection="1">
      <alignment horizontal="center" vertical="center" wrapText="1"/>
      <protection locked="0"/>
    </xf>
    <xf numFmtId="1" fontId="8" fillId="0" borderId="13" xfId="0" applyNumberFormat="1" applyFont="1" applyBorder="1" applyAlignment="1">
      <alignment horizontal="center" vertical="center"/>
    </xf>
    <xf numFmtId="0" fontId="8" fillId="0" borderId="15" xfId="0" applyFont="1" applyBorder="1" applyAlignment="1">
      <alignment horizontal="justify" vertical="top" wrapText="1"/>
    </xf>
    <xf numFmtId="0" fontId="1" fillId="0" borderId="16" xfId="0" applyFont="1" applyBorder="1" applyAlignment="1" applyProtection="1">
      <alignment horizontal="center" vertical="center" wrapText="1"/>
      <protection locked="0"/>
    </xf>
    <xf numFmtId="1" fontId="8" fillId="0" borderId="16" xfId="0" applyNumberFormat="1" applyFont="1" applyBorder="1" applyAlignment="1">
      <alignment horizontal="center" vertical="center"/>
    </xf>
    <xf numFmtId="0" fontId="8" fillId="0" borderId="0" xfId="0" applyFont="1" applyAlignment="1">
      <alignment vertical="top" wrapText="1"/>
    </xf>
    <xf numFmtId="0" fontId="8" fillId="5" borderId="1" xfId="0" applyFont="1" applyFill="1" applyBorder="1" applyAlignment="1">
      <alignment horizontal="center" vertical="center" wrapText="1"/>
    </xf>
    <xf numFmtId="0" fontId="8" fillId="0" borderId="19" xfId="0" applyFont="1" applyBorder="1" applyAlignment="1">
      <alignment horizontal="justify" vertical="top" wrapText="1"/>
    </xf>
    <xf numFmtId="0" fontId="3" fillId="7" borderId="36" xfId="0" applyFont="1" applyFill="1" applyBorder="1" applyAlignment="1">
      <alignment horizontal="justify" vertical="center" wrapText="1"/>
    </xf>
    <xf numFmtId="0" fontId="3" fillId="7" borderId="35" xfId="0" applyFont="1" applyFill="1" applyBorder="1" applyAlignment="1">
      <alignment horizontal="justify" vertical="center" wrapText="1"/>
    </xf>
    <xf numFmtId="0" fontId="4" fillId="0" borderId="35" xfId="0" applyFont="1" applyBorder="1" applyAlignment="1">
      <alignment horizontal="justify" vertical="center" wrapText="1"/>
    </xf>
    <xf numFmtId="0" fontId="3" fillId="7" borderId="35" xfId="0" applyFont="1" applyFill="1" applyBorder="1" applyAlignment="1">
      <alignment horizontal="center" vertical="center" wrapText="1"/>
    </xf>
    <xf numFmtId="0" fontId="3" fillId="7" borderId="34" xfId="0" applyFont="1" applyFill="1" applyBorder="1" applyAlignment="1">
      <alignment horizontal="justify" vertical="center" wrapText="1"/>
    </xf>
    <xf numFmtId="0" fontId="0" fillId="6" borderId="43" xfId="0" applyFill="1" applyBorder="1"/>
    <xf numFmtId="0" fontId="3" fillId="7" borderId="43" xfId="0" applyFont="1" applyFill="1" applyBorder="1" applyAlignment="1">
      <alignment horizontal="justify" vertical="center" wrapText="1"/>
    </xf>
    <xf numFmtId="0" fontId="0" fillId="0" borderId="0" xfId="0" applyAlignment="1">
      <alignment wrapText="1"/>
    </xf>
    <xf numFmtId="0" fontId="1" fillId="2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14" fontId="1" fillId="2" borderId="0" xfId="0" applyNumberFormat="1" applyFont="1" applyFill="1" applyAlignment="1">
      <alignment horizontal="center" vertical="center"/>
    </xf>
    <xf numFmtId="14" fontId="1" fillId="2" borderId="6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left" vertical="center"/>
    </xf>
    <xf numFmtId="0" fontId="1" fillId="8" borderId="1" xfId="0" applyFont="1" applyFill="1" applyBorder="1" applyAlignment="1">
      <alignment horizontal="center" vertical="center"/>
    </xf>
    <xf numFmtId="0" fontId="0" fillId="0" borderId="1" xfId="0" applyBorder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" fillId="2" borderId="8" xfId="0" applyFont="1" applyFill="1" applyBorder="1" applyAlignment="1">
      <alignment vertical="center"/>
    </xf>
    <xf numFmtId="0" fontId="1" fillId="8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5" fillId="3" borderId="23" xfId="0" applyFont="1" applyFill="1" applyBorder="1" applyAlignment="1">
      <alignment horizontal="center" vertical="center" wrapText="1"/>
    </xf>
    <xf numFmtId="0" fontId="1" fillId="3" borderId="20" xfId="0" applyFont="1" applyFill="1" applyBorder="1" applyAlignment="1">
      <alignment horizontal="center" vertical="center" wrapText="1"/>
    </xf>
    <xf numFmtId="0" fontId="8" fillId="0" borderId="50" xfId="0" applyFont="1" applyBorder="1" applyAlignment="1">
      <alignment horizontal="justify" vertical="top" wrapText="1"/>
    </xf>
    <xf numFmtId="0" fontId="1" fillId="0" borderId="51" xfId="0" applyFont="1" applyBorder="1" applyAlignment="1" applyProtection="1">
      <alignment horizontal="center" vertical="center" wrapText="1"/>
      <protection locked="0"/>
    </xf>
    <xf numFmtId="1" fontId="8" fillId="0" borderId="51" xfId="0" applyNumberFormat="1" applyFont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justify" vertical="center" wrapText="1"/>
      <protection locked="0"/>
    </xf>
    <xf numFmtId="0" fontId="1" fillId="3" borderId="23" xfId="0" applyFont="1" applyFill="1" applyBorder="1" applyAlignment="1">
      <alignment horizontal="center" vertical="center" wrapText="1"/>
    </xf>
    <xf numFmtId="0" fontId="1" fillId="3" borderId="26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49" fontId="10" fillId="2" borderId="1" xfId="0" applyNumberFormat="1" applyFont="1" applyFill="1" applyBorder="1" applyAlignment="1">
      <alignment horizontal="center" vertical="center"/>
    </xf>
    <xf numFmtId="14" fontId="10" fillId="2" borderId="1" xfId="0" applyNumberFormat="1" applyFont="1" applyFill="1" applyBorder="1" applyAlignment="1">
      <alignment horizontal="center" vertical="center"/>
    </xf>
    <xf numFmtId="0" fontId="10" fillId="8" borderId="43" xfId="0" applyFont="1" applyFill="1" applyBorder="1" applyAlignment="1">
      <alignment horizontal="left" vertical="center"/>
    </xf>
    <xf numFmtId="0" fontId="1" fillId="2" borderId="4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 wrapText="1"/>
    </xf>
    <xf numFmtId="0" fontId="3" fillId="7" borderId="40" xfId="0" applyFont="1" applyFill="1" applyBorder="1" applyAlignment="1">
      <alignment vertical="center" wrapText="1"/>
    </xf>
    <xf numFmtId="0" fontId="3" fillId="7" borderId="39" xfId="0" applyFont="1" applyFill="1" applyBorder="1" applyAlignment="1">
      <alignment horizontal="center" vertical="center" wrapText="1"/>
    </xf>
    <xf numFmtId="0" fontId="18" fillId="2" borderId="31" xfId="0" applyFont="1" applyFill="1" applyBorder="1" applyAlignment="1">
      <alignment horizontal="left" vertical="center" wrapText="1"/>
    </xf>
    <xf numFmtId="0" fontId="19" fillId="2" borderId="32" xfId="0" applyFont="1" applyFill="1" applyBorder="1" applyAlignment="1">
      <alignment horizontal="left" vertical="center" wrapText="1"/>
    </xf>
    <xf numFmtId="0" fontId="19" fillId="2" borderId="33" xfId="0" applyFont="1" applyFill="1" applyBorder="1" applyAlignment="1">
      <alignment horizontal="left" vertical="center" wrapText="1"/>
    </xf>
    <xf numFmtId="0" fontId="10" fillId="2" borderId="5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38" xfId="0" applyFont="1" applyFill="1" applyBorder="1" applyAlignment="1">
      <alignment horizontal="center" vertical="center"/>
    </xf>
    <xf numFmtId="0" fontId="10" fillId="2" borderId="39" xfId="0" applyFont="1" applyFill="1" applyBorder="1" applyAlignment="1">
      <alignment horizontal="center" vertical="center"/>
    </xf>
    <xf numFmtId="0" fontId="10" fillId="2" borderId="40" xfId="0" applyFont="1" applyFill="1" applyBorder="1" applyAlignment="1">
      <alignment horizontal="center" vertical="center"/>
    </xf>
    <xf numFmtId="0" fontId="10" fillId="2" borderId="42" xfId="0" applyFont="1" applyFill="1" applyBorder="1" applyAlignment="1">
      <alignment horizontal="center" vertical="center"/>
    </xf>
    <xf numFmtId="0" fontId="10" fillId="2" borderId="41" xfId="0" applyFont="1" applyFill="1" applyBorder="1" applyAlignment="1">
      <alignment horizontal="center" vertical="center"/>
    </xf>
    <xf numFmtId="0" fontId="10" fillId="2" borderId="35" xfId="0" applyFont="1" applyFill="1" applyBorder="1" applyAlignment="1">
      <alignment horizontal="center" vertical="center"/>
    </xf>
    <xf numFmtId="0" fontId="1" fillId="3" borderId="38" xfId="0" applyFont="1" applyFill="1" applyBorder="1" applyAlignment="1">
      <alignment horizontal="center" vertical="center"/>
    </xf>
    <xf numFmtId="0" fontId="1" fillId="3" borderId="40" xfId="0" applyFont="1" applyFill="1" applyBorder="1" applyAlignment="1">
      <alignment horizontal="center" vertical="center"/>
    </xf>
    <xf numFmtId="0" fontId="1" fillId="3" borderId="57" xfId="0" applyFont="1" applyFill="1" applyBorder="1" applyAlignment="1">
      <alignment horizontal="center" vertical="center"/>
    </xf>
    <xf numFmtId="0" fontId="1" fillId="3" borderId="36" xfId="0" applyFont="1" applyFill="1" applyBorder="1" applyAlignment="1">
      <alignment horizontal="center" vertical="center"/>
    </xf>
    <xf numFmtId="0" fontId="1" fillId="3" borderId="42" xfId="0" applyFont="1" applyFill="1" applyBorder="1" applyAlignment="1">
      <alignment horizontal="center" vertical="center"/>
    </xf>
    <xf numFmtId="0" fontId="1" fillId="3" borderId="35" xfId="0" applyFont="1" applyFill="1" applyBorder="1" applyAlignment="1">
      <alignment horizontal="center" vertical="center"/>
    </xf>
    <xf numFmtId="0" fontId="2" fillId="0" borderId="21" xfId="0" applyFont="1" applyBorder="1" applyAlignment="1" applyProtection="1">
      <alignment horizontal="center" vertical="center" wrapText="1"/>
      <protection locked="0"/>
    </xf>
    <xf numFmtId="0" fontId="2" fillId="0" borderId="44" xfId="0" applyFont="1" applyBorder="1" applyAlignment="1" applyProtection="1">
      <alignment horizontal="center" vertical="center" wrapText="1"/>
      <protection locked="0"/>
    </xf>
    <xf numFmtId="0" fontId="20" fillId="0" borderId="20" xfId="0" applyFont="1" applyBorder="1" applyAlignment="1" applyProtection="1">
      <alignment horizontal="center" vertical="center" wrapText="1"/>
      <protection locked="0"/>
    </xf>
    <xf numFmtId="0" fontId="2" fillId="0" borderId="20" xfId="0" applyFont="1" applyBorder="1" applyAlignment="1" applyProtection="1">
      <alignment horizontal="center" vertical="center" wrapText="1"/>
      <protection locked="0"/>
    </xf>
    <xf numFmtId="0" fontId="2" fillId="0" borderId="46" xfId="0" applyFont="1" applyBorder="1" applyAlignment="1" applyProtection="1">
      <alignment horizontal="center" vertical="center" wrapText="1"/>
      <protection locked="0"/>
    </xf>
    <xf numFmtId="14" fontId="14" fillId="2" borderId="4" xfId="0" applyNumberFormat="1" applyFont="1" applyFill="1" applyBorder="1" applyAlignment="1">
      <alignment horizontal="center" vertical="center"/>
    </xf>
    <xf numFmtId="0" fontId="14" fillId="2" borderId="5" xfId="0" applyFont="1" applyFill="1" applyBorder="1" applyAlignment="1">
      <alignment horizontal="center" vertical="center"/>
    </xf>
    <xf numFmtId="0" fontId="5" fillId="0" borderId="8" xfId="0" applyFont="1" applyBorder="1" applyAlignment="1" applyProtection="1">
      <alignment horizontal="center" vertical="center" wrapText="1"/>
      <protection locked="0"/>
    </xf>
    <xf numFmtId="0" fontId="5" fillId="0" borderId="10" xfId="0" applyFont="1" applyBorder="1" applyAlignment="1" applyProtection="1">
      <alignment horizontal="center" vertical="center" wrapText="1"/>
      <protection locked="0"/>
    </xf>
    <xf numFmtId="0" fontId="5" fillId="0" borderId="49" xfId="0" applyFont="1" applyBorder="1" applyAlignment="1" applyProtection="1">
      <alignment horizontal="center" vertical="center" wrapText="1"/>
      <protection locked="0"/>
    </xf>
    <xf numFmtId="0" fontId="3" fillId="0" borderId="8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49" xfId="0" applyFont="1" applyBorder="1" applyAlignment="1">
      <alignment horizontal="center" vertical="center" wrapText="1"/>
    </xf>
    <xf numFmtId="0" fontId="2" fillId="0" borderId="27" xfId="0" applyFont="1" applyBorder="1" applyAlignment="1" applyProtection="1">
      <alignment horizontal="center" vertical="center" wrapText="1"/>
      <protection locked="0"/>
    </xf>
    <xf numFmtId="0" fontId="2" fillId="0" borderId="47" xfId="0" applyFont="1" applyBorder="1" applyAlignment="1" applyProtection="1">
      <alignment horizontal="center" vertical="center" wrapText="1"/>
      <protection locked="0"/>
    </xf>
    <xf numFmtId="0" fontId="1" fillId="3" borderId="8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49" xfId="0" applyFont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17" fillId="0" borderId="8" xfId="0" applyFont="1" applyBorder="1" applyAlignment="1" applyProtection="1">
      <alignment horizontal="center" vertical="center" wrapText="1"/>
      <protection locked="0"/>
    </xf>
    <xf numFmtId="0" fontId="17" fillId="0" borderId="10" xfId="0" applyFont="1" applyBorder="1" applyAlignment="1" applyProtection="1">
      <alignment horizontal="center" vertical="center" wrapText="1"/>
      <protection locked="0"/>
    </xf>
    <xf numFmtId="0" fontId="17" fillId="0" borderId="49" xfId="0" applyFont="1" applyBorder="1" applyAlignment="1" applyProtection="1">
      <alignment horizontal="center" vertical="center" wrapText="1"/>
      <protection locked="0"/>
    </xf>
    <xf numFmtId="14" fontId="2" fillId="0" borderId="21" xfId="0" applyNumberFormat="1" applyFont="1" applyBorder="1" applyAlignment="1" applyProtection="1">
      <alignment horizontal="center" vertical="center"/>
      <protection locked="0"/>
    </xf>
    <xf numFmtId="0" fontId="2" fillId="0" borderId="21" xfId="0" applyFont="1" applyBorder="1" applyAlignment="1" applyProtection="1">
      <alignment horizontal="center" vertical="center"/>
      <protection locked="0"/>
    </xf>
    <xf numFmtId="0" fontId="2" fillId="0" borderId="44" xfId="0" applyFont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>
      <alignment horizontal="center" vertical="center"/>
    </xf>
    <xf numFmtId="0" fontId="1" fillId="2" borderId="60" xfId="0" applyFont="1" applyFill="1" applyBorder="1" applyAlignment="1">
      <alignment horizontal="center" vertical="center"/>
    </xf>
    <xf numFmtId="0" fontId="1" fillId="2" borderId="58" xfId="0" applyFont="1" applyFill="1" applyBorder="1" applyAlignment="1">
      <alignment horizontal="center" vertical="center"/>
    </xf>
    <xf numFmtId="0" fontId="1" fillId="2" borderId="59" xfId="0" applyFont="1" applyFill="1" applyBorder="1" applyAlignment="1">
      <alignment horizontal="center" vertical="center"/>
    </xf>
    <xf numFmtId="0" fontId="1" fillId="3" borderId="54" xfId="0" applyFont="1" applyFill="1" applyBorder="1" applyAlignment="1">
      <alignment horizontal="center"/>
    </xf>
    <xf numFmtId="0" fontId="1" fillId="3" borderId="55" xfId="0" applyFont="1" applyFill="1" applyBorder="1" applyAlignment="1">
      <alignment horizontal="center"/>
    </xf>
    <xf numFmtId="0" fontId="1" fillId="3" borderId="56" xfId="0" applyFont="1" applyFill="1" applyBorder="1" applyAlignment="1">
      <alignment horizontal="center"/>
    </xf>
    <xf numFmtId="0" fontId="1" fillId="3" borderId="30" xfId="0" applyFont="1" applyFill="1" applyBorder="1" applyAlignment="1">
      <alignment horizontal="center"/>
    </xf>
    <xf numFmtId="0" fontId="1" fillId="3" borderId="29" xfId="0" applyFont="1" applyFill="1" applyBorder="1" applyAlignment="1">
      <alignment horizontal="center"/>
    </xf>
    <xf numFmtId="0" fontId="1" fillId="3" borderId="28" xfId="0" applyFont="1" applyFill="1" applyBorder="1" applyAlignment="1">
      <alignment horizontal="center"/>
    </xf>
    <xf numFmtId="0" fontId="1" fillId="3" borderId="21" xfId="0" applyFont="1" applyFill="1" applyBorder="1" applyAlignment="1">
      <alignment horizontal="center" vertical="center" wrapText="1"/>
    </xf>
    <xf numFmtId="0" fontId="1" fillId="3" borderId="24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1" fillId="3" borderId="22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0" fontId="5" fillId="3" borderId="8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 wrapText="1"/>
    </xf>
    <xf numFmtId="0" fontId="1" fillId="3" borderId="20" xfId="0" applyFont="1" applyFill="1" applyBorder="1" applyAlignment="1">
      <alignment horizontal="center" vertical="center" wrapText="1"/>
    </xf>
    <xf numFmtId="0" fontId="16" fillId="0" borderId="21" xfId="0" applyFont="1" applyBorder="1" applyAlignment="1" applyProtection="1">
      <alignment horizontal="center" vertical="center" wrapText="1"/>
      <protection locked="0"/>
    </xf>
    <xf numFmtId="0" fontId="16" fillId="0" borderId="44" xfId="0" applyFont="1" applyBorder="1" applyAlignment="1" applyProtection="1">
      <alignment horizontal="center" vertical="center" wrapText="1"/>
      <protection locked="0"/>
    </xf>
    <xf numFmtId="0" fontId="17" fillId="0" borderId="8" xfId="0" applyFont="1" applyBorder="1" applyAlignment="1" applyProtection="1">
      <alignment horizontal="justify" vertical="center" wrapText="1"/>
      <protection locked="0"/>
    </xf>
    <xf numFmtId="0" fontId="17" fillId="0" borderId="10" xfId="0" applyFont="1" applyBorder="1" applyAlignment="1" applyProtection="1">
      <alignment horizontal="justify" vertical="center" wrapText="1"/>
      <protection locked="0"/>
    </xf>
    <xf numFmtId="0" fontId="17" fillId="0" borderId="49" xfId="0" applyFont="1" applyBorder="1" applyAlignment="1" applyProtection="1">
      <alignment horizontal="justify" vertical="center" wrapText="1"/>
      <protection locked="0"/>
    </xf>
    <xf numFmtId="0" fontId="17" fillId="0" borderId="1" xfId="0" applyFont="1" applyBorder="1" applyAlignment="1" applyProtection="1">
      <alignment horizontal="center" vertical="center" wrapText="1"/>
      <protection locked="0"/>
    </xf>
    <xf numFmtId="0" fontId="17" fillId="0" borderId="1" xfId="0" applyFont="1" applyBorder="1" applyAlignment="1" applyProtection="1">
      <alignment horizontal="center" vertical="center"/>
      <protection locked="0"/>
    </xf>
    <xf numFmtId="0" fontId="17" fillId="0" borderId="45" xfId="0" applyFont="1" applyBorder="1" applyAlignment="1" applyProtection="1">
      <alignment horizontal="center" vertical="center"/>
      <protection locked="0"/>
    </xf>
    <xf numFmtId="0" fontId="5" fillId="0" borderId="24" xfId="0" applyFont="1" applyBorder="1" applyAlignment="1" applyProtection="1">
      <alignment horizontal="center" vertical="center" wrapText="1"/>
      <protection locked="0"/>
    </xf>
    <xf numFmtId="0" fontId="5" fillId="0" borderId="23" xfId="0" applyFont="1" applyBorder="1" applyAlignment="1" applyProtection="1">
      <alignment horizontal="center" vertical="center" wrapText="1"/>
      <protection locked="0"/>
    </xf>
    <xf numFmtId="0" fontId="5" fillId="0" borderId="48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45" xfId="0" applyFont="1" applyBorder="1" applyAlignment="1" applyProtection="1">
      <alignment horizontal="center" vertical="center" wrapText="1"/>
      <protection locked="0"/>
    </xf>
    <xf numFmtId="0" fontId="6" fillId="2" borderId="8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49" xfId="0" applyFont="1" applyFill="1" applyBorder="1" applyAlignment="1">
      <alignment horizontal="center" vertical="center"/>
    </xf>
    <xf numFmtId="0" fontId="18" fillId="0" borderId="1" xfId="0" applyFont="1" applyBorder="1" applyAlignment="1" applyProtection="1">
      <alignment horizontal="justify" vertical="center" wrapText="1"/>
      <protection locked="0"/>
    </xf>
    <xf numFmtId="0" fontId="18" fillId="0" borderId="1" xfId="0" applyFont="1" applyBorder="1" applyAlignment="1" applyProtection="1">
      <alignment horizontal="justify" vertical="center"/>
      <protection locked="0"/>
    </xf>
    <xf numFmtId="0" fontId="18" fillId="0" borderId="45" xfId="0" applyFont="1" applyBorder="1" applyAlignment="1" applyProtection="1">
      <alignment horizontal="justify" vertical="center"/>
      <protection locked="0"/>
    </xf>
    <xf numFmtId="1" fontId="9" fillId="0" borderId="14" xfId="0" applyNumberFormat="1" applyFont="1" applyBorder="1" applyAlignment="1">
      <alignment horizontal="center" vertical="center" wrapText="1"/>
    </xf>
    <xf numFmtId="1" fontId="9" fillId="0" borderId="17" xfId="0" applyNumberFormat="1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49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52" xfId="0" applyFont="1" applyBorder="1" applyAlignment="1">
      <alignment horizontal="center" vertical="center" wrapText="1"/>
    </xf>
    <xf numFmtId="0" fontId="1" fillId="3" borderId="27" xfId="0" applyFont="1" applyFill="1" applyBorder="1" applyAlignment="1">
      <alignment horizontal="center" vertical="center" wrapText="1"/>
    </xf>
    <xf numFmtId="0" fontId="1" fillId="0" borderId="2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6" borderId="27" xfId="0" applyFont="1" applyFill="1" applyBorder="1" applyAlignment="1" applyProtection="1">
      <alignment horizontal="justify" vertical="center" wrapText="1"/>
      <protection locked="0"/>
    </xf>
    <xf numFmtId="0" fontId="1" fillId="6" borderId="26" xfId="0" applyFont="1" applyFill="1" applyBorder="1" applyAlignment="1" applyProtection="1">
      <alignment horizontal="justify" vertical="center" wrapText="1"/>
      <protection locked="0"/>
    </xf>
    <xf numFmtId="0" fontId="1" fillId="3" borderId="39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41" xfId="0" applyFont="1" applyFill="1" applyBorder="1" applyAlignment="1">
      <alignment horizontal="center" vertical="center"/>
    </xf>
    <xf numFmtId="0" fontId="8" fillId="0" borderId="27" xfId="0" applyFont="1" applyBorder="1" applyAlignment="1" applyProtection="1">
      <alignment horizontal="justify" vertical="center" wrapText="1"/>
      <protection locked="0"/>
    </xf>
    <xf numFmtId="0" fontId="8" fillId="0" borderId="47" xfId="0" applyFont="1" applyBorder="1" applyAlignment="1" applyProtection="1">
      <alignment horizontal="justify" vertical="center"/>
      <protection locked="0"/>
    </xf>
    <xf numFmtId="0" fontId="2" fillId="0" borderId="27" xfId="0" applyFont="1" applyBorder="1" applyAlignment="1" applyProtection="1">
      <alignment horizontal="center"/>
      <protection locked="0"/>
    </xf>
    <xf numFmtId="0" fontId="2" fillId="0" borderId="53" xfId="0" applyFont="1" applyBorder="1" applyAlignment="1" applyProtection="1">
      <alignment horizontal="center"/>
      <protection locked="0"/>
    </xf>
    <xf numFmtId="0" fontId="11" fillId="0" borderId="1" xfId="0" applyFont="1" applyBorder="1" applyAlignment="1" applyProtection="1">
      <alignment horizontal="center" vertical="center" wrapText="1"/>
      <protection locked="0"/>
    </xf>
    <xf numFmtId="0" fontId="11" fillId="0" borderId="45" xfId="0" applyFont="1" applyBorder="1" applyAlignment="1" applyProtection="1">
      <alignment horizontal="center" vertical="center" wrapText="1"/>
      <protection locked="0"/>
    </xf>
    <xf numFmtId="0" fontId="20" fillId="0" borderId="1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2" fillId="0" borderId="45" xfId="0" applyFont="1" applyBorder="1" applyAlignment="1" applyProtection="1">
      <alignment horizontal="left" vertical="center" wrapText="1"/>
      <protection locked="0"/>
    </xf>
    <xf numFmtId="0" fontId="21" fillId="0" borderId="1" xfId="0" applyFont="1" applyBorder="1" applyAlignment="1" applyProtection="1">
      <alignment horizontal="left" vertical="center" wrapText="1"/>
      <protection locked="0"/>
    </xf>
    <xf numFmtId="0" fontId="21" fillId="0" borderId="45" xfId="0" applyFont="1" applyBorder="1" applyAlignment="1" applyProtection="1">
      <alignment horizontal="left" vertical="center" wrapText="1"/>
      <protection locked="0"/>
    </xf>
    <xf numFmtId="0" fontId="7" fillId="4" borderId="1" xfId="0" applyFont="1" applyFill="1" applyBorder="1" applyAlignment="1">
      <alignment horizontal="center" vertical="center" wrapText="1"/>
    </xf>
    <xf numFmtId="0" fontId="7" fillId="4" borderId="45" xfId="0" applyFont="1" applyFill="1" applyBorder="1" applyAlignment="1">
      <alignment horizontal="center" vertical="center" wrapText="1"/>
    </xf>
    <xf numFmtId="0" fontId="9" fillId="5" borderId="8" xfId="0" applyFont="1" applyFill="1" applyBorder="1" applyAlignment="1">
      <alignment horizontal="center" vertical="center" wrapText="1"/>
    </xf>
    <xf numFmtId="0" fontId="9" fillId="5" borderId="10" xfId="0" applyFont="1" applyFill="1" applyBorder="1" applyAlignment="1">
      <alignment horizontal="center" vertical="center" wrapText="1"/>
    </xf>
    <xf numFmtId="0" fontId="9" fillId="5" borderId="49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49" xfId="0" applyFont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left"/>
    </xf>
    <xf numFmtId="0" fontId="4" fillId="6" borderId="32" xfId="0" applyFont="1" applyFill="1" applyBorder="1" applyAlignment="1">
      <alignment horizontal="left"/>
    </xf>
    <xf numFmtId="0" fontId="4" fillId="6" borderId="33" xfId="0" applyFont="1" applyFill="1" applyBorder="1" applyAlignment="1">
      <alignment horizontal="left"/>
    </xf>
    <xf numFmtId="0" fontId="4" fillId="6" borderId="42" xfId="0" applyFont="1" applyFill="1" applyBorder="1" applyAlignment="1">
      <alignment horizontal="left"/>
    </xf>
    <xf numFmtId="0" fontId="4" fillId="6" borderId="41" xfId="0" applyFont="1" applyFill="1" applyBorder="1" applyAlignment="1">
      <alignment horizontal="left"/>
    </xf>
    <xf numFmtId="0" fontId="4" fillId="6" borderId="35" xfId="0" applyFont="1" applyFill="1" applyBorder="1" applyAlignment="1">
      <alignment horizontal="left"/>
    </xf>
    <xf numFmtId="0" fontId="3" fillId="7" borderId="31" xfId="0" applyFont="1" applyFill="1" applyBorder="1" applyAlignment="1">
      <alignment horizontal="center" vertical="center" wrapText="1"/>
    </xf>
    <xf numFmtId="0" fontId="3" fillId="7" borderId="32" xfId="0" applyFont="1" applyFill="1" applyBorder="1" applyAlignment="1">
      <alignment horizontal="center" vertical="center" wrapText="1"/>
    </xf>
    <xf numFmtId="0" fontId="3" fillId="7" borderId="33" xfId="0" applyFont="1" applyFill="1" applyBorder="1" applyAlignment="1">
      <alignment horizontal="center" vertical="center" wrapText="1"/>
    </xf>
    <xf numFmtId="0" fontId="3" fillId="7" borderId="37" xfId="0" applyFont="1" applyFill="1" applyBorder="1" applyAlignment="1">
      <alignment horizontal="justify" vertical="center" wrapText="1"/>
    </xf>
    <xf numFmtId="0" fontId="3" fillId="7" borderId="34" xfId="0" applyFont="1" applyFill="1" applyBorder="1" applyAlignment="1">
      <alignment horizontal="justify" vertical="center" wrapText="1"/>
    </xf>
    <xf numFmtId="0" fontId="3" fillId="7" borderId="31" xfId="0" applyFont="1" applyFill="1" applyBorder="1" applyAlignment="1">
      <alignment horizontal="justify" vertical="center" wrapText="1"/>
    </xf>
    <xf numFmtId="0" fontId="3" fillId="7" borderId="33" xfId="0" applyFont="1" applyFill="1" applyBorder="1" applyAlignment="1">
      <alignment horizontal="justify" vertical="center" wrapText="1"/>
    </xf>
    <xf numFmtId="0" fontId="12" fillId="7" borderId="1" xfId="0" applyFont="1" applyFill="1" applyBorder="1" applyAlignment="1">
      <alignment horizontal="left" vertical="center" wrapText="1"/>
    </xf>
    <xf numFmtId="0" fontId="12" fillId="7" borderId="1" xfId="0" applyFont="1" applyFill="1" applyBorder="1" applyAlignment="1">
      <alignment horizontal="justify" vertical="top" wrapText="1"/>
    </xf>
    <xf numFmtId="0" fontId="12" fillId="7" borderId="8" xfId="0" applyFont="1" applyFill="1" applyBorder="1" applyAlignment="1">
      <alignment horizontal="justify" vertical="top" wrapText="1"/>
    </xf>
    <xf numFmtId="0" fontId="3" fillId="7" borderId="30" xfId="0" applyFont="1" applyFill="1" applyBorder="1" applyAlignment="1">
      <alignment horizontal="center" vertical="center" wrapText="1"/>
    </xf>
    <xf numFmtId="0" fontId="3" fillId="7" borderId="29" xfId="0" applyFont="1" applyFill="1" applyBorder="1" applyAlignment="1">
      <alignment horizontal="center" vertical="center" wrapText="1"/>
    </xf>
  </cellXfs>
  <cellStyles count="1">
    <cellStyle name="Normal" xfId="0" builtinId="0"/>
  </cellStyles>
  <dxfs count="6">
    <dxf>
      <fill>
        <patternFill>
          <bgColor rgb="FFFFFF00"/>
        </patternFill>
      </fill>
    </dxf>
    <dxf>
      <fill>
        <patternFill>
          <bgColor rgb="FFEC6114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EC6114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325938</xdr:colOff>
      <xdr:row>0</xdr:row>
      <xdr:rowOff>58368</xdr:rowOff>
    </xdr:from>
    <xdr:to>
      <xdr:col>0</xdr:col>
      <xdr:colOff>1452562</xdr:colOff>
      <xdr:row>3</xdr:row>
      <xdr:rowOff>314543</xdr:rowOff>
    </xdr:to>
    <xdr:pic>
      <xdr:nvPicPr>
        <xdr:cNvPr id="2" name="Imagen 16">
          <a:extLst>
            <a:ext uri="{FF2B5EF4-FFF2-40B4-BE49-F238E27FC236}">
              <a16:creationId xmlns:a16="http://schemas.microsoft.com/office/drawing/2014/main" id="{4FF0CBF4-891B-4CFB-B552-B82D1FDF6D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5938" y="58368"/>
          <a:ext cx="1126624" cy="12563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E744E3-1C34-452E-A48F-B01625855956}">
  <dimension ref="A1:AJ22"/>
  <sheetViews>
    <sheetView showGridLines="0" tabSelected="1" zoomScale="50" zoomScaleNormal="50" zoomScaleSheetLayoutView="50" workbookViewId="0">
      <selection activeCell="O8" sqref="O8"/>
    </sheetView>
  </sheetViews>
  <sheetFormatPr baseColWidth="10" defaultColWidth="11.42578125" defaultRowHeight="15" x14ac:dyDescent="0.25"/>
  <cols>
    <col min="1" max="1" width="36.85546875" customWidth="1"/>
    <col min="2" max="4" width="32.5703125" customWidth="1"/>
    <col min="5" max="6" width="20.85546875" customWidth="1"/>
    <col min="7" max="7" width="20.85546875" hidden="1" customWidth="1"/>
    <col min="8" max="8" width="25.42578125" customWidth="1"/>
    <col min="9" max="9" width="59.140625" customWidth="1"/>
    <col min="10" max="10" width="53.7109375" customWidth="1"/>
    <col min="11" max="11" width="24.5703125" customWidth="1"/>
    <col min="12" max="12" width="0" hidden="1" customWidth="1"/>
    <col min="13" max="15" width="24.5703125" customWidth="1"/>
    <col min="16" max="16" width="19.7109375" customWidth="1"/>
    <col min="17" max="17" width="25.140625" customWidth="1"/>
    <col min="18" max="19" width="25.140625" hidden="1" customWidth="1"/>
    <col min="20" max="20" width="25.140625" customWidth="1"/>
    <col min="21" max="21" width="16.5703125" customWidth="1"/>
    <col min="22" max="24" width="25.42578125" customWidth="1"/>
    <col min="25" max="25" width="1.7109375" customWidth="1"/>
    <col min="26" max="28" width="33.42578125" customWidth="1"/>
    <col min="29" max="29" width="40.28515625" customWidth="1"/>
    <col min="30" max="30" width="34.85546875" customWidth="1"/>
    <col min="31" max="31" width="2.28515625" customWidth="1"/>
    <col min="32" max="32" width="42.5703125" customWidth="1"/>
    <col min="33" max="33" width="50.28515625" customWidth="1"/>
    <col min="34" max="36" width="11.42578125" customWidth="1"/>
  </cols>
  <sheetData>
    <row r="1" spans="1:36" ht="27" customHeight="1" x14ac:dyDescent="0.25">
      <c r="A1" s="108"/>
      <c r="B1" s="66" t="s">
        <v>162</v>
      </c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  <c r="AA1" s="67"/>
      <c r="AB1" s="67"/>
      <c r="AC1" s="68"/>
      <c r="AD1" s="64" t="s">
        <v>0</v>
      </c>
      <c r="AE1" s="65"/>
      <c r="AF1" s="65"/>
      <c r="AG1" s="52" t="s">
        <v>160</v>
      </c>
      <c r="AH1" s="1"/>
      <c r="AI1" s="1"/>
      <c r="AJ1" s="1"/>
    </row>
    <row r="2" spans="1:36" ht="27" customHeight="1" thickBot="1" x14ac:dyDescent="0.3">
      <c r="A2" s="108"/>
      <c r="B2" s="69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  <c r="AC2" s="71"/>
      <c r="AD2" s="64" t="s">
        <v>1</v>
      </c>
      <c r="AE2" s="65"/>
      <c r="AF2" s="65"/>
      <c r="AG2" s="53" t="s">
        <v>161</v>
      </c>
      <c r="AH2" s="1"/>
      <c r="AI2" s="1"/>
      <c r="AJ2" s="1"/>
    </row>
    <row r="3" spans="1:36" ht="27" customHeight="1" x14ac:dyDescent="0.25">
      <c r="A3" s="108"/>
      <c r="B3" s="66" t="s">
        <v>2</v>
      </c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  <c r="AC3" s="68"/>
      <c r="AD3" s="64" t="s">
        <v>3</v>
      </c>
      <c r="AE3" s="65"/>
      <c r="AF3" s="65"/>
      <c r="AG3" s="52" t="s">
        <v>4</v>
      </c>
      <c r="AH3" s="1"/>
      <c r="AI3" s="1"/>
      <c r="AJ3" s="1"/>
    </row>
    <row r="4" spans="1:36" ht="27" customHeight="1" thickBot="1" x14ac:dyDescent="0.3">
      <c r="A4" s="108"/>
      <c r="B4" s="69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70"/>
      <c r="Y4" s="70"/>
      <c r="Z4" s="70"/>
      <c r="AA4" s="70"/>
      <c r="AB4" s="70"/>
      <c r="AC4" s="71"/>
      <c r="AD4" s="64" t="s">
        <v>5</v>
      </c>
      <c r="AE4" s="65"/>
      <c r="AF4" s="65"/>
      <c r="AG4" s="54">
        <v>44838</v>
      </c>
      <c r="AH4" s="1"/>
      <c r="AI4" s="1"/>
      <c r="AJ4" s="1"/>
    </row>
    <row r="5" spans="1:36" ht="27" customHeight="1" thickBot="1" x14ac:dyDescent="0.3">
      <c r="A5" s="26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4"/>
      <c r="AD5" s="33"/>
      <c r="AE5" s="1"/>
      <c r="AF5" s="1"/>
      <c r="AG5" s="1"/>
      <c r="AH5" s="1"/>
      <c r="AI5" s="1"/>
      <c r="AJ5" s="1"/>
    </row>
    <row r="6" spans="1:36" ht="59.25" customHeight="1" thickBot="1" x14ac:dyDescent="0.3">
      <c r="A6" s="55" t="s">
        <v>6</v>
      </c>
      <c r="B6" s="109" t="s">
        <v>7</v>
      </c>
      <c r="C6" s="110"/>
      <c r="D6" s="110"/>
      <c r="E6" s="110"/>
      <c r="F6" s="110"/>
      <c r="G6" s="110"/>
      <c r="H6" s="111"/>
      <c r="I6" s="23"/>
      <c r="J6" s="29"/>
      <c r="K6" s="32" t="s">
        <v>8</v>
      </c>
      <c r="L6" s="31"/>
      <c r="M6" s="83">
        <v>44956</v>
      </c>
      <c r="N6" s="84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4"/>
      <c r="AD6" s="23"/>
      <c r="AE6" s="1"/>
      <c r="AF6" s="1"/>
      <c r="AG6" s="1"/>
      <c r="AH6" s="1"/>
      <c r="AI6" s="1"/>
      <c r="AJ6" s="1"/>
    </row>
    <row r="7" spans="1:36" ht="27" customHeight="1" thickBot="1" x14ac:dyDescent="0.3">
      <c r="A7" s="30"/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4"/>
      <c r="AD7" s="23"/>
      <c r="AE7" s="1"/>
      <c r="AF7" s="1"/>
      <c r="AG7" s="1"/>
      <c r="AH7" s="1"/>
      <c r="AI7" s="1"/>
      <c r="AJ7" s="1"/>
    </row>
    <row r="8" spans="1:36" ht="59.25" customHeight="1" thickBot="1" x14ac:dyDescent="0.3">
      <c r="A8" s="55" t="s">
        <v>9</v>
      </c>
      <c r="B8" s="61" t="s">
        <v>10</v>
      </c>
      <c r="C8" s="62"/>
      <c r="D8" s="62"/>
      <c r="E8" s="62"/>
      <c r="F8" s="62"/>
      <c r="G8" s="62"/>
      <c r="H8" s="62"/>
      <c r="I8" s="63"/>
      <c r="J8" s="23"/>
      <c r="K8" s="27" t="s">
        <v>11</v>
      </c>
      <c r="L8" s="27"/>
      <c r="M8" s="27" t="s">
        <v>12</v>
      </c>
      <c r="N8" s="27" t="s">
        <v>13</v>
      </c>
      <c r="O8" s="27" t="s">
        <v>13</v>
      </c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4"/>
      <c r="AD8" s="23"/>
      <c r="AE8" s="1"/>
      <c r="AF8" s="1"/>
      <c r="AG8" s="1"/>
      <c r="AH8" s="1"/>
      <c r="AI8" s="1"/>
      <c r="AJ8" s="1"/>
    </row>
    <row r="9" spans="1:36" ht="59.25" customHeight="1" thickBot="1" x14ac:dyDescent="0.3">
      <c r="A9" s="55" t="s">
        <v>14</v>
      </c>
      <c r="B9" s="61" t="s">
        <v>15</v>
      </c>
      <c r="C9" s="62"/>
      <c r="D9" s="62"/>
      <c r="E9" s="62"/>
      <c r="F9" s="62"/>
      <c r="G9" s="62"/>
      <c r="H9" s="62"/>
      <c r="I9" s="63"/>
      <c r="J9" s="23"/>
      <c r="K9" s="57" t="s">
        <v>16</v>
      </c>
      <c r="L9" s="28"/>
      <c r="M9" s="28"/>
      <c r="N9" s="28"/>
      <c r="O9" s="57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4"/>
      <c r="AD9" s="23"/>
      <c r="AE9" s="1"/>
      <c r="AF9" s="1"/>
      <c r="AG9" s="1"/>
      <c r="AH9" s="1"/>
      <c r="AI9" s="1"/>
      <c r="AJ9" s="1"/>
    </row>
    <row r="10" spans="1:36" ht="15.75" customHeight="1" x14ac:dyDescent="0.25">
      <c r="A10" s="23"/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4"/>
      <c r="AD10" s="23"/>
      <c r="AE10" s="1"/>
      <c r="AF10" s="1"/>
      <c r="AG10" s="1"/>
      <c r="AH10" s="1"/>
      <c r="AI10" s="1"/>
      <c r="AJ10" s="1"/>
    </row>
    <row r="11" spans="1:36" ht="15.75" customHeight="1" thickBot="1" x14ac:dyDescent="0.3">
      <c r="A11" s="46"/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2"/>
      <c r="AA11" s="22"/>
      <c r="AB11" s="22"/>
      <c r="AC11" s="25"/>
      <c r="AD11" s="56"/>
      <c r="AE11" s="1"/>
      <c r="AF11" s="1"/>
      <c r="AG11" s="1"/>
      <c r="AH11" s="1"/>
      <c r="AI11" s="1"/>
      <c r="AJ11" s="1"/>
    </row>
    <row r="12" spans="1:36" x14ac:dyDescent="0.25">
      <c r="A12" s="112" t="s">
        <v>17</v>
      </c>
      <c r="B12" s="113"/>
      <c r="C12" s="113"/>
      <c r="D12" s="114"/>
      <c r="E12" s="115" t="s">
        <v>18</v>
      </c>
      <c r="F12" s="116"/>
      <c r="G12" s="116"/>
      <c r="H12" s="116"/>
      <c r="I12" s="116"/>
      <c r="J12" s="116"/>
      <c r="K12" s="116"/>
      <c r="L12" s="116"/>
      <c r="M12" s="116"/>
      <c r="N12" s="116"/>
      <c r="O12" s="116"/>
      <c r="P12" s="116"/>
      <c r="Q12" s="116"/>
      <c r="R12" s="116"/>
      <c r="S12" s="116"/>
      <c r="T12" s="116"/>
      <c r="U12" s="116"/>
      <c r="V12" s="116"/>
      <c r="W12" s="116"/>
      <c r="X12" s="117"/>
      <c r="Y12" s="40"/>
      <c r="Z12" s="72" t="s">
        <v>19</v>
      </c>
      <c r="AA12" s="163"/>
      <c r="AB12" s="163"/>
      <c r="AC12" s="163"/>
      <c r="AD12" s="73"/>
      <c r="AE12" s="1"/>
      <c r="AF12" s="72" t="s">
        <v>20</v>
      </c>
      <c r="AG12" s="73"/>
      <c r="AH12" s="1"/>
      <c r="AI12" s="1"/>
      <c r="AJ12" s="1"/>
    </row>
    <row r="13" spans="1:36" x14ac:dyDescent="0.25">
      <c r="A13" s="118" t="s">
        <v>21</v>
      </c>
      <c r="B13" s="99" t="s">
        <v>22</v>
      </c>
      <c r="C13" s="99" t="s">
        <v>23</v>
      </c>
      <c r="D13" s="130" t="s">
        <v>24</v>
      </c>
      <c r="E13" s="159" t="s">
        <v>25</v>
      </c>
      <c r="F13" s="160"/>
      <c r="G13" s="160"/>
      <c r="H13" s="160"/>
      <c r="I13" s="120" t="s">
        <v>26</v>
      </c>
      <c r="J13" s="121"/>
      <c r="K13" s="121"/>
      <c r="L13" s="121"/>
      <c r="M13" s="121"/>
      <c r="N13" s="121"/>
      <c r="O13" s="121"/>
      <c r="P13" s="121"/>
      <c r="Q13" s="121"/>
      <c r="R13" s="34"/>
      <c r="S13" s="34"/>
      <c r="T13" s="120" t="s">
        <v>27</v>
      </c>
      <c r="U13" s="121"/>
      <c r="V13" s="121"/>
      <c r="W13" s="121"/>
      <c r="X13" s="122"/>
      <c r="Y13" s="40"/>
      <c r="Z13" s="74"/>
      <c r="AA13" s="164"/>
      <c r="AB13" s="164"/>
      <c r="AC13" s="164"/>
      <c r="AD13" s="75"/>
      <c r="AE13" s="1"/>
      <c r="AF13" s="74"/>
      <c r="AG13" s="75"/>
      <c r="AH13" s="2"/>
      <c r="AI13" s="2"/>
      <c r="AJ13" s="2"/>
    </row>
    <row r="14" spans="1:36" ht="30.75" customHeight="1" thickBot="1" x14ac:dyDescent="0.3">
      <c r="A14" s="118"/>
      <c r="B14" s="99"/>
      <c r="C14" s="99"/>
      <c r="D14" s="130"/>
      <c r="E14" s="123" t="s">
        <v>28</v>
      </c>
      <c r="F14" s="124"/>
      <c r="G14" s="124"/>
      <c r="H14" s="124"/>
      <c r="I14" s="125" t="s">
        <v>29</v>
      </c>
      <c r="J14" s="126" t="s">
        <v>30</v>
      </c>
      <c r="K14" s="126" t="s">
        <v>31</v>
      </c>
      <c r="L14" s="127" t="s">
        <v>32</v>
      </c>
      <c r="M14" s="99" t="s">
        <v>33</v>
      </c>
      <c r="N14" s="129" t="s">
        <v>34</v>
      </c>
      <c r="O14" s="93" t="s">
        <v>35</v>
      </c>
      <c r="P14" s="99" t="s">
        <v>36</v>
      </c>
      <c r="Q14" s="93" t="s">
        <v>37</v>
      </c>
      <c r="R14" s="93" t="s">
        <v>38</v>
      </c>
      <c r="S14" s="37"/>
      <c r="T14" s="100" t="s">
        <v>39</v>
      </c>
      <c r="U14" s="99" t="s">
        <v>40</v>
      </c>
      <c r="V14" s="93" t="s">
        <v>41</v>
      </c>
      <c r="W14" s="99" t="s">
        <v>42</v>
      </c>
      <c r="X14" s="130"/>
      <c r="Y14" s="47"/>
      <c r="Z14" s="76"/>
      <c r="AA14" s="165"/>
      <c r="AB14" s="165"/>
      <c r="AC14" s="165"/>
      <c r="AD14" s="77"/>
      <c r="AE14" s="2"/>
      <c r="AF14" s="76"/>
      <c r="AG14" s="77"/>
      <c r="AH14" s="2"/>
      <c r="AI14" s="1"/>
      <c r="AJ14" s="2"/>
    </row>
    <row r="15" spans="1:36" ht="74.25" customHeight="1" x14ac:dyDescent="0.25">
      <c r="A15" s="119"/>
      <c r="B15" s="93"/>
      <c r="C15" s="93"/>
      <c r="D15" s="158"/>
      <c r="E15" s="41" t="s">
        <v>43</v>
      </c>
      <c r="F15" s="39" t="s">
        <v>44</v>
      </c>
      <c r="G15" s="3"/>
      <c r="H15" s="4" t="s">
        <v>45</v>
      </c>
      <c r="I15" s="100"/>
      <c r="J15" s="126"/>
      <c r="K15" s="126"/>
      <c r="L15" s="128"/>
      <c r="M15" s="99"/>
      <c r="N15" s="94"/>
      <c r="O15" s="94"/>
      <c r="P15" s="99"/>
      <c r="Q15" s="94"/>
      <c r="R15" s="94"/>
      <c r="S15" s="38"/>
      <c r="T15" s="101"/>
      <c r="U15" s="99"/>
      <c r="V15" s="94"/>
      <c r="W15" s="35" t="s">
        <v>46</v>
      </c>
      <c r="X15" s="42" t="s">
        <v>47</v>
      </c>
      <c r="Y15" s="47"/>
      <c r="Z15" s="50" t="s">
        <v>48</v>
      </c>
      <c r="AA15" s="36" t="s">
        <v>49</v>
      </c>
      <c r="AB15" s="36" t="s">
        <v>50</v>
      </c>
      <c r="AC15" s="36" t="s">
        <v>51</v>
      </c>
      <c r="AD15" s="51" t="s">
        <v>52</v>
      </c>
      <c r="AE15" s="2"/>
      <c r="AF15" s="50" t="s">
        <v>53</v>
      </c>
      <c r="AG15" s="51" t="s">
        <v>54</v>
      </c>
      <c r="AH15" s="2"/>
      <c r="AI15" s="1"/>
      <c r="AJ15" s="2"/>
    </row>
    <row r="16" spans="1:36" ht="41.25" customHeight="1" x14ac:dyDescent="0.25">
      <c r="A16" s="131">
        <v>1</v>
      </c>
      <c r="B16" s="133" t="s">
        <v>55</v>
      </c>
      <c r="C16" s="136" t="s">
        <v>56</v>
      </c>
      <c r="D16" s="136" t="s">
        <v>57</v>
      </c>
      <c r="E16" s="139" t="s">
        <v>58</v>
      </c>
      <c r="F16" s="142" t="s">
        <v>59</v>
      </c>
      <c r="G16" s="85" t="str">
        <f>+CONCATENATE(E16," - ",F16)</f>
        <v>MUY BAJA - MODERADO</v>
      </c>
      <c r="H16" s="144" t="str">
        <f>+VLOOKUP(G16,Datos!D3:E17,2,FALSE)</f>
        <v>MODERADO</v>
      </c>
      <c r="I16" s="147" t="s">
        <v>60</v>
      </c>
      <c r="J16" s="5" t="s">
        <v>61</v>
      </c>
      <c r="K16" s="6" t="s">
        <v>62</v>
      </c>
      <c r="L16" s="7">
        <f>IF(K16="ASIGNADO",15,IF(K16="NO ASIGNADO",0,""))</f>
        <v>15</v>
      </c>
      <c r="M16" s="150">
        <f>SUM(L16:L22)</f>
        <v>100</v>
      </c>
      <c r="N16" s="152" t="s">
        <v>63</v>
      </c>
      <c r="O16" s="98">
        <f>IF(O19="DÉBIL",0,IF(O19="MODERADO",50,IF(O19="FUERTE",100,"")))</f>
        <v>100</v>
      </c>
      <c r="P16" s="95" t="str">
        <f>IF(AND(M19="FUERTE",N16="FUERTE (SIEMPRE SE EJECUTA)"),"NO","SÍ")</f>
        <v>NO</v>
      </c>
      <c r="Q16" s="182" t="s">
        <v>64</v>
      </c>
      <c r="R16" s="88" t="str">
        <f>IF(AND(E16="MUY BAJA",Q19=2),"MUY BAJA",IF(AND(E16="BAJA",Q19=2),"MUY BAJA",IF(AND(E16="MEDIA",Q19=2),"MUY BAJA",IF(AND(E16="ALTA",Q19=2),"BAJA",IF(AND(E16="MUY ALTA",Q19=2),"MEDIA",IF(AND(E16="MUY BAJA",Q19=1),"MUY BAJA",IF(AND(E16="BAJA",Q19=1),"MUY BAJA",IF(AND(E16="MEDIA",Q19=1),"BAJA",IF(AND(E16="ALTA",Q19=1),"MEDIA",IF(AND(E16="MUY ALTA",Q19=1),"ALTA",E16))))))))))</f>
        <v>MUY BAJA</v>
      </c>
      <c r="S16" s="85" t="str">
        <f>+CONCATENATE(R16," - ",F16)</f>
        <v>MUY BAJA - MODERADO</v>
      </c>
      <c r="T16" s="144" t="str">
        <f>+VLOOKUP(S16,Datos!$D$3:$E$17,2,FALSE)</f>
        <v>MODERADO</v>
      </c>
      <c r="U16" s="183" t="s">
        <v>65</v>
      </c>
      <c r="V16" s="166" t="s">
        <v>66</v>
      </c>
      <c r="W16" s="102" t="s">
        <v>67</v>
      </c>
      <c r="X16" s="91" t="s">
        <v>68</v>
      </c>
      <c r="Y16" s="48"/>
      <c r="Z16" s="105"/>
      <c r="AA16" s="172"/>
      <c r="AB16" s="175"/>
      <c r="AC16" s="170"/>
      <c r="AD16" s="81"/>
      <c r="AE16" s="1"/>
      <c r="AF16" s="78"/>
      <c r="AG16" s="80"/>
      <c r="AH16" s="1"/>
      <c r="AI16" s="1"/>
      <c r="AJ16" s="1"/>
    </row>
    <row r="17" spans="1:36" ht="55.5" customHeight="1" x14ac:dyDescent="0.25">
      <c r="A17" s="131"/>
      <c r="B17" s="134"/>
      <c r="C17" s="137"/>
      <c r="D17" s="137"/>
      <c r="E17" s="140"/>
      <c r="F17" s="142"/>
      <c r="G17" s="86"/>
      <c r="H17" s="145"/>
      <c r="I17" s="148"/>
      <c r="J17" s="8" t="s">
        <v>69</v>
      </c>
      <c r="K17" s="9" t="s">
        <v>70</v>
      </c>
      <c r="L17" s="10">
        <f>IF(K17="ADECUADO",15,IF(K17="INADECUADO",0,""))</f>
        <v>15</v>
      </c>
      <c r="M17" s="151"/>
      <c r="N17" s="153"/>
      <c r="O17" s="98"/>
      <c r="P17" s="96"/>
      <c r="Q17" s="182"/>
      <c r="R17" s="89"/>
      <c r="S17" s="86"/>
      <c r="T17" s="145"/>
      <c r="U17" s="184"/>
      <c r="V17" s="167"/>
      <c r="W17" s="103"/>
      <c r="X17" s="92"/>
      <c r="Y17" s="48"/>
      <c r="Z17" s="106"/>
      <c r="AA17" s="173"/>
      <c r="AB17" s="175"/>
      <c r="AC17" s="170"/>
      <c r="AD17" s="81"/>
      <c r="AE17" s="1"/>
      <c r="AF17" s="78"/>
      <c r="AG17" s="81"/>
      <c r="AH17" s="1"/>
      <c r="AI17" s="1"/>
      <c r="AJ17" s="1"/>
    </row>
    <row r="18" spans="1:36" ht="69" customHeight="1" x14ac:dyDescent="0.25">
      <c r="A18" s="131"/>
      <c r="B18" s="134"/>
      <c r="C18" s="137"/>
      <c r="D18" s="137"/>
      <c r="E18" s="140"/>
      <c r="F18" s="142"/>
      <c r="G18" s="86"/>
      <c r="H18" s="145"/>
      <c r="I18" s="148"/>
      <c r="J18" s="11" t="s">
        <v>71</v>
      </c>
      <c r="K18" s="9" t="s">
        <v>72</v>
      </c>
      <c r="L18" s="10">
        <f>IF(K18="OPORTUNA",15,IF(K18="INOPORTUNA",0,""))</f>
        <v>15</v>
      </c>
      <c r="M18" s="151"/>
      <c r="N18" s="153"/>
      <c r="O18" s="98"/>
      <c r="P18" s="96"/>
      <c r="Q18" s="12" t="s">
        <v>73</v>
      </c>
      <c r="R18" s="89"/>
      <c r="S18" s="86"/>
      <c r="T18" s="145"/>
      <c r="U18" s="184"/>
      <c r="V18" s="167"/>
      <c r="W18" s="103"/>
      <c r="X18" s="92"/>
      <c r="Y18" s="48"/>
      <c r="Z18" s="106"/>
      <c r="AA18" s="173"/>
      <c r="AB18" s="175"/>
      <c r="AC18" s="170"/>
      <c r="AD18" s="81"/>
      <c r="AE18" s="1"/>
      <c r="AF18" s="78"/>
      <c r="AG18" s="81"/>
      <c r="AH18" s="1"/>
      <c r="AI18" s="1"/>
      <c r="AJ18" s="1"/>
    </row>
    <row r="19" spans="1:36" ht="86.25" customHeight="1" x14ac:dyDescent="0.25">
      <c r="A19" s="131"/>
      <c r="B19" s="134"/>
      <c r="C19" s="137"/>
      <c r="D19" s="137"/>
      <c r="E19" s="140"/>
      <c r="F19" s="142"/>
      <c r="G19" s="86"/>
      <c r="H19" s="145"/>
      <c r="I19" s="148"/>
      <c r="J19" s="8" t="s">
        <v>74</v>
      </c>
      <c r="K19" s="9" t="s">
        <v>75</v>
      </c>
      <c r="L19" s="10">
        <f>IF(K19="PREVENIR",15,IF(K19="DETECTAR",10,IF(K19="NO ES UN CONTROL",0,"")))</f>
        <v>15</v>
      </c>
      <c r="M19" s="155" t="str">
        <f>IF(M16&lt;86,"DÉBIL",IF(M16&lt;96,"MODERADO",IF(M16&lt;101,"FUERTE","")))</f>
        <v>FUERTE</v>
      </c>
      <c r="N19" s="153"/>
      <c r="O19" s="177" t="str">
        <f>IF(AND(M19="FUERTE",N16="FUERTE (SIEMPRE SE EJECUTA)"),"FUERTE",IF(OR(M19="DÉBIL",N16="DÉBIL (NO SE EJECUTA)"),"DÉBIL",IF(OR(M19="MODERADO",N16="MODERADO (ALGUNAS VECES)"),"MODERADO")))</f>
        <v>FUERTE</v>
      </c>
      <c r="P19" s="96"/>
      <c r="Q19" s="179">
        <f>IF(AND($O$19="FUERTE",$Q$16="DIRECTAMENTE"),2,IF(AND($O$19="FUERTE",$Q$16="DIRECTAMENTE"),2,IF(AND($O$19="FUERTE",$Q$16="DIRECTAMENTE"),2,IF(AND($O$19="FUERTE",$Q$16="NO DISMINUYE"),0,IF(AND($O$19="MODERADO",$Q$16="DIRECTAMENTE"),1,IF(AND($O$19="MODERADO",$Q$16="DIRECTAMENTE"),1,IF(AND($O$19="MODERADO",$Q$16="DIRECTAMENTE"),1,IF(AND($O$19="MODERADO",$Q$16="NO DISMINUYE"),0,"N/A"))))))))</f>
        <v>2</v>
      </c>
      <c r="R19" s="89"/>
      <c r="S19" s="86"/>
      <c r="T19" s="145"/>
      <c r="U19" s="184"/>
      <c r="V19" s="161" t="s">
        <v>76</v>
      </c>
      <c r="W19" s="103"/>
      <c r="X19" s="161" t="s">
        <v>77</v>
      </c>
      <c r="Y19" s="49"/>
      <c r="Z19" s="106"/>
      <c r="AA19" s="173"/>
      <c r="AB19" s="175"/>
      <c r="AC19" s="170"/>
      <c r="AD19" s="81"/>
      <c r="AE19" s="1"/>
      <c r="AF19" s="78"/>
      <c r="AG19" s="81"/>
      <c r="AH19" s="1"/>
      <c r="AI19" s="1"/>
      <c r="AJ19" s="1"/>
    </row>
    <row r="20" spans="1:36" ht="75.75" customHeight="1" x14ac:dyDescent="0.25">
      <c r="A20" s="131"/>
      <c r="B20" s="134"/>
      <c r="C20" s="137"/>
      <c r="D20" s="137"/>
      <c r="E20" s="140"/>
      <c r="F20" s="142"/>
      <c r="G20" s="86"/>
      <c r="H20" s="145"/>
      <c r="I20" s="148"/>
      <c r="J20" s="8" t="s">
        <v>78</v>
      </c>
      <c r="K20" s="9" t="s">
        <v>79</v>
      </c>
      <c r="L20" s="10">
        <f>IF(K20="CONFIABLE",15,IF(K20="NO CONFIABLE",0,""))</f>
        <v>15</v>
      </c>
      <c r="M20" s="156"/>
      <c r="N20" s="153"/>
      <c r="O20" s="177"/>
      <c r="P20" s="96"/>
      <c r="Q20" s="180"/>
      <c r="R20" s="89"/>
      <c r="S20" s="86"/>
      <c r="T20" s="145"/>
      <c r="U20" s="184"/>
      <c r="V20" s="162"/>
      <c r="W20" s="103"/>
      <c r="X20" s="162"/>
      <c r="Y20" s="49"/>
      <c r="Z20" s="106"/>
      <c r="AA20" s="173"/>
      <c r="AB20" s="175"/>
      <c r="AC20" s="170"/>
      <c r="AD20" s="81"/>
      <c r="AE20" s="1"/>
      <c r="AF20" s="78"/>
      <c r="AG20" s="81"/>
      <c r="AH20" s="1"/>
      <c r="AI20" s="1"/>
      <c r="AJ20" s="1"/>
    </row>
    <row r="21" spans="1:36" ht="66.75" customHeight="1" x14ac:dyDescent="0.25">
      <c r="A21" s="131"/>
      <c r="B21" s="134"/>
      <c r="C21" s="137"/>
      <c r="D21" s="137"/>
      <c r="E21" s="140"/>
      <c r="F21" s="142"/>
      <c r="G21" s="86"/>
      <c r="H21" s="145"/>
      <c r="I21" s="148"/>
      <c r="J21" s="8" t="s">
        <v>80</v>
      </c>
      <c r="K21" s="9" t="s">
        <v>81</v>
      </c>
      <c r="L21" s="10">
        <f>IF(K21="SE INVESTIGAN Y SE RESUELVEN OPORTUNAMENTE",15,IF(K21="NO SE INVESTIGAN Y SE RESUELVEN OPORTUNAMENTE",0,""))</f>
        <v>15</v>
      </c>
      <c r="M21" s="156"/>
      <c r="N21" s="153"/>
      <c r="O21" s="177"/>
      <c r="P21" s="96"/>
      <c r="Q21" s="180"/>
      <c r="R21" s="89"/>
      <c r="S21" s="86"/>
      <c r="T21" s="145"/>
      <c r="U21" s="184"/>
      <c r="V21" s="168"/>
      <c r="W21" s="103"/>
      <c r="X21" s="102" t="s">
        <v>82</v>
      </c>
      <c r="Y21" s="48"/>
      <c r="Z21" s="106"/>
      <c r="AA21" s="173"/>
      <c r="AB21" s="175"/>
      <c r="AC21" s="170"/>
      <c r="AD21" s="81"/>
      <c r="AE21" s="1"/>
      <c r="AF21" s="78"/>
      <c r="AG21" s="81"/>
      <c r="AH21" s="1"/>
      <c r="AI21" s="1"/>
      <c r="AJ21" s="1"/>
    </row>
    <row r="22" spans="1:36" ht="51" customHeight="1" thickBot="1" x14ac:dyDescent="0.3">
      <c r="A22" s="132"/>
      <c r="B22" s="135"/>
      <c r="C22" s="138"/>
      <c r="D22" s="138"/>
      <c r="E22" s="141"/>
      <c r="F22" s="143"/>
      <c r="G22" s="87"/>
      <c r="H22" s="146"/>
      <c r="I22" s="149"/>
      <c r="J22" s="43" t="s">
        <v>83</v>
      </c>
      <c r="K22" s="44" t="s">
        <v>84</v>
      </c>
      <c r="L22" s="45">
        <f>IF(K22="COMPLETA",10,IF(K22="INCOMPLETA",5,IF(K22="NO EXISTE",0,"")))</f>
        <v>10</v>
      </c>
      <c r="M22" s="157"/>
      <c r="N22" s="154"/>
      <c r="O22" s="178"/>
      <c r="P22" s="97"/>
      <c r="Q22" s="181"/>
      <c r="R22" s="90"/>
      <c r="S22" s="87"/>
      <c r="T22" s="146"/>
      <c r="U22" s="185"/>
      <c r="V22" s="169"/>
      <c r="W22" s="104"/>
      <c r="X22" s="104"/>
      <c r="Y22" s="48"/>
      <c r="Z22" s="107"/>
      <c r="AA22" s="174"/>
      <c r="AB22" s="176"/>
      <c r="AC22" s="171"/>
      <c r="AD22" s="82"/>
      <c r="AE22" s="1"/>
      <c r="AF22" s="79"/>
      <c r="AG22" s="82"/>
      <c r="AH22" s="1"/>
      <c r="AI22" s="1"/>
      <c r="AJ22" s="1"/>
    </row>
  </sheetData>
  <dataConsolidate/>
  <mergeCells count="72">
    <mergeCell ref="O19:O22"/>
    <mergeCell ref="Q19:Q22"/>
    <mergeCell ref="Q16:Q17"/>
    <mergeCell ref="T16:T22"/>
    <mergeCell ref="U16:U22"/>
    <mergeCell ref="S16:S22"/>
    <mergeCell ref="X19:X20"/>
    <mergeCell ref="Z12:AD14"/>
    <mergeCell ref="V16:V18"/>
    <mergeCell ref="V19:V20"/>
    <mergeCell ref="V21:V22"/>
    <mergeCell ref="AC16:AC22"/>
    <mergeCell ref="X21:X22"/>
    <mergeCell ref="AA16:AA22"/>
    <mergeCell ref="AB16:AB22"/>
    <mergeCell ref="AD16:AD22"/>
    <mergeCell ref="C13:C15"/>
    <mergeCell ref="D13:D15"/>
    <mergeCell ref="E13:H13"/>
    <mergeCell ref="I13:Q13"/>
    <mergeCell ref="R14:R15"/>
    <mergeCell ref="F16:F22"/>
    <mergeCell ref="H16:H22"/>
    <mergeCell ref="I16:I22"/>
    <mergeCell ref="M16:M18"/>
    <mergeCell ref="N16:N22"/>
    <mergeCell ref="M19:M22"/>
    <mergeCell ref="A16:A22"/>
    <mergeCell ref="B16:B22"/>
    <mergeCell ref="C16:C22"/>
    <mergeCell ref="D16:D22"/>
    <mergeCell ref="E16:E22"/>
    <mergeCell ref="A1:A4"/>
    <mergeCell ref="B6:H6"/>
    <mergeCell ref="A12:D12"/>
    <mergeCell ref="E12:X12"/>
    <mergeCell ref="A13:A15"/>
    <mergeCell ref="B13:B15"/>
    <mergeCell ref="T13:X13"/>
    <mergeCell ref="E14:H14"/>
    <mergeCell ref="I14:I15"/>
    <mergeCell ref="J14:J15"/>
    <mergeCell ref="K14:K15"/>
    <mergeCell ref="L14:L15"/>
    <mergeCell ref="M14:M15"/>
    <mergeCell ref="N14:N15"/>
    <mergeCell ref="V14:V15"/>
    <mergeCell ref="W14:X14"/>
    <mergeCell ref="AF12:AG14"/>
    <mergeCell ref="AF16:AF22"/>
    <mergeCell ref="AG16:AG22"/>
    <mergeCell ref="M6:N6"/>
    <mergeCell ref="G16:G22"/>
    <mergeCell ref="R16:R22"/>
    <mergeCell ref="X16:X18"/>
    <mergeCell ref="Q14:Q15"/>
    <mergeCell ref="O14:O15"/>
    <mergeCell ref="P16:P22"/>
    <mergeCell ref="O16:O18"/>
    <mergeCell ref="P14:P15"/>
    <mergeCell ref="T14:T15"/>
    <mergeCell ref="U14:U15"/>
    <mergeCell ref="W16:W22"/>
    <mergeCell ref="Z16:Z22"/>
    <mergeCell ref="B8:I8"/>
    <mergeCell ref="B9:I9"/>
    <mergeCell ref="AD1:AF1"/>
    <mergeCell ref="AD2:AF2"/>
    <mergeCell ref="AD3:AF3"/>
    <mergeCell ref="AD4:AF4"/>
    <mergeCell ref="B1:AC2"/>
    <mergeCell ref="B3:AC4"/>
  </mergeCells>
  <conditionalFormatting sqref="H16:H22">
    <cfRule type="containsText" dxfId="5" priority="12" operator="containsText" text="EXTREMO">
      <formula>NOT(ISERROR(SEARCH("EXTREMO",H16)))</formula>
    </cfRule>
    <cfRule type="containsText" dxfId="4" priority="13" operator="containsText" text="ALTO">
      <formula>NOT(ISERROR(SEARCH("ALTO",H16)))</formula>
    </cfRule>
    <cfRule type="containsText" dxfId="3" priority="14" operator="containsText" text="MODERADO">
      <formula>NOT(ISERROR(SEARCH("MODERADO",H16)))</formula>
    </cfRule>
  </conditionalFormatting>
  <conditionalFormatting sqref="T16:T22">
    <cfRule type="containsText" dxfId="2" priority="1" operator="containsText" text="EXTREMO">
      <formula>NOT(ISERROR(SEARCH("EXTREMO",T16)))</formula>
    </cfRule>
    <cfRule type="containsText" dxfId="1" priority="2" operator="containsText" text="ALTO">
      <formula>NOT(ISERROR(SEARCH("ALTO",T16)))</formula>
    </cfRule>
    <cfRule type="containsText" dxfId="0" priority="3" operator="containsText" text="MODERADO">
      <formula>NOT(ISERROR(SEARCH("MODERADO",T16)))</formula>
    </cfRule>
  </conditionalFormatting>
  <dataValidations count="2">
    <dataValidation type="list" allowBlank="1" showInputMessage="1" showErrorMessage="1" sqref="Q16:Q17" xr:uid="{3993155C-8C7B-472E-BF88-20C663FE241B}">
      <formula1>$AE$19:$AE$21</formula1>
    </dataValidation>
    <dataValidation type="list" allowBlank="1" showInputMessage="1" showErrorMessage="1" sqref="N16" xr:uid="{EDDBC3DB-91F3-4817-A532-7D28217786C7}">
      <formula1>$AE$14:$AF$14</formula1>
    </dataValidation>
  </dataValidations>
  <pageMargins left="0.70866141732283472" right="0.70866141732283472" top="0.74803149606299213" bottom="0.74803149606299213" header="0.31496062992125984" footer="0.31496062992125984"/>
  <pageSetup scale="14" fitToWidth="2" fitToHeight="2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showInputMessage="1" showErrorMessage="1" xr:uid="{DF3E83F7-E827-41D4-9D70-8EC7813050C7}">
          <x14:formula1>
            <xm:f>Datos!$J$5:$L$5</xm:f>
          </x14:formula1>
          <xm:sqref>K19</xm:sqref>
        </x14:dataValidation>
        <x14:dataValidation type="list" allowBlank="1" showInputMessage="1" showErrorMessage="1" xr:uid="{6F7C15BA-07C8-43F7-9DB3-EA011C717F84}">
          <x14:formula1>
            <xm:f>Datos!$A$11:$A$13</xm:f>
          </x14:formula1>
          <xm:sqref>U16:U22</xm:sqref>
        </x14:dataValidation>
        <x14:dataValidation type="list" allowBlank="1" showInputMessage="1" showErrorMessage="1" xr:uid="{8E3CFAC4-75A6-40F4-AAD1-9F34E51B3EEE}">
          <x14:formula1>
            <xm:f>Datos!$J$7:$K$7</xm:f>
          </x14:formula1>
          <xm:sqref>K21</xm:sqref>
        </x14:dataValidation>
        <x14:dataValidation type="list" allowBlank="1" showInputMessage="1" showErrorMessage="1" xr:uid="{27D28193-0F75-4F4D-8D32-298C19D42BA7}">
          <x14:formula1>
            <xm:f>Datos!$J$6:$K$6</xm:f>
          </x14:formula1>
          <xm:sqref>K20</xm:sqref>
        </x14:dataValidation>
        <x14:dataValidation type="list" allowBlank="1" showInputMessage="1" showErrorMessage="1" xr:uid="{9ECA6DED-0CE3-4D86-A286-D1DCAA54D3E6}">
          <x14:formula1>
            <xm:f>Datos!$J$3:$K$3</xm:f>
          </x14:formula1>
          <xm:sqref>K17</xm:sqref>
        </x14:dataValidation>
        <x14:dataValidation type="list" allowBlank="1" showInputMessage="1" showErrorMessage="1" xr:uid="{47CAD802-F707-465A-99CA-6FF7C8FCEAFA}">
          <x14:formula1>
            <xm:f>Datos!$J$2:$K$2</xm:f>
          </x14:formula1>
          <xm:sqref>K16</xm:sqref>
        </x14:dataValidation>
        <x14:dataValidation type="list" allowBlank="1" showInputMessage="1" showErrorMessage="1" xr:uid="{F2859424-D928-4BD9-B7C5-0D6120E7EAE8}">
          <x14:formula1>
            <xm:f>Datos!$J$8:$L$8</xm:f>
          </x14:formula1>
          <xm:sqref>K22</xm:sqref>
        </x14:dataValidation>
        <x14:dataValidation type="list" allowBlank="1" showInputMessage="1" showErrorMessage="1" xr:uid="{7F1943C0-07F6-410F-9F18-E3142E305EB7}">
          <x14:formula1>
            <xm:f>Datos!$B$3:$B$5</xm:f>
          </x14:formula1>
          <xm:sqref>F16:F22</xm:sqref>
        </x14:dataValidation>
        <x14:dataValidation type="list" allowBlank="1" showInputMessage="1" showErrorMessage="1" xr:uid="{299F8FAB-2CA6-4E4C-B84A-C1C2EEEA8629}">
          <x14:formula1>
            <xm:f>Datos!$A$3:$A$7</xm:f>
          </x14:formula1>
          <xm:sqref>E16</xm:sqref>
        </x14:dataValidation>
        <x14:dataValidation type="list" allowBlank="1" showInputMessage="1" showErrorMessage="1" xr:uid="{2DBE33C8-EB01-4226-AD14-367F7BCEE6D2}">
          <x14:formula1>
            <xm:f>Datos!$J$4:$K$4</xm:f>
          </x14:formula1>
          <xm:sqref>K18</xm:sqref>
        </x14:dataValidation>
        <x14:dataValidation type="list" allowBlank="1" showInputMessage="1" showErrorMessage="1" xr:uid="{20B6DE06-DC9C-42A2-A3F4-57CDBB2D0BA8}">
          <x14:formula1>
            <xm:f>Datos!$A$17:$A$18</xm:f>
          </x14:formula1>
          <xm:sqref>V21:V22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5B4A57-69FD-478E-BA6F-477ECA181030}">
  <dimension ref="A2:L18"/>
  <sheetViews>
    <sheetView workbookViewId="0">
      <selection activeCell="A20" sqref="A20"/>
    </sheetView>
  </sheetViews>
  <sheetFormatPr baseColWidth="10" defaultColWidth="11.42578125" defaultRowHeight="15" x14ac:dyDescent="0.25"/>
  <cols>
    <col min="1" max="1" width="30.7109375" customWidth="1"/>
    <col min="2" max="2" width="23" customWidth="1"/>
    <col min="4" max="4" width="31" bestFit="1" customWidth="1"/>
    <col min="9" max="9" width="68.5703125" customWidth="1"/>
    <col min="10" max="12" width="17.140625" customWidth="1"/>
  </cols>
  <sheetData>
    <row r="2" spans="1:12" ht="15.75" x14ac:dyDescent="0.25">
      <c r="A2" t="s">
        <v>43</v>
      </c>
      <c r="B2" t="s">
        <v>44</v>
      </c>
      <c r="D2" t="s">
        <v>85</v>
      </c>
      <c r="I2" s="5" t="s">
        <v>61</v>
      </c>
      <c r="J2" t="s">
        <v>86</v>
      </c>
      <c r="K2" t="s">
        <v>87</v>
      </c>
    </row>
    <row r="3" spans="1:12" ht="31.5" x14ac:dyDescent="0.25">
      <c r="A3" t="s">
        <v>58</v>
      </c>
      <c r="B3" t="s">
        <v>59</v>
      </c>
      <c r="D3" t="s">
        <v>88</v>
      </c>
      <c r="E3" t="s">
        <v>59</v>
      </c>
      <c r="I3" s="8" t="s">
        <v>69</v>
      </c>
      <c r="J3" t="s">
        <v>89</v>
      </c>
      <c r="K3" t="s">
        <v>90</v>
      </c>
    </row>
    <row r="4" spans="1:12" ht="31.5" x14ac:dyDescent="0.25">
      <c r="A4" t="s">
        <v>91</v>
      </c>
      <c r="B4" t="s">
        <v>92</v>
      </c>
      <c r="D4" t="s">
        <v>93</v>
      </c>
      <c r="E4" t="s">
        <v>94</v>
      </c>
      <c r="I4" s="11" t="s">
        <v>71</v>
      </c>
      <c r="J4" t="s">
        <v>72</v>
      </c>
      <c r="K4" t="s">
        <v>95</v>
      </c>
    </row>
    <row r="5" spans="1:12" ht="63" x14ac:dyDescent="0.25">
      <c r="A5" t="s">
        <v>96</v>
      </c>
      <c r="B5" t="s">
        <v>97</v>
      </c>
      <c r="D5" t="s">
        <v>98</v>
      </c>
      <c r="E5" t="s">
        <v>99</v>
      </c>
      <c r="I5" s="8" t="s">
        <v>74</v>
      </c>
      <c r="J5" t="s">
        <v>100</v>
      </c>
      <c r="K5" t="s">
        <v>101</v>
      </c>
      <c r="L5" t="s">
        <v>102</v>
      </c>
    </row>
    <row r="6" spans="1:12" ht="31.5" x14ac:dyDescent="0.25">
      <c r="A6" t="s">
        <v>103</v>
      </c>
      <c r="D6" t="s">
        <v>104</v>
      </c>
      <c r="E6" t="s">
        <v>59</v>
      </c>
      <c r="I6" s="8" t="s">
        <v>78</v>
      </c>
      <c r="J6" t="s">
        <v>105</v>
      </c>
      <c r="K6" t="s">
        <v>106</v>
      </c>
    </row>
    <row r="7" spans="1:12" ht="47.25" x14ac:dyDescent="0.25">
      <c r="A7" t="s">
        <v>107</v>
      </c>
      <c r="D7" t="s">
        <v>108</v>
      </c>
      <c r="E7" t="s">
        <v>94</v>
      </c>
      <c r="I7" s="8" t="s">
        <v>80</v>
      </c>
      <c r="J7" s="21" t="s">
        <v>109</v>
      </c>
      <c r="K7" s="21" t="s">
        <v>110</v>
      </c>
    </row>
    <row r="8" spans="1:12" ht="31.5" x14ac:dyDescent="0.25">
      <c r="D8" t="s">
        <v>111</v>
      </c>
      <c r="E8" t="s">
        <v>99</v>
      </c>
      <c r="I8" s="13" t="s">
        <v>83</v>
      </c>
      <c r="J8" t="s">
        <v>112</v>
      </c>
      <c r="K8" t="s">
        <v>113</v>
      </c>
      <c r="L8" t="s">
        <v>114</v>
      </c>
    </row>
    <row r="9" spans="1:12" x14ac:dyDescent="0.25">
      <c r="A9" t="s">
        <v>115</v>
      </c>
      <c r="D9" t="s">
        <v>116</v>
      </c>
      <c r="E9" t="s">
        <v>59</v>
      </c>
    </row>
    <row r="10" spans="1:12" x14ac:dyDescent="0.25">
      <c r="D10" t="s">
        <v>117</v>
      </c>
      <c r="E10" t="s">
        <v>94</v>
      </c>
    </row>
    <row r="11" spans="1:12" x14ac:dyDescent="0.25">
      <c r="A11" t="s">
        <v>65</v>
      </c>
      <c r="D11" t="s">
        <v>118</v>
      </c>
      <c r="E11" t="s">
        <v>99</v>
      </c>
    </row>
    <row r="12" spans="1:12" x14ac:dyDescent="0.25">
      <c r="A12" t="s">
        <v>119</v>
      </c>
      <c r="D12" t="s">
        <v>120</v>
      </c>
      <c r="E12" t="s">
        <v>94</v>
      </c>
    </row>
    <row r="13" spans="1:12" x14ac:dyDescent="0.25">
      <c r="D13" t="s">
        <v>121</v>
      </c>
      <c r="E13" t="s">
        <v>94</v>
      </c>
    </row>
    <row r="14" spans="1:12" x14ac:dyDescent="0.25">
      <c r="D14" t="s">
        <v>122</v>
      </c>
      <c r="E14" t="s">
        <v>99</v>
      </c>
    </row>
    <row r="15" spans="1:12" x14ac:dyDescent="0.25">
      <c r="D15" t="s">
        <v>123</v>
      </c>
      <c r="E15" t="s">
        <v>94</v>
      </c>
    </row>
    <row r="16" spans="1:12" x14ac:dyDescent="0.25">
      <c r="A16" t="s">
        <v>76</v>
      </c>
      <c r="D16" t="s">
        <v>124</v>
      </c>
      <c r="E16" t="s">
        <v>94</v>
      </c>
    </row>
    <row r="17" spans="1:5" x14ac:dyDescent="0.25">
      <c r="A17" t="s">
        <v>125</v>
      </c>
      <c r="D17" t="s">
        <v>126</v>
      </c>
      <c r="E17" t="s">
        <v>99</v>
      </c>
    </row>
    <row r="18" spans="1:5" x14ac:dyDescent="0.25">
      <c r="A18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E9BC9E-1342-4B27-B7E6-88039020CAD1}">
  <dimension ref="A1:D29"/>
  <sheetViews>
    <sheetView workbookViewId="0">
      <selection activeCell="C23" sqref="C23"/>
    </sheetView>
  </sheetViews>
  <sheetFormatPr baseColWidth="10" defaultColWidth="11.42578125" defaultRowHeight="15" x14ac:dyDescent="0.25"/>
  <cols>
    <col min="1" max="1" width="4.85546875" customWidth="1"/>
    <col min="2" max="2" width="77.42578125" customWidth="1"/>
    <col min="3" max="4" width="30.7109375" customWidth="1"/>
  </cols>
  <sheetData>
    <row r="1" spans="1:4" ht="15.75" thickBot="1" x14ac:dyDescent="0.3">
      <c r="A1" s="192" t="s">
        <v>128</v>
      </c>
      <c r="B1" s="193"/>
      <c r="C1" s="193"/>
      <c r="D1" s="194"/>
    </row>
    <row r="2" spans="1:4" ht="15.75" thickBot="1" x14ac:dyDescent="0.3">
      <c r="A2" s="195" t="s">
        <v>129</v>
      </c>
      <c r="B2" s="14" t="s">
        <v>130</v>
      </c>
      <c r="C2" s="197" t="s">
        <v>131</v>
      </c>
      <c r="D2" s="198"/>
    </row>
    <row r="3" spans="1:4" ht="15.75" thickBot="1" x14ac:dyDescent="0.3">
      <c r="A3" s="196"/>
      <c r="B3" s="15" t="s">
        <v>132</v>
      </c>
      <c r="C3" s="17" t="s">
        <v>125</v>
      </c>
      <c r="D3" s="17" t="s">
        <v>127</v>
      </c>
    </row>
    <row r="4" spans="1:4" ht="15.75" thickBot="1" x14ac:dyDescent="0.3">
      <c r="A4" s="18">
        <v>1</v>
      </c>
      <c r="B4" s="16" t="s">
        <v>133</v>
      </c>
      <c r="C4" s="58" t="s">
        <v>134</v>
      </c>
      <c r="D4" s="58"/>
    </row>
    <row r="5" spans="1:4" ht="15.75" thickBot="1" x14ac:dyDescent="0.3">
      <c r="A5" s="18">
        <v>2</v>
      </c>
      <c r="B5" s="16" t="s">
        <v>135</v>
      </c>
      <c r="C5" s="58"/>
      <c r="D5" s="58" t="s">
        <v>134</v>
      </c>
    </row>
    <row r="6" spans="1:4" ht="15.75" thickBot="1" x14ac:dyDescent="0.3">
      <c r="A6" s="18">
        <v>3</v>
      </c>
      <c r="B6" s="16" t="s">
        <v>136</v>
      </c>
      <c r="C6" s="58"/>
      <c r="D6" s="58" t="s">
        <v>134</v>
      </c>
    </row>
    <row r="7" spans="1:4" ht="15.75" thickBot="1" x14ac:dyDescent="0.3">
      <c r="A7" s="18">
        <v>4</v>
      </c>
      <c r="B7" s="16" t="s">
        <v>137</v>
      </c>
      <c r="C7" s="58"/>
      <c r="D7" s="58" t="s">
        <v>134</v>
      </c>
    </row>
    <row r="8" spans="1:4" ht="15.75" thickBot="1" x14ac:dyDescent="0.3">
      <c r="A8" s="18">
        <v>5</v>
      </c>
      <c r="B8" s="16" t="s">
        <v>138</v>
      </c>
      <c r="C8" s="58" t="s">
        <v>134</v>
      </c>
      <c r="D8" s="58"/>
    </row>
    <row r="9" spans="1:4" ht="15.75" thickBot="1" x14ac:dyDescent="0.3">
      <c r="A9" s="18">
        <v>6</v>
      </c>
      <c r="B9" s="16" t="s">
        <v>139</v>
      </c>
      <c r="C9" s="58"/>
      <c r="D9" s="58" t="s">
        <v>134</v>
      </c>
    </row>
    <row r="10" spans="1:4" ht="15.75" thickBot="1" x14ac:dyDescent="0.3">
      <c r="A10" s="18">
        <v>7</v>
      </c>
      <c r="B10" s="16" t="s">
        <v>140</v>
      </c>
      <c r="C10" s="58"/>
      <c r="D10" s="58" t="s">
        <v>134</v>
      </c>
    </row>
    <row r="11" spans="1:4" ht="15.75" thickBot="1" x14ac:dyDescent="0.3">
      <c r="A11" s="18">
        <v>8</v>
      </c>
      <c r="B11" s="16" t="s">
        <v>141</v>
      </c>
      <c r="C11" s="58"/>
      <c r="D11" s="58" t="s">
        <v>134</v>
      </c>
    </row>
    <row r="12" spans="1:4" ht="15.75" thickBot="1" x14ac:dyDescent="0.3">
      <c r="A12" s="18">
        <v>9</v>
      </c>
      <c r="B12" s="16" t="s">
        <v>142</v>
      </c>
      <c r="C12" s="58" t="s">
        <v>134</v>
      </c>
      <c r="D12" s="58"/>
    </row>
    <row r="13" spans="1:4" ht="15.75" thickBot="1" x14ac:dyDescent="0.3">
      <c r="A13" s="18">
        <v>10</v>
      </c>
      <c r="B13" s="16" t="s">
        <v>143</v>
      </c>
      <c r="C13" s="58" t="s">
        <v>134</v>
      </c>
      <c r="D13" s="58"/>
    </row>
    <row r="14" spans="1:4" ht="15.75" thickBot="1" x14ac:dyDescent="0.3">
      <c r="A14" s="18">
        <v>11</v>
      </c>
      <c r="B14" s="16" t="s">
        <v>144</v>
      </c>
      <c r="C14" s="58" t="s">
        <v>134</v>
      </c>
      <c r="D14" s="58"/>
    </row>
    <row r="15" spans="1:4" ht="15.75" thickBot="1" x14ac:dyDescent="0.3">
      <c r="A15" s="18">
        <v>12</v>
      </c>
      <c r="B15" s="16" t="s">
        <v>145</v>
      </c>
      <c r="C15" s="58"/>
      <c r="D15" s="58" t="s">
        <v>134</v>
      </c>
    </row>
    <row r="16" spans="1:4" ht="15.75" thickBot="1" x14ac:dyDescent="0.3">
      <c r="A16" s="18">
        <v>13</v>
      </c>
      <c r="B16" s="16" t="s">
        <v>146</v>
      </c>
      <c r="C16" s="58"/>
      <c r="D16" s="58" t="s">
        <v>134</v>
      </c>
    </row>
    <row r="17" spans="1:4" ht="15.75" thickBot="1" x14ac:dyDescent="0.3">
      <c r="A17" s="18">
        <v>14</v>
      </c>
      <c r="B17" s="16" t="s">
        <v>147</v>
      </c>
      <c r="C17" s="58"/>
      <c r="D17" s="58" t="s">
        <v>134</v>
      </c>
    </row>
    <row r="18" spans="1:4" ht="15.75" thickBot="1" x14ac:dyDescent="0.3">
      <c r="A18" s="18">
        <v>15</v>
      </c>
      <c r="B18" s="16" t="s">
        <v>148</v>
      </c>
      <c r="C18" s="58"/>
      <c r="D18" s="58" t="s">
        <v>134</v>
      </c>
    </row>
    <row r="19" spans="1:4" ht="15.75" thickBot="1" x14ac:dyDescent="0.3">
      <c r="A19" s="18">
        <v>16</v>
      </c>
      <c r="B19" s="16" t="s">
        <v>149</v>
      </c>
      <c r="C19" s="58"/>
      <c r="D19" s="58" t="s">
        <v>134</v>
      </c>
    </row>
    <row r="20" spans="1:4" ht="15.75" thickBot="1" x14ac:dyDescent="0.3">
      <c r="A20" s="18">
        <v>17</v>
      </c>
      <c r="B20" s="16" t="s">
        <v>150</v>
      </c>
      <c r="C20" s="58"/>
      <c r="D20" s="58" t="s">
        <v>134</v>
      </c>
    </row>
    <row r="21" spans="1:4" ht="15.75" thickBot="1" x14ac:dyDescent="0.3">
      <c r="A21" s="18">
        <v>18</v>
      </c>
      <c r="B21" s="16" t="s">
        <v>151</v>
      </c>
      <c r="C21" s="58"/>
      <c r="D21" s="58" t="s">
        <v>134</v>
      </c>
    </row>
    <row r="22" spans="1:4" ht="15.75" thickBot="1" x14ac:dyDescent="0.3">
      <c r="A22" s="20">
        <v>19</v>
      </c>
      <c r="B22" s="16" t="s">
        <v>152</v>
      </c>
      <c r="C22" s="58"/>
      <c r="D22" s="58" t="s">
        <v>134</v>
      </c>
    </row>
    <row r="23" spans="1:4" ht="15" customHeight="1" x14ac:dyDescent="0.25">
      <c r="A23" s="202" t="s">
        <v>153</v>
      </c>
      <c r="B23" s="203"/>
      <c r="C23" s="60">
        <f>+COUNTIF(C4:C22,"x")</f>
        <v>5</v>
      </c>
      <c r="D23" s="59"/>
    </row>
    <row r="24" spans="1:4" x14ac:dyDescent="0.25">
      <c r="A24" s="199" t="s">
        <v>154</v>
      </c>
      <c r="B24" s="199"/>
      <c r="C24" s="199"/>
      <c r="D24" s="199"/>
    </row>
    <row r="25" spans="1:4" x14ac:dyDescent="0.25">
      <c r="A25" s="200" t="s">
        <v>155</v>
      </c>
      <c r="B25" s="200"/>
      <c r="C25" s="200"/>
      <c r="D25" s="200"/>
    </row>
    <row r="26" spans="1:4" ht="15.75" thickBot="1" x14ac:dyDescent="0.3">
      <c r="A26" s="201" t="s">
        <v>156</v>
      </c>
      <c r="B26" s="201"/>
      <c r="C26" s="201"/>
      <c r="D26" s="201"/>
    </row>
    <row r="27" spans="1:4" ht="15.75" thickBot="1" x14ac:dyDescent="0.3">
      <c r="A27" s="186" t="s">
        <v>157</v>
      </c>
      <c r="B27" s="187"/>
      <c r="C27" s="188"/>
      <c r="D27" s="19"/>
    </row>
    <row r="28" spans="1:4" ht="15.75" thickBot="1" x14ac:dyDescent="0.3">
      <c r="A28" s="186" t="s">
        <v>158</v>
      </c>
      <c r="B28" s="187"/>
      <c r="C28" s="188"/>
      <c r="D28" s="19"/>
    </row>
    <row r="29" spans="1:4" ht="15.75" thickBot="1" x14ac:dyDescent="0.3">
      <c r="A29" s="189" t="s">
        <v>159</v>
      </c>
      <c r="B29" s="190"/>
      <c r="C29" s="191"/>
      <c r="D29" s="19"/>
    </row>
  </sheetData>
  <mergeCells count="10">
    <mergeCell ref="A27:C27"/>
    <mergeCell ref="A28:C28"/>
    <mergeCell ref="A29:C29"/>
    <mergeCell ref="A1:D1"/>
    <mergeCell ref="A2:A3"/>
    <mergeCell ref="C2:D2"/>
    <mergeCell ref="A24:D24"/>
    <mergeCell ref="A25:D25"/>
    <mergeCell ref="A26:D26"/>
    <mergeCell ref="A23:B2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befd943-4f51-4e42-85af-a07052259448">
      <Terms xmlns="http://schemas.microsoft.com/office/infopath/2007/PartnerControls"/>
    </lcf76f155ced4ddcb4097134ff3c332f>
    <TaxCatchAll xmlns="d8efec78-3424-4c97-abf4-c2ff1d9e6d0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960FE7278092C44B5607AA964C04AD8" ma:contentTypeVersion="15" ma:contentTypeDescription="Crear nuevo documento." ma:contentTypeScope="" ma:versionID="378fb78ec75ad350363cd758f6e5314f">
  <xsd:schema xmlns:xsd="http://www.w3.org/2001/XMLSchema" xmlns:xs="http://www.w3.org/2001/XMLSchema" xmlns:p="http://schemas.microsoft.com/office/2006/metadata/properties" xmlns:ns2="8befd943-4f51-4e42-85af-a07052259448" xmlns:ns3="d8efec78-3424-4c97-abf4-c2ff1d9e6d03" targetNamespace="http://schemas.microsoft.com/office/2006/metadata/properties" ma:root="true" ma:fieldsID="3dd5eb431885f519dd93f82fa2d88ad3" ns2:_="" ns3:_="">
    <xsd:import namespace="8befd943-4f51-4e42-85af-a07052259448"/>
    <xsd:import namespace="d8efec78-3424-4c97-abf4-c2ff1d9e6d0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efd943-4f51-4e42-85af-a0705225944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be2b3a10-215b-4d32-87ea-2342d4792ac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efec78-3424-4c97-abf4-c2ff1d9e6d03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dbdcf5c2-d273-4d70-8f91-c5c66f26fa01}" ma:internalName="TaxCatchAll" ma:showField="CatchAllData" ma:web="d8efec78-3424-4c97-abf4-c2ff1d9e6d0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11E37FF-5E00-41D3-8A28-BA2C953E7AB6}">
  <ds:schemaRefs>
    <ds:schemaRef ds:uri="http://schemas.microsoft.com/office/2006/metadata/properties"/>
    <ds:schemaRef ds:uri="http://schemas.microsoft.com/office/infopath/2007/PartnerControls"/>
    <ds:schemaRef ds:uri="8befd943-4f51-4e42-85af-a07052259448"/>
    <ds:schemaRef ds:uri="d8efec78-3424-4c97-abf4-c2ff1d9e6d03"/>
  </ds:schemaRefs>
</ds:datastoreItem>
</file>

<file path=customXml/itemProps2.xml><?xml version="1.0" encoding="utf-8"?>
<ds:datastoreItem xmlns:ds="http://schemas.openxmlformats.org/officeDocument/2006/customXml" ds:itemID="{4E8A7BDB-E349-4CC5-9802-B6CC9186160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C1C1504-6BB2-43F2-BEA8-584FD46E7C3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efd943-4f51-4e42-85af-a07052259448"/>
    <ds:schemaRef ds:uri="d8efec78-3424-4c97-abf4-c2ff1d9e6d0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FORMATO</vt:lpstr>
      <vt:lpstr>Datos</vt:lpstr>
      <vt:lpstr>ENCUESTA DE IMPACTO</vt:lpstr>
      <vt:lpstr>FORMATO!Área_de_impresión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Katherine Betancour Garcia</dc:creator>
  <cp:keywords/>
  <dc:description/>
  <cp:lastModifiedBy>Willington Granados Herrera</cp:lastModifiedBy>
  <cp:revision/>
  <dcterms:created xsi:type="dcterms:W3CDTF">2020-01-16T20:08:19Z</dcterms:created>
  <dcterms:modified xsi:type="dcterms:W3CDTF">2023-01-30T22:45:32Z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0x010100C960FE7278092C44B5607AA964C04AD8</vt:lpwstr>
  </property>
  <property fmtid="{D5CDD505-2E9C-101B-9397-08002B2CF9AE}" pid="3" name="MediaServiceImageTags">
    <vt:lpwstr/>
  </property>
</Properties>
</file>