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Z:\CARPETA COMPARTIDA CONTROL INTERNO\2019\SEGUIMIENTO MAPAS DE RIESGOS DE CORRUPCIÓN\SEGUIMIENTO 1-2019\"/>
    </mc:Choice>
  </mc:AlternateContent>
  <bookViews>
    <workbookView xWindow="0" yWindow="0" windowWidth="20490" windowHeight="7455"/>
  </bookViews>
  <sheets>
    <sheet name="FORMATO" sheetId="6" r:id="rId1"/>
    <sheet name="INSTRUCTIVO DE DILIGENCIAMIENTO" sheetId="7" r:id="rId2"/>
    <sheet name="ENCUESTA IMPACTO RIESGO 1" sheetId="11" r:id="rId3"/>
    <sheet name="ENCUESTA IMPACTO RIESGO 2" sheetId="12" r:id="rId4"/>
    <sheet name="ENCUESTA IMPACTO RIESGO 3" sheetId="13"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6" l="1"/>
  <c r="N24" i="6"/>
  <c r="N23" i="6"/>
  <c r="N22" i="6"/>
  <c r="N21" i="6"/>
  <c r="N20" i="6"/>
  <c r="N19" i="6"/>
  <c r="O19" i="6" s="1"/>
  <c r="P19" i="6" s="1"/>
  <c r="I19" i="6"/>
  <c r="G19" i="6"/>
  <c r="W19" i="6" s="1"/>
  <c r="S19" i="6" l="1"/>
  <c r="X19" i="6" s="1"/>
  <c r="Q19" i="6"/>
  <c r="R19" i="6" s="1"/>
  <c r="V19" i="6" s="1"/>
  <c r="J19" i="6"/>
  <c r="AD34" i="6"/>
  <c r="T19" i="6" l="1"/>
  <c r="Y19" i="6" s="1"/>
  <c r="Z19" i="6" s="1"/>
  <c r="Z21" i="6" s="1"/>
  <c r="N18" i="6" l="1"/>
  <c r="N17" i="6"/>
  <c r="N16" i="6"/>
  <c r="N15" i="6"/>
  <c r="N14" i="6"/>
  <c r="N13" i="6"/>
  <c r="N12" i="6"/>
  <c r="I12" i="6"/>
  <c r="G12" i="6"/>
  <c r="W12" i="6" s="1"/>
  <c r="O12" i="6" l="1"/>
  <c r="P12" i="6" s="1"/>
  <c r="S12" i="6" s="1"/>
  <c r="X12" i="6" s="1"/>
  <c r="J12" i="6"/>
  <c r="J14" i="6" s="1"/>
  <c r="Q12" i="6" l="1"/>
  <c r="T12" i="6"/>
  <c r="Y12" i="6" s="1"/>
  <c r="Z12" i="6" s="1"/>
  <c r="Z14" i="6" s="1"/>
  <c r="R12" i="6" l="1"/>
  <c r="V12" i="6" s="1"/>
</calcChain>
</file>

<file path=xl/sharedStrings.xml><?xml version="1.0" encoding="utf-8"?>
<sst xmlns="http://schemas.openxmlformats.org/spreadsheetml/2006/main" count="294" uniqueCount="167">
  <si>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</si>
  <si>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</si>
  <si>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</si>
  <si>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</si>
  <si>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</si>
  <si>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</si>
  <si>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</si>
  <si>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</si>
  <si>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</si>
  <si>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</si>
  <si>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</si>
  <si>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</si>
  <si>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</si>
  <si>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</si>
  <si>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</si>
  <si>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</si>
  <si>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</si>
  <si>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</si>
  <si>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</si>
  <si>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</si>
  <si>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</si>
  <si>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</si>
  <si>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SÍ/NO</t>
  </si>
  <si>
    <t>EVALUACIÓN DEL RIESGO</t>
  </si>
  <si>
    <t>INSTRUCCIONES DE DILIGENCIAMIENTO</t>
  </si>
  <si>
    <t>CONTROL</t>
  </si>
  <si>
    <t>ELABORÓ</t>
  </si>
  <si>
    <t>FECHA</t>
  </si>
  <si>
    <t>NOMBRE:</t>
  </si>
  <si>
    <t>CARGO:</t>
  </si>
  <si>
    <t>CONTROL DE CAMBIOS</t>
  </si>
  <si>
    <t>¿En el tiempo que lleva la herramienta ha demostrado ser efectiva?</t>
  </si>
  <si>
    <t>¿La frecuencia de ejecución del control y seguimiento es adecuada?</t>
  </si>
  <si>
    <t>REVISION Y APROBACIÓN</t>
  </si>
  <si>
    <t>MONITOREO Y REVISIÓN</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</si>
  <si>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</si>
  <si>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</si>
  <si>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</si>
  <si>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</si>
  <si>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</si>
  <si>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</si>
  <si>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</si>
  <si>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</si>
  <si>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</si>
  <si>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</si>
  <si>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</si>
  <si>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</si>
  <si>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</si>
  <si>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t>CONTROLES</t>
  </si>
  <si>
    <t>FECHA  (DIA/MES/AÑO)</t>
  </si>
  <si>
    <t>Se establecen siete preguntas con el fin de determinar que controles se aplican a cada uno de los procesos que sean analizados. A continuación se establece una casilla con las opciones de respuesta SI/NO que se debe responder para cada una de las siete preguntas relacionadas.</t>
  </si>
  <si>
    <t xml:space="preserve">CONTROL </t>
  </si>
  <si>
    <t>PROCESO/
OBJETIVO</t>
  </si>
  <si>
    <t>ÁREA*</t>
  </si>
  <si>
    <t>ACCIONES DE CONTINGENCIA</t>
  </si>
  <si>
    <t>* El campo "Área" solo aplica al interior del IDIPRON para entender el objetivo del área donde se genera el riesgo y el alcance del mismo</t>
  </si>
  <si>
    <t>FECHA DE ACTUALIZACIÓN:</t>
  </si>
  <si>
    <t>P</t>
  </si>
  <si>
    <t>I</t>
  </si>
  <si>
    <t>R</t>
  </si>
  <si>
    <t>RI</t>
  </si>
  <si>
    <t>RRI</t>
  </si>
  <si>
    <t>RP</t>
  </si>
  <si>
    <t>RC</t>
  </si>
  <si>
    <t>RRC</t>
  </si>
  <si>
    <t>REVISÓ</t>
  </si>
  <si>
    <t>FORMULACIÓN</t>
  </si>
  <si>
    <t>SEGUIMIENTO 1</t>
  </si>
  <si>
    <t>SEGUIMIENTO 2</t>
  </si>
  <si>
    <t>SEGUIMIENTO 3</t>
  </si>
  <si>
    <r>
      <t xml:space="preserve">ACCIÓN: </t>
    </r>
    <r>
      <rPr>
        <sz val="11"/>
        <color theme="1"/>
        <rFont val="Calibri"/>
        <family val="2"/>
        <scheme val="minor"/>
      </rPr>
      <t>(Marcar con "X")</t>
    </r>
  </si>
  <si>
    <t>ANÁLISIS DEL RIESGO</t>
  </si>
  <si>
    <t>IMPACTO
Aplicar Encuesta</t>
  </si>
  <si>
    <t>ACCIÓN(ES)</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</si>
  <si>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</si>
  <si>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 xml:space="preserve">DESCRIPCIÓN DE CAMBIOS </t>
  </si>
  <si>
    <t>se deben definir los elementos con lo cuales se medirá el avance de la ejecución.</t>
  </si>
  <si>
    <t>Nombrar el cargo de la persona que lideró el avance de la acción.</t>
  </si>
  <si>
    <t>Se deben nombrar las acciones que se realizán para avanzar en el fortalecimiento de los controles, es decir, reunión con el areá…, avance en el documento…, oficialización del procedimiento… (dependiendo de las acciones asociadas al control que se hayan determinado)</t>
  </si>
  <si>
    <t xml:space="preserve">Se debe registrar las fechas en las que se realizan las acciones de seguimiento. </t>
  </si>
  <si>
    <t xml:space="preserve">FECHA  </t>
  </si>
  <si>
    <t>MONITOREO Y REVISIÓN
(SEGUIMIENTO)</t>
  </si>
  <si>
    <t>Se deben registrar las evidencias de las acciones ejecutadas, es decir actas, avances en los documentos, entre otros que se consideren para este fin.</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</si>
  <si>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</si>
  <si>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 xml:space="preserve">Se debe definir el periodo de tiempo en el cual se van a implementar las acciones que se llevarán a cabo para controlar y llevar a ZONA DE RIESGO BAJA los riesgos identificados. </t>
  </si>
  <si>
    <t xml:space="preserve">ACCIONES ASOCIADAS AL CONTROL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</si>
  <si>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</si>
  <si>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r>
      <t xml:space="preserve">¿El control previene la materialización del riesgo (afecta probabilidad)
¿El control permite enfrentar la situación en caso de materialización (afecta impacto)?
Se debe definir después de hacer análisis del proceso y sus controles si la existencia o falta de los mismos puede afectar la probabilidad o el impacto. En esta celda solo se debe seleccionar en la lista desplegable Impacto o Probabilidad, el instrumento está formulado para calcular autimanticamente la zona de </t>
    </r>
    <r>
      <rPr>
        <b/>
        <sz val="12"/>
        <color theme="1"/>
        <rFont val="Times New Roman"/>
        <family val="1"/>
      </rPr>
      <t>riesgo residual</t>
    </r>
    <r>
      <rPr>
        <sz val="12"/>
        <color theme="1"/>
        <rFont val="Times New Roman"/>
        <family val="1"/>
      </rPr>
      <t xml:space="preserve"> en la que se clasifica el riesgo y que es con la que hay que definir que acciones se deben implementar para llevar los riesgos identificados  a ZONA DE RIESGO BAJO, zona de riesgo que nos indica que en caso de que el riesgo se materilice el instituto es capaz de asumir el impacto ya que su incidencia será minima.</t>
    </r>
  </si>
  <si>
    <r>
      <t>CONTROLES</t>
    </r>
    <r>
      <rPr>
        <sz val="11"/>
        <color theme="1"/>
        <rFont val="Times New Roman"/>
        <family val="1"/>
      </rPr>
      <t xml:space="preserve"> 
(Preguntas de la existencia de controles)</t>
    </r>
  </si>
  <si>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</si>
  <si>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t>El instrumento está formulado para realizar el cruce entre los valores de las variables de Probabilidad e Impacto.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</si>
  <si>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t>
  </si>
  <si>
    <r>
      <t xml:space="preserve">ZONA DE RIESGO INHERENTE
</t>
    </r>
    <r>
      <rPr>
        <sz val="11"/>
        <color theme="1"/>
        <rFont val="Times New Roman"/>
        <family val="1"/>
      </rPr>
      <t>Hace referencia al riesgo antes de analizar los controles que se tengan para que el mismo no se materialice</t>
    </r>
    <r>
      <rPr>
        <b/>
        <sz val="11"/>
        <color theme="1"/>
        <rFont val="Times New Roman"/>
        <family val="1"/>
      </rPr>
      <t>.</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</si>
  <si>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</si>
  <si>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t>
    </r>
    <r>
      <rPr>
        <b/>
        <sz val="12"/>
        <color theme="1"/>
        <rFont val="Times New Roman"/>
        <family val="1"/>
      </rPr>
      <t>COMO HERRAMIENTA BÁSICA PARA EL ANÁLISIS DEL CONTEXTO DEL PROCESO SE SUGIERE UTILIZAR LAS CARACTERIZACIONES DE LOS MISMOS, DONDE ES POSIBLE CONTAR CON ESTE PANORAMA. SI ESTOS DOCUMENTOS ESTÁN DESACTUALIZADOS O NO SE HAN ELABORADO, ES IMPORTANTE ACTUALIZARLOS O ELABORARLOS ANTES DE CONTINUAR CON LA METODOLOGÍA DE ADMINISTRACIÓN DEL RIESGO.</t>
    </r>
  </si>
  <si>
    <t xml:space="preserve">Posibilidad de que por acción u omisión, se use el poder para poder desviar la gestión de lo público hacia un beneficio privado.
Es necesario que en la descripción del riesgo concurran los componentes de su definición: acción u omisión + uso del poder + desviación de la gestión de lo público + el beneficio privado.
Con el fin de facilitar la identificación de riesgos de corrupción y de evitar que se presenten confusiones entre un riesgo de gestión y uno de corrupción, se sugiere la utilización de la Matriz de
definición de riesgo de corrupción, que incorpora cada uno de los componentes de su definición.
Si en la descripción del riesgo, las casillas son contestadas todas afirmativamente, se trata de un riesgo de corrupción.
</t>
  </si>
  <si>
    <t xml:space="preserve">DEFINICIÓN RIESGO DE CORRUPCIÓN </t>
  </si>
  <si>
    <t xml:space="preserve">Son los medios, las circunstancias y agentes generadores de riesgo, entendidos todos los sujetos u objetos que tienen la capacidad de originar un riesgo. Este campo debe ser diligenciado describiendo brevemente la causa del riesgo identificado.
</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</si>
  <si>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Times New Roman"/>
        <family val="1"/>
      </rPr>
      <t xml:space="preserve">Ejemplo. </t>
    </r>
    <r>
      <rPr>
        <sz val="12"/>
        <color theme="1"/>
        <rFont val="Times New Roman"/>
        <family val="1"/>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</si>
  <si>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PROCESO/OBJETIVO
ÁREA*/ OBJETIVO</t>
  </si>
  <si>
    <t>Se debe marcar con X únicamente una acción que sea la que la que corresponde, es decir, si es Formulación, o seguimiento.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</si>
  <si>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ACCIÓN:</t>
  </si>
  <si>
    <t xml:space="preserve">Registrar la fecha en la que le documento es aprobado por el líder del área. </t>
  </si>
  <si>
    <t xml:space="preserve">Para el diligenciamiento de este instrumento tenga en cuenta:
La formulación se realiza 1 vez al año con el apoyo de la Oficina Asesora de Planeación 
Los seguimientos (A ser públicados con corte a las fechas 30 de abril, 31 de agosto y 31 de diciembre de cada año) será efectuado por la Oficina de Control Interno. </t>
  </si>
  <si>
    <t>OFICIALIZACIÓN</t>
  </si>
  <si>
    <t>FORMATO PARA DETERMINAR EL IMPACTO</t>
  </si>
  <si>
    <t xml:space="preserve">Nº </t>
  </si>
  <si>
    <t xml:space="preserve">PREGUNTA </t>
  </si>
  <si>
    <t>SI EL RIESGO DE CORRUPCIÓN SE MATERIALIZA PODRÍA...</t>
  </si>
  <si>
    <t>RESPUESTA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</si>
  <si>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</si>
  <si>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</si>
  <si>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</si>
  <si>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</si>
  <si>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</si>
  <si>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</si>
  <si>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</si>
  <si>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</si>
  <si>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</si>
  <si>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</si>
  <si>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</si>
  <si>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</si>
  <si>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</si>
  <si>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</si>
  <si>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</si>
  <si>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</si>
  <si>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</si>
  <si>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</si>
  <si>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</si>
  <si>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</si>
  <si>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</si>
  <si>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t xml:space="preserve"> Son las consecuencias o efectos que puede generar la materialización del riesgo en la entidad. 
Para determinar el impacto se adjunta la siguiente encuesta que ayudará para una correcta determinación de esta variable (Se tres formatos de encuenta, dejela como parte de las evidencias del mapa).
Despues de determinar el número de respuestas afirmativas y cruzarlo con la tabla de calificación del riesgo de Impacto se debe seleccionar la opción.
</t>
  </si>
  <si>
    <t>En esta celda se debe relacionar los cambios en la información del Mapa de Riesgos. Deben estar incluidas la fecha de la formulación y las fechas de los seguimientos. Adicionalmente si se presentan cambios en la formulación tambien deben estar relacionadas en este campo.</t>
  </si>
  <si>
    <t xml:space="preserve">Para la oficialización de la formulación del Mapa de Riesgos de Corrupción es necesario que posterior a la aprobación por parte del líder del proceso se envié a traves de su correo oficial, o de un correo aprobado por el lider del proceso al correo planeacion@idipron.gov.co junto con el respectivo memorando sin firmar (para evitar impresión del documento). 
Para los seguimientos se deben adjuntar al correo de Control Interno las evidencias pertinentes a los avances que para el periodo se halla realizado a traves de su correo oficial, o de un correo aprobado por el lider del proceso al correo controlinterno@idipron.gov.co junto con el respectivo memorando sin firmar (para evitar impresión del documento). </t>
  </si>
  <si>
    <r>
      <rPr>
        <b/>
        <sz val="11"/>
        <color theme="1"/>
        <rFont val="Times New Roman"/>
        <family val="1"/>
      </rPr>
      <t xml:space="preserve">CATASTROFICO: </t>
    </r>
    <r>
      <rPr>
        <sz val="11"/>
        <color theme="1"/>
        <rFont val="Times New Roman"/>
        <family val="1"/>
      </rPr>
      <t>Genera consecuencias desastrosas para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</si>
  <si>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</si>
  <si>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MODERADO: </t>
    </r>
    <r>
      <rPr>
        <sz val="11"/>
        <color theme="1"/>
        <rFont val="Times New Roman"/>
        <family val="1"/>
      </rPr>
      <t>Genera medianas consecuencias sobre la entidad.</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</si>
  <si>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</si>
  <si>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t>TOTAL PREGUNTAS AFIRMATIVAS:                     
TOTAL PREGUNTAS NEGATIVAS:</t>
  </si>
  <si>
    <t>¿Generar daño ambiental?</t>
  </si>
  <si>
    <t>NOMBRE Y CARGO:</t>
  </si>
  <si>
    <t>CORREO ELECTRONICO</t>
  </si>
  <si>
    <t>CORREO ELECTRONICO:</t>
  </si>
  <si>
    <t>APROBACIÓN LÍDER DEL PROCESO</t>
  </si>
  <si>
    <t xml:space="preserve">
SEGUIMIENTO Y EVALUACIÓN A LA GESTIÓN / Proporcionar información sobre la efectividad del Sistema de Control Interno, la operación de la 1ª y 2ª Línea de defensa del Modelo Integrado de Planeación y Gestión -MIPG con un enfoque basado en riesgos</t>
  </si>
  <si>
    <t>OFICINA DE CONTROL INTERNO</t>
  </si>
  <si>
    <t>Primacía de Intereses particulares sobre intereses generales en los procesos de Auditorias Internas.</t>
  </si>
  <si>
    <t xml:space="preserve">Inobservancia de los Principios Éticos en el desarrollo de las
Auditorías Internas:  Integridad, objetividad, confidencialidad, competencia profesional y conflicto de intereses por parte del equipo Auditor.
</t>
  </si>
  <si>
    <t xml:space="preserve"> -Informes de Auditoría  sesgados, sin aportes significativos en la mejora de los procesos, lo cual afectaría la efectiva toma de decisiones,  por parte de los usuarios de dichos  informes.</t>
  </si>
  <si>
    <t>Acceso a información confidencial o privilegiada, derivada de las actividades de la OCI, sin el debido control</t>
  </si>
  <si>
    <t>Uso indebido de  información confidencial o privilegiada,  por parte del equipo Auditor,
 en favor propio o de terceros</t>
  </si>
  <si>
    <t xml:space="preserve">
 -Fraude                                                                                  -Deterioro de la imagen y credibilidad de la Oficina de Control Interno</t>
  </si>
  <si>
    <t>Revisión y aprobación por parte del Jefe de la Oficina de Control Interno en la información emitida y solicitada por el equipo.</t>
  </si>
  <si>
    <t>1. Informar al Jefe de la Oficina de Control Interno sobre el inadecuado uso de la información por parte del auditor o equipo de auditoría para que se tomen las medidas disciplinarias a que haya lugar</t>
  </si>
  <si>
    <t>01/01/2019 - 31/12/2019</t>
  </si>
  <si>
    <t>1. Realizar sensibilización en el equipo de Auditoría,   sobre el Código de Ética del Auditor Interno (Manual CÓDIGO DE ÉTICA AUDITOR
INTERNO CÓDIGO S-SEG-MA-002 - Versión 01  de 21/12/2018).
2.Autorización  por parte del Jefe de la oficina de Control Interno por medio del formato ´GESTIÓN DE USUARIOS, código A-TIC-FT-015 para el acceso a la carpeta digital en el momento del ingreso de cada funcionario del equipo.
3. Diligenciamiento del formato INVENTARIO ÚNICO DOCUMENTAL, código A-GDO-FT-018 a fin de garantizar que los documentos administrados por parte del auditor sean entregados y archivados en el momento del  retiro del mismo.
4. Implementar el formato A-GDO-FT-014 PRÉSTAMO Y/O CONSULTA DE INFORMACIÓN  en el momento de solicitar y devolver expedientes o documentos relacionados con las actividades del área</t>
  </si>
  <si>
    <t>1. Actas de reunión y listas de asistencia
2.Formato
3. Formato
4. Formato</t>
  </si>
  <si>
    <t>Se ha venido diligenciando el formato: "GESTIÓN DE USUARIOS"  cada vez que ingresa un miembro de equipo de la Oficina de control Interno con el fin de que quienes ingresen a la carpeta compartida con información exclusiva de la OCI, esté plenamente autorizado por el Jefe de la Oficina. Durante el primer perìodo ingresaron cuatro contratistas a la Oficina; para cada uno de ellos se diligenció el formato. De la misma manera el formato "PRÉSTAMO Y/O CONSULTA DE INFORMACIÓN " se viene diligenciando cada vez que algún miembro de la Oficina requiere carpetas de archivo para consulta o para adicionar información. Se observaron ocho (8) registros de este tipo durante el período de seguimiento.</t>
  </si>
  <si>
    <t>Luis Orlando Barrera Cepeda</t>
  </si>
  <si>
    <r>
      <t xml:space="preserve">Indicadores de ejecución de controles:
1. # de sensibilizaciones realizadas / # de sensibilizaciones proyectadas.(1) = 0/1. 
((Resultado óptimo del Indicador : 100%)
2. # de formatos "GESTIÓN DE USUARIOS" diligenciados / # de ingresos de colaboradores de la OCI </t>
    </r>
    <r>
      <rPr>
        <b/>
        <sz val="11"/>
        <rFont val="Calibri"/>
        <family val="2"/>
        <scheme val="minor"/>
      </rPr>
      <t xml:space="preserve">= 4/4. </t>
    </r>
    <r>
      <rPr>
        <sz val="11"/>
        <rFont val="Calibri"/>
        <family val="2"/>
        <scheme val="minor"/>
      </rPr>
      <t xml:space="preserve">
3. # de formatos "INVENTARIO ÚNICO DOCUMENTAL" diligenciados / # de retiros de funcionarios a la OCI . No fue necesario aplicar el control, debido a que no hubo retiros de personal posterior a la formulación del Mapa de riesgos.
4.  # de ítems en formato "PRÉSTAMO Y/O CONSULTA DE INFORMACIÓN " diligenciados / # de préstamos o consultas de carpetas por funcionarios a la OCI =</t>
    </r>
    <r>
      <rPr>
        <b/>
        <sz val="11"/>
        <rFont val="Calibri"/>
        <family val="2"/>
        <scheme val="minor"/>
      </rPr>
      <t xml:space="preserve"> 8/8</t>
    </r>
    <r>
      <rPr>
        <sz val="11"/>
        <rFont val="Calibri"/>
        <family val="2"/>
        <scheme val="minor"/>
      </rPr>
      <t xml:space="preserve">
(Resultado óptimo del Indicador : 100%)
Indicador de mitigación del riesgo: 
# Funcionarios de la OCI implicados en casos de mal uso de la infomación / # funcionarios de la OCI = </t>
    </r>
    <r>
      <rPr>
        <b/>
        <sz val="11"/>
        <rFont val="Calibri"/>
        <family val="2"/>
        <scheme val="minor"/>
      </rPr>
      <t>0/0</t>
    </r>
    <r>
      <rPr>
        <sz val="11"/>
        <rFont val="Calibri"/>
        <family val="2"/>
        <scheme val="minor"/>
      </rPr>
      <t xml:space="preserve">
(Resultado tolerable 0%. Resultado no tolerable &gt;0%)</t>
    </r>
  </si>
  <si>
    <t>ALTO</t>
  </si>
  <si>
    <t>Rotación de actividades de Auditoría entre los miembros del equipo de la Oficina, mediante asignación que queda plasmada en Formato Programa de Auditoría S-SEG-FT-003.
Revisión y aprobación por parte del Jefe de la Oficina de Control Interno de los informes emitidos; responsabilidades del Jefe de la Oficina,  contempladas en el Procedimiento de AUDITORÍAS INTERNAS código E-AUD-PR-001.</t>
  </si>
  <si>
    <t xml:space="preserve">1. Reasignar al profesional encargado de la auditoria otros procesos  diferentes a evaluar </t>
  </si>
  <si>
    <t xml:space="preserve">1. Realizar sensibilización en el equipo de Auditoría,   sobre el Código de Ética del Auditor Interno (Manual CÓDIGO DE ÉTICA AUDITOR
INTERNO CÓDIGO S-SEG-MA-002 - Versión 01  de 21/12/2018).
2. Realizar sensibilización en el equipo de Auditoría,  y solicitar el  diligenciamiento por parte del equipo Auditor, del Compromiso de Cumplimiento del Código de Ética de los Auditores Internos, incorporado en el formato: COMPROMISO ÉTICO DEL AUDITOR INTERNO, código: S-SEG-FT-010, Versión 01, del 21/12/2018. 
3. Realizar sensibilización en el equipo de Auditoría,   sobre el Estatuto de Auditoría (Manual ESTATUTO DE AUDITORÍA Versión 01, del 21/12/2018). 
4. Cada vez que ingrese un nuevo Auditor al equipo de la OCI se realizará la socialización y sensibilización de los documentos citados en los ítems anteriores.
</t>
  </si>
  <si>
    <t>Actas de reunión y listas de asistencia.</t>
  </si>
  <si>
    <t>Se realizó sensibilización al equipo de Auditoría sobre el Compromiso de Cumplimiento del Código de Ética de los Auditores Internos, y cada miembro del eqiupo Auditor diligenció y suscribió el formato de COMPROMISO ÉTICO DEL AUDITOR INTERNO, código: S-SEG-FT-010, Versión 01. 
Las demás sensibilizaciones se tienen previstas para el momento en que se cuente con la totalidad del equipo de Auditoría (personal completo), cuya necesidad se presentó ante la Subdirección corespondiente en el mes de Marzo.</t>
  </si>
  <si>
    <r>
      <t>Indicador de ejecución de controles: 
# de sensibilizaciones realizadas / # de sensibilizaciones proyectadas.(1) =</t>
    </r>
    <r>
      <rPr>
        <b/>
        <sz val="11"/>
        <rFont val="Calibri"/>
        <family val="2"/>
        <scheme val="minor"/>
      </rPr>
      <t xml:space="preserve"> 0/1</t>
    </r>
    <r>
      <rPr>
        <sz val="11"/>
        <rFont val="Calibri"/>
        <family val="2"/>
        <scheme val="minor"/>
      </rPr>
      <t xml:space="preserve">. 
((Resultado óptimo del Indicador : 100%) 
Indicador de Mitigación del riesgo: 
# de Casos de inobservancia a principios éticos / # de Auditorías e informes realizados durante el período = </t>
    </r>
    <r>
      <rPr>
        <b/>
        <sz val="11"/>
        <rFont val="Calibri"/>
        <family val="2"/>
        <scheme val="minor"/>
      </rPr>
      <t>0/4</t>
    </r>
    <r>
      <rPr>
        <sz val="11"/>
        <rFont val="Calibri"/>
        <family val="2"/>
        <scheme val="minor"/>
      </rPr>
      <t xml:space="preserve">
(Resultado tolerable 0%. Resultado no tolerable &gt;0%)</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</si>
</sst>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0"/>
      <name val="Calibri"/>
      <family val="2"/>
      <scheme val="minor"/>
    </font>
    <font>
      <b/>
      <sz val="11"/>
      <color theme="1"/>
      <name val="Calibri"/>
      <family val="2"/>
      <scheme val="minor"/>
    </font>
    <font>
      <sz val="14"/>
      <color theme="1"/>
      <name val="Calibri"/>
      <family val="2"/>
      <scheme val="minor"/>
    </font>
    <font>
      <b/>
      <sz val="9"/>
      <color theme="1"/>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b/>
      <sz val="10"/>
      <name val="Times New Roman"/>
      <family val="1"/>
    </font>
    <font>
      <b/>
      <sz val="10"/>
      <name val="Calibri"/>
      <family val="2"/>
      <scheme val="minor"/>
    </font>
    <font>
      <b/>
      <sz val="11"/>
      <name val="Calibri"/>
      <family val="2"/>
      <scheme val="minor"/>
    </font>
    <font>
      <sz val="11"/>
      <name val="Calibri"/>
      <family val="2"/>
      <scheme val="minor"/>
    </font>
    <font>
      <b/>
      <sz val="9"/>
      <color theme="0"/>
      <name val="Calibri"/>
      <family val="2"/>
      <scheme val="minor"/>
    </font>
    <font>
      <b/>
      <sz val="16"/>
      <name val="Calibri"/>
      <family val="2"/>
      <scheme val="minor"/>
    </font>
    <font>
      <b/>
      <sz val="11"/>
      <name val="Times New Roman"/>
      <family val="1"/>
    </font>
    <font>
      <sz val="10"/>
      <color theme="1"/>
      <name val="Times New Roman"/>
      <family val="1"/>
    </font>
    <font>
      <sz val="10"/>
      <color theme="0"/>
      <name val="Times New Roman"/>
      <family val="1"/>
    </font>
    <font>
      <b/>
      <sz val="12"/>
      <color theme="1"/>
      <name val="Times New Roman"/>
      <family val="1"/>
    </font>
    <font>
      <b/>
      <sz val="11"/>
      <color theme="1"/>
      <name val="Times New Roman"/>
      <family val="1"/>
    </font>
    <font>
      <sz val="11"/>
      <color theme="1"/>
      <name val="Times New Roman"/>
      <family val="1"/>
    </font>
    <font>
      <sz val="11"/>
      <name val="Times New Roman"/>
      <family val="1"/>
    </font>
    <font>
      <sz val="12"/>
      <color theme="1"/>
      <name val="Times New Roman"/>
      <family val="1"/>
    </font>
    <font>
      <b/>
      <sz val="18"/>
      <color theme="1"/>
      <name val="Times New Roman"/>
      <family val="1"/>
    </font>
    <font>
      <sz val="18"/>
      <color theme="1"/>
      <name val="Times New Roman"/>
      <family val="1"/>
    </font>
    <font>
      <sz val="11"/>
      <color theme="1"/>
      <name val="Symbol"/>
      <family val="1"/>
      <charset val="2"/>
    </font>
    <font>
      <sz val="7"/>
      <color theme="1"/>
      <name val="Times New Roman"/>
      <family val="1"/>
    </font>
    <font>
      <sz val="12"/>
      <color theme="1"/>
      <name val="Calibri"/>
      <family val="2"/>
      <scheme val="minor"/>
    </font>
    <font>
      <sz val="10"/>
      <color theme="1"/>
      <name val="Calibri"/>
      <family val="2"/>
      <scheme val="minor"/>
    </font>
    <font>
      <b/>
      <sz val="12"/>
      <color rgb="FFFF0000"/>
      <name val="Times New Roman"/>
      <family val="1"/>
    </font>
    <font>
      <b/>
      <sz val="9"/>
      <name val="Times New Roman"/>
      <family val="1"/>
    </font>
    <font>
      <b/>
      <sz val="10"/>
      <color theme="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9900"/>
        <bgColor indexed="64"/>
      </patternFill>
    </fill>
    <fill>
      <patternFill patternType="solid">
        <fgColor rgb="FFFF339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diagonal/>
    </border>
  </borders>
  <cellStyleXfs count="1">
    <xf numFmtId="0" fontId="0" fillId="0" borderId="0"/>
  </cellStyleXfs>
  <cellXfs count="333">
    <xf numFmtId="0" fontId="0" fillId="0" borderId="0" xfId="0"/>
    <xf numFmtId="0" fontId="0" fillId="0" borderId="0" xfId="0" applyProtection="1"/>
    <xf numFmtId="1" fontId="0" fillId="0" borderId="0" xfId="0" applyNumberFormat="1" applyBorder="1" applyAlignment="1" applyProtection="1">
      <alignment horizontal="center" vertical="center"/>
    </xf>
    <xf numFmtId="0" fontId="2" fillId="0" borderId="16"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0" fontId="0" fillId="0" borderId="0" xfId="0" applyProtection="1">
      <protection locked="0"/>
    </xf>
    <xf numFmtId="0" fontId="5" fillId="2" borderId="10" xfId="0" applyFont="1" applyFill="1" applyBorder="1" applyAlignment="1" applyProtection="1">
      <alignment horizontal="center" vertical="center" wrapText="1"/>
    </xf>
    <xf numFmtId="0" fontId="2" fillId="0" borderId="0" xfId="0" applyFont="1" applyAlignment="1" applyProtection="1">
      <alignment horizontal="right"/>
    </xf>
    <xf numFmtId="0" fontId="2" fillId="0" borderId="0" xfId="0" applyFont="1" applyProtection="1"/>
    <xf numFmtId="0" fontId="2" fillId="0" borderId="10" xfId="0" applyFont="1" applyBorder="1" applyAlignment="1" applyProtection="1"/>
    <xf numFmtId="0" fontId="2" fillId="0" borderId="10" xfId="0" applyFont="1" applyBorder="1" applyProtection="1"/>
    <xf numFmtId="0" fontId="2" fillId="0" borderId="1" xfId="0" applyFont="1" applyBorder="1" applyProtection="1"/>
    <xf numFmtId="0" fontId="14"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5" fillId="2" borderId="1" xfId="0" applyFont="1" applyFill="1" applyBorder="1" applyAlignment="1" applyProtection="1">
      <alignment vertical="center"/>
    </xf>
    <xf numFmtId="0" fontId="4" fillId="4"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7" fillId="3" borderId="0" xfId="0" applyFont="1" applyFill="1" applyProtection="1"/>
    <xf numFmtId="0" fontId="18" fillId="2" borderId="1"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7" fillId="0" borderId="0" xfId="0" applyFont="1" applyBorder="1" applyAlignment="1" applyProtection="1"/>
    <xf numFmtId="0" fontId="17" fillId="0" borderId="0" xfId="0" applyFont="1" applyProtection="1"/>
    <xf numFmtId="0" fontId="17" fillId="0" borderId="0" xfId="0" applyFont="1" applyBorder="1" applyAlignment="1" applyProtection="1">
      <alignment horizontal="center" vertical="center"/>
    </xf>
    <xf numFmtId="0" fontId="0" fillId="0" borderId="14" xfId="0" applyFont="1" applyBorder="1" applyAlignment="1" applyProtection="1">
      <alignment horizontal="justify" vertical="center" wrapText="1"/>
    </xf>
    <xf numFmtId="0" fontId="0" fillId="0" borderId="15" xfId="0" applyFont="1" applyBorder="1" applyAlignment="1" applyProtection="1">
      <alignment horizontal="justify" vertical="center" wrapText="1"/>
    </xf>
    <xf numFmtId="0" fontId="0" fillId="0" borderId="15" xfId="0" applyFont="1" applyBorder="1" applyAlignment="1" applyProtection="1">
      <alignment horizontal="justify" vertical="center"/>
    </xf>
    <xf numFmtId="0" fontId="0" fillId="0" borderId="18" xfId="0" applyFont="1" applyBorder="1" applyAlignment="1" applyProtection="1">
      <alignment horizontal="justify" vertical="center" wrapText="1"/>
    </xf>
    <xf numFmtId="0" fontId="0" fillId="0" borderId="0" xfId="0" applyAlignment="1" applyProtection="1">
      <alignment vertical="center"/>
    </xf>
    <xf numFmtId="0" fontId="0" fillId="0" borderId="0" xfId="0" applyAlignment="1" applyProtection="1">
      <alignment vertical="center"/>
      <protection locked="0"/>
    </xf>
    <xf numFmtId="0" fontId="21" fillId="0" borderId="0" xfId="0" applyFont="1"/>
    <xf numFmtId="0" fontId="23" fillId="0" borderId="0" xfId="0" applyFont="1" applyAlignment="1">
      <alignment vertical="top"/>
    </xf>
    <xf numFmtId="0" fontId="23" fillId="0" borderId="0" xfId="0" applyFont="1"/>
    <xf numFmtId="0" fontId="21" fillId="0" borderId="0" xfId="0" applyFont="1" applyAlignment="1">
      <alignment vertical="center"/>
    </xf>
    <xf numFmtId="0" fontId="20" fillId="0" borderId="21" xfId="0" applyFont="1" applyBorder="1" applyAlignment="1">
      <alignment vertical="center"/>
    </xf>
    <xf numFmtId="0" fontId="23" fillId="0" borderId="20" xfId="0" applyFont="1" applyBorder="1" applyAlignment="1">
      <alignment vertical="top" wrapText="1"/>
    </xf>
    <xf numFmtId="0" fontId="19" fillId="0" borderId="1" xfId="0" applyFont="1" applyBorder="1" applyAlignment="1">
      <alignment vertical="center" wrapText="1"/>
    </xf>
    <xf numFmtId="0" fontId="23" fillId="0" borderId="20" xfId="0" applyFont="1" applyBorder="1" applyAlignment="1">
      <alignment vertical="center" wrapText="1"/>
    </xf>
    <xf numFmtId="0" fontId="19" fillId="0" borderId="12" xfId="0" applyFont="1" applyBorder="1" applyAlignment="1">
      <alignment horizontal="left" vertical="center" wrapText="1"/>
    </xf>
    <xf numFmtId="0" fontId="20" fillId="0" borderId="21" xfId="0" applyFont="1" applyBorder="1" applyAlignment="1">
      <alignment vertical="center" wrapText="1"/>
    </xf>
    <xf numFmtId="0" fontId="20" fillId="0" borderId="26" xfId="0" applyFont="1" applyBorder="1" applyAlignment="1">
      <alignment vertical="center"/>
    </xf>
    <xf numFmtId="0" fontId="21" fillId="0" borderId="0" xfId="0" applyFont="1" applyAlignment="1">
      <alignment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1" xfId="0" applyFont="1" applyBorder="1" applyAlignment="1">
      <alignment vertical="center"/>
    </xf>
    <xf numFmtId="0" fontId="19" fillId="0" borderId="1" xfId="0" applyFont="1" applyBorder="1" applyAlignment="1">
      <alignment vertical="center"/>
    </xf>
    <xf numFmtId="0" fontId="10" fillId="0" borderId="1" xfId="0" applyFont="1" applyBorder="1" applyAlignment="1" applyProtection="1">
      <alignment vertical="top"/>
    </xf>
    <xf numFmtId="0" fontId="10" fillId="0" borderId="1" xfId="0" applyFont="1" applyBorder="1" applyAlignment="1" applyProtection="1">
      <alignment horizontal="left" vertical="top"/>
    </xf>
    <xf numFmtId="0" fontId="20" fillId="5" borderId="42" xfId="0" applyFont="1" applyFill="1" applyBorder="1" applyAlignment="1">
      <alignment horizontal="justify" vertical="center" wrapText="1"/>
    </xf>
    <xf numFmtId="0" fontId="20" fillId="5" borderId="41" xfId="0" applyFont="1" applyFill="1" applyBorder="1" applyAlignment="1">
      <alignment horizontal="justify" vertical="center" wrapText="1"/>
    </xf>
    <xf numFmtId="0" fontId="21" fillId="0" borderId="41" xfId="0" applyFont="1" applyBorder="1" applyAlignment="1">
      <alignment horizontal="justify" vertical="center" wrapText="1"/>
    </xf>
    <xf numFmtId="0" fontId="20" fillId="0" borderId="41" xfId="0" applyFont="1" applyBorder="1" applyAlignment="1">
      <alignment horizontal="justify" vertical="center" wrapText="1"/>
    </xf>
    <xf numFmtId="0" fontId="20" fillId="5" borderId="41" xfId="0" applyFont="1" applyFill="1" applyBorder="1" applyAlignment="1">
      <alignment horizontal="center" vertical="center" wrapText="1"/>
    </xf>
    <xf numFmtId="1" fontId="0" fillId="0" borderId="9" xfId="0" applyNumberFormat="1" applyBorder="1" applyAlignment="1" applyProtection="1">
      <alignment horizontal="center" vertical="center"/>
    </xf>
    <xf numFmtId="0" fontId="2" fillId="4" borderId="1"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0" fillId="3" borderId="13" xfId="0" applyFill="1" applyBorder="1" applyAlignment="1" applyProtection="1">
      <alignment vertical="center"/>
    </xf>
    <xf numFmtId="0" fontId="20" fillId="3" borderId="13" xfId="0" applyFont="1" applyFill="1" applyBorder="1" applyAlignment="1" applyProtection="1">
      <alignment vertical="center"/>
    </xf>
    <xf numFmtId="0" fontId="21" fillId="3" borderId="13" xfId="0" applyFont="1" applyFill="1" applyBorder="1" applyAlignment="1" applyProtection="1">
      <alignment vertical="center"/>
    </xf>
    <xf numFmtId="0" fontId="22" fillId="3" borderId="13"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0" xfId="0" applyFont="1" applyFill="1" applyBorder="1" applyProtection="1"/>
    <xf numFmtId="0" fontId="5" fillId="2" borderId="0" xfId="0" applyFont="1" applyFill="1" applyBorder="1" applyProtection="1"/>
    <xf numFmtId="0" fontId="5" fillId="2" borderId="20" xfId="0" applyFont="1" applyFill="1" applyBorder="1" applyAlignment="1" applyProtection="1">
      <alignment horizontal="center" vertical="center" wrapText="1"/>
    </xf>
    <xf numFmtId="0" fontId="0" fillId="0" borderId="56" xfId="0" applyFont="1" applyBorder="1" applyAlignment="1" applyProtection="1">
      <alignment horizontal="justify" vertical="center" wrapText="1"/>
    </xf>
    <xf numFmtId="0" fontId="2" fillId="0" borderId="57" xfId="0" applyFont="1" applyBorder="1" applyAlignment="1" applyProtection="1">
      <alignment horizontal="center" vertical="center" wrapText="1"/>
      <protection locked="0"/>
    </xf>
    <xf numFmtId="0" fontId="21" fillId="3" borderId="13" xfId="0" applyFont="1" applyFill="1" applyBorder="1" applyAlignment="1" applyProtection="1">
      <alignment horizontal="center" vertical="center"/>
    </xf>
    <xf numFmtId="0" fontId="2" fillId="4" borderId="20" xfId="0" applyFont="1" applyFill="1" applyBorder="1" applyAlignment="1" applyProtection="1">
      <alignment horizontal="center" vertical="center"/>
    </xf>
    <xf numFmtId="0" fontId="0" fillId="3" borderId="13" xfId="0"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4" fillId="4" borderId="24"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protection locked="0"/>
    </xf>
    <xf numFmtId="0" fontId="20" fillId="5" borderId="40" xfId="0" applyFont="1" applyFill="1" applyBorder="1" applyAlignment="1">
      <alignment horizontal="justify" vertical="center" wrapText="1"/>
    </xf>
    <xf numFmtId="0" fontId="0" fillId="4" borderId="62" xfId="0" applyFill="1" applyBorder="1"/>
    <xf numFmtId="0" fontId="20" fillId="5" borderId="62" xfId="0" applyFont="1" applyFill="1" applyBorder="1" applyAlignment="1">
      <alignment horizontal="justify" vertical="center" wrapText="1"/>
    </xf>
    <xf numFmtId="0" fontId="31" fillId="0" borderId="1" xfId="0" applyFont="1" applyBorder="1" applyAlignment="1" applyProtection="1">
      <alignment horizontal="left" vertical="center"/>
    </xf>
    <xf numFmtId="0" fontId="10" fillId="0" borderId="1" xfId="0" applyFont="1" applyBorder="1" applyAlignment="1" applyProtection="1">
      <alignment horizontal="center" vertical="top"/>
    </xf>
    <xf numFmtId="0" fontId="10" fillId="0" borderId="1" xfId="0" applyFont="1" applyBorder="1" applyAlignment="1" applyProtection="1">
      <alignment horizontal="left" vertical="center"/>
    </xf>
    <xf numFmtId="0" fontId="0" fillId="0" borderId="1" xfId="0" applyBorder="1" applyAlignment="1" applyProtection="1">
      <alignment horizontal="center"/>
      <protection locked="0"/>
    </xf>
    <xf numFmtId="0" fontId="20" fillId="0" borderId="10" xfId="0" applyFont="1" applyBorder="1" applyAlignment="1" applyProtection="1">
      <alignment horizontal="left" vertical="top" wrapText="1"/>
      <protection locked="0"/>
    </xf>
    <xf numFmtId="0" fontId="19" fillId="3" borderId="13" xfId="0" applyFont="1" applyFill="1" applyBorder="1" applyAlignment="1" applyProtection="1">
      <alignment horizontal="left" vertical="center"/>
      <protection locked="0"/>
    </xf>
    <xf numFmtId="0" fontId="30" fillId="0" borderId="13" xfId="0" applyFont="1" applyBorder="1" applyAlignment="1" applyProtection="1">
      <alignment horizontal="center" vertical="center"/>
      <protection locked="0"/>
    </xf>
    <xf numFmtId="0" fontId="2" fillId="0" borderId="22" xfId="0" applyFont="1" applyBorder="1" applyAlignment="1" applyProtection="1">
      <alignment horizontal="center"/>
    </xf>
    <xf numFmtId="0" fontId="2" fillId="0" borderId="10" xfId="0" applyFont="1" applyBorder="1" applyAlignment="1" applyProtection="1">
      <alignment horizontal="center"/>
    </xf>
    <xf numFmtId="0" fontId="6" fillId="0" borderId="10" xfId="0" applyFont="1" applyBorder="1" applyAlignment="1" applyProtection="1">
      <alignment horizontal="center" vertical="center"/>
    </xf>
    <xf numFmtId="0" fontId="6" fillId="0" borderId="1" xfId="0" applyFont="1" applyBorder="1" applyAlignment="1" applyProtection="1">
      <alignment horizontal="center" vertical="center"/>
    </xf>
    <xf numFmtId="0" fontId="2" fillId="4" borderId="10"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15" fillId="4" borderId="10" xfId="0" applyFont="1" applyFill="1" applyBorder="1" applyAlignment="1" applyProtection="1">
      <alignment horizontal="center" vertical="center"/>
    </xf>
    <xf numFmtId="0" fontId="15" fillId="4" borderId="1"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30" xfId="0" applyFont="1" applyBorder="1" applyAlignment="1" applyProtection="1">
      <alignment horizontal="center" vertical="center"/>
    </xf>
    <xf numFmtId="0" fontId="8" fillId="0" borderId="21"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6" fillId="0" borderId="44"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59"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0" xfId="0" applyFont="1" applyBorder="1" applyAlignment="1" applyProtection="1">
      <alignment horizontal="center" vertical="center"/>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4" borderId="21"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xf>
    <xf numFmtId="0" fontId="2" fillId="4" borderId="29" xfId="0" applyFont="1" applyFill="1" applyBorder="1" applyAlignment="1" applyProtection="1">
      <alignment horizontal="center" vertical="center"/>
    </xf>
    <xf numFmtId="0" fontId="2" fillId="0" borderId="21" xfId="0" applyFont="1" applyBorder="1" applyAlignment="1" applyProtection="1">
      <alignment horizontal="center"/>
    </xf>
    <xf numFmtId="0" fontId="2" fillId="0" borderId="1" xfId="0" applyFont="1" applyBorder="1" applyAlignment="1" applyProtection="1">
      <alignment horizontal="center"/>
    </xf>
    <xf numFmtId="0" fontId="12" fillId="4" borderId="13" xfId="0" applyFont="1" applyFill="1" applyBorder="1" applyAlignment="1" applyProtection="1">
      <alignment horizontal="center" vertical="center" wrapText="1"/>
    </xf>
    <xf numFmtId="0" fontId="12" fillId="4" borderId="12"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 fillId="0" borderId="3" xfId="0" applyFont="1" applyBorder="1" applyAlignment="1" applyProtection="1">
      <alignment horizontal="center"/>
    </xf>
    <xf numFmtId="0" fontId="2" fillId="0" borderId="19" xfId="0" applyFont="1" applyBorder="1" applyAlignment="1" applyProtection="1">
      <alignment horizontal="center"/>
    </xf>
    <xf numFmtId="0" fontId="2" fillId="0" borderId="25" xfId="0" applyFont="1" applyBorder="1" applyAlignment="1" applyProtection="1">
      <alignment horizontal="center"/>
    </xf>
    <xf numFmtId="0" fontId="2" fillId="0" borderId="44" xfId="0" applyFont="1" applyBorder="1" applyAlignment="1" applyProtection="1">
      <alignment horizontal="center" vertical="center" wrapText="1"/>
    </xf>
    <xf numFmtId="0" fontId="2" fillId="0" borderId="45"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6"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4" xfId="0" applyFont="1" applyBorder="1" applyAlignment="1" applyProtection="1">
      <alignment horizontal="center" vertical="center"/>
    </xf>
    <xf numFmtId="0" fontId="8" fillId="0" borderId="1"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0" xfId="0" applyBorder="1" applyAlignment="1" applyProtection="1">
      <alignment horizontal="center" vertical="center"/>
    </xf>
    <xf numFmtId="0" fontId="13" fillId="0" borderId="4" xfId="0" applyFont="1" applyBorder="1" applyAlignment="1" applyProtection="1">
      <alignment horizontal="center" vertical="top" wrapText="1"/>
      <protection locked="0"/>
    </xf>
    <xf numFmtId="0" fontId="13" fillId="0" borderId="2" xfId="0" applyFont="1" applyBorder="1" applyAlignment="1" applyProtection="1">
      <alignment horizontal="center" vertical="top"/>
      <protection locked="0"/>
    </xf>
    <xf numFmtId="1" fontId="0" fillId="0" borderId="9" xfId="0" applyNumberFormat="1" applyBorder="1" applyAlignment="1" applyProtection="1">
      <alignment horizontal="center" vertical="center"/>
    </xf>
    <xf numFmtId="0" fontId="12" fillId="0" borderId="20" xfId="0" applyFont="1" applyFill="1" applyBorder="1" applyAlignment="1" applyProtection="1">
      <alignment horizontal="center" vertical="center"/>
    </xf>
    <xf numFmtId="1" fontId="0" fillId="0" borderId="6" xfId="0" applyNumberFormat="1" applyFont="1" applyBorder="1" applyAlignment="1" applyProtection="1">
      <alignment horizontal="center" vertical="center"/>
    </xf>
    <xf numFmtId="0" fontId="4" fillId="0" borderId="3"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16" fillId="0" borderId="1" xfId="0" applyFont="1" applyBorder="1" applyAlignment="1" applyProtection="1">
      <alignment horizontal="center" vertical="center"/>
    </xf>
    <xf numFmtId="0" fontId="16"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xf>
    <xf numFmtId="0" fontId="16" fillId="0" borderId="1" xfId="0" applyFont="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0" fillId="0" borderId="13" xfId="0" applyBorder="1" applyAlignment="1" applyProtection="1">
      <alignment horizontal="center" vertical="center"/>
    </xf>
    <xf numFmtId="0" fontId="7" fillId="2" borderId="1" xfId="0" applyFont="1" applyFill="1" applyBorder="1" applyAlignment="1" applyProtection="1">
      <alignment horizontal="center" vertical="center" wrapText="1"/>
    </xf>
    <xf numFmtId="0" fontId="3" fillId="2" borderId="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3" xfId="0" applyFont="1" applyFill="1" applyBorder="1" applyAlignment="1" applyProtection="1">
      <alignment horizontal="center" vertical="top" wrapText="1"/>
    </xf>
    <xf numFmtId="0" fontId="6" fillId="3" borderId="19" xfId="0" applyFont="1" applyFill="1" applyBorder="1" applyAlignment="1" applyProtection="1">
      <alignment horizontal="center" vertical="top" wrapText="1"/>
    </xf>
    <xf numFmtId="0" fontId="6" fillId="3" borderId="17" xfId="0" applyFont="1" applyFill="1" applyBorder="1" applyAlignment="1" applyProtection="1">
      <alignment horizontal="center" vertical="top" wrapText="1"/>
    </xf>
    <xf numFmtId="1" fontId="0" fillId="0" borderId="58" xfId="0" applyNumberFormat="1" applyFont="1" applyBorder="1" applyAlignment="1" applyProtection="1">
      <alignment horizontal="center" vertical="center"/>
    </xf>
    <xf numFmtId="0" fontId="23" fillId="0" borderId="1" xfId="0" applyFont="1" applyBorder="1" applyAlignment="1">
      <alignment horizontal="left" vertical="top" wrapText="1"/>
    </xf>
    <xf numFmtId="0" fontId="23" fillId="0" borderId="1" xfId="0" applyFont="1" applyBorder="1" applyAlignment="1">
      <alignment horizontal="left" wrapText="1"/>
    </xf>
    <xf numFmtId="0" fontId="23" fillId="0" borderId="20" xfId="0" applyFont="1" applyBorder="1" applyAlignment="1">
      <alignment horizontal="left" wrapText="1"/>
    </xf>
    <xf numFmtId="0" fontId="23" fillId="0" borderId="20" xfId="0" applyFont="1" applyBorder="1" applyAlignment="1">
      <alignment horizontal="left" vertical="top" wrapText="1"/>
    </xf>
    <xf numFmtId="0" fontId="24" fillId="0" borderId="36" xfId="0" applyFont="1" applyBorder="1" applyAlignment="1">
      <alignment horizontal="center" wrapText="1"/>
    </xf>
    <xf numFmtId="0" fontId="24" fillId="0" borderId="35" xfId="0" applyFont="1" applyBorder="1" applyAlignment="1">
      <alignment horizontal="center" wrapText="1"/>
    </xf>
    <xf numFmtId="0" fontId="25" fillId="0" borderId="34" xfId="0" applyFont="1" applyBorder="1" applyAlignment="1">
      <alignment horizontal="center" wrapText="1"/>
    </xf>
    <xf numFmtId="0" fontId="24" fillId="0" borderId="3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5"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22" xfId="0" applyFont="1" applyBorder="1" applyAlignment="1">
      <alignment horizontal="left" vertical="center" wrapText="1"/>
    </xf>
    <xf numFmtId="0" fontId="23" fillId="0" borderId="4" xfId="0" applyFont="1" applyBorder="1" applyAlignment="1">
      <alignment horizontal="left" vertical="top" wrapText="1"/>
    </xf>
    <xf numFmtId="0" fontId="23" fillId="0" borderId="31" xfId="0" applyFont="1" applyBorder="1" applyAlignment="1">
      <alignment horizontal="left" vertical="top" wrapText="1"/>
    </xf>
    <xf numFmtId="0" fontId="23" fillId="0" borderId="7" xfId="0" applyFont="1" applyBorder="1" applyAlignment="1">
      <alignment horizontal="left" vertical="top" wrapText="1"/>
    </xf>
    <xf numFmtId="0" fontId="23" fillId="0" borderId="30" xfId="0" applyFont="1" applyBorder="1" applyAlignment="1">
      <alignment horizontal="left" vertical="top" wrapText="1"/>
    </xf>
    <xf numFmtId="0" fontId="23" fillId="0" borderId="3" xfId="0" applyFont="1" applyBorder="1" applyAlignment="1">
      <alignment horizontal="left" vertical="top" wrapText="1"/>
    </xf>
    <xf numFmtId="0" fontId="23" fillId="0" borderId="25" xfId="0" applyFont="1" applyBorder="1" applyAlignment="1">
      <alignment horizontal="left" vertical="top" wrapText="1"/>
    </xf>
    <xf numFmtId="0" fontId="23" fillId="0" borderId="29" xfId="0" applyFont="1" applyBorder="1" applyAlignment="1">
      <alignment horizontal="left" vertical="top" wrapText="1"/>
    </xf>
    <xf numFmtId="0" fontId="23" fillId="0" borderId="28" xfId="0" applyFont="1" applyBorder="1" applyAlignment="1">
      <alignment horizontal="left" vertical="top" wrapText="1"/>
    </xf>
    <xf numFmtId="0" fontId="23" fillId="0" borderId="27" xfId="0" applyFont="1" applyBorder="1" applyAlignment="1">
      <alignment horizontal="left" vertical="top"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left" vertical="center" wrapText="1"/>
    </xf>
    <xf numFmtId="0" fontId="23" fillId="0" borderId="3" xfId="0" applyFont="1" applyBorder="1" applyAlignment="1">
      <alignment horizontal="left" vertical="top"/>
    </xf>
    <xf numFmtId="0" fontId="23" fillId="0" borderId="25" xfId="0" applyFont="1" applyBorder="1" applyAlignment="1">
      <alignment horizontal="left" vertical="top"/>
    </xf>
    <xf numFmtId="0" fontId="26" fillId="5" borderId="13" xfId="0" applyFont="1" applyFill="1" applyBorder="1" applyAlignment="1">
      <alignment horizontal="justify" vertical="top" wrapText="1"/>
    </xf>
    <xf numFmtId="0" fontId="21" fillId="4" borderId="37" xfId="0" applyFont="1" applyFill="1" applyBorder="1" applyAlignment="1">
      <alignment horizontal="left"/>
    </xf>
    <xf numFmtId="0" fontId="21" fillId="4" borderId="38" xfId="0" applyFont="1" applyFill="1" applyBorder="1" applyAlignment="1">
      <alignment horizontal="left"/>
    </xf>
    <xf numFmtId="0" fontId="21" fillId="4" borderId="39" xfId="0" applyFont="1" applyFill="1" applyBorder="1" applyAlignment="1">
      <alignment horizontal="left"/>
    </xf>
    <xf numFmtId="0" fontId="21" fillId="4" borderId="60" xfId="0" applyFont="1" applyFill="1" applyBorder="1" applyAlignment="1">
      <alignment horizontal="left"/>
    </xf>
    <xf numFmtId="0" fontId="21" fillId="4" borderId="54" xfId="0" applyFont="1" applyFill="1" applyBorder="1" applyAlignment="1">
      <alignment horizontal="left"/>
    </xf>
    <xf numFmtId="0" fontId="21" fillId="4" borderId="41" xfId="0" applyFont="1" applyFill="1" applyBorder="1" applyAlignment="1">
      <alignment horizontal="left"/>
    </xf>
    <xf numFmtId="0" fontId="20" fillId="5" borderId="37"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43" xfId="0" applyFont="1" applyFill="1" applyBorder="1" applyAlignment="1">
      <alignment horizontal="justify" vertical="center" wrapText="1"/>
    </xf>
    <xf numFmtId="0" fontId="20" fillId="5" borderId="40" xfId="0" applyFont="1" applyFill="1" applyBorder="1" applyAlignment="1">
      <alignment horizontal="justify" vertical="center" wrapText="1"/>
    </xf>
    <xf numFmtId="0" fontId="20" fillId="5" borderId="37" xfId="0" applyFont="1" applyFill="1" applyBorder="1" applyAlignment="1">
      <alignment horizontal="justify" vertical="center" wrapText="1"/>
    </xf>
    <xf numFmtId="0" fontId="20" fillId="5" borderId="39" xfId="0" applyFont="1" applyFill="1" applyBorder="1" applyAlignment="1">
      <alignment horizontal="justify" vertical="center" wrapText="1"/>
    </xf>
    <xf numFmtId="0" fontId="20" fillId="5" borderId="44" xfId="0" applyFont="1" applyFill="1" applyBorder="1" applyAlignment="1">
      <alignment horizontal="justify" vertical="center" wrapText="1"/>
    </xf>
    <xf numFmtId="0" fontId="20" fillId="5" borderId="45" xfId="0" applyFont="1" applyFill="1" applyBorder="1" applyAlignment="1">
      <alignment horizontal="justify" vertical="center" wrapText="1"/>
    </xf>
    <xf numFmtId="0" fontId="20" fillId="5" borderId="46"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6" fillId="5" borderId="1" xfId="0" applyFont="1" applyFill="1" applyBorder="1" applyAlignment="1">
      <alignment horizontal="justify" vertical="top" wrapText="1"/>
    </xf>
    <xf numFmtId="0" fontId="29" fillId="0" borderId="63" xfId="0" applyFont="1" applyBorder="1" applyAlignment="1" applyProtection="1">
      <alignment horizontal="justify" vertical="top" wrapText="1"/>
      <protection locked="0"/>
    </xf>
    <xf numFmtId="0" fontId="29" fillId="0" borderId="64" xfId="0" applyFont="1" applyBorder="1" applyAlignment="1" applyProtection="1">
      <alignment horizontal="center" vertical="center" wrapText="1"/>
      <protection locked="0"/>
    </xf>
    <xf numFmtId="0" fontId="0" fillId="0" borderId="48" xfId="0" applyFont="1" applyBorder="1" applyAlignment="1" applyProtection="1">
      <alignment horizontal="left" vertical="center" wrapText="1"/>
      <protection locked="0"/>
    </xf>
    <xf numFmtId="0" fontId="0" fillId="0" borderId="48" xfId="0" applyFont="1" applyBorder="1" applyAlignment="1" applyProtection="1">
      <alignment horizontal="justify" vertical="center" wrapText="1"/>
      <protection locked="0"/>
    </xf>
    <xf numFmtId="0" fontId="28" fillId="0" borderId="49" xfId="0" applyFont="1" applyBorder="1" applyAlignment="1" applyProtection="1">
      <alignment horizontal="justify" vertical="center" wrapText="1"/>
      <protection locked="0"/>
    </xf>
    <xf numFmtId="0" fontId="29" fillId="0" borderId="23" xfId="0" applyFont="1" applyBorder="1" applyAlignment="1" applyProtection="1">
      <alignment horizontal="justify" vertical="top" wrapText="1"/>
      <protection locked="0"/>
    </xf>
    <xf numFmtId="0" fontId="29" fillId="0" borderId="12"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protection locked="0"/>
    </xf>
    <xf numFmtId="0" fontId="0" fillId="0" borderId="1" xfId="0" applyFont="1" applyBorder="1" applyAlignment="1" applyProtection="1">
      <alignment horizontal="justify" vertical="center" wrapText="1"/>
      <protection locked="0"/>
    </xf>
    <xf numFmtId="0" fontId="28" fillId="0" borderId="20" xfId="0" applyFont="1" applyBorder="1" applyAlignment="1" applyProtection="1">
      <alignment horizontal="justify" vertical="center"/>
      <protection locked="0"/>
    </xf>
    <xf numFmtId="0" fontId="29" fillId="0" borderId="65" xfId="0" applyFont="1" applyBorder="1" applyAlignment="1" applyProtection="1">
      <alignment horizontal="justify" vertical="top" wrapText="1"/>
      <protection locked="0"/>
    </xf>
    <xf numFmtId="0" fontId="29" fillId="0" borderId="51" xfId="0" applyFont="1" applyBorder="1" applyAlignment="1" applyProtection="1">
      <alignment horizontal="center" vertical="center" wrapText="1"/>
      <protection locked="0"/>
    </xf>
    <xf numFmtId="0" fontId="0" fillId="0" borderId="52" xfId="0" applyFont="1" applyBorder="1" applyAlignment="1" applyProtection="1">
      <alignment horizontal="left" vertical="center"/>
      <protection locked="0"/>
    </xf>
    <xf numFmtId="0" fontId="0" fillId="0" borderId="52" xfId="0" applyFont="1" applyBorder="1" applyAlignment="1" applyProtection="1">
      <alignment horizontal="justify" vertical="center" wrapText="1"/>
      <protection locked="0"/>
    </xf>
    <xf numFmtId="0" fontId="28" fillId="0" borderId="53" xfId="0" applyFont="1" applyBorder="1" applyAlignment="1" applyProtection="1">
      <alignment horizontal="justify" vertical="center"/>
      <protection locked="0"/>
    </xf>
    <xf numFmtId="0" fontId="29" fillId="0" borderId="63" xfId="0" applyFont="1" applyBorder="1" applyAlignment="1" applyProtection="1">
      <alignment horizontal="justify" vertical="center" wrapText="1"/>
      <protection locked="0"/>
    </xf>
    <xf numFmtId="0" fontId="0" fillId="0" borderId="48" xfId="0" applyFont="1" applyBorder="1" applyAlignment="1" applyProtection="1">
      <alignment horizontal="center" vertical="center" wrapText="1"/>
      <protection locked="0"/>
    </xf>
    <xf numFmtId="0" fontId="0" fillId="0" borderId="64" xfId="0" applyFont="1" applyBorder="1" applyAlignment="1" applyProtection="1">
      <alignment horizontal="justify" vertical="center" wrapText="1"/>
      <protection locked="0"/>
    </xf>
    <xf numFmtId="0" fontId="28" fillId="0" borderId="66" xfId="0" applyFont="1" applyBorder="1" applyAlignment="1" applyProtection="1">
      <alignment horizontal="center" vertical="center" wrapText="1"/>
      <protection locked="0"/>
    </xf>
    <xf numFmtId="0" fontId="29" fillId="0" borderId="47" xfId="0" applyFont="1" applyFill="1" applyBorder="1" applyAlignment="1" applyProtection="1">
      <alignment horizontal="center" vertical="center" wrapText="1"/>
      <protection locked="0"/>
    </xf>
    <xf numFmtId="0" fontId="0" fillId="0" borderId="48" xfId="0" applyFont="1" applyBorder="1" applyAlignment="1" applyProtection="1">
      <alignment horizontal="center" vertical="center"/>
      <protection locked="0"/>
    </xf>
    <xf numFmtId="0" fontId="29" fillId="0" borderId="48"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xf>
    <xf numFmtId="0" fontId="7" fillId="6" borderId="64" xfId="0" applyFont="1" applyFill="1" applyBorder="1" applyAlignment="1" applyProtection="1">
      <alignment horizontal="center" vertical="center"/>
    </xf>
    <xf numFmtId="0" fontId="0" fillId="0" borderId="67" xfId="0" applyFont="1" applyBorder="1" applyAlignment="1" applyProtection="1">
      <alignment horizontal="justify" vertical="center" wrapText="1"/>
      <protection locked="0"/>
    </xf>
    <xf numFmtId="0" fontId="0" fillId="0" borderId="68" xfId="0" applyFont="1" applyBorder="1" applyAlignment="1" applyProtection="1">
      <alignment horizontal="justify" vertical="center" wrapText="1"/>
    </xf>
    <xf numFmtId="0" fontId="2" fillId="0" borderId="69" xfId="0" applyFont="1" applyBorder="1" applyAlignment="1" applyProtection="1">
      <alignment horizontal="center" vertical="center" wrapText="1"/>
      <protection locked="0"/>
    </xf>
    <xf numFmtId="1" fontId="0" fillId="0" borderId="45" xfId="0" applyNumberFormat="1" applyFont="1" applyBorder="1" applyAlignment="1" applyProtection="1">
      <alignment horizontal="center" vertical="center"/>
    </xf>
    <xf numFmtId="1" fontId="0" fillId="0" borderId="45" xfId="0" applyNumberFormat="1" applyFont="1" applyBorder="1" applyAlignment="1" applyProtection="1">
      <alignment horizontal="center" vertical="center"/>
    </xf>
    <xf numFmtId="0" fontId="0" fillId="0" borderId="45" xfId="0" applyFont="1" applyBorder="1" applyAlignment="1" applyProtection="1">
      <alignment horizontal="center" vertical="center" wrapText="1"/>
    </xf>
    <xf numFmtId="0" fontId="0" fillId="2" borderId="45" xfId="0" applyFont="1" applyFill="1" applyBorder="1" applyAlignment="1" applyProtection="1">
      <alignment horizontal="center" vertical="center" wrapText="1"/>
    </xf>
    <xf numFmtId="0" fontId="29" fillId="0" borderId="64" xfId="0" applyFont="1" applyBorder="1" applyAlignment="1" applyProtection="1">
      <alignment horizontal="center" vertical="center" textRotation="90" wrapText="1"/>
      <protection locked="0"/>
    </xf>
    <xf numFmtId="0" fontId="29" fillId="0" borderId="67" xfId="0" applyFont="1" applyBorder="1" applyAlignment="1" applyProtection="1">
      <alignment horizontal="center" vertical="center" wrapText="1"/>
    </xf>
    <xf numFmtId="1" fontId="0" fillId="0" borderId="70" xfId="0" applyNumberFormat="1" applyFont="1" applyBorder="1" applyAlignment="1" applyProtection="1">
      <alignment horizontal="center" vertical="center"/>
    </xf>
    <xf numFmtId="1" fontId="29" fillId="0" borderId="67" xfId="0" applyNumberFormat="1" applyFont="1" applyBorder="1" applyAlignment="1" applyProtection="1">
      <alignment horizontal="center" vertical="center" wrapText="1"/>
    </xf>
    <xf numFmtId="0" fontId="0" fillId="0" borderId="70" xfId="0" applyFont="1" applyBorder="1" applyAlignment="1" applyProtection="1">
      <alignment horizontal="center" vertical="center"/>
    </xf>
    <xf numFmtId="0" fontId="0" fillId="0" borderId="44" xfId="0" applyFont="1" applyBorder="1" applyAlignment="1" applyProtection="1">
      <alignment horizontal="justify" vertical="center" wrapText="1"/>
      <protection locked="0"/>
    </xf>
    <xf numFmtId="14" fontId="0" fillId="0" borderId="64" xfId="0" applyNumberFormat="1" applyFont="1" applyBorder="1" applyAlignment="1" applyProtection="1">
      <alignment horizontal="center" vertical="center" wrapText="1"/>
      <protection locked="0"/>
    </xf>
    <xf numFmtId="0" fontId="0" fillId="0" borderId="66" xfId="0" applyFont="1" applyBorder="1" applyAlignment="1" applyProtection="1">
      <alignment horizontal="center" vertical="center" wrapText="1"/>
      <protection locked="0"/>
    </xf>
    <xf numFmtId="14" fontId="0" fillId="0" borderId="44" xfId="0" applyNumberFormat="1" applyFont="1" applyBorder="1" applyAlignment="1" applyProtection="1">
      <alignment horizontal="center" wrapText="1"/>
      <protection locked="0"/>
    </xf>
    <xf numFmtId="0" fontId="0" fillId="0" borderId="67" xfId="0" applyFont="1" applyBorder="1" applyAlignment="1" applyProtection="1">
      <alignment horizontal="center" wrapText="1"/>
      <protection locked="0"/>
    </xf>
    <xf numFmtId="0" fontId="13" fillId="0" borderId="66" xfId="0" applyFont="1" applyBorder="1" applyAlignment="1" applyProtection="1">
      <alignment horizontal="center" wrapText="1"/>
      <protection locked="0"/>
    </xf>
    <xf numFmtId="0" fontId="29" fillId="0" borderId="23" xfId="0" applyFont="1" applyBorder="1" applyAlignment="1" applyProtection="1">
      <alignment horizontal="justify" vertical="center" wrapText="1"/>
      <protection locked="0"/>
    </xf>
    <xf numFmtId="0" fontId="0" fillId="0" borderId="1" xfId="0" applyFont="1" applyBorder="1" applyAlignment="1" applyProtection="1">
      <alignment horizontal="center" vertical="center"/>
      <protection locked="0"/>
    </xf>
    <xf numFmtId="0" fontId="0" fillId="0" borderId="12" xfId="0" applyFont="1" applyBorder="1" applyAlignment="1" applyProtection="1">
      <alignment horizontal="justify" vertical="center" wrapText="1"/>
      <protection locked="0"/>
    </xf>
    <xf numFmtId="0" fontId="28" fillId="0" borderId="28" xfId="0" applyFont="1" applyBorder="1" applyAlignment="1" applyProtection="1">
      <alignment horizontal="center" vertical="center" wrapText="1"/>
      <protection locked="0"/>
    </xf>
    <xf numFmtId="0" fontId="29" fillId="0" borderId="2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0" fontId="7" fillId="6" borderId="10" xfId="0" applyFont="1" applyFill="1" applyBorder="1" applyAlignment="1" applyProtection="1">
      <alignment horizontal="center" vertical="center"/>
    </xf>
    <xf numFmtId="0" fontId="0" fillId="0" borderId="2" xfId="0" applyFont="1" applyBorder="1" applyAlignment="1" applyProtection="1">
      <alignment horizontal="justify" vertical="center" wrapText="1"/>
      <protection locked="0"/>
    </xf>
    <xf numFmtId="1" fontId="0" fillId="0" borderId="0" xfId="0" applyNumberFormat="1" applyFont="1" applyBorder="1" applyAlignment="1" applyProtection="1">
      <alignment horizontal="center" vertical="center"/>
    </xf>
    <xf numFmtId="0" fontId="0" fillId="0" borderId="0" xfId="0" applyFont="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9" fillId="0" borderId="12" xfId="0" applyFont="1" applyBorder="1" applyAlignment="1" applyProtection="1">
      <alignment horizontal="center" vertical="center" textRotation="90" wrapText="1"/>
      <protection locked="0"/>
    </xf>
    <xf numFmtId="0" fontId="29" fillId="0" borderId="2" xfId="0" applyFont="1" applyBorder="1" applyAlignment="1" applyProtection="1">
      <alignment horizontal="center" vertical="center" wrapText="1"/>
    </xf>
    <xf numFmtId="1" fontId="29" fillId="0" borderId="2" xfId="0" applyNumberFormat="1"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26" xfId="0" applyFont="1" applyBorder="1" applyAlignment="1" applyProtection="1">
      <alignment horizontal="justify" vertical="center" wrapText="1"/>
      <protection locked="0"/>
    </xf>
    <xf numFmtId="0" fontId="0" fillId="0" borderId="12"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26" xfId="0" applyFont="1" applyBorder="1" applyAlignment="1" applyProtection="1">
      <alignment horizontal="center" wrapText="1"/>
      <protection locked="0"/>
    </xf>
    <xf numFmtId="0" fontId="0" fillId="0" borderId="2" xfId="0" applyFont="1" applyBorder="1" applyAlignment="1" applyProtection="1">
      <alignment horizontal="center" wrapText="1"/>
      <protection locked="0"/>
    </xf>
    <xf numFmtId="0" fontId="13" fillId="0" borderId="28" xfId="0" applyFont="1" applyBorder="1" applyAlignment="1" applyProtection="1">
      <alignment horizontal="center" wrapText="1"/>
      <protection locked="0"/>
    </xf>
    <xf numFmtId="0" fontId="32" fillId="6" borderId="1" xfId="0" applyFont="1" applyFill="1" applyBorder="1" applyAlignment="1" applyProtection="1">
      <alignment horizontal="center" vertical="center"/>
    </xf>
    <xf numFmtId="0" fontId="29" fillId="0" borderId="65" xfId="0" applyFont="1" applyBorder="1" applyAlignment="1" applyProtection="1">
      <alignment horizontal="justify" vertical="center" wrapText="1"/>
      <protection locked="0"/>
    </xf>
    <xf numFmtId="0" fontId="0" fillId="0" borderId="52" xfId="0" applyFont="1" applyBorder="1" applyAlignment="1" applyProtection="1">
      <alignment horizontal="center" vertical="center"/>
      <protection locked="0"/>
    </xf>
    <xf numFmtId="0" fontId="0" fillId="0" borderId="51" xfId="0" applyFont="1" applyBorder="1" applyAlignment="1" applyProtection="1">
      <alignment horizontal="justify" vertical="center" wrapText="1"/>
      <protection locked="0"/>
    </xf>
    <xf numFmtId="0" fontId="28" fillId="0" borderId="61" xfId="0" applyFont="1" applyBorder="1" applyAlignment="1" applyProtection="1">
      <alignment horizontal="center" vertical="center" wrapText="1"/>
      <protection locked="0"/>
    </xf>
    <xf numFmtId="0" fontId="29" fillId="0" borderId="50" xfId="0" applyFont="1" applyFill="1" applyBorder="1" applyAlignment="1" applyProtection="1">
      <alignment horizontal="center" vertical="center" wrapText="1"/>
      <protection locked="0"/>
    </xf>
    <xf numFmtId="0" fontId="29" fillId="0" borderId="52" xfId="0" applyFont="1" applyBorder="1" applyAlignment="1" applyProtection="1">
      <alignment horizontal="center" vertical="center" wrapText="1"/>
      <protection locked="0"/>
    </xf>
    <xf numFmtId="0" fontId="0" fillId="0" borderId="54" xfId="0" applyFont="1" applyBorder="1" applyAlignment="1" applyProtection="1">
      <alignment horizontal="center" vertical="center"/>
    </xf>
    <xf numFmtId="0" fontId="32" fillId="6" borderId="52" xfId="0" applyFont="1" applyFill="1" applyBorder="1" applyAlignment="1" applyProtection="1">
      <alignment horizontal="center" vertical="center"/>
    </xf>
    <xf numFmtId="0" fontId="0" fillId="0" borderId="55" xfId="0" applyFont="1" applyBorder="1" applyAlignment="1" applyProtection="1">
      <alignment horizontal="justify" vertical="center" wrapText="1"/>
      <protection locked="0"/>
    </xf>
    <xf numFmtId="1" fontId="0" fillId="0" borderId="54" xfId="0" applyNumberFormat="1" applyFont="1" applyBorder="1" applyAlignment="1" applyProtection="1">
      <alignment horizontal="center" vertical="center"/>
    </xf>
    <xf numFmtId="0" fontId="0" fillId="0" borderId="54" xfId="0" applyFont="1" applyBorder="1" applyAlignment="1" applyProtection="1">
      <alignment horizontal="center" vertical="center" wrapText="1"/>
    </xf>
    <xf numFmtId="0" fontId="0" fillId="2" borderId="54" xfId="0" applyFont="1" applyFill="1" applyBorder="1" applyAlignment="1" applyProtection="1">
      <alignment horizontal="center" vertical="center" wrapText="1"/>
    </xf>
    <xf numFmtId="0" fontId="29" fillId="0" borderId="51" xfId="0" applyFont="1" applyBorder="1" applyAlignment="1" applyProtection="1">
      <alignment horizontal="center" vertical="center" textRotation="90" wrapText="1"/>
      <protection locked="0"/>
    </xf>
    <xf numFmtId="0" fontId="29" fillId="0" borderId="55" xfId="0" applyFont="1" applyBorder="1" applyAlignment="1" applyProtection="1">
      <alignment horizontal="center" vertical="center" wrapText="1"/>
    </xf>
    <xf numFmtId="1" fontId="29" fillId="0" borderId="55" xfId="0" applyNumberFormat="1" applyFont="1" applyBorder="1" applyAlignment="1" applyProtection="1">
      <alignment horizontal="center" vertical="center" wrapText="1"/>
    </xf>
    <xf numFmtId="0" fontId="0" fillId="0" borderId="58" xfId="0" applyFont="1" applyBorder="1" applyAlignment="1" applyProtection="1">
      <alignment horizontal="center" vertical="center"/>
    </xf>
    <xf numFmtId="0" fontId="0" fillId="0" borderId="60" xfId="0" applyFont="1" applyBorder="1" applyAlignment="1" applyProtection="1">
      <alignment horizontal="justify" vertical="center" wrapText="1"/>
      <protection locked="0"/>
    </xf>
    <xf numFmtId="0" fontId="0" fillId="0" borderId="51" xfId="0" applyFont="1" applyBorder="1" applyAlignment="1" applyProtection="1">
      <alignment horizontal="center" vertical="center" wrapText="1"/>
      <protection locked="0"/>
    </xf>
    <xf numFmtId="0" fontId="0" fillId="0" borderId="61" xfId="0" applyFont="1" applyBorder="1" applyAlignment="1" applyProtection="1">
      <alignment horizontal="center" vertical="center" wrapText="1"/>
      <protection locked="0"/>
    </xf>
    <xf numFmtId="0" fontId="0" fillId="0" borderId="60" xfId="0" applyFont="1" applyBorder="1" applyAlignment="1" applyProtection="1">
      <alignment horizontal="center" wrapText="1"/>
      <protection locked="0"/>
    </xf>
    <xf numFmtId="0" fontId="0" fillId="0" borderId="55" xfId="0" applyFont="1" applyBorder="1" applyAlignment="1" applyProtection="1">
      <alignment horizontal="center" wrapText="1"/>
      <protection locked="0"/>
    </xf>
    <xf numFmtId="0" fontId="13" fillId="0" borderId="61" xfId="0" applyFont="1" applyBorder="1" applyAlignment="1" applyProtection="1">
      <alignment horizontal="center" wrapText="1"/>
      <protection locked="0"/>
    </xf>
    <xf numFmtId="0" fontId="7" fillId="7" borderId="48" xfId="0" applyFont="1" applyFill="1" applyBorder="1" applyAlignment="1" applyProtection="1">
      <alignment horizontal="center" vertical="center"/>
    </xf>
    <xf numFmtId="0" fontId="7" fillId="7" borderId="1" xfId="0" applyFont="1" applyFill="1" applyBorder="1" applyAlignment="1" applyProtection="1">
      <alignment horizontal="center" vertical="center"/>
    </xf>
    <xf numFmtId="0" fontId="7" fillId="7" borderId="64" xfId="0" applyFont="1" applyFill="1" applyBorder="1" applyAlignment="1" applyProtection="1">
      <alignment horizontal="center" vertical="center"/>
    </xf>
    <xf numFmtId="0" fontId="7" fillId="7" borderId="12" xfId="0" applyFont="1" applyFill="1" applyBorder="1" applyAlignment="1" applyProtection="1">
      <alignment horizontal="center" vertical="center"/>
    </xf>
    <xf numFmtId="0" fontId="7" fillId="7" borderId="51" xfId="0" applyFont="1" applyFill="1" applyBorder="1" applyAlignment="1" applyProtection="1">
      <alignment horizontal="center" vertical="center"/>
    </xf>
    <xf numFmtId="14" fontId="0" fillId="0" borderId="44" xfId="0" applyNumberFormat="1"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0" fontId="13" fillId="0" borderId="66"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protection locked="0"/>
    </xf>
    <xf numFmtId="0" fontId="0" fillId="0" borderId="2" xfId="0" applyFont="1" applyBorder="1" applyAlignment="1" applyProtection="1">
      <alignment horizontal="center"/>
      <protection locked="0"/>
    </xf>
    <xf numFmtId="0" fontId="0" fillId="0" borderId="2" xfId="0" applyFont="1" applyBorder="1" applyAlignment="1" applyProtection="1">
      <alignment horizontal="center" vertical="center"/>
      <protection locked="0"/>
    </xf>
    <xf numFmtId="0" fontId="13" fillId="0" borderId="28" xfId="0" applyFont="1" applyBorder="1" applyAlignment="1" applyProtection="1">
      <alignment horizontal="center" vertical="center" wrapText="1"/>
      <protection locked="0"/>
    </xf>
    <xf numFmtId="0" fontId="0" fillId="0" borderId="60" xfId="0" applyFont="1" applyBorder="1" applyAlignment="1" applyProtection="1">
      <alignment horizontal="center" vertical="center"/>
      <protection locked="0"/>
    </xf>
    <xf numFmtId="0" fontId="0" fillId="0" borderId="55" xfId="0" applyFont="1" applyBorder="1" applyAlignment="1" applyProtection="1">
      <alignment horizontal="center"/>
      <protection locked="0"/>
    </xf>
    <xf numFmtId="0" fontId="0" fillId="0" borderId="55" xfId="0" applyFont="1" applyBorder="1" applyAlignment="1" applyProtection="1">
      <alignment horizontal="center" vertical="center"/>
      <protection locked="0"/>
    </xf>
    <xf numFmtId="0" fontId="13" fillId="0" borderId="61" xfId="0" applyFont="1" applyBorder="1" applyAlignment="1" applyProtection="1">
      <alignment horizontal="center" vertical="center" wrapText="1"/>
      <protection locked="0"/>
    </xf>
    <xf numFmtId="14" fontId="30" fillId="0" borderId="13" xfId="0" applyNumberFormat="1" applyFont="1" applyBorder="1" applyAlignment="1" applyProtection="1">
      <alignment horizontal="center" vertical="center"/>
      <protection locked="0"/>
    </xf>
  </cellXfs>
  <cellStyles count="1">
    <cellStyle name="Normal" xfId="0" builtinId="0"/>
  </cellStyles>
  <dxfs count="76">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s>
  <tableStyles count="0" defaultTableStyle="TableStyleMedium2" defaultPivotStyle="PivotStyleLight16"/>
  <colors>
    <mruColors>
      <color rgb="FFFF3399"/>
      <color rgb="FF0066FF"/>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31751</xdr:rowOff>
    </xdr:from>
    <xdr:to>
      <xdr:col>34</xdr:col>
      <xdr:colOff>0</xdr:colOff>
      <xdr:row>5</xdr:row>
      <xdr:rowOff>122903</xdr:rowOff>
    </xdr:to>
    <xdr:grpSp>
      <xdr:nvGrpSpPr>
        <xdr:cNvPr id="2" name="Group 4">
          <a:extLst>
            <a:ext uri="{FF2B5EF4-FFF2-40B4-BE49-F238E27FC236}">
              <a16:creationId xmlns:a16="http://schemas.microsoft.com/office/drawing/2014/main" xmlns="" id="{00000000-0008-0000-0300-000002000000}"/>
            </a:ext>
          </a:extLst>
        </xdr:cNvPr>
        <xdr:cNvGrpSpPr>
          <a:grpSpLocks/>
        </xdr:cNvGrpSpPr>
      </xdr:nvGrpSpPr>
      <xdr:grpSpPr bwMode="auto">
        <a:xfrm>
          <a:off x="0" y="31751"/>
          <a:ext cx="32799798" cy="1012926"/>
          <a:chOff x="-8" y="0"/>
          <a:chExt cx="1382" cy="136"/>
        </a:xfrm>
      </xdr:grpSpPr>
      <xdr:sp macro="" textlink="">
        <xdr:nvSpPr>
          <xdr:cNvPr id="3" name="1 CuadroTexto">
            <a:extLst>
              <a:ext uri="{FF2B5EF4-FFF2-40B4-BE49-F238E27FC236}">
                <a16:creationId xmlns:a16="http://schemas.microsoft.com/office/drawing/2014/main" xmlns="" id="{00000000-0008-0000-0300-000003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400" b="1" i="0" strike="noStrike">
                <a:solidFill>
                  <a:srgbClr val="000000"/>
                </a:solidFill>
                <a:latin typeface="Times New Roman"/>
                <a:cs typeface="Times New Roman"/>
              </a:rPr>
              <a:t>PLANEACIÓN</a:t>
            </a:r>
          </a:p>
        </xdr:txBody>
      </xdr:sp>
      <xdr:sp macro="" textlink="">
        <xdr:nvSpPr>
          <xdr:cNvPr id="7" name="10 CuadroTexto">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600" b="1" i="0" strike="noStrike">
                <a:solidFill>
                  <a:srgbClr val="000000"/>
                </a:solidFill>
                <a:latin typeface="Times New Roman" pitchFamily="18" charset="0"/>
                <a:cs typeface="Times New Roman" pitchFamily="18" charset="0"/>
              </a:rPr>
              <a:t>MAPA DE RIESGOS DE CORRUPCIÓN</a:t>
            </a:r>
          </a:p>
        </xdr:txBody>
      </xdr:sp>
      <xdr:sp macro="" textlink="">
        <xdr:nvSpPr>
          <xdr:cNvPr id="8" name="11 CuadroTexto">
            <a:extLst>
              <a:ext uri="{FF2B5EF4-FFF2-40B4-BE49-F238E27FC236}">
                <a16:creationId xmlns:a16="http://schemas.microsoft.com/office/drawing/2014/main" xmlns="" id="{00000000-0008-0000-0300-000008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xmlns="" id="{00000000-0008-0000-0300-000009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xmlns="" id="{00000000-0008-0000-0300-00000A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xmlns="" id="{00000000-0008-0000-0300-00000B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xmlns="" id="{00000000-0008-0000-0300-00000C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E-PLA-FT-020</a:t>
            </a:r>
          </a:p>
        </xdr:txBody>
      </xdr:sp>
      <xdr:sp macro="" textlink="">
        <xdr:nvSpPr>
          <xdr:cNvPr id="13" name="17 CuadroTexto">
            <a:extLst>
              <a:ext uri="{FF2B5EF4-FFF2-40B4-BE49-F238E27FC236}">
                <a16:creationId xmlns:a16="http://schemas.microsoft.com/office/drawing/2014/main" xmlns="" id="{00000000-0008-0000-0300-00000D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04</a:t>
            </a:r>
          </a:p>
        </xdr:txBody>
      </xdr:sp>
      <xdr:sp macro="" textlink="">
        <xdr:nvSpPr>
          <xdr:cNvPr id="14" name="18 CuadroTexto">
            <a:extLst>
              <a:ext uri="{FF2B5EF4-FFF2-40B4-BE49-F238E27FC236}">
                <a16:creationId xmlns:a16="http://schemas.microsoft.com/office/drawing/2014/main" xmlns="" id="{00000000-0008-0000-0300-00000E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xmlns="" id="{00000000-0008-0000-0300-00000F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04/09/2018</a:t>
            </a:r>
          </a:p>
        </xdr:txBody>
      </xdr:sp>
    </xdr:grpSp>
    <xdr:clientData/>
  </xdr:twoCellAnchor>
  <xdr:twoCellAnchor editAs="oneCell">
    <xdr:from>
      <xdr:col>0</xdr:col>
      <xdr:colOff>1226484</xdr:colOff>
      <xdr:row>0</xdr:row>
      <xdr:rowOff>79375</xdr:rowOff>
    </xdr:from>
    <xdr:to>
      <xdr:col>1</xdr:col>
      <xdr:colOff>597586</xdr:colOff>
      <xdr:row>5</xdr:row>
      <xdr:rowOff>122903</xdr:rowOff>
    </xdr:to>
    <xdr:pic>
      <xdr:nvPicPr>
        <xdr:cNvPr id="16" name="Imagen 16">
          <a:extLst>
            <a:ext uri="{FF2B5EF4-FFF2-40B4-BE49-F238E27FC236}">
              <a16:creationId xmlns:a16="http://schemas.microsoft.com/office/drawing/2014/main" xmlns=""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76667" cy="965302"/>
        </a:xfrm>
        <a:prstGeom prst="rect">
          <a:avLst/>
        </a:prstGeom>
      </xdr:spPr>
    </xdr:pic>
    <xdr:clientData/>
  </xdr:twoCellAnchor>
  <xdr:twoCellAnchor>
    <xdr:from>
      <xdr:col>9</xdr:col>
      <xdr:colOff>1397000</xdr:colOff>
      <xdr:row>33</xdr:row>
      <xdr:rowOff>0</xdr:rowOff>
    </xdr:from>
    <xdr:to>
      <xdr:col>9</xdr:col>
      <xdr:colOff>2968625</xdr:colOff>
      <xdr:row>33</xdr:row>
      <xdr:rowOff>0</xdr:rowOff>
    </xdr:to>
    <xdr:cxnSp macro="">
      <xdr:nvCxnSpPr>
        <xdr:cNvPr id="17" name="Conector recto 46">
          <a:extLst>
            <a:ext uri="{FF2B5EF4-FFF2-40B4-BE49-F238E27FC236}">
              <a16:creationId xmlns:a16="http://schemas.microsoft.com/office/drawing/2014/main" xmlns="" id="{00000000-0008-0000-0300-000011000000}"/>
            </a:ext>
          </a:extLst>
        </xdr:cNvPr>
        <xdr:cNvCxnSpPr/>
      </xdr:nvCxnSpPr>
      <xdr:spPr>
        <a:xfrm>
          <a:off x="11436350" y="19050000"/>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34</xdr:row>
      <xdr:rowOff>1</xdr:rowOff>
    </xdr:from>
    <xdr:to>
      <xdr:col>10</xdr:col>
      <xdr:colOff>0</xdr:colOff>
      <xdr:row>34</xdr:row>
      <xdr:rowOff>15875</xdr:rowOff>
    </xdr:to>
    <xdr:cxnSp macro="">
      <xdr:nvCxnSpPr>
        <xdr:cNvPr id="18" name="Conector recto 54">
          <a:extLst>
            <a:ext uri="{FF2B5EF4-FFF2-40B4-BE49-F238E27FC236}">
              <a16:creationId xmlns:a16="http://schemas.microsoft.com/office/drawing/2014/main" xmlns="" id="{00000000-0008-0000-0300-000012000000}"/>
            </a:ext>
          </a:extLst>
        </xdr:cNvPr>
        <xdr:cNvCxnSpPr/>
      </xdr:nvCxnSpPr>
      <xdr:spPr>
        <a:xfrm flipV="1">
          <a:off x="11468100" y="19240501"/>
          <a:ext cx="1552575"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1397000</xdr:colOff>
      <xdr:row>34</xdr:row>
      <xdr:rowOff>0</xdr:rowOff>
    </xdr:from>
    <xdr:to>
      <xdr:col>9</xdr:col>
      <xdr:colOff>2968625</xdr:colOff>
      <xdr:row>34</xdr:row>
      <xdr:rowOff>0</xdr:rowOff>
    </xdr:to>
    <xdr:cxnSp macro="">
      <xdr:nvCxnSpPr>
        <xdr:cNvPr id="19" name="Conector recto 46">
          <a:extLst>
            <a:ext uri="{FF2B5EF4-FFF2-40B4-BE49-F238E27FC236}">
              <a16:creationId xmlns:a16="http://schemas.microsoft.com/office/drawing/2014/main" xmlns="" id="{B6C0B82C-D0E3-413F-93E1-62BA5E2EC03B}"/>
            </a:ext>
          </a:extLst>
        </xdr:cNvPr>
        <xdr:cNvCxnSpPr/>
      </xdr:nvCxnSpPr>
      <xdr:spPr>
        <a:xfrm>
          <a:off x="10388600" y="194310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35</xdr:row>
      <xdr:rowOff>1</xdr:rowOff>
    </xdr:from>
    <xdr:to>
      <xdr:col>10</xdr:col>
      <xdr:colOff>0</xdr:colOff>
      <xdr:row>35</xdr:row>
      <xdr:rowOff>15875</xdr:rowOff>
    </xdr:to>
    <xdr:cxnSp macro="">
      <xdr:nvCxnSpPr>
        <xdr:cNvPr id="20" name="Conector recto 54">
          <a:extLst>
            <a:ext uri="{FF2B5EF4-FFF2-40B4-BE49-F238E27FC236}">
              <a16:creationId xmlns:a16="http://schemas.microsoft.com/office/drawing/2014/main" xmlns="" id="{EC48DEE0-E6F7-449C-B23A-9EEEEB67A2AB}"/>
            </a:ext>
          </a:extLst>
        </xdr:cNvPr>
        <xdr:cNvCxnSpPr/>
      </xdr:nvCxnSpPr>
      <xdr:spPr>
        <a:xfrm flipV="1">
          <a:off x="10391775" y="19859626"/>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381000</xdr:colOff>
      <xdr:row>7</xdr:row>
      <xdr:rowOff>942611</xdr:rowOff>
    </xdr:from>
    <xdr:ext cx="9666941" cy="1765131"/>
    <xdr:pic>
      <xdr:nvPicPr>
        <xdr:cNvPr id="2" name="Imagen 1">
          <a:extLst>
            <a:ext uri="{FF2B5EF4-FFF2-40B4-BE49-F238E27FC236}">
              <a16:creationId xmlns:a16="http://schemas.microsoft.com/office/drawing/2014/main" xmlns="" id="{3A7A5CF2-7B0A-4F8A-9E81-D907B9F0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523636"/>
          <a:ext cx="9666941" cy="17651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666749</xdr:colOff>
      <xdr:row>10</xdr:row>
      <xdr:rowOff>679425</xdr:rowOff>
    </xdr:from>
    <xdr:ext cx="8620125" cy="3775102"/>
    <xdr:pic>
      <xdr:nvPicPr>
        <xdr:cNvPr id="3" name="Imagen 2">
          <a:extLst>
            <a:ext uri="{FF2B5EF4-FFF2-40B4-BE49-F238E27FC236}">
              <a16:creationId xmlns:a16="http://schemas.microsoft.com/office/drawing/2014/main" xmlns="" id="{B8CE10DD-5338-4DCA-94EC-EF1D793D4A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49" y="2098650"/>
          <a:ext cx="8620125" cy="37751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714374</xdr:colOff>
      <xdr:row>11</xdr:row>
      <xdr:rowOff>349251</xdr:rowOff>
    </xdr:from>
    <xdr:ext cx="8437418" cy="2762250"/>
    <xdr:pic>
      <xdr:nvPicPr>
        <xdr:cNvPr id="4" name="Imagen 3">
          <a:extLst>
            <a:ext uri="{FF2B5EF4-FFF2-40B4-BE49-F238E27FC236}">
              <a16:creationId xmlns:a16="http://schemas.microsoft.com/office/drawing/2014/main" xmlns="" id="{8E30934D-DCC9-4949-AEEA-F4F6DFF90B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4" y="2282826"/>
          <a:ext cx="8437418" cy="2762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612320</xdr:colOff>
      <xdr:row>11</xdr:row>
      <xdr:rowOff>3748868</xdr:rowOff>
    </xdr:from>
    <xdr:to>
      <xdr:col>2</xdr:col>
      <xdr:colOff>9456963</xdr:colOff>
      <xdr:row>13</xdr:row>
      <xdr:rowOff>5086678</xdr:rowOff>
    </xdr:to>
    <xdr:pic>
      <xdr:nvPicPr>
        <xdr:cNvPr id="9" name="Imagen 8">
          <a:extLst>
            <a:ext uri="{FF2B5EF4-FFF2-40B4-BE49-F238E27FC236}">
              <a16:creationId xmlns:a16="http://schemas.microsoft.com/office/drawing/2014/main" xmlns="" id="{B26D7BAC-D0AA-41E7-89D7-ED1C5C1CE4F9}"/>
            </a:ext>
          </a:extLst>
        </xdr:cNvPr>
        <xdr:cNvPicPr>
          <a:picLocks noChangeAspect="1"/>
        </xdr:cNvPicPr>
      </xdr:nvPicPr>
      <xdr:blipFill rotWithShape="1">
        <a:blip xmlns:r="http://schemas.openxmlformats.org/officeDocument/2006/relationships" r:embed="rId4"/>
        <a:srcRect l="7293" t="20108" r="63091" b="14010"/>
        <a:stretch/>
      </xdr:blipFill>
      <xdr:spPr>
        <a:xfrm>
          <a:off x="4571999" y="18743939"/>
          <a:ext cx="8844643" cy="11066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36"/>
  <sheetViews>
    <sheetView tabSelected="1" view="pageBreakPreview" topLeftCell="B1" zoomScale="62" zoomScaleNormal="62" zoomScaleSheetLayoutView="62" workbookViewId="0">
      <pane ySplit="11" topLeftCell="A22" activePane="bottomLeft" state="frozen"/>
      <selection pane="bottomLeft" activeCell="A28" sqref="A28:AB28"/>
    </sheetView>
  </sheetViews>
  <sheetFormatPr baseColWidth="10" defaultRowHeight="15" x14ac:dyDescent="0.25"/>
  <cols>
    <col min="1" max="1" width="22.5703125" style="1" customWidth="1"/>
    <col min="2" max="2" width="27.85546875" style="1" customWidth="1"/>
    <col min="3" max="3" width="22.85546875" style="1" customWidth="1"/>
    <col min="4" max="4" width="21.7109375" style="1" customWidth="1"/>
    <col min="5" max="5" width="23.140625" style="1" customWidth="1"/>
    <col min="6" max="6" width="20.5703125" style="1" customWidth="1"/>
    <col min="7" max="7" width="3.85546875" style="1" hidden="1" customWidth="1"/>
    <col min="8" max="8" width="18.28515625" style="1" customWidth="1"/>
    <col min="9" max="9" width="3.85546875" style="1" hidden="1" customWidth="1"/>
    <col min="10" max="10" width="17.140625" style="1" customWidth="1"/>
    <col min="11" max="11" width="36.85546875" style="1" customWidth="1"/>
    <col min="12" max="12" width="44.7109375" style="1" customWidth="1"/>
    <col min="13" max="13" width="9.5703125" style="1" customWidth="1"/>
    <col min="14" max="14" width="11.42578125" style="1" hidden="1" customWidth="1"/>
    <col min="15" max="15" width="5" style="1" hidden="1" customWidth="1"/>
    <col min="16" max="16" width="6.5703125" style="1" hidden="1" customWidth="1"/>
    <col min="17" max="17" width="5" style="1" hidden="1" customWidth="1"/>
    <col min="18" max="18" width="4.140625" style="1" hidden="1" customWidth="1"/>
    <col min="19" max="19" width="3.85546875" style="1" hidden="1" customWidth="1"/>
    <col min="20" max="20" width="5.28515625" style="1" hidden="1" customWidth="1"/>
    <col min="21" max="21" width="10.42578125" style="1" customWidth="1"/>
    <col min="22" max="22" width="17.85546875" style="1" customWidth="1"/>
    <col min="23" max="23" width="3.42578125" style="1" hidden="1" customWidth="1"/>
    <col min="24" max="24" width="20.5703125" style="1" customWidth="1"/>
    <col min="25" max="25" width="3.85546875" style="1" hidden="1" customWidth="1"/>
    <col min="26" max="26" width="18.5703125" style="1" customWidth="1"/>
    <col min="27" max="27" width="20.140625" style="1" customWidth="1"/>
    <col min="28" max="28" width="20.85546875" style="1" customWidth="1"/>
    <col min="29" max="29" width="22.28515625" style="1" customWidth="1"/>
    <col min="30" max="30" width="22.5703125" style="1" customWidth="1"/>
    <col min="31" max="31" width="15.140625" style="1" customWidth="1"/>
    <col min="32" max="32" width="23" style="1" customWidth="1"/>
    <col min="33" max="33" width="19.140625" style="1" customWidth="1"/>
    <col min="34" max="34" width="16.140625" style="1" customWidth="1"/>
    <col min="35" max="16384" width="11.42578125" style="1"/>
  </cols>
  <sheetData>
    <row r="1" spans="1:34 16374:16377" s="22" customFormat="1" ht="14.2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XET1" s="19" t="s">
        <v>1</v>
      </c>
      <c r="XEU1" s="20" t="s">
        <v>2</v>
      </c>
      <c r="XEV1" s="21"/>
    </row>
    <row r="2" spans="1:34 16374:16377" s="22" customFormat="1" ht="14.25"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XET2" s="22" t="s">
        <v>17</v>
      </c>
      <c r="XEU2" s="22">
        <v>5</v>
      </c>
      <c r="XEV2" s="23"/>
    </row>
    <row r="3" spans="1:34 16374:16377" s="22" customFormat="1" ht="14.2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XET3" s="22" t="s">
        <v>16</v>
      </c>
      <c r="XEU3" s="22">
        <v>4</v>
      </c>
      <c r="XEV3" s="23"/>
    </row>
    <row r="4" spans="1:34 16374:16377" s="22" customFormat="1" ht="14.2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XET4" s="22" t="s">
        <v>15</v>
      </c>
      <c r="XEU4" s="22">
        <v>3</v>
      </c>
      <c r="XEV4" s="23"/>
    </row>
    <row r="5" spans="1:34 16374:16377" s="22" customFormat="1" ht="14.2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XET5" s="22" t="s">
        <v>14</v>
      </c>
      <c r="XEU5" s="22">
        <v>2</v>
      </c>
      <c r="XEV5" s="23"/>
    </row>
    <row r="6" spans="1:34 16374:16377" s="22" customFormat="1" ht="14.25" customHeight="1" x14ac:dyDescent="0.2">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XET6" s="22" t="s">
        <v>13</v>
      </c>
      <c r="XEU6" s="22">
        <v>1</v>
      </c>
      <c r="XEV6" s="23"/>
    </row>
    <row r="7" spans="1:34 16374:16377" s="28" customFormat="1" ht="21" customHeight="1" thickBot="1" x14ac:dyDescent="0.3">
      <c r="A7" s="81" t="s">
        <v>56</v>
      </c>
      <c r="B7" s="81"/>
      <c r="C7" s="332">
        <v>43599</v>
      </c>
      <c r="D7" s="82"/>
      <c r="E7" s="82"/>
      <c r="F7" s="166"/>
      <c r="G7" s="166"/>
      <c r="H7" s="166"/>
      <c r="I7" s="166"/>
      <c r="J7" s="166"/>
      <c r="K7" s="166"/>
      <c r="L7" s="166"/>
      <c r="M7" s="164" t="s">
        <v>70</v>
      </c>
      <c r="N7" s="164"/>
      <c r="O7" s="164"/>
      <c r="P7" s="164"/>
      <c r="Q7" s="164"/>
      <c r="R7" s="164"/>
      <c r="S7" s="164"/>
      <c r="T7" s="164"/>
      <c r="U7" s="164"/>
      <c r="V7" s="165"/>
      <c r="W7" s="56"/>
      <c r="X7" s="57" t="s">
        <v>66</v>
      </c>
      <c r="Y7" s="58"/>
      <c r="Z7" s="59"/>
      <c r="AA7" s="57" t="s">
        <v>67</v>
      </c>
      <c r="AB7" s="59"/>
      <c r="AC7" s="57" t="s">
        <v>68</v>
      </c>
      <c r="AD7" s="66"/>
      <c r="AE7" s="129" t="s">
        <v>69</v>
      </c>
      <c r="AF7" s="130"/>
      <c r="AG7" s="68"/>
      <c r="AH7" s="56"/>
      <c r="XET7" s="111" t="s">
        <v>0</v>
      </c>
      <c r="XEU7" s="112"/>
    </row>
    <row r="8" spans="1:34 16374:16377" s="28" customFormat="1" ht="18.75" customHeight="1" x14ac:dyDescent="0.25">
      <c r="A8" s="113" t="s">
        <v>47</v>
      </c>
      <c r="B8" s="114"/>
      <c r="C8" s="114"/>
      <c r="D8" s="114"/>
      <c r="E8" s="115"/>
      <c r="F8" s="143" t="s">
        <v>21</v>
      </c>
      <c r="G8" s="144"/>
      <c r="H8" s="144"/>
      <c r="I8" s="144"/>
      <c r="J8" s="144"/>
      <c r="K8" s="144"/>
      <c r="L8" s="144"/>
      <c r="M8" s="144"/>
      <c r="N8" s="144"/>
      <c r="O8" s="144"/>
      <c r="P8" s="144"/>
      <c r="Q8" s="144"/>
      <c r="R8" s="144"/>
      <c r="S8" s="144"/>
      <c r="T8" s="144"/>
      <c r="U8" s="144"/>
      <c r="V8" s="144"/>
      <c r="W8" s="144"/>
      <c r="X8" s="144"/>
      <c r="Y8" s="144"/>
      <c r="Z8" s="145"/>
      <c r="AA8" s="134" t="s">
        <v>44</v>
      </c>
      <c r="AB8" s="135"/>
      <c r="AC8" s="135"/>
      <c r="AD8" s="136"/>
      <c r="AE8" s="98" t="s">
        <v>34</v>
      </c>
      <c r="AF8" s="99"/>
      <c r="AG8" s="99"/>
      <c r="AH8" s="100"/>
      <c r="XET8" s="111" t="s">
        <v>2</v>
      </c>
      <c r="XEU8" s="112"/>
    </row>
    <row r="9" spans="1:34 16374:16377" s="8" customFormat="1" ht="15" customHeight="1" x14ac:dyDescent="0.25">
      <c r="A9" s="116" t="s">
        <v>52</v>
      </c>
      <c r="B9" s="119" t="s">
        <v>53</v>
      </c>
      <c r="C9" s="118" t="s">
        <v>35</v>
      </c>
      <c r="D9" s="118" t="s">
        <v>36</v>
      </c>
      <c r="E9" s="122" t="s">
        <v>37</v>
      </c>
      <c r="F9" s="124" t="s">
        <v>71</v>
      </c>
      <c r="G9" s="125"/>
      <c r="H9" s="125"/>
      <c r="I9" s="125"/>
      <c r="J9" s="125"/>
      <c r="K9" s="126" t="s">
        <v>25</v>
      </c>
      <c r="L9" s="131" t="s">
        <v>23</v>
      </c>
      <c r="M9" s="132"/>
      <c r="N9" s="132"/>
      <c r="O9" s="132"/>
      <c r="P9" s="132"/>
      <c r="Q9" s="132"/>
      <c r="R9" s="132"/>
      <c r="S9" s="132"/>
      <c r="T9" s="132"/>
      <c r="U9" s="132"/>
      <c r="V9" s="132"/>
      <c r="W9" s="132"/>
      <c r="X9" s="132"/>
      <c r="Y9" s="132"/>
      <c r="Z9" s="133"/>
      <c r="AA9" s="137"/>
      <c r="AB9" s="138"/>
      <c r="AC9" s="138"/>
      <c r="AD9" s="139"/>
      <c r="AE9" s="101"/>
      <c r="AF9" s="102"/>
      <c r="AG9" s="102"/>
      <c r="AH9" s="103"/>
      <c r="XET9" s="7" t="s">
        <v>18</v>
      </c>
      <c r="XEU9" s="7" t="s">
        <v>20</v>
      </c>
      <c r="XEV9" s="7" t="s">
        <v>19</v>
      </c>
    </row>
    <row r="10" spans="1:34 16374:16377" s="8" customFormat="1" ht="15" customHeight="1" x14ac:dyDescent="0.25">
      <c r="A10" s="116"/>
      <c r="B10" s="120"/>
      <c r="C10" s="118"/>
      <c r="D10" s="118"/>
      <c r="E10" s="122"/>
      <c r="F10" s="83" t="s">
        <v>38</v>
      </c>
      <c r="G10" s="84"/>
      <c r="H10" s="84"/>
      <c r="I10" s="84"/>
      <c r="J10" s="84"/>
      <c r="K10" s="127"/>
      <c r="L10" s="85" t="s">
        <v>48</v>
      </c>
      <c r="M10" s="87" t="s">
        <v>22</v>
      </c>
      <c r="N10" s="9"/>
      <c r="O10" s="10"/>
      <c r="P10" s="10"/>
      <c r="Q10" s="10"/>
      <c r="R10" s="10"/>
      <c r="S10" s="10"/>
      <c r="T10" s="10"/>
      <c r="U10" s="89" t="s">
        <v>40</v>
      </c>
      <c r="V10" s="91" t="s">
        <v>39</v>
      </c>
      <c r="W10" s="92"/>
      <c r="X10" s="92"/>
      <c r="Y10" s="92"/>
      <c r="Z10" s="93"/>
      <c r="AA10" s="140"/>
      <c r="AB10" s="141"/>
      <c r="AC10" s="141"/>
      <c r="AD10" s="142"/>
      <c r="AE10" s="104"/>
      <c r="AF10" s="105"/>
      <c r="AG10" s="105"/>
      <c r="AH10" s="106"/>
      <c r="XET10" s="8">
        <v>5</v>
      </c>
      <c r="XEU10" s="8">
        <v>10</v>
      </c>
      <c r="XEV10" s="8">
        <v>20</v>
      </c>
    </row>
    <row r="11" spans="1:34 16374:16377" s="8" customFormat="1" ht="44.25" customHeight="1" thickBot="1" x14ac:dyDescent="0.3">
      <c r="A11" s="117"/>
      <c r="B11" s="121"/>
      <c r="C11" s="119"/>
      <c r="D11" s="119"/>
      <c r="E11" s="123"/>
      <c r="F11" s="60" t="s">
        <v>8</v>
      </c>
      <c r="G11" s="61" t="s">
        <v>57</v>
      </c>
      <c r="H11" s="55" t="s">
        <v>72</v>
      </c>
      <c r="I11" s="62" t="s">
        <v>58</v>
      </c>
      <c r="J11" s="6" t="s">
        <v>10</v>
      </c>
      <c r="K11" s="128"/>
      <c r="L11" s="86"/>
      <c r="M11" s="88"/>
      <c r="N11" s="11"/>
      <c r="O11" s="11" t="s">
        <v>63</v>
      </c>
      <c r="P11" s="11" t="s">
        <v>64</v>
      </c>
      <c r="Q11" s="11" t="s">
        <v>62</v>
      </c>
      <c r="R11" s="11" t="s">
        <v>59</v>
      </c>
      <c r="S11" s="11" t="s">
        <v>60</v>
      </c>
      <c r="T11" s="11" t="s">
        <v>61</v>
      </c>
      <c r="U11" s="90"/>
      <c r="V11" s="12" t="s">
        <v>8</v>
      </c>
      <c r="W11" s="13" t="s">
        <v>57</v>
      </c>
      <c r="X11" s="4" t="s">
        <v>9</v>
      </c>
      <c r="Y11" s="14" t="s">
        <v>58</v>
      </c>
      <c r="Z11" s="63" t="s">
        <v>10</v>
      </c>
      <c r="AA11" s="71" t="s">
        <v>54</v>
      </c>
      <c r="AB11" s="15" t="s">
        <v>41</v>
      </c>
      <c r="AC11" s="54" t="s">
        <v>42</v>
      </c>
      <c r="AD11" s="67" t="s">
        <v>43</v>
      </c>
      <c r="AE11" s="69" t="s">
        <v>27</v>
      </c>
      <c r="AF11" s="16" t="s">
        <v>73</v>
      </c>
      <c r="AG11" s="17" t="s">
        <v>45</v>
      </c>
      <c r="AH11" s="70" t="s">
        <v>46</v>
      </c>
      <c r="XET11" s="8" t="s">
        <v>11</v>
      </c>
      <c r="XEU11" s="8" t="s">
        <v>12</v>
      </c>
      <c r="XEV11" s="8" t="s">
        <v>9</v>
      </c>
      <c r="XEW11" s="8" t="s">
        <v>8</v>
      </c>
    </row>
    <row r="12" spans="1:34 16374:16377" ht="50.25" customHeight="1" x14ac:dyDescent="0.25">
      <c r="A12" s="229" t="s">
        <v>144</v>
      </c>
      <c r="B12" s="230" t="s">
        <v>145</v>
      </c>
      <c r="C12" s="231" t="s">
        <v>146</v>
      </c>
      <c r="D12" s="232" t="s">
        <v>147</v>
      </c>
      <c r="E12" s="233" t="s">
        <v>148</v>
      </c>
      <c r="F12" s="94" t="s">
        <v>13</v>
      </c>
      <c r="G12" s="96" t="str">
        <f>IF(F12="(1) RARA VEZ","1", IF(F12="(2) IMPROBABLE","2",IF(F12="(3) POSIBLE","3",IF(F12="(4) PROBABLE","4",IF(F12="(5) CASI SEGURO","5","")))))</f>
        <v>1</v>
      </c>
      <c r="H12" s="146" t="s">
        <v>19</v>
      </c>
      <c r="I12" s="148" t="str">
        <f>IF(H12="(5) MODERADO","5", IF(H12="(10) MAYOR","10",IF(H12="(20) CATASTROFICO","20","")))</f>
        <v>20</v>
      </c>
      <c r="J12" s="316">
        <f>G12*I12</f>
        <v>20</v>
      </c>
      <c r="K12" s="149" t="s">
        <v>161</v>
      </c>
      <c r="L12" s="24" t="s">
        <v>6</v>
      </c>
      <c r="M12" s="3" t="s">
        <v>11</v>
      </c>
      <c r="N12" s="53">
        <f>IF(M12="SÍ",15,"0")</f>
        <v>15</v>
      </c>
      <c r="O12" s="151">
        <f>SUM(N12:N18)</f>
        <v>70</v>
      </c>
      <c r="P12" s="109">
        <f>IF(AND($O12&gt;=0,$O12&lt;=50),0,IF(AND($O12&gt;50,$O12&lt;=75),1,IF(AND($O12&gt;75,$O12&lt;=100),2,"")))</f>
        <v>1</v>
      </c>
      <c r="Q12" s="109">
        <f>$G12-$P12</f>
        <v>0</v>
      </c>
      <c r="R12" s="107">
        <f>IF($Q12&lt;=0,1,$Q12)</f>
        <v>1</v>
      </c>
      <c r="S12" s="109">
        <f>$I12-$P12</f>
        <v>19</v>
      </c>
      <c r="T12" s="107">
        <f>IF($S12=19,10,IF($S12=18,5,IF($S12=9,5,IF($S12=8,5,I12))))</f>
        <v>10</v>
      </c>
      <c r="U12" s="260" t="s">
        <v>9</v>
      </c>
      <c r="V12" s="261" t="str">
        <f>IF(AND($U12="PROBABILIDAD",$R12=1),$XET$6,IF(AND($U12="PROBABILIDAD",$R12=2),$XET$5,IF(AND($U12="PROBABILIDAD",$R12=3),$XET$4,IF(AND($U12="PROBABILIDAD",$R12=4),$XET$3,IF(AND($U12="PROBABILIDAD",$R12=5),$XET$2,$F12)))))</f>
        <v>(1) RARA VEZ</v>
      </c>
      <c r="W12" s="262" t="str">
        <f>IF($U12="PROBABILIDAD",$R12,$G12)</f>
        <v>1</v>
      </c>
      <c r="X12" s="263">
        <f>IF(AND($U12="IMPACTO",$S12=18),$XET$10,IF(AND($U12="IMPACTO",$S12=19),$XEU$10,IF(AND($U12="IMPACTO",$S12=20),$XEV$10,IF(AND($U12="IMPACTO",$S12&lt;10),$XET$10,$H12))))</f>
        <v>10</v>
      </c>
      <c r="Y12" s="264">
        <f>IF($U12="IMPACTO",$T12,$I12)</f>
        <v>10</v>
      </c>
      <c r="Z12" s="152">
        <f>+W12*Y12</f>
        <v>10</v>
      </c>
      <c r="AA12" s="265" t="s">
        <v>162</v>
      </c>
      <c r="AB12" s="266" t="s">
        <v>154</v>
      </c>
      <c r="AC12" s="246" t="s">
        <v>163</v>
      </c>
      <c r="AD12" s="267" t="s">
        <v>164</v>
      </c>
      <c r="AE12" s="321">
        <v>43585</v>
      </c>
      <c r="AF12" s="269" t="s">
        <v>165</v>
      </c>
      <c r="AG12" s="322" t="s">
        <v>158</v>
      </c>
      <c r="AH12" s="323" t="s">
        <v>166</v>
      </c>
    </row>
    <row r="13" spans="1:34 16374:16377" ht="48" customHeight="1" thickBot="1" x14ac:dyDescent="0.3">
      <c r="A13" s="234"/>
      <c r="B13" s="235"/>
      <c r="C13" s="236"/>
      <c r="D13" s="237"/>
      <c r="E13" s="238"/>
      <c r="F13" s="94"/>
      <c r="G13" s="96"/>
      <c r="H13" s="146"/>
      <c r="I13" s="148"/>
      <c r="J13" s="317"/>
      <c r="K13" s="150"/>
      <c r="L13" s="25" t="s">
        <v>7</v>
      </c>
      <c r="M13" s="3" t="s">
        <v>11</v>
      </c>
      <c r="N13" s="2">
        <f>IF(M13="SÍ",5,"0")</f>
        <v>5</v>
      </c>
      <c r="O13" s="148"/>
      <c r="P13" s="110"/>
      <c r="Q13" s="110"/>
      <c r="R13" s="108"/>
      <c r="S13" s="110"/>
      <c r="T13" s="108"/>
      <c r="U13" s="283"/>
      <c r="V13" s="284"/>
      <c r="W13" s="153"/>
      <c r="X13" s="285"/>
      <c r="Y13" s="286"/>
      <c r="Z13" s="152"/>
      <c r="AA13" s="287"/>
      <c r="AB13" s="288"/>
      <c r="AC13" s="273"/>
      <c r="AD13" s="289"/>
      <c r="AE13" s="324"/>
      <c r="AF13" s="325"/>
      <c r="AG13" s="326"/>
      <c r="AH13" s="327"/>
    </row>
    <row r="14" spans="1:34 16374:16377" ht="33" customHeight="1" x14ac:dyDescent="0.25">
      <c r="A14" s="234"/>
      <c r="B14" s="235"/>
      <c r="C14" s="236"/>
      <c r="D14" s="237"/>
      <c r="E14" s="238"/>
      <c r="F14" s="94"/>
      <c r="G14" s="96"/>
      <c r="H14" s="146"/>
      <c r="I14" s="148"/>
      <c r="J14" s="318" t="str">
        <f>IF(AND(J12&gt;=5,J12&lt;=10),"BAJA",IF(AND(J12&gt;=15,J12&lt;=25),"MODERADA",IF(AND(J12&gt;=30,J12&lt;=50),"ALTA",IF(AND(J12&gt;=60,J12&lt;=100),"EXTREMA",""))))</f>
        <v>MODERADA</v>
      </c>
      <c r="K14" s="150"/>
      <c r="L14" s="26" t="s">
        <v>3</v>
      </c>
      <c r="M14" s="3" t="s">
        <v>12</v>
      </c>
      <c r="N14" s="2" t="str">
        <f>IF(M14="SÍ",15,"0")</f>
        <v>0</v>
      </c>
      <c r="O14" s="148"/>
      <c r="P14" s="110"/>
      <c r="Q14" s="110"/>
      <c r="R14" s="108"/>
      <c r="S14" s="110"/>
      <c r="T14" s="108"/>
      <c r="U14" s="283"/>
      <c r="V14" s="284"/>
      <c r="W14" s="153"/>
      <c r="X14" s="285"/>
      <c r="Y14" s="286"/>
      <c r="Z14" s="152" t="str">
        <f>IF(AND($Z12&gt;=5,$Z12&lt;=10),"BAJA",IF(AND($Z12&gt;=15,$Z12&lt;=25),"MODERADA",IF(AND($Z12&gt;=30,$Z12&lt;=50),"ALTA",IF(AND($Z12&gt;=60,$Z12&lt;=100),"EXTREMA",""))))</f>
        <v>BAJA</v>
      </c>
      <c r="AA14" s="287"/>
      <c r="AB14" s="288"/>
      <c r="AC14" s="273"/>
      <c r="AD14" s="289"/>
      <c r="AE14" s="324"/>
      <c r="AF14" s="325"/>
      <c r="AG14" s="326"/>
      <c r="AH14" s="327"/>
    </row>
    <row r="15" spans="1:34 16374:16377" ht="26.25" customHeight="1" x14ac:dyDescent="0.25">
      <c r="A15" s="234"/>
      <c r="B15" s="235"/>
      <c r="C15" s="236"/>
      <c r="D15" s="237"/>
      <c r="E15" s="238"/>
      <c r="F15" s="94"/>
      <c r="G15" s="96"/>
      <c r="H15" s="146"/>
      <c r="I15" s="148"/>
      <c r="J15" s="319"/>
      <c r="K15" s="150"/>
      <c r="L15" s="26" t="s">
        <v>4</v>
      </c>
      <c r="M15" s="3" t="s">
        <v>11</v>
      </c>
      <c r="N15" s="2">
        <f>IF(M15="SÍ",10,"0")</f>
        <v>10</v>
      </c>
      <c r="O15" s="148"/>
      <c r="P15" s="110"/>
      <c r="Q15" s="110"/>
      <c r="R15" s="108"/>
      <c r="S15" s="110"/>
      <c r="T15" s="108"/>
      <c r="U15" s="283"/>
      <c r="V15" s="284"/>
      <c r="W15" s="153"/>
      <c r="X15" s="285"/>
      <c r="Y15" s="286"/>
      <c r="Z15" s="152"/>
      <c r="AA15" s="287"/>
      <c r="AB15" s="288"/>
      <c r="AC15" s="273"/>
      <c r="AD15" s="289"/>
      <c r="AE15" s="324"/>
      <c r="AF15" s="325"/>
      <c r="AG15" s="326"/>
      <c r="AH15" s="327"/>
    </row>
    <row r="16" spans="1:34 16374:16377" ht="45" customHeight="1" x14ac:dyDescent="0.25">
      <c r="A16" s="234"/>
      <c r="B16" s="235"/>
      <c r="C16" s="236"/>
      <c r="D16" s="237"/>
      <c r="E16" s="238"/>
      <c r="F16" s="94"/>
      <c r="G16" s="96"/>
      <c r="H16" s="146"/>
      <c r="I16" s="148"/>
      <c r="J16" s="319"/>
      <c r="K16" s="150"/>
      <c r="L16" s="25" t="s">
        <v>32</v>
      </c>
      <c r="M16" s="72" t="s">
        <v>12</v>
      </c>
      <c r="N16" s="2" t="str">
        <f>IF(M16="SÍ",15,"0")</f>
        <v>0</v>
      </c>
      <c r="O16" s="148"/>
      <c r="P16" s="110"/>
      <c r="Q16" s="110"/>
      <c r="R16" s="108"/>
      <c r="S16" s="110"/>
      <c r="T16" s="108"/>
      <c r="U16" s="283"/>
      <c r="V16" s="284"/>
      <c r="W16" s="153"/>
      <c r="X16" s="285"/>
      <c r="Y16" s="286"/>
      <c r="Z16" s="152"/>
      <c r="AA16" s="287"/>
      <c r="AB16" s="288"/>
      <c r="AC16" s="273"/>
      <c r="AD16" s="289"/>
      <c r="AE16" s="324"/>
      <c r="AF16" s="325"/>
      <c r="AG16" s="326"/>
      <c r="AH16" s="327"/>
    </row>
    <row r="17" spans="1:34" ht="51" customHeight="1" x14ac:dyDescent="0.25">
      <c r="A17" s="234"/>
      <c r="B17" s="235"/>
      <c r="C17" s="236"/>
      <c r="D17" s="237"/>
      <c r="E17" s="238"/>
      <c r="F17" s="94"/>
      <c r="G17" s="96"/>
      <c r="H17" s="146"/>
      <c r="I17" s="148"/>
      <c r="J17" s="319"/>
      <c r="K17" s="150"/>
      <c r="L17" s="25" t="s">
        <v>5</v>
      </c>
      <c r="M17" s="3" t="s">
        <v>11</v>
      </c>
      <c r="N17" s="2">
        <f>IF(M17="SÍ",10,"0")</f>
        <v>10</v>
      </c>
      <c r="O17" s="148"/>
      <c r="P17" s="110"/>
      <c r="Q17" s="110"/>
      <c r="R17" s="108"/>
      <c r="S17" s="110"/>
      <c r="T17" s="108"/>
      <c r="U17" s="283"/>
      <c r="V17" s="284"/>
      <c r="W17" s="153"/>
      <c r="X17" s="285"/>
      <c r="Y17" s="286"/>
      <c r="Z17" s="152"/>
      <c r="AA17" s="287"/>
      <c r="AB17" s="288"/>
      <c r="AC17" s="273"/>
      <c r="AD17" s="289"/>
      <c r="AE17" s="324"/>
      <c r="AF17" s="325"/>
      <c r="AG17" s="326"/>
      <c r="AH17" s="327"/>
    </row>
    <row r="18" spans="1:34" ht="69" customHeight="1" thickBot="1" x14ac:dyDescent="0.3">
      <c r="A18" s="239"/>
      <c r="B18" s="240"/>
      <c r="C18" s="241"/>
      <c r="D18" s="242"/>
      <c r="E18" s="243"/>
      <c r="F18" s="95"/>
      <c r="G18" s="97"/>
      <c r="H18" s="147"/>
      <c r="I18" s="148"/>
      <c r="J18" s="320"/>
      <c r="K18" s="150"/>
      <c r="L18" s="27" t="s">
        <v>31</v>
      </c>
      <c r="M18" s="3" t="s">
        <v>11</v>
      </c>
      <c r="N18" s="2">
        <f>IF(M18="SÍ",30,"0")</f>
        <v>30</v>
      </c>
      <c r="O18" s="148"/>
      <c r="P18" s="110"/>
      <c r="Q18" s="110"/>
      <c r="R18" s="108"/>
      <c r="S18" s="110"/>
      <c r="T18" s="108"/>
      <c r="U18" s="306"/>
      <c r="V18" s="307"/>
      <c r="W18" s="179"/>
      <c r="X18" s="308"/>
      <c r="Y18" s="309"/>
      <c r="Z18" s="152"/>
      <c r="AA18" s="310"/>
      <c r="AB18" s="311"/>
      <c r="AC18" s="296"/>
      <c r="AD18" s="312"/>
      <c r="AE18" s="328"/>
      <c r="AF18" s="329"/>
      <c r="AG18" s="330"/>
      <c r="AH18" s="331"/>
    </row>
    <row r="19" spans="1:34" ht="50.25" customHeight="1" x14ac:dyDescent="0.25">
      <c r="A19" s="244" t="s">
        <v>144</v>
      </c>
      <c r="B19" s="230" t="s">
        <v>145</v>
      </c>
      <c r="C19" s="245" t="s">
        <v>149</v>
      </c>
      <c r="D19" s="246" t="s">
        <v>150</v>
      </c>
      <c r="E19" s="247" t="s">
        <v>151</v>
      </c>
      <c r="F19" s="248" t="s">
        <v>13</v>
      </c>
      <c r="G19" s="249" t="str">
        <f>IF(F19="(1) RARA VEZ","1", IF(F19="(2) IMPROBABLE","2",IF(F19="(3) POSIBLE","3",IF(F19="(4) PROBABLE","4",IF(F19="(5) CASI SEGURO","5","")))))</f>
        <v>1</v>
      </c>
      <c r="H19" s="250" t="s">
        <v>20</v>
      </c>
      <c r="I19" s="251" t="str">
        <f>IF(H19="(5) MODERADO","5", IF(H19="(10) MAYOR","10",IF(H19="(20) CATASTROFICO","20","")))</f>
        <v>10</v>
      </c>
      <c r="J19" s="252">
        <f>G19*I19</f>
        <v>10</v>
      </c>
      <c r="K19" s="253" t="s">
        <v>152</v>
      </c>
      <c r="L19" s="254" t="s">
        <v>6</v>
      </c>
      <c r="M19" s="255" t="s">
        <v>12</v>
      </c>
      <c r="N19" s="256" t="str">
        <f>IF(M19="SÍ",15,"0")</f>
        <v>0</v>
      </c>
      <c r="O19" s="257">
        <f>SUM(N19:N25)</f>
        <v>15</v>
      </c>
      <c r="P19" s="258">
        <f>IF(AND($O19&gt;=0,$O19&lt;=50),0,IF(AND($O19&gt;50,$O19&lt;=75),1,IF(AND($O19&gt;75,$O19&lt;=100),2,"")))</f>
        <v>0</v>
      </c>
      <c r="Q19" s="258">
        <f>$G19-$P19</f>
        <v>1</v>
      </c>
      <c r="R19" s="259">
        <f>IF($Q19&lt;=0,1,$Q19)</f>
        <v>1</v>
      </c>
      <c r="S19" s="258">
        <f>$I19-$P19</f>
        <v>10</v>
      </c>
      <c r="T19" s="259" t="str">
        <f>IF($S19=19,10,IF($S19=18,5,IF($S19=9,5,IF($S19=8,5,I19))))</f>
        <v>10</v>
      </c>
      <c r="U19" s="260" t="s">
        <v>9</v>
      </c>
      <c r="V19" s="261" t="str">
        <f>IF(AND($U19="PROBABILIDAD",$R19=1),$XET$6,IF(AND($U19="PROBABILIDAD",$R19=2),$XET$5,IF(AND($U19="PROBABILIDAD",$R19=3),$XET$4,IF(AND($U19="PROBABILIDAD",$R19=4),$XET$3,IF(AND($U19="PROBABILIDAD",$R19=5),$XET$2,$F19)))))</f>
        <v>(1) RARA VEZ</v>
      </c>
      <c r="W19" s="262" t="str">
        <f>IF($U19="PROBABILIDAD",$R19,$G19)</f>
        <v>1</v>
      </c>
      <c r="X19" s="263" t="str">
        <f>IF(AND($U19="IMPACTO",$S19=18),$XET$10,IF(AND($U19="IMPACTO",$S19=19),$XEU$10,IF(AND($U19="IMPACTO",$S19=20),$XEV$10,IF(AND($U19="IMPACTO",$S19&lt;10),$XET$10,$H19))))</f>
        <v>(10) MAYOR</v>
      </c>
      <c r="Y19" s="264" t="str">
        <f>IF($U19="IMPACTO",$T19,$I19)</f>
        <v>10</v>
      </c>
      <c r="Z19" s="152">
        <f>+W19*Y19</f>
        <v>10</v>
      </c>
      <c r="AA19" s="265" t="s">
        <v>153</v>
      </c>
      <c r="AB19" s="266" t="s">
        <v>154</v>
      </c>
      <c r="AC19" s="246" t="s">
        <v>155</v>
      </c>
      <c r="AD19" s="267" t="s">
        <v>156</v>
      </c>
      <c r="AE19" s="268">
        <v>43585</v>
      </c>
      <c r="AF19" s="269" t="s">
        <v>157</v>
      </c>
      <c r="AG19" s="269" t="s">
        <v>158</v>
      </c>
      <c r="AH19" s="270" t="s">
        <v>159</v>
      </c>
    </row>
    <row r="20" spans="1:34" ht="48" customHeight="1" x14ac:dyDescent="0.25">
      <c r="A20" s="271"/>
      <c r="B20" s="235"/>
      <c r="C20" s="272"/>
      <c r="D20" s="273"/>
      <c r="E20" s="274"/>
      <c r="F20" s="275"/>
      <c r="G20" s="272"/>
      <c r="H20" s="276"/>
      <c r="I20" s="277"/>
      <c r="J20" s="278"/>
      <c r="K20" s="279"/>
      <c r="L20" s="25" t="s">
        <v>7</v>
      </c>
      <c r="M20" s="3" t="s">
        <v>11</v>
      </c>
      <c r="N20" s="280">
        <f>IF(M20="SÍ",5,"0")</f>
        <v>5</v>
      </c>
      <c r="O20" s="277"/>
      <c r="P20" s="281"/>
      <c r="Q20" s="281"/>
      <c r="R20" s="282"/>
      <c r="S20" s="281"/>
      <c r="T20" s="282"/>
      <c r="U20" s="283"/>
      <c r="V20" s="284"/>
      <c r="W20" s="153"/>
      <c r="X20" s="285"/>
      <c r="Y20" s="286"/>
      <c r="Z20" s="152"/>
      <c r="AA20" s="287"/>
      <c r="AB20" s="288"/>
      <c r="AC20" s="273"/>
      <c r="AD20" s="289"/>
      <c r="AE20" s="290"/>
      <c r="AF20" s="291"/>
      <c r="AG20" s="291"/>
      <c r="AH20" s="292"/>
    </row>
    <row r="21" spans="1:34" ht="33" customHeight="1" x14ac:dyDescent="0.25">
      <c r="A21" s="271"/>
      <c r="B21" s="235"/>
      <c r="C21" s="272"/>
      <c r="D21" s="273"/>
      <c r="E21" s="274"/>
      <c r="F21" s="275"/>
      <c r="G21" s="272"/>
      <c r="H21" s="276"/>
      <c r="I21" s="277"/>
      <c r="J21" s="293" t="s">
        <v>160</v>
      </c>
      <c r="K21" s="279"/>
      <c r="L21" s="26" t="s">
        <v>3</v>
      </c>
      <c r="M21" s="3" t="s">
        <v>12</v>
      </c>
      <c r="N21" s="280" t="str">
        <f>IF(M21="SÍ",15,"0")</f>
        <v>0</v>
      </c>
      <c r="O21" s="277"/>
      <c r="P21" s="281"/>
      <c r="Q21" s="281"/>
      <c r="R21" s="282"/>
      <c r="S21" s="281"/>
      <c r="T21" s="282"/>
      <c r="U21" s="283"/>
      <c r="V21" s="284"/>
      <c r="W21" s="153"/>
      <c r="X21" s="285"/>
      <c r="Y21" s="286"/>
      <c r="Z21" s="152" t="str">
        <f>IF(AND($Z19&gt;=5,$Z19&lt;=10),"BAJA",IF(AND($Z19&gt;=15,$Z19&lt;=25),"MODERADA",IF(AND($Z19&gt;=30,$Z19&lt;=50),"ALTA",IF(AND($Z19&gt;=60,$Z19&lt;=100),"EXTREMA",""))))</f>
        <v>BAJA</v>
      </c>
      <c r="AA21" s="287"/>
      <c r="AB21" s="288"/>
      <c r="AC21" s="273"/>
      <c r="AD21" s="289"/>
      <c r="AE21" s="290"/>
      <c r="AF21" s="291"/>
      <c r="AG21" s="291"/>
      <c r="AH21" s="292"/>
    </row>
    <row r="22" spans="1:34" ht="26.25" customHeight="1" x14ac:dyDescent="0.25">
      <c r="A22" s="271"/>
      <c r="B22" s="235"/>
      <c r="C22" s="272"/>
      <c r="D22" s="273"/>
      <c r="E22" s="274"/>
      <c r="F22" s="275"/>
      <c r="G22" s="272"/>
      <c r="H22" s="276"/>
      <c r="I22" s="277"/>
      <c r="J22" s="293"/>
      <c r="K22" s="279"/>
      <c r="L22" s="26" t="s">
        <v>4</v>
      </c>
      <c r="M22" s="3" t="s">
        <v>11</v>
      </c>
      <c r="N22" s="280">
        <f>IF(M22="SÍ",10,"0")</f>
        <v>10</v>
      </c>
      <c r="O22" s="277"/>
      <c r="P22" s="281"/>
      <c r="Q22" s="281"/>
      <c r="R22" s="282"/>
      <c r="S22" s="281"/>
      <c r="T22" s="282"/>
      <c r="U22" s="283"/>
      <c r="V22" s="284"/>
      <c r="W22" s="153"/>
      <c r="X22" s="285"/>
      <c r="Y22" s="286"/>
      <c r="Z22" s="152"/>
      <c r="AA22" s="287"/>
      <c r="AB22" s="288"/>
      <c r="AC22" s="273"/>
      <c r="AD22" s="289"/>
      <c r="AE22" s="290"/>
      <c r="AF22" s="291"/>
      <c r="AG22" s="291"/>
      <c r="AH22" s="292"/>
    </row>
    <row r="23" spans="1:34" ht="45" customHeight="1" x14ac:dyDescent="0.25">
      <c r="A23" s="271"/>
      <c r="B23" s="235"/>
      <c r="C23" s="272"/>
      <c r="D23" s="273"/>
      <c r="E23" s="274"/>
      <c r="F23" s="275"/>
      <c r="G23" s="272"/>
      <c r="H23" s="276"/>
      <c r="I23" s="277"/>
      <c r="J23" s="293"/>
      <c r="K23" s="279"/>
      <c r="L23" s="25" t="s">
        <v>32</v>
      </c>
      <c r="M23" s="3" t="s">
        <v>12</v>
      </c>
      <c r="N23" s="280" t="str">
        <f>IF(M23="SÍ",15,"0")</f>
        <v>0</v>
      </c>
      <c r="O23" s="277"/>
      <c r="P23" s="281"/>
      <c r="Q23" s="281"/>
      <c r="R23" s="282"/>
      <c r="S23" s="281"/>
      <c r="T23" s="282"/>
      <c r="U23" s="283"/>
      <c r="V23" s="284"/>
      <c r="W23" s="153"/>
      <c r="X23" s="285"/>
      <c r="Y23" s="286"/>
      <c r="Z23" s="152"/>
      <c r="AA23" s="287"/>
      <c r="AB23" s="288"/>
      <c r="AC23" s="273"/>
      <c r="AD23" s="289"/>
      <c r="AE23" s="290"/>
      <c r="AF23" s="291"/>
      <c r="AG23" s="291"/>
      <c r="AH23" s="292"/>
    </row>
    <row r="24" spans="1:34" ht="51" customHeight="1" x14ac:dyDescent="0.25">
      <c r="A24" s="271"/>
      <c r="B24" s="235"/>
      <c r="C24" s="272"/>
      <c r="D24" s="273"/>
      <c r="E24" s="274"/>
      <c r="F24" s="275"/>
      <c r="G24" s="272"/>
      <c r="H24" s="276"/>
      <c r="I24" s="277"/>
      <c r="J24" s="293"/>
      <c r="K24" s="279"/>
      <c r="L24" s="25" t="s">
        <v>5</v>
      </c>
      <c r="M24" s="3" t="s">
        <v>12</v>
      </c>
      <c r="N24" s="280" t="str">
        <f>IF(M24="SÍ",10,"0")</f>
        <v>0</v>
      </c>
      <c r="O24" s="277"/>
      <c r="P24" s="281"/>
      <c r="Q24" s="281"/>
      <c r="R24" s="282"/>
      <c r="S24" s="281"/>
      <c r="T24" s="282"/>
      <c r="U24" s="283"/>
      <c r="V24" s="284"/>
      <c r="W24" s="153"/>
      <c r="X24" s="285"/>
      <c r="Y24" s="286"/>
      <c r="Z24" s="152"/>
      <c r="AA24" s="287"/>
      <c r="AB24" s="288"/>
      <c r="AC24" s="273"/>
      <c r="AD24" s="289"/>
      <c r="AE24" s="290"/>
      <c r="AF24" s="291"/>
      <c r="AG24" s="291"/>
      <c r="AH24" s="292"/>
    </row>
    <row r="25" spans="1:34" ht="39.75" customHeight="1" thickBot="1" x14ac:dyDescent="0.3">
      <c r="A25" s="294"/>
      <c r="B25" s="240"/>
      <c r="C25" s="295"/>
      <c r="D25" s="296"/>
      <c r="E25" s="297"/>
      <c r="F25" s="298"/>
      <c r="G25" s="295"/>
      <c r="H25" s="299"/>
      <c r="I25" s="300"/>
      <c r="J25" s="301"/>
      <c r="K25" s="302"/>
      <c r="L25" s="64" t="s">
        <v>31</v>
      </c>
      <c r="M25" s="65" t="s">
        <v>12</v>
      </c>
      <c r="N25" s="303" t="str">
        <f>IF(M25="SÍ",30,"0")</f>
        <v>0</v>
      </c>
      <c r="O25" s="300"/>
      <c r="P25" s="304"/>
      <c r="Q25" s="304"/>
      <c r="R25" s="305"/>
      <c r="S25" s="304"/>
      <c r="T25" s="305"/>
      <c r="U25" s="306"/>
      <c r="V25" s="307"/>
      <c r="W25" s="179"/>
      <c r="X25" s="308"/>
      <c r="Y25" s="309"/>
      <c r="Z25" s="152"/>
      <c r="AA25" s="310"/>
      <c r="AB25" s="311"/>
      <c r="AC25" s="296"/>
      <c r="AD25" s="312"/>
      <c r="AE25" s="313"/>
      <c r="AF25" s="314"/>
      <c r="AG25" s="314"/>
      <c r="AH25" s="315"/>
    </row>
    <row r="26" spans="1:34" ht="21" customHeight="1" x14ac:dyDescent="0.25">
      <c r="A26" s="80" t="s">
        <v>55</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row>
    <row r="27" spans="1:34" ht="21.75" customHeight="1" x14ac:dyDescent="0.25">
      <c r="A27" s="167" t="s">
        <v>30</v>
      </c>
      <c r="B27" s="167"/>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row>
    <row r="28" spans="1:34" ht="27.75" customHeight="1" x14ac:dyDescent="0.25">
      <c r="A28" s="173" t="s">
        <v>75</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5"/>
      <c r="AC28" s="169" t="s">
        <v>49</v>
      </c>
      <c r="AD28" s="169"/>
      <c r="AE28" s="169"/>
      <c r="AF28" s="169" t="s">
        <v>26</v>
      </c>
      <c r="AG28" s="169"/>
      <c r="AH28" s="169"/>
    </row>
    <row r="29" spans="1:34" s="5" customFormat="1" ht="14.25" customHeight="1" x14ac:dyDescent="0.25">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8"/>
      <c r="AC29" s="170"/>
      <c r="AD29" s="171"/>
      <c r="AE29" s="172"/>
      <c r="AF29" s="170"/>
      <c r="AG29" s="171"/>
      <c r="AH29" s="172"/>
    </row>
    <row r="30" spans="1:34" s="5" customFormat="1" ht="12.75" customHeight="1" x14ac:dyDescent="0.25">
      <c r="A30" s="154"/>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6"/>
      <c r="AC30" s="79"/>
      <c r="AD30" s="79"/>
      <c r="AE30" s="79"/>
      <c r="AF30" s="79"/>
      <c r="AG30" s="79"/>
      <c r="AH30" s="79"/>
    </row>
    <row r="31" spans="1:34" s="5" customFormat="1" ht="17.25" customHeight="1" x14ac:dyDescent="0.25">
      <c r="A31" s="154"/>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6"/>
      <c r="AC31" s="79"/>
      <c r="AD31" s="79"/>
      <c r="AE31" s="79"/>
      <c r="AF31" s="79"/>
      <c r="AG31" s="79"/>
      <c r="AH31" s="79"/>
    </row>
    <row r="32" spans="1:34" ht="15" customHeight="1" x14ac:dyDescent="0.25">
      <c r="A32" s="154"/>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6"/>
      <c r="AC32" s="79"/>
      <c r="AD32" s="79"/>
      <c r="AE32" s="79"/>
      <c r="AF32" s="79"/>
      <c r="AG32" s="79"/>
      <c r="AH32" s="79"/>
    </row>
    <row r="33" spans="1:34" ht="30.75" customHeight="1" x14ac:dyDescent="0.25">
      <c r="A33" s="161" t="s">
        <v>33</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3"/>
    </row>
    <row r="34" spans="1:34" s="29" customFormat="1" ht="27.75" customHeight="1" x14ac:dyDescent="0.25">
      <c r="A34" s="157" t="s">
        <v>26</v>
      </c>
      <c r="B34" s="157"/>
      <c r="C34" s="157"/>
      <c r="D34" s="157"/>
      <c r="E34" s="157"/>
      <c r="F34" s="157" t="s">
        <v>65</v>
      </c>
      <c r="G34" s="157"/>
      <c r="H34" s="157"/>
      <c r="I34" s="157"/>
      <c r="J34" s="157"/>
      <c r="K34" s="157"/>
      <c r="L34" s="157"/>
      <c r="M34" s="158" t="s">
        <v>143</v>
      </c>
      <c r="N34" s="159"/>
      <c r="O34" s="159"/>
      <c r="P34" s="159"/>
      <c r="Q34" s="159"/>
      <c r="R34" s="159"/>
      <c r="S34" s="159"/>
      <c r="T34" s="159"/>
      <c r="U34" s="159"/>
      <c r="V34" s="159"/>
      <c r="W34" s="159"/>
      <c r="X34" s="159"/>
      <c r="Y34" s="159"/>
      <c r="Z34" s="159"/>
      <c r="AA34" s="159"/>
      <c r="AB34" s="159"/>
      <c r="AC34" s="159"/>
      <c r="AD34" s="160" t="str">
        <f>IF(Z7="X","APOYO OFICINA ASESORA DE PLANEACIÓN","APOYO OFICINA DE CONTROL INTERNO")</f>
        <v>APOYO OFICINA DE CONTROL INTERNO</v>
      </c>
      <c r="AE34" s="160"/>
      <c r="AF34" s="160"/>
      <c r="AG34" s="160"/>
      <c r="AH34" s="160"/>
    </row>
    <row r="35" spans="1:34" s="29" customFormat="1" ht="22.5" customHeight="1" x14ac:dyDescent="0.25">
      <c r="A35" s="76" t="s">
        <v>140</v>
      </c>
      <c r="B35" s="77"/>
      <c r="C35" s="77"/>
      <c r="D35" s="77"/>
      <c r="E35" s="77"/>
      <c r="F35" s="76" t="s">
        <v>140</v>
      </c>
      <c r="G35" s="46"/>
      <c r="H35" s="77"/>
      <c r="I35" s="77"/>
      <c r="J35" s="77"/>
      <c r="K35" s="77"/>
      <c r="L35" s="77"/>
      <c r="M35" s="78" t="s">
        <v>28</v>
      </c>
      <c r="N35" s="78"/>
      <c r="O35" s="78"/>
      <c r="P35" s="78"/>
      <c r="Q35" s="78"/>
      <c r="R35" s="78"/>
      <c r="S35" s="78"/>
      <c r="T35" s="78"/>
      <c r="U35" s="78"/>
      <c r="V35" s="79"/>
      <c r="W35" s="79"/>
      <c r="X35" s="79"/>
      <c r="Y35" s="79"/>
      <c r="Z35" s="79"/>
      <c r="AA35" s="79"/>
      <c r="AB35" s="79"/>
      <c r="AC35" s="79"/>
      <c r="AD35" s="47" t="s">
        <v>28</v>
      </c>
      <c r="AE35" s="79"/>
      <c r="AF35" s="79"/>
      <c r="AG35" s="79"/>
      <c r="AH35" s="79"/>
    </row>
    <row r="36" spans="1:34" ht="22.5" customHeight="1" x14ac:dyDescent="0.25">
      <c r="A36" s="76" t="s">
        <v>141</v>
      </c>
      <c r="B36" s="77"/>
      <c r="C36" s="77"/>
      <c r="D36" s="77"/>
      <c r="E36" s="77"/>
      <c r="F36" s="76" t="s">
        <v>142</v>
      </c>
      <c r="G36" s="46"/>
      <c r="H36" s="77"/>
      <c r="I36" s="77"/>
      <c r="J36" s="77"/>
      <c r="K36" s="77"/>
      <c r="L36" s="77"/>
      <c r="M36" s="78" t="s">
        <v>29</v>
      </c>
      <c r="N36" s="78"/>
      <c r="O36" s="78"/>
      <c r="P36" s="78"/>
      <c r="Q36" s="78"/>
      <c r="R36" s="78"/>
      <c r="S36" s="78"/>
      <c r="T36" s="78"/>
      <c r="U36" s="78"/>
      <c r="V36" s="79"/>
      <c r="W36" s="79"/>
      <c r="X36" s="79"/>
      <c r="Y36" s="79"/>
      <c r="Z36" s="79"/>
      <c r="AA36" s="79"/>
      <c r="AB36" s="79"/>
      <c r="AC36" s="79"/>
      <c r="AD36" s="47" t="s">
        <v>29</v>
      </c>
      <c r="AE36" s="79"/>
      <c r="AF36" s="79"/>
      <c r="AG36" s="79"/>
      <c r="AH36" s="79"/>
    </row>
  </sheetData>
  <sheetProtection selectLockedCells="1"/>
  <mergeCells count="122">
    <mergeCell ref="A19:A25"/>
    <mergeCell ref="A12:A18"/>
    <mergeCell ref="A32:AB32"/>
    <mergeCell ref="AC32:AE32"/>
    <mergeCell ref="AF32:AH32"/>
    <mergeCell ref="A33:AH33"/>
    <mergeCell ref="M7:V7"/>
    <mergeCell ref="F7:L7"/>
    <mergeCell ref="A27:AH27"/>
    <mergeCell ref="AC28:AE28"/>
    <mergeCell ref="AF28:AH28"/>
    <mergeCell ref="AC29:AE29"/>
    <mergeCell ref="AF29:AH29"/>
    <mergeCell ref="A28:AB28"/>
    <mergeCell ref="A29:AB29"/>
    <mergeCell ref="AE35:AH35"/>
    <mergeCell ref="V35:AC35"/>
    <mergeCell ref="B35:E35"/>
    <mergeCell ref="H35:L35"/>
    <mergeCell ref="M35:U35"/>
    <mergeCell ref="AC30:AE30"/>
    <mergeCell ref="AF30:AH30"/>
    <mergeCell ref="AC31:AE31"/>
    <mergeCell ref="AF31:AH31"/>
    <mergeCell ref="A30:AB30"/>
    <mergeCell ref="A31:AB31"/>
    <mergeCell ref="A34:E34"/>
    <mergeCell ref="F34:L34"/>
    <mergeCell ref="M34:AC34"/>
    <mergeCell ref="AD34:AH34"/>
    <mergeCell ref="AC19:AC25"/>
    <mergeCell ref="AD19:AD25"/>
    <mergeCell ref="AE19:AE25"/>
    <mergeCell ref="Q19:Q25"/>
    <mergeCell ref="R19:R25"/>
    <mergeCell ref="S19:S25"/>
    <mergeCell ref="T19:T25"/>
    <mergeCell ref="U19:U25"/>
    <mergeCell ref="V19:V25"/>
    <mergeCell ref="I19:I25"/>
    <mergeCell ref="J19:J20"/>
    <mergeCell ref="K19:K25"/>
    <mergeCell ref="O19:O25"/>
    <mergeCell ref="P19:P25"/>
    <mergeCell ref="J21:J25"/>
    <mergeCell ref="C19:C25"/>
    <mergeCell ref="AF19:AF25"/>
    <mergeCell ref="AG19:AG25"/>
    <mergeCell ref="AH19:AH25"/>
    <mergeCell ref="W19:W25"/>
    <mergeCell ref="X19:X25"/>
    <mergeCell ref="Y19:Y25"/>
    <mergeCell ref="Z19:Z20"/>
    <mergeCell ref="AB19:AB25"/>
    <mergeCell ref="Z21:Z25"/>
    <mergeCell ref="D12:D18"/>
    <mergeCell ref="E19:E25"/>
    <mergeCell ref="F19:F25"/>
    <mergeCell ref="G19:G25"/>
    <mergeCell ref="H19:H25"/>
    <mergeCell ref="AB12:AB18"/>
    <mergeCell ref="AC12:AC18"/>
    <mergeCell ref="V12:V18"/>
    <mergeCell ref="W12:W18"/>
    <mergeCell ref="X12:X18"/>
    <mergeCell ref="Y12:Y18"/>
    <mergeCell ref="Z12:Z13"/>
    <mergeCell ref="P12:P18"/>
    <mergeCell ref="Q12:Q18"/>
    <mergeCell ref="K12:K18"/>
    <mergeCell ref="O12:O18"/>
    <mergeCell ref="AH12:AH18"/>
    <mergeCell ref="J14:J18"/>
    <mergeCell ref="Z14:Z18"/>
    <mergeCell ref="AD12:AD18"/>
    <mergeCell ref="AE12:AE18"/>
    <mergeCell ref="AF12:AF18"/>
    <mergeCell ref="AG12:AG18"/>
    <mergeCell ref="G12:G18"/>
    <mergeCell ref="AE8:AH10"/>
    <mergeCell ref="R12:R18"/>
    <mergeCell ref="S12:S18"/>
    <mergeCell ref="XET7:XEU7"/>
    <mergeCell ref="A8:E8"/>
    <mergeCell ref="XET8:XEU8"/>
    <mergeCell ref="A9:A11"/>
    <mergeCell ref="C9:C11"/>
    <mergeCell ref="D9:D11"/>
    <mergeCell ref="B9:B11"/>
    <mergeCell ref="E9:E11"/>
    <mergeCell ref="F9:J9"/>
    <mergeCell ref="K9:K11"/>
    <mergeCell ref="AE7:AF7"/>
    <mergeCell ref="L9:Z9"/>
    <mergeCell ref="AA8:AD10"/>
    <mergeCell ref="F8:Z8"/>
    <mergeCell ref="B12:B18"/>
    <mergeCell ref="T12:T18"/>
    <mergeCell ref="U12:U18"/>
    <mergeCell ref="H12:H18"/>
    <mergeCell ref="I12:I18"/>
    <mergeCell ref="J12:J13"/>
    <mergeCell ref="B36:E36"/>
    <mergeCell ref="H36:L36"/>
    <mergeCell ref="M36:U36"/>
    <mergeCell ref="V36:AC36"/>
    <mergeCell ref="AE36:AH36"/>
    <mergeCell ref="D19:D25"/>
    <mergeCell ref="A26:AH26"/>
    <mergeCell ref="A7:B7"/>
    <mergeCell ref="C7:E7"/>
    <mergeCell ref="B19:B25"/>
    <mergeCell ref="AA12:AA18"/>
    <mergeCell ref="AA19:AA25"/>
    <mergeCell ref="F10:J10"/>
    <mergeCell ref="L10:L11"/>
    <mergeCell ref="M10:M11"/>
    <mergeCell ref="U10:U11"/>
    <mergeCell ref="V10:Z10"/>
    <mergeCell ref="C12:C18"/>
    <mergeCell ref="E12:E18"/>
    <mergeCell ref="F12:F18"/>
  </mergeCells>
  <conditionalFormatting sqref="J19 J21">
    <cfRule type="expression" dxfId="27" priority="41">
      <formula>$J$22="BAJA"</formula>
    </cfRule>
    <cfRule type="expression" dxfId="26" priority="42">
      <formula>$J$22="MODERADA"</formula>
    </cfRule>
    <cfRule type="expression" dxfId="25" priority="43">
      <formula>$J$22="ALTA"</formula>
    </cfRule>
    <cfRule type="expression" dxfId="24" priority="44">
      <formula>$J$22="EXTREMA"</formula>
    </cfRule>
  </conditionalFormatting>
  <conditionalFormatting sqref="J12:J13">
    <cfRule type="expression" dxfId="23" priority="37">
      <formula>$J$15="BAJA"</formula>
    </cfRule>
    <cfRule type="expression" dxfId="22" priority="38">
      <formula>$J$15="MODERADA"</formula>
    </cfRule>
    <cfRule type="expression" dxfId="21" priority="39">
      <formula>$J$15="ALTA"</formula>
    </cfRule>
    <cfRule type="expression" dxfId="20" priority="40">
      <formula>$J$15="EXTREMA"</formula>
    </cfRule>
  </conditionalFormatting>
  <conditionalFormatting sqref="J14">
    <cfRule type="expression" dxfId="19" priority="29">
      <formula>$J$15="BAJA"</formula>
    </cfRule>
    <cfRule type="expression" dxfId="18" priority="30">
      <formula>$J$15="MODERADA"</formula>
    </cfRule>
    <cfRule type="expression" dxfId="17" priority="31">
      <formula>$J$15="ALTA"</formula>
    </cfRule>
    <cfRule type="expression" dxfId="16" priority="32">
      <formula>$J$15="EXTREMA"</formula>
    </cfRule>
  </conditionalFormatting>
  <conditionalFormatting sqref="Z14:Z18">
    <cfRule type="expression" dxfId="15" priority="13">
      <formula>$Z$14="MODERADA"</formula>
    </cfRule>
    <cfRule type="expression" dxfId="14" priority="14">
      <formula>$Z$14="EXTREMA"</formula>
    </cfRule>
    <cfRule type="expression" dxfId="13" priority="15">
      <formula>$Z$14="ALTA"</formula>
    </cfRule>
    <cfRule type="expression" dxfId="12" priority="16">
      <formula>$Z$14="BAJA"</formula>
    </cfRule>
  </conditionalFormatting>
  <conditionalFormatting sqref="Z12:Z13">
    <cfRule type="expression" dxfId="11" priority="9">
      <formula>$Z$14="MODERADA"</formula>
    </cfRule>
    <cfRule type="expression" dxfId="10" priority="10">
      <formula>$Z$14="EXTREMA"</formula>
    </cfRule>
    <cfRule type="expression" dxfId="9" priority="11">
      <formula>$Z$14="ALTA"</formula>
    </cfRule>
    <cfRule type="expression" dxfId="8" priority="12">
      <formula>$Z$14="BAJA"</formula>
    </cfRule>
  </conditionalFormatting>
  <conditionalFormatting sqref="Z21:Z25">
    <cfRule type="expression" dxfId="7" priority="5">
      <formula>$Z$14="MODERADA"</formula>
    </cfRule>
    <cfRule type="expression" dxfId="6" priority="6">
      <formula>$Z$14="EXTREMA"</formula>
    </cfRule>
    <cfRule type="expression" dxfId="5" priority="7">
      <formula>$Z$14="ALTA"</formula>
    </cfRule>
    <cfRule type="expression" dxfId="4" priority="8">
      <formula>$Z$14="BAJA"</formula>
    </cfRule>
  </conditionalFormatting>
  <conditionalFormatting sqref="Z19:Z20">
    <cfRule type="expression" dxfId="3" priority="1">
      <formula>$Z$14="MODERADA"</formula>
    </cfRule>
    <cfRule type="expression" dxfId="2" priority="2">
      <formula>$Z$14="EXTREMA"</formula>
    </cfRule>
    <cfRule type="expression" dxfId="1" priority="3">
      <formula>$Z$14="ALTA"</formula>
    </cfRule>
    <cfRule type="expression" dxfId="0" priority="4">
      <formula>$Z$14="BAJA"</formula>
    </cfRule>
  </conditionalFormatting>
  <dataValidations count="6">
    <dataValidation type="list" allowBlank="1" showInputMessage="1" showErrorMessage="1" sqref="M12:M18">
      <formula1>$XET$11:$XEU$11</formula1>
    </dataValidation>
    <dataValidation type="list" allowBlank="1" showInputMessage="1" showErrorMessage="1" sqref="F12:F25">
      <formula1>$XET$2:$XET$6</formula1>
    </dataValidation>
    <dataValidation type="list" allowBlank="1" showInputMessage="1" showErrorMessage="1" sqref="H12:H18">
      <formula1>$XET$9:$XEV$9</formula1>
    </dataValidation>
    <dataValidation type="list" allowBlank="1" showInputMessage="1" showErrorMessage="1" sqref="U12:U25">
      <formula1>$XEV$12:$XFD$12</formula1>
    </dataValidation>
    <dataValidation type="list" allowBlank="1" showInputMessage="1" showErrorMessage="1" sqref="H19:H25">
      <formula1>$XET$10:$XEV$10</formula1>
    </dataValidation>
    <dataValidation type="list" allowBlank="1" showInputMessage="1" showErrorMessage="1" sqref="M19:M25">
      <formula1>$XET$12:$XEU$12</formula1>
    </dataValidation>
  </dataValidations>
  <printOptions horizontalCentered="1"/>
  <pageMargins left="0" right="0" top="0.39370078740157483" bottom="0.51181102362204722" header="0.31496062992125984" footer="0.31496062992125984"/>
  <pageSetup scale="27" orientation="landscape" r:id="rId1"/>
  <colBreaks count="1" manualBreakCount="1">
    <brk id="3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13" zoomScale="70" zoomScaleNormal="70" workbookViewId="0">
      <selection activeCell="E14" sqref="E14"/>
    </sheetView>
  </sheetViews>
  <sheetFormatPr baseColWidth="10" defaultRowHeight="15.75" x14ac:dyDescent="0.25"/>
  <cols>
    <col min="1" max="1" width="32.42578125" style="33" customWidth="1"/>
    <col min="2" max="2" width="26.85546875" style="32" customWidth="1"/>
    <col min="3" max="3" width="179" style="31" customWidth="1"/>
    <col min="4" max="4" width="34.140625" style="30" customWidth="1"/>
    <col min="5" max="16384" width="11.42578125" style="30"/>
  </cols>
  <sheetData>
    <row r="1" spans="1:3" ht="30" customHeight="1" x14ac:dyDescent="0.35">
      <c r="A1" s="184" t="s">
        <v>24</v>
      </c>
      <c r="B1" s="185"/>
      <c r="C1" s="186"/>
    </row>
    <row r="2" spans="1:3" ht="95.25" customHeight="1" x14ac:dyDescent="0.25">
      <c r="A2" s="187" t="s">
        <v>103</v>
      </c>
      <c r="B2" s="188"/>
      <c r="C2" s="189"/>
    </row>
    <row r="3" spans="1:3" ht="33.75" customHeight="1" x14ac:dyDescent="0.25">
      <c r="A3" s="43" t="s">
        <v>56</v>
      </c>
      <c r="B3" s="181" t="s">
        <v>102</v>
      </c>
      <c r="C3" s="182"/>
    </row>
    <row r="4" spans="1:3" ht="51.75" customHeight="1" x14ac:dyDescent="0.25">
      <c r="A4" s="42" t="s">
        <v>101</v>
      </c>
      <c r="B4" s="180" t="s">
        <v>100</v>
      </c>
      <c r="C4" s="183"/>
    </row>
    <row r="5" spans="1:3" ht="15" customHeight="1" x14ac:dyDescent="0.25">
      <c r="A5" s="190" t="s">
        <v>99</v>
      </c>
      <c r="B5" s="192" t="s">
        <v>98</v>
      </c>
      <c r="C5" s="193"/>
    </row>
    <row r="6" spans="1:3" ht="86.25" customHeight="1" x14ac:dyDescent="0.25">
      <c r="A6" s="191"/>
      <c r="B6" s="194"/>
      <c r="C6" s="195"/>
    </row>
    <row r="7" spans="1:3" s="41" customFormat="1" ht="36" customHeight="1" x14ac:dyDescent="0.25">
      <c r="A7" s="39" t="s">
        <v>35</v>
      </c>
      <c r="B7" s="196" t="s">
        <v>97</v>
      </c>
      <c r="C7" s="197"/>
    </row>
    <row r="8" spans="1:3" s="41" customFormat="1" ht="246.75" customHeight="1" x14ac:dyDescent="0.25">
      <c r="A8" s="39" t="s">
        <v>96</v>
      </c>
      <c r="B8" s="196" t="s">
        <v>95</v>
      </c>
      <c r="C8" s="197"/>
    </row>
    <row r="9" spans="1:3" ht="174.75" customHeight="1" x14ac:dyDescent="0.25">
      <c r="A9" s="39" t="s">
        <v>36</v>
      </c>
      <c r="B9" s="196" t="s">
        <v>94</v>
      </c>
      <c r="C9" s="197"/>
    </row>
    <row r="10" spans="1:3" ht="48.75" customHeight="1" x14ac:dyDescent="0.25">
      <c r="A10" s="39" t="s">
        <v>37</v>
      </c>
      <c r="B10" s="196" t="s">
        <v>93</v>
      </c>
      <c r="C10" s="197"/>
    </row>
    <row r="11" spans="1:3" ht="360.75" customHeight="1" x14ac:dyDescent="0.25">
      <c r="A11" s="204" t="s">
        <v>92</v>
      </c>
      <c r="B11" s="36" t="s">
        <v>8</v>
      </c>
      <c r="C11" s="35" t="s">
        <v>91</v>
      </c>
    </row>
    <row r="12" spans="1:3" ht="409.5" customHeight="1" x14ac:dyDescent="0.25">
      <c r="A12" s="205"/>
      <c r="B12" s="201" t="s">
        <v>9</v>
      </c>
      <c r="C12" s="198" t="s">
        <v>131</v>
      </c>
    </row>
    <row r="13" spans="1:3" ht="357" customHeight="1" x14ac:dyDescent="0.25">
      <c r="A13" s="205"/>
      <c r="B13" s="202"/>
      <c r="C13" s="199"/>
    </row>
    <row r="14" spans="1:3" ht="409.6" customHeight="1" x14ac:dyDescent="0.25">
      <c r="A14" s="205"/>
      <c r="B14" s="203"/>
      <c r="C14" s="200"/>
    </row>
    <row r="15" spans="1:3" ht="55.5" customHeight="1" x14ac:dyDescent="0.25">
      <c r="A15" s="205"/>
      <c r="B15" s="36" t="s">
        <v>10</v>
      </c>
      <c r="C15" s="35" t="s">
        <v>90</v>
      </c>
    </row>
    <row r="16" spans="1:3" ht="34.5" customHeight="1" x14ac:dyDescent="0.25">
      <c r="A16" s="39" t="s">
        <v>51</v>
      </c>
      <c r="B16" s="208" t="s">
        <v>89</v>
      </c>
      <c r="C16" s="209"/>
    </row>
    <row r="17" spans="1:3" ht="45.75" customHeight="1" x14ac:dyDescent="0.25">
      <c r="A17" s="39" t="s">
        <v>88</v>
      </c>
      <c r="B17" s="196" t="s">
        <v>50</v>
      </c>
      <c r="C17" s="197"/>
    </row>
    <row r="18" spans="1:3" ht="118.5" customHeight="1" x14ac:dyDescent="0.25">
      <c r="A18" s="40" t="s">
        <v>39</v>
      </c>
      <c r="B18" s="36" t="s">
        <v>40</v>
      </c>
      <c r="C18" s="35" t="s">
        <v>87</v>
      </c>
    </row>
    <row r="19" spans="1:3" ht="41.25" customHeight="1" x14ac:dyDescent="0.25">
      <c r="A19" s="39" t="s">
        <v>54</v>
      </c>
      <c r="B19" s="196" t="s">
        <v>86</v>
      </c>
      <c r="C19" s="197"/>
    </row>
    <row r="20" spans="1:3" ht="33" customHeight="1" x14ac:dyDescent="0.25">
      <c r="A20" s="190" t="s">
        <v>85</v>
      </c>
      <c r="B20" s="36" t="s">
        <v>41</v>
      </c>
      <c r="C20" s="35" t="s">
        <v>84</v>
      </c>
    </row>
    <row r="21" spans="1:3" ht="35.25" customHeight="1" x14ac:dyDescent="0.25">
      <c r="A21" s="207"/>
      <c r="B21" s="36" t="s">
        <v>42</v>
      </c>
      <c r="C21" s="35" t="s">
        <v>83</v>
      </c>
    </row>
    <row r="22" spans="1:3" ht="26.25" customHeight="1" x14ac:dyDescent="0.25">
      <c r="A22" s="191"/>
      <c r="B22" s="36" t="s">
        <v>43</v>
      </c>
      <c r="C22" s="35" t="s">
        <v>82</v>
      </c>
    </row>
    <row r="23" spans="1:3" ht="28.5" customHeight="1" x14ac:dyDescent="0.25">
      <c r="A23" s="204" t="s">
        <v>81</v>
      </c>
      <c r="B23" s="38" t="s">
        <v>80</v>
      </c>
      <c r="C23" s="37" t="s">
        <v>79</v>
      </c>
    </row>
    <row r="24" spans="1:3" ht="36.75" customHeight="1" x14ac:dyDescent="0.25">
      <c r="A24" s="205"/>
      <c r="B24" s="36" t="s">
        <v>42</v>
      </c>
      <c r="C24" s="35" t="s">
        <v>78</v>
      </c>
    </row>
    <row r="25" spans="1:3" ht="19.5" customHeight="1" x14ac:dyDescent="0.25">
      <c r="A25" s="205"/>
      <c r="B25" s="36" t="s">
        <v>45</v>
      </c>
      <c r="C25" s="35" t="s">
        <v>77</v>
      </c>
    </row>
    <row r="26" spans="1:3" ht="24.75" customHeight="1" x14ac:dyDescent="0.25">
      <c r="A26" s="206"/>
      <c r="B26" s="36" t="s">
        <v>46</v>
      </c>
      <c r="C26" s="35" t="s">
        <v>76</v>
      </c>
    </row>
    <row r="27" spans="1:3" ht="30" customHeight="1" x14ac:dyDescent="0.25">
      <c r="A27" s="34" t="s">
        <v>75</v>
      </c>
      <c r="B27" s="181" t="s">
        <v>132</v>
      </c>
      <c r="C27" s="182"/>
    </row>
    <row r="28" spans="1:3" ht="35.25" customHeight="1" x14ac:dyDescent="0.25">
      <c r="A28" s="44" t="s">
        <v>33</v>
      </c>
      <c r="B28" s="180" t="s">
        <v>74</v>
      </c>
      <c r="C28" s="180"/>
    </row>
    <row r="29" spans="1:3" ht="64.5" customHeight="1" x14ac:dyDescent="0.25">
      <c r="A29" s="45" t="s">
        <v>104</v>
      </c>
      <c r="B29" s="180" t="s">
        <v>133</v>
      </c>
      <c r="C29" s="180"/>
    </row>
  </sheetData>
  <mergeCells count="21">
    <mergeCell ref="B9:C9"/>
    <mergeCell ref="B10:C10"/>
    <mergeCell ref="A11:A15"/>
    <mergeCell ref="B16:C16"/>
    <mergeCell ref="B17:C17"/>
    <mergeCell ref="B29:C29"/>
    <mergeCell ref="B27:C27"/>
    <mergeCell ref="B28:C28"/>
    <mergeCell ref="B4:C4"/>
    <mergeCell ref="A1:C1"/>
    <mergeCell ref="A2:C2"/>
    <mergeCell ref="B3:C3"/>
    <mergeCell ref="A5:A6"/>
    <mergeCell ref="B5:C6"/>
    <mergeCell ref="B7:C7"/>
    <mergeCell ref="C12:C14"/>
    <mergeCell ref="B12:B14"/>
    <mergeCell ref="A23:A26"/>
    <mergeCell ref="B19:C19"/>
    <mergeCell ref="A20:A22"/>
    <mergeCell ref="B8: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sqref="A1:XFD1048576"/>
    </sheetView>
  </sheetViews>
  <sheetFormatPr baseColWidth="10" defaultRowHeight="15" x14ac:dyDescent="0.25"/>
  <cols>
    <col min="1" max="1" width="5" customWidth="1"/>
    <col min="2" max="2" width="62.140625" customWidth="1"/>
    <col min="3" max="3" width="8.140625" customWidth="1"/>
    <col min="4" max="4" width="7.85546875" customWidth="1"/>
  </cols>
  <sheetData>
    <row r="1" spans="1:4" ht="15.75" thickBot="1" x14ac:dyDescent="0.3">
      <c r="A1" s="217" t="s">
        <v>105</v>
      </c>
      <c r="B1" s="218"/>
      <c r="C1" s="218"/>
      <c r="D1" s="219"/>
    </row>
    <row r="2" spans="1:4" ht="15.75" thickBot="1" x14ac:dyDescent="0.3">
      <c r="A2" s="220" t="s">
        <v>106</v>
      </c>
      <c r="B2" s="48" t="s">
        <v>107</v>
      </c>
      <c r="C2" s="222" t="s">
        <v>109</v>
      </c>
      <c r="D2" s="223"/>
    </row>
    <row r="3" spans="1:4" ht="29.25" thickBot="1" x14ac:dyDescent="0.3">
      <c r="A3" s="221"/>
      <c r="B3" s="49" t="s">
        <v>108</v>
      </c>
      <c r="C3" s="52" t="s">
        <v>110</v>
      </c>
      <c r="D3" s="52" t="s">
        <v>12</v>
      </c>
    </row>
    <row r="4" spans="1:4" ht="15.75" thickBot="1" x14ac:dyDescent="0.3">
      <c r="A4" s="73">
        <v>1</v>
      </c>
      <c r="B4" s="50" t="s">
        <v>111</v>
      </c>
      <c r="C4" s="51"/>
      <c r="D4" s="51"/>
    </row>
    <row r="5" spans="1:4" ht="15.75" thickBot="1" x14ac:dyDescent="0.3">
      <c r="A5" s="73">
        <v>2</v>
      </c>
      <c r="B5" s="50" t="s">
        <v>112</v>
      </c>
      <c r="C5" s="51"/>
      <c r="D5" s="51"/>
    </row>
    <row r="6" spans="1:4" ht="15.75" thickBot="1" x14ac:dyDescent="0.3">
      <c r="A6" s="73">
        <v>3</v>
      </c>
      <c r="B6" s="50" t="s">
        <v>113</v>
      </c>
      <c r="C6" s="51"/>
      <c r="D6" s="51"/>
    </row>
    <row r="7" spans="1:4" ht="30.75" thickBot="1" x14ac:dyDescent="0.3">
      <c r="A7" s="73">
        <v>4</v>
      </c>
      <c r="B7" s="50" t="s">
        <v>114</v>
      </c>
      <c r="C7" s="51"/>
      <c r="D7" s="51"/>
    </row>
    <row r="8" spans="1:4" ht="15.75" thickBot="1" x14ac:dyDescent="0.3">
      <c r="A8" s="73">
        <v>5</v>
      </c>
      <c r="B8" s="50" t="s">
        <v>115</v>
      </c>
      <c r="C8" s="51"/>
      <c r="D8" s="51"/>
    </row>
    <row r="9" spans="1:4" ht="15.75" thickBot="1" x14ac:dyDescent="0.3">
      <c r="A9" s="73">
        <v>6</v>
      </c>
      <c r="B9" s="50" t="s">
        <v>116</v>
      </c>
      <c r="C9" s="51"/>
      <c r="D9" s="51"/>
    </row>
    <row r="10" spans="1:4" ht="15.75" thickBot="1" x14ac:dyDescent="0.3">
      <c r="A10" s="73">
        <v>7</v>
      </c>
      <c r="B10" s="50" t="s">
        <v>117</v>
      </c>
      <c r="C10" s="51"/>
      <c r="D10" s="51"/>
    </row>
    <row r="11" spans="1:4" ht="30.75" thickBot="1" x14ac:dyDescent="0.3">
      <c r="A11" s="73">
        <v>8</v>
      </c>
      <c r="B11" s="50" t="s">
        <v>118</v>
      </c>
      <c r="C11" s="51"/>
      <c r="D11" s="51"/>
    </row>
    <row r="12" spans="1:4" ht="15.75" thickBot="1" x14ac:dyDescent="0.3">
      <c r="A12" s="73">
        <v>9</v>
      </c>
      <c r="B12" s="50" t="s">
        <v>119</v>
      </c>
      <c r="C12" s="51"/>
      <c r="D12" s="51"/>
    </row>
    <row r="13" spans="1:4" ht="30.75" thickBot="1" x14ac:dyDescent="0.3">
      <c r="A13" s="73">
        <v>10</v>
      </c>
      <c r="B13" s="50" t="s">
        <v>120</v>
      </c>
      <c r="C13" s="51"/>
      <c r="D13" s="51"/>
    </row>
    <row r="14" spans="1:4" ht="15.75" thickBot="1" x14ac:dyDescent="0.3">
      <c r="A14" s="73">
        <v>11</v>
      </c>
      <c r="B14" s="50" t="s">
        <v>121</v>
      </c>
      <c r="C14" s="51"/>
      <c r="D14" s="51"/>
    </row>
    <row r="15" spans="1:4" ht="15.75" thickBot="1" x14ac:dyDescent="0.3">
      <c r="A15" s="73">
        <v>12</v>
      </c>
      <c r="B15" s="50" t="s">
        <v>122</v>
      </c>
      <c r="C15" s="51"/>
      <c r="D15" s="51"/>
    </row>
    <row r="16" spans="1:4" ht="15.75" thickBot="1" x14ac:dyDescent="0.3">
      <c r="A16" s="73">
        <v>13</v>
      </c>
      <c r="B16" s="50" t="s">
        <v>123</v>
      </c>
      <c r="C16" s="51"/>
      <c r="D16" s="51"/>
    </row>
    <row r="17" spans="1:4" ht="15.75" thickBot="1" x14ac:dyDescent="0.3">
      <c r="A17" s="73">
        <v>14</v>
      </c>
      <c r="B17" s="50" t="s">
        <v>124</v>
      </c>
      <c r="C17" s="51"/>
      <c r="D17" s="51"/>
    </row>
    <row r="18" spans="1:4" ht="15.75" thickBot="1" x14ac:dyDescent="0.3">
      <c r="A18" s="73">
        <v>15</v>
      </c>
      <c r="B18" s="50" t="s">
        <v>125</v>
      </c>
      <c r="C18" s="51"/>
      <c r="D18" s="51"/>
    </row>
    <row r="19" spans="1:4" ht="15.75" thickBot="1" x14ac:dyDescent="0.3">
      <c r="A19" s="73">
        <v>16</v>
      </c>
      <c r="B19" s="50" t="s">
        <v>126</v>
      </c>
      <c r="C19" s="51"/>
      <c r="D19" s="51"/>
    </row>
    <row r="20" spans="1:4" ht="15.75" thickBot="1" x14ac:dyDescent="0.3">
      <c r="A20" s="73">
        <v>17</v>
      </c>
      <c r="B20" s="50" t="s">
        <v>127</v>
      </c>
      <c r="C20" s="51"/>
      <c r="D20" s="51"/>
    </row>
    <row r="21" spans="1:4" ht="15.75" thickBot="1" x14ac:dyDescent="0.3">
      <c r="A21" s="73">
        <v>18</v>
      </c>
      <c r="B21" s="50" t="s">
        <v>128</v>
      </c>
      <c r="C21" s="51"/>
      <c r="D21" s="51"/>
    </row>
    <row r="22" spans="1:4" ht="15.75" thickBot="1" x14ac:dyDescent="0.3">
      <c r="A22" s="75">
        <v>19</v>
      </c>
      <c r="B22" s="50" t="s">
        <v>139</v>
      </c>
      <c r="C22" s="51"/>
      <c r="D22" s="51"/>
    </row>
    <row r="23" spans="1:4" ht="32.25" customHeight="1" x14ac:dyDescent="0.25">
      <c r="A23" s="224" t="s">
        <v>138</v>
      </c>
      <c r="B23" s="225"/>
      <c r="C23" s="225"/>
      <c r="D23" s="226"/>
    </row>
    <row r="24" spans="1:4" ht="20.25" customHeight="1" x14ac:dyDescent="0.25">
      <c r="A24" s="227" t="s">
        <v>130</v>
      </c>
      <c r="B24" s="227"/>
      <c r="C24" s="227"/>
      <c r="D24" s="227"/>
    </row>
    <row r="25" spans="1:4" ht="19.5" customHeight="1" x14ac:dyDescent="0.25">
      <c r="A25" s="228" t="s">
        <v>129</v>
      </c>
      <c r="B25" s="228"/>
      <c r="C25" s="228"/>
      <c r="D25" s="228"/>
    </row>
    <row r="26" spans="1:4" ht="15.75" thickBot="1" x14ac:dyDescent="0.3">
      <c r="A26" s="210" t="s">
        <v>137</v>
      </c>
      <c r="B26" s="210"/>
      <c r="C26" s="210"/>
      <c r="D26" s="210"/>
    </row>
    <row r="27" spans="1:4" ht="15.75" thickBot="1" x14ac:dyDescent="0.3">
      <c r="A27" s="211" t="s">
        <v>136</v>
      </c>
      <c r="B27" s="212"/>
      <c r="C27" s="213"/>
      <c r="D27" s="74"/>
    </row>
    <row r="28" spans="1:4" ht="15.75" thickBot="1" x14ac:dyDescent="0.3">
      <c r="A28" s="211" t="s">
        <v>135</v>
      </c>
      <c r="B28" s="212"/>
      <c r="C28" s="213"/>
      <c r="D28" s="74"/>
    </row>
    <row r="29" spans="1:4" ht="15.75" thickBot="1" x14ac:dyDescent="0.3">
      <c r="A29" s="214" t="s">
        <v>134</v>
      </c>
      <c r="B29" s="215"/>
      <c r="C29" s="216"/>
      <c r="D29" s="74"/>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sqref="A1:XFD1048576"/>
    </sheetView>
  </sheetViews>
  <sheetFormatPr baseColWidth="10" defaultRowHeight="15" x14ac:dyDescent="0.25"/>
  <cols>
    <col min="1" max="1" width="5" customWidth="1"/>
    <col min="2" max="2" width="62.140625" customWidth="1"/>
    <col min="3" max="3" width="8.140625" customWidth="1"/>
    <col min="4" max="4" width="7.85546875" customWidth="1"/>
  </cols>
  <sheetData>
    <row r="1" spans="1:4" ht="15.75" thickBot="1" x14ac:dyDescent="0.3">
      <c r="A1" s="217" t="s">
        <v>105</v>
      </c>
      <c r="B1" s="218"/>
      <c r="C1" s="218"/>
      <c r="D1" s="219"/>
    </row>
    <row r="2" spans="1:4" ht="15.75" thickBot="1" x14ac:dyDescent="0.3">
      <c r="A2" s="220" t="s">
        <v>106</v>
      </c>
      <c r="B2" s="48" t="s">
        <v>107</v>
      </c>
      <c r="C2" s="222" t="s">
        <v>109</v>
      </c>
      <c r="D2" s="223"/>
    </row>
    <row r="3" spans="1:4" ht="29.25" thickBot="1" x14ac:dyDescent="0.3">
      <c r="A3" s="221"/>
      <c r="B3" s="49" t="s">
        <v>108</v>
      </c>
      <c r="C3" s="52" t="s">
        <v>110</v>
      </c>
      <c r="D3" s="52" t="s">
        <v>12</v>
      </c>
    </row>
    <row r="4" spans="1:4" ht="15.75" thickBot="1" x14ac:dyDescent="0.3">
      <c r="A4" s="73">
        <v>1</v>
      </c>
      <c r="B4" s="50" t="s">
        <v>111</v>
      </c>
      <c r="C4" s="51"/>
      <c r="D4" s="51"/>
    </row>
    <row r="5" spans="1:4" ht="15.75" thickBot="1" x14ac:dyDescent="0.3">
      <c r="A5" s="73">
        <v>2</v>
      </c>
      <c r="B5" s="50" t="s">
        <v>112</v>
      </c>
      <c r="C5" s="51"/>
      <c r="D5" s="51"/>
    </row>
    <row r="6" spans="1:4" ht="15.75" thickBot="1" x14ac:dyDescent="0.3">
      <c r="A6" s="73">
        <v>3</v>
      </c>
      <c r="B6" s="50" t="s">
        <v>113</v>
      </c>
      <c r="C6" s="51"/>
      <c r="D6" s="51"/>
    </row>
    <row r="7" spans="1:4" ht="30.75" thickBot="1" x14ac:dyDescent="0.3">
      <c r="A7" s="73">
        <v>4</v>
      </c>
      <c r="B7" s="50" t="s">
        <v>114</v>
      </c>
      <c r="C7" s="51"/>
      <c r="D7" s="51"/>
    </row>
    <row r="8" spans="1:4" ht="15.75" thickBot="1" x14ac:dyDescent="0.3">
      <c r="A8" s="73">
        <v>5</v>
      </c>
      <c r="B8" s="50" t="s">
        <v>115</v>
      </c>
      <c r="C8" s="51"/>
      <c r="D8" s="51"/>
    </row>
    <row r="9" spans="1:4" ht="15.75" thickBot="1" x14ac:dyDescent="0.3">
      <c r="A9" s="73">
        <v>6</v>
      </c>
      <c r="B9" s="50" t="s">
        <v>116</v>
      </c>
      <c r="C9" s="51"/>
      <c r="D9" s="51"/>
    </row>
    <row r="10" spans="1:4" ht="15.75" thickBot="1" x14ac:dyDescent="0.3">
      <c r="A10" s="73">
        <v>7</v>
      </c>
      <c r="B10" s="50" t="s">
        <v>117</v>
      </c>
      <c r="C10" s="51"/>
      <c r="D10" s="51"/>
    </row>
    <row r="11" spans="1:4" ht="30.75" thickBot="1" x14ac:dyDescent="0.3">
      <c r="A11" s="73">
        <v>8</v>
      </c>
      <c r="B11" s="50" t="s">
        <v>118</v>
      </c>
      <c r="C11" s="51"/>
      <c r="D11" s="51"/>
    </row>
    <row r="12" spans="1:4" ht="15.75" thickBot="1" x14ac:dyDescent="0.3">
      <c r="A12" s="73">
        <v>9</v>
      </c>
      <c r="B12" s="50" t="s">
        <v>119</v>
      </c>
      <c r="C12" s="51"/>
      <c r="D12" s="51"/>
    </row>
    <row r="13" spans="1:4" ht="30.75" thickBot="1" x14ac:dyDescent="0.3">
      <c r="A13" s="73">
        <v>10</v>
      </c>
      <c r="B13" s="50" t="s">
        <v>120</v>
      </c>
      <c r="C13" s="51"/>
      <c r="D13" s="51"/>
    </row>
    <row r="14" spans="1:4" ht="15.75" thickBot="1" x14ac:dyDescent="0.3">
      <c r="A14" s="73">
        <v>11</v>
      </c>
      <c r="B14" s="50" t="s">
        <v>121</v>
      </c>
      <c r="C14" s="51"/>
      <c r="D14" s="51"/>
    </row>
    <row r="15" spans="1:4" ht="15.75" thickBot="1" x14ac:dyDescent="0.3">
      <c r="A15" s="73">
        <v>12</v>
      </c>
      <c r="B15" s="50" t="s">
        <v>122</v>
      </c>
      <c r="C15" s="51"/>
      <c r="D15" s="51"/>
    </row>
    <row r="16" spans="1:4" ht="15.75" thickBot="1" x14ac:dyDescent="0.3">
      <c r="A16" s="73">
        <v>13</v>
      </c>
      <c r="B16" s="50" t="s">
        <v>123</v>
      </c>
      <c r="C16" s="51"/>
      <c r="D16" s="51"/>
    </row>
    <row r="17" spans="1:4" ht="15.75" thickBot="1" x14ac:dyDescent="0.3">
      <c r="A17" s="73">
        <v>14</v>
      </c>
      <c r="B17" s="50" t="s">
        <v>124</v>
      </c>
      <c r="C17" s="51"/>
      <c r="D17" s="51"/>
    </row>
    <row r="18" spans="1:4" ht="15.75" thickBot="1" x14ac:dyDescent="0.3">
      <c r="A18" s="73">
        <v>15</v>
      </c>
      <c r="B18" s="50" t="s">
        <v>125</v>
      </c>
      <c r="C18" s="51"/>
      <c r="D18" s="51"/>
    </row>
    <row r="19" spans="1:4" ht="15.75" thickBot="1" x14ac:dyDescent="0.3">
      <c r="A19" s="73">
        <v>16</v>
      </c>
      <c r="B19" s="50" t="s">
        <v>126</v>
      </c>
      <c r="C19" s="51"/>
      <c r="D19" s="51"/>
    </row>
    <row r="20" spans="1:4" ht="15.75" thickBot="1" x14ac:dyDescent="0.3">
      <c r="A20" s="73">
        <v>17</v>
      </c>
      <c r="B20" s="50" t="s">
        <v>127</v>
      </c>
      <c r="C20" s="51"/>
      <c r="D20" s="51"/>
    </row>
    <row r="21" spans="1:4" ht="15.75" thickBot="1" x14ac:dyDescent="0.3">
      <c r="A21" s="73">
        <v>18</v>
      </c>
      <c r="B21" s="50" t="s">
        <v>128</v>
      </c>
      <c r="C21" s="51"/>
      <c r="D21" s="51"/>
    </row>
    <row r="22" spans="1:4" ht="15.75" thickBot="1" x14ac:dyDescent="0.3">
      <c r="A22" s="75">
        <v>19</v>
      </c>
      <c r="B22" s="50" t="s">
        <v>139</v>
      </c>
      <c r="C22" s="51"/>
      <c r="D22" s="51"/>
    </row>
    <row r="23" spans="1:4" ht="32.25" customHeight="1" x14ac:dyDescent="0.25">
      <c r="A23" s="224" t="s">
        <v>138</v>
      </c>
      <c r="B23" s="225"/>
      <c r="C23" s="225"/>
      <c r="D23" s="226"/>
    </row>
    <row r="24" spans="1:4" ht="20.25" customHeight="1" x14ac:dyDescent="0.25">
      <c r="A24" s="227" t="s">
        <v>130</v>
      </c>
      <c r="B24" s="227"/>
      <c r="C24" s="227"/>
      <c r="D24" s="227"/>
    </row>
    <row r="25" spans="1:4" ht="19.5" customHeight="1" x14ac:dyDescent="0.25">
      <c r="A25" s="228" t="s">
        <v>129</v>
      </c>
      <c r="B25" s="228"/>
      <c r="C25" s="228"/>
      <c r="D25" s="228"/>
    </row>
    <row r="26" spans="1:4" ht="15.75" thickBot="1" x14ac:dyDescent="0.3">
      <c r="A26" s="210" t="s">
        <v>137</v>
      </c>
      <c r="B26" s="210"/>
      <c r="C26" s="210"/>
      <c r="D26" s="210"/>
    </row>
    <row r="27" spans="1:4" ht="15.75" thickBot="1" x14ac:dyDescent="0.3">
      <c r="A27" s="211" t="s">
        <v>136</v>
      </c>
      <c r="B27" s="212"/>
      <c r="C27" s="213"/>
      <c r="D27" s="74"/>
    </row>
    <row r="28" spans="1:4" ht="15.75" thickBot="1" x14ac:dyDescent="0.3">
      <c r="A28" s="211" t="s">
        <v>135</v>
      </c>
      <c r="B28" s="212"/>
      <c r="C28" s="213"/>
      <c r="D28" s="74"/>
    </row>
    <row r="29" spans="1:4" ht="15.75" thickBot="1" x14ac:dyDescent="0.3">
      <c r="A29" s="214" t="s">
        <v>134</v>
      </c>
      <c r="B29" s="215"/>
      <c r="C29" s="216"/>
      <c r="D29" s="74"/>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sqref="A1:XFD1048576"/>
    </sheetView>
  </sheetViews>
  <sheetFormatPr baseColWidth="10" defaultRowHeight="15" x14ac:dyDescent="0.25"/>
  <cols>
    <col min="1" max="1" width="5" customWidth="1"/>
    <col min="2" max="2" width="62.140625" customWidth="1"/>
    <col min="3" max="3" width="8.140625" customWidth="1"/>
    <col min="4" max="4" width="7.85546875" customWidth="1"/>
  </cols>
  <sheetData>
    <row r="1" spans="1:4" ht="15.75" thickBot="1" x14ac:dyDescent="0.3">
      <c r="A1" s="217" t="s">
        <v>105</v>
      </c>
      <c r="B1" s="218"/>
      <c r="C1" s="218"/>
      <c r="D1" s="219"/>
    </row>
    <row r="2" spans="1:4" ht="15.75" thickBot="1" x14ac:dyDescent="0.3">
      <c r="A2" s="220" t="s">
        <v>106</v>
      </c>
      <c r="B2" s="48" t="s">
        <v>107</v>
      </c>
      <c r="C2" s="222" t="s">
        <v>109</v>
      </c>
      <c r="D2" s="223"/>
    </row>
    <row r="3" spans="1:4" ht="29.25" thickBot="1" x14ac:dyDescent="0.3">
      <c r="A3" s="221"/>
      <c r="B3" s="49" t="s">
        <v>108</v>
      </c>
      <c r="C3" s="52" t="s">
        <v>110</v>
      </c>
      <c r="D3" s="52" t="s">
        <v>12</v>
      </c>
    </row>
    <row r="4" spans="1:4" ht="15.75" thickBot="1" x14ac:dyDescent="0.3">
      <c r="A4" s="73">
        <v>1</v>
      </c>
      <c r="B4" s="50" t="s">
        <v>111</v>
      </c>
      <c r="C4" s="51"/>
      <c r="D4" s="51"/>
    </row>
    <row r="5" spans="1:4" ht="15.75" thickBot="1" x14ac:dyDescent="0.3">
      <c r="A5" s="73">
        <v>2</v>
      </c>
      <c r="B5" s="50" t="s">
        <v>112</v>
      </c>
      <c r="C5" s="51"/>
      <c r="D5" s="51"/>
    </row>
    <row r="6" spans="1:4" ht="15.75" thickBot="1" x14ac:dyDescent="0.3">
      <c r="A6" s="73">
        <v>3</v>
      </c>
      <c r="B6" s="50" t="s">
        <v>113</v>
      </c>
      <c r="C6" s="51"/>
      <c r="D6" s="51"/>
    </row>
    <row r="7" spans="1:4" ht="30.75" thickBot="1" x14ac:dyDescent="0.3">
      <c r="A7" s="73">
        <v>4</v>
      </c>
      <c r="B7" s="50" t="s">
        <v>114</v>
      </c>
      <c r="C7" s="51"/>
      <c r="D7" s="51"/>
    </row>
    <row r="8" spans="1:4" ht="15.75" thickBot="1" x14ac:dyDescent="0.3">
      <c r="A8" s="73">
        <v>5</v>
      </c>
      <c r="B8" s="50" t="s">
        <v>115</v>
      </c>
      <c r="C8" s="51"/>
      <c r="D8" s="51"/>
    </row>
    <row r="9" spans="1:4" ht="15.75" thickBot="1" x14ac:dyDescent="0.3">
      <c r="A9" s="73">
        <v>6</v>
      </c>
      <c r="B9" s="50" t="s">
        <v>116</v>
      </c>
      <c r="C9" s="51"/>
      <c r="D9" s="51"/>
    </row>
    <row r="10" spans="1:4" ht="15.75" thickBot="1" x14ac:dyDescent="0.3">
      <c r="A10" s="73">
        <v>7</v>
      </c>
      <c r="B10" s="50" t="s">
        <v>117</v>
      </c>
      <c r="C10" s="51"/>
      <c r="D10" s="51"/>
    </row>
    <row r="11" spans="1:4" ht="30.75" thickBot="1" x14ac:dyDescent="0.3">
      <c r="A11" s="73">
        <v>8</v>
      </c>
      <c r="B11" s="50" t="s">
        <v>118</v>
      </c>
      <c r="C11" s="51"/>
      <c r="D11" s="51"/>
    </row>
    <row r="12" spans="1:4" ht="15.75" thickBot="1" x14ac:dyDescent="0.3">
      <c r="A12" s="73">
        <v>9</v>
      </c>
      <c r="B12" s="50" t="s">
        <v>119</v>
      </c>
      <c r="C12" s="51"/>
      <c r="D12" s="51"/>
    </row>
    <row r="13" spans="1:4" ht="30.75" thickBot="1" x14ac:dyDescent="0.3">
      <c r="A13" s="73">
        <v>10</v>
      </c>
      <c r="B13" s="50" t="s">
        <v>120</v>
      </c>
      <c r="C13" s="51"/>
      <c r="D13" s="51"/>
    </row>
    <row r="14" spans="1:4" ht="15.75" thickBot="1" x14ac:dyDescent="0.3">
      <c r="A14" s="73">
        <v>11</v>
      </c>
      <c r="B14" s="50" t="s">
        <v>121</v>
      </c>
      <c r="C14" s="51"/>
      <c r="D14" s="51"/>
    </row>
    <row r="15" spans="1:4" ht="15.75" thickBot="1" x14ac:dyDescent="0.3">
      <c r="A15" s="73">
        <v>12</v>
      </c>
      <c r="B15" s="50" t="s">
        <v>122</v>
      </c>
      <c r="C15" s="51"/>
      <c r="D15" s="51"/>
    </row>
    <row r="16" spans="1:4" ht="15.75" thickBot="1" x14ac:dyDescent="0.3">
      <c r="A16" s="73">
        <v>13</v>
      </c>
      <c r="B16" s="50" t="s">
        <v>123</v>
      </c>
      <c r="C16" s="51"/>
      <c r="D16" s="51"/>
    </row>
    <row r="17" spans="1:4" ht="15.75" thickBot="1" x14ac:dyDescent="0.3">
      <c r="A17" s="73">
        <v>14</v>
      </c>
      <c r="B17" s="50" t="s">
        <v>124</v>
      </c>
      <c r="C17" s="51"/>
      <c r="D17" s="51"/>
    </row>
    <row r="18" spans="1:4" ht="15.75" thickBot="1" x14ac:dyDescent="0.3">
      <c r="A18" s="73">
        <v>15</v>
      </c>
      <c r="B18" s="50" t="s">
        <v>125</v>
      </c>
      <c r="C18" s="51"/>
      <c r="D18" s="51"/>
    </row>
    <row r="19" spans="1:4" ht="15.75" thickBot="1" x14ac:dyDescent="0.3">
      <c r="A19" s="73">
        <v>16</v>
      </c>
      <c r="B19" s="50" t="s">
        <v>126</v>
      </c>
      <c r="C19" s="51"/>
      <c r="D19" s="51"/>
    </row>
    <row r="20" spans="1:4" ht="15.75" thickBot="1" x14ac:dyDescent="0.3">
      <c r="A20" s="73">
        <v>17</v>
      </c>
      <c r="B20" s="50" t="s">
        <v>127</v>
      </c>
      <c r="C20" s="51"/>
      <c r="D20" s="51"/>
    </row>
    <row r="21" spans="1:4" ht="15.75" thickBot="1" x14ac:dyDescent="0.3">
      <c r="A21" s="73">
        <v>18</v>
      </c>
      <c r="B21" s="50" t="s">
        <v>128</v>
      </c>
      <c r="C21" s="51"/>
      <c r="D21" s="51"/>
    </row>
    <row r="22" spans="1:4" ht="15.75" thickBot="1" x14ac:dyDescent="0.3">
      <c r="A22" s="75">
        <v>19</v>
      </c>
      <c r="B22" s="50" t="s">
        <v>139</v>
      </c>
      <c r="C22" s="51"/>
      <c r="D22" s="51"/>
    </row>
    <row r="23" spans="1:4" ht="32.25" customHeight="1" x14ac:dyDescent="0.25">
      <c r="A23" s="224" t="s">
        <v>138</v>
      </c>
      <c r="B23" s="225"/>
      <c r="C23" s="225"/>
      <c r="D23" s="226"/>
    </row>
    <row r="24" spans="1:4" ht="20.25" customHeight="1" x14ac:dyDescent="0.25">
      <c r="A24" s="227" t="s">
        <v>130</v>
      </c>
      <c r="B24" s="227"/>
      <c r="C24" s="227"/>
      <c r="D24" s="227"/>
    </row>
    <row r="25" spans="1:4" ht="19.5" customHeight="1" x14ac:dyDescent="0.25">
      <c r="A25" s="228" t="s">
        <v>129</v>
      </c>
      <c r="B25" s="228"/>
      <c r="C25" s="228"/>
      <c r="D25" s="228"/>
    </row>
    <row r="26" spans="1:4" ht="15.75" thickBot="1" x14ac:dyDescent="0.3">
      <c r="A26" s="210" t="s">
        <v>137</v>
      </c>
      <c r="B26" s="210"/>
      <c r="C26" s="210"/>
      <c r="D26" s="210"/>
    </row>
    <row r="27" spans="1:4" ht="15.75" thickBot="1" x14ac:dyDescent="0.3">
      <c r="A27" s="211" t="s">
        <v>136</v>
      </c>
      <c r="B27" s="212"/>
      <c r="C27" s="213"/>
      <c r="D27" s="74"/>
    </row>
    <row r="28" spans="1:4" ht="15.75" thickBot="1" x14ac:dyDescent="0.3">
      <c r="A28" s="211" t="s">
        <v>135</v>
      </c>
      <c r="B28" s="212"/>
      <c r="C28" s="213"/>
      <c r="D28" s="74"/>
    </row>
    <row r="29" spans="1:4" ht="15.75" thickBot="1" x14ac:dyDescent="0.3">
      <c r="A29" s="214" t="s">
        <v>134</v>
      </c>
      <c r="B29" s="215"/>
      <c r="C29" s="216"/>
      <c r="D29" s="74"/>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FORMATO</vt:lpstr>
      <vt:lpstr>INSTRUCTIVO DE DILIGENCIAMIENTO</vt:lpstr>
      <vt:lpstr>ENCUESTA IMPACTO RIESGO 1</vt:lpstr>
      <vt:lpstr>ENCUESTA IMPACTO RIESGO 2</vt:lpstr>
      <vt:lpstr>ENCUESTA IMPACTO RIESGO 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Sulma Esperanza Avenda;o Mu;oz</cp:lastModifiedBy>
  <cp:lastPrinted>2016-11-25T16:21:45Z</cp:lastPrinted>
  <dcterms:created xsi:type="dcterms:W3CDTF">2016-10-28T13:56:30Z</dcterms:created>
  <dcterms:modified xsi:type="dcterms:W3CDTF">2019-05-15T20:15:23Z</dcterms:modified>
</cp:coreProperties>
</file>