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C:\Users\CAPISAJU\Desktop\IDIPRON\Mapas De Riesgos\2021\1 SEGUIMIENTO\"/>
    </mc:Choice>
  </mc:AlternateContent>
  <xr:revisionPtr revIDLastSave="0" documentId="13_ncr:1_{8E34635A-5702-4529-8B2F-67966F2801F9}" xr6:coauthVersionLast="46" xr6:coauthVersionMax="46" xr10:uidLastSave="{00000000-0000-0000-0000-000000000000}"/>
  <bookViews>
    <workbookView xWindow="-120" yWindow="-120" windowWidth="19440" windowHeight="15000" xr2:uid="{88710E89-03B7-4EF1-8089-DA8B83B9F282}"/>
  </bookViews>
  <sheets>
    <sheet name="G DOCUMENTAL" sheetId="2" r:id="rId1"/>
    <sheet name="PRESUPUESTO" sheetId="4" r:id="rId2"/>
    <sheet name="CONTABILIDAD" sheetId="5" r:id="rId3"/>
    <sheet name="TESORERÍA" sheetId="6" r:id="rId4"/>
    <sheet name="MANTENIMIENTO BIENES" sheetId="7" r:id="rId5"/>
    <sheet name="ATENCIÓN A LA CIUDADANÍA" sheetId="10" r:id="rId6"/>
    <sheet name="G TECNOLOGICA" sheetId="11" r:id="rId7"/>
    <sheet name="G AMBIENTAL" sheetId="12" r:id="rId8"/>
    <sheet name="SERVICIOS ADM" sheetId="13" r:id="rId9"/>
    <sheet name="CONTRACTUAL" sheetId="14" r:id="rId10"/>
    <sheet name="G LOGISTICA" sheetId="15" r:id="rId11"/>
    <sheet name="DESARROLLO HUMANO" sheetId="16" r:id="rId12"/>
    <sheet name="CONTROL INTERNO DICIPLINARIO" sheetId="17" r:id="rId13"/>
    <sheet name="JURIDICA" sheetId="18"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2" i="18" l="1"/>
  <c r="N23" i="18"/>
  <c r="N22" i="18"/>
  <c r="N21" i="18"/>
  <c r="N20" i="18"/>
  <c r="N19" i="18"/>
  <c r="N18" i="18"/>
  <c r="I18" i="18"/>
  <c r="I19" i="18" s="1"/>
  <c r="O17" i="18"/>
  <c r="O20" i="18" s="1"/>
  <c r="N17" i="18"/>
  <c r="J17" i="18"/>
  <c r="I17" i="18"/>
  <c r="N16" i="18"/>
  <c r="N15" i="18"/>
  <c r="N14" i="18"/>
  <c r="N13" i="18"/>
  <c r="N12" i="18"/>
  <c r="N11" i="18"/>
  <c r="I11" i="18"/>
  <c r="I12" i="18" s="1"/>
  <c r="O10" i="18"/>
  <c r="O13" i="18" s="1"/>
  <c r="N10" i="18"/>
  <c r="J10" i="18"/>
  <c r="I10" i="18"/>
  <c r="R13" i="18" l="1"/>
  <c r="Q13" i="18"/>
  <c r="R20" i="18"/>
  <c r="Q20" i="18"/>
  <c r="Q17" i="18" s="1"/>
  <c r="T20" i="18" l="1"/>
  <c r="T13" i="18"/>
  <c r="Q10" i="18"/>
  <c r="S20" i="18"/>
  <c r="S13" i="18"/>
  <c r="N37" i="17"/>
  <c r="N36" i="17"/>
  <c r="N35" i="17"/>
  <c r="N34" i="17"/>
  <c r="N33" i="17"/>
  <c r="N32" i="17"/>
  <c r="N31" i="17"/>
  <c r="O31" i="17" s="1"/>
  <c r="O34" i="17" s="1"/>
  <c r="I31" i="17"/>
  <c r="I32" i="17" s="1"/>
  <c r="N30" i="17"/>
  <c r="N29" i="17"/>
  <c r="N28" i="17"/>
  <c r="N27" i="17"/>
  <c r="N26" i="17"/>
  <c r="N25" i="17"/>
  <c r="N24" i="17"/>
  <c r="O24" i="17" s="1"/>
  <c r="O27" i="17" s="1"/>
  <c r="I24" i="17"/>
  <c r="I25" i="17" s="1"/>
  <c r="N23" i="17"/>
  <c r="N22" i="17"/>
  <c r="N21" i="17"/>
  <c r="N20" i="17"/>
  <c r="N19" i="17"/>
  <c r="N18" i="17"/>
  <c r="N17" i="17"/>
  <c r="O17" i="17" s="1"/>
  <c r="O20" i="17" s="1"/>
  <c r="I17" i="17"/>
  <c r="I18" i="17" s="1"/>
  <c r="N16" i="17"/>
  <c r="N15" i="17"/>
  <c r="N14" i="17"/>
  <c r="N13" i="17"/>
  <c r="N12" i="17"/>
  <c r="N11" i="17"/>
  <c r="N10" i="17"/>
  <c r="O10" i="17" s="1"/>
  <c r="O13" i="17" s="1"/>
  <c r="I10" i="17"/>
  <c r="I11" i="17" s="1"/>
  <c r="I12" i="17" l="1"/>
  <c r="J10" i="17"/>
  <c r="I19" i="17"/>
  <c r="J17" i="17"/>
  <c r="I26" i="17"/>
  <c r="J24" i="17"/>
  <c r="I33" i="17"/>
  <c r="J31" i="17"/>
  <c r="Q13" i="17"/>
  <c r="Q10" i="17" s="1"/>
  <c r="R13" i="17"/>
  <c r="Q20" i="17"/>
  <c r="Q17" i="17" s="1"/>
  <c r="R20" i="17"/>
  <c r="Q27" i="17"/>
  <c r="Q24" i="17" s="1"/>
  <c r="R27" i="17"/>
  <c r="Q34" i="17"/>
  <c r="R34" i="17"/>
  <c r="S34" i="17" l="1"/>
  <c r="S27" i="17"/>
  <c r="S20" i="17"/>
  <c r="S13" i="17"/>
  <c r="T34" i="17"/>
  <c r="Q31" i="17"/>
  <c r="T27" i="17"/>
  <c r="T20" i="17"/>
  <c r="T13" i="17"/>
  <c r="AB59" i="16"/>
  <c r="N51" i="16"/>
  <c r="N50" i="16"/>
  <c r="N49" i="16"/>
  <c r="N48" i="16"/>
  <c r="N47" i="16"/>
  <c r="N46" i="16"/>
  <c r="I46" i="16"/>
  <c r="I47" i="16" s="1"/>
  <c r="O45" i="16"/>
  <c r="O48" i="16" s="1"/>
  <c r="N45" i="16"/>
  <c r="J45" i="16"/>
  <c r="I45" i="16"/>
  <c r="N44" i="16"/>
  <c r="N43" i="16"/>
  <c r="N42" i="16"/>
  <c r="N41" i="16"/>
  <c r="N40" i="16"/>
  <c r="N39" i="16"/>
  <c r="I39" i="16"/>
  <c r="I40" i="16" s="1"/>
  <c r="O38" i="16"/>
  <c r="O41" i="16" s="1"/>
  <c r="N38" i="16"/>
  <c r="J38" i="16"/>
  <c r="I38" i="16"/>
  <c r="N37" i="16"/>
  <c r="N36" i="16"/>
  <c r="N35" i="16"/>
  <c r="N34" i="16"/>
  <c r="N33" i="16"/>
  <c r="N32" i="16"/>
  <c r="I32" i="16"/>
  <c r="I33" i="16" s="1"/>
  <c r="O31" i="16"/>
  <c r="O34" i="16" s="1"/>
  <c r="N31" i="16"/>
  <c r="J31" i="16"/>
  <c r="I31" i="16"/>
  <c r="N30" i="16"/>
  <c r="N29" i="16"/>
  <c r="N28" i="16"/>
  <c r="N27" i="16"/>
  <c r="N26" i="16"/>
  <c r="N25" i="16"/>
  <c r="I25" i="16"/>
  <c r="I26" i="16" s="1"/>
  <c r="O24" i="16"/>
  <c r="O27" i="16" s="1"/>
  <c r="N24" i="16"/>
  <c r="J24" i="16"/>
  <c r="I24" i="16"/>
  <c r="N23" i="16"/>
  <c r="N22" i="16"/>
  <c r="N21" i="16"/>
  <c r="N20" i="16"/>
  <c r="N19" i="16"/>
  <c r="N18" i="16"/>
  <c r="I18" i="16"/>
  <c r="I19" i="16" s="1"/>
  <c r="O17" i="16"/>
  <c r="O20" i="16" s="1"/>
  <c r="N17" i="16"/>
  <c r="J17" i="16"/>
  <c r="I17" i="16"/>
  <c r="N16" i="16"/>
  <c r="N15" i="16"/>
  <c r="N14" i="16"/>
  <c r="N13" i="16"/>
  <c r="N12" i="16"/>
  <c r="N11" i="16"/>
  <c r="I11" i="16"/>
  <c r="I12" i="16" s="1"/>
  <c r="O10" i="16"/>
  <c r="O13" i="16" s="1"/>
  <c r="N10" i="16"/>
  <c r="J10" i="16"/>
  <c r="I10" i="16"/>
  <c r="R13" i="16" l="1"/>
  <c r="Q13" i="16"/>
  <c r="R27" i="16"/>
  <c r="Q27" i="16"/>
  <c r="Q24" i="16" s="1"/>
  <c r="R41" i="16"/>
  <c r="Q41" i="16"/>
  <c r="Q38" i="16" s="1"/>
  <c r="R20" i="16"/>
  <c r="Q20" i="16"/>
  <c r="Q17" i="16" s="1"/>
  <c r="R34" i="16"/>
  <c r="Q34" i="16"/>
  <c r="Q31" i="16" s="1"/>
  <c r="R48" i="16"/>
  <c r="Q48" i="16"/>
  <c r="Q45" i="16" s="1"/>
  <c r="T48" i="16" l="1"/>
  <c r="T41" i="16"/>
  <c r="T34" i="16"/>
  <c r="T27" i="16"/>
  <c r="T20" i="16"/>
  <c r="T13" i="16"/>
  <c r="Q10" i="16"/>
  <c r="S48" i="16"/>
  <c r="S41" i="16"/>
  <c r="S34" i="16"/>
  <c r="S27" i="16"/>
  <c r="S20" i="16"/>
  <c r="S13" i="16"/>
  <c r="AB31" i="15"/>
  <c r="N23" i="15"/>
  <c r="N22" i="15"/>
  <c r="N21" i="15"/>
  <c r="N20" i="15"/>
  <c r="N19" i="15"/>
  <c r="N18" i="15"/>
  <c r="I18" i="15"/>
  <c r="I19" i="15" s="1"/>
  <c r="O17" i="15"/>
  <c r="O20" i="15" s="1"/>
  <c r="N17" i="15"/>
  <c r="J17" i="15"/>
  <c r="I17" i="15"/>
  <c r="N16" i="15"/>
  <c r="N15" i="15"/>
  <c r="N14" i="15"/>
  <c r="N13" i="15"/>
  <c r="N12" i="15"/>
  <c r="N11" i="15"/>
  <c r="I11" i="15"/>
  <c r="I12" i="15" s="1"/>
  <c r="O10" i="15"/>
  <c r="O13" i="15" s="1"/>
  <c r="N10" i="15"/>
  <c r="J10" i="15"/>
  <c r="I10" i="15"/>
  <c r="R13" i="15" l="1"/>
  <c r="Q13" i="15"/>
  <c r="R20" i="15"/>
  <c r="Q20" i="15"/>
  <c r="Q17" i="15" s="1"/>
  <c r="T20" i="15" l="1"/>
  <c r="T13" i="15"/>
  <c r="Q10" i="15"/>
  <c r="S20" i="15"/>
  <c r="S13" i="15"/>
  <c r="N44" i="14" l="1"/>
  <c r="N43" i="14"/>
  <c r="N42" i="14"/>
  <c r="N41" i="14"/>
  <c r="N40" i="14"/>
  <c r="N39" i="14"/>
  <c r="N38" i="14"/>
  <c r="O38" i="14" s="1"/>
  <c r="O41" i="14" s="1"/>
  <c r="I38" i="14"/>
  <c r="I39" i="14" s="1"/>
  <c r="N37" i="14"/>
  <c r="N36" i="14"/>
  <c r="N35" i="14"/>
  <c r="N34" i="14"/>
  <c r="N33" i="14"/>
  <c r="N32" i="14"/>
  <c r="N31" i="14"/>
  <c r="O31" i="14" s="1"/>
  <c r="O34" i="14" s="1"/>
  <c r="I31" i="14"/>
  <c r="I32" i="14" s="1"/>
  <c r="N30" i="14"/>
  <c r="N29" i="14"/>
  <c r="N28" i="14"/>
  <c r="N27" i="14"/>
  <c r="N26" i="14"/>
  <c r="N25" i="14"/>
  <c r="N24" i="14"/>
  <c r="O24" i="14" s="1"/>
  <c r="O27" i="14" s="1"/>
  <c r="I24" i="14"/>
  <c r="I25" i="14" s="1"/>
  <c r="N23" i="14"/>
  <c r="N22" i="14"/>
  <c r="N21" i="14"/>
  <c r="N20" i="14"/>
  <c r="N19" i="14"/>
  <c r="N18" i="14"/>
  <c r="N17" i="14"/>
  <c r="O17" i="14" s="1"/>
  <c r="O20" i="14" s="1"/>
  <c r="I17" i="14"/>
  <c r="I18" i="14" s="1"/>
  <c r="N16" i="14"/>
  <c r="N15" i="14"/>
  <c r="N14" i="14"/>
  <c r="N13" i="14"/>
  <c r="N12" i="14"/>
  <c r="N11" i="14"/>
  <c r="N10" i="14"/>
  <c r="O10" i="14" s="1"/>
  <c r="O13" i="14" s="1"/>
  <c r="I10" i="14"/>
  <c r="I11" i="14" s="1"/>
  <c r="I12" i="14" l="1"/>
  <c r="J10" i="14"/>
  <c r="I19" i="14"/>
  <c r="J17" i="14"/>
  <c r="I26" i="14"/>
  <c r="J24" i="14"/>
  <c r="I33" i="14"/>
  <c r="J31" i="14"/>
  <c r="I40" i="14"/>
  <c r="J38" i="14"/>
  <c r="Q13" i="14"/>
  <c r="R13" i="14"/>
  <c r="Q20" i="14"/>
  <c r="Q17" i="14" s="1"/>
  <c r="R20" i="14"/>
  <c r="Q27" i="14"/>
  <c r="Q24" i="14" s="1"/>
  <c r="R27" i="14"/>
  <c r="Q34" i="14"/>
  <c r="Q31" i="14" s="1"/>
  <c r="R34" i="14"/>
  <c r="Q41" i="14"/>
  <c r="Q38" i="14" s="1"/>
  <c r="R41" i="14"/>
  <c r="S41" i="14" l="1"/>
  <c r="S34" i="14"/>
  <c r="S27" i="14"/>
  <c r="S20" i="14"/>
  <c r="S13" i="14"/>
  <c r="T41" i="14"/>
  <c r="T34" i="14"/>
  <c r="T27" i="14"/>
  <c r="T20" i="14"/>
  <c r="T13" i="14"/>
  <c r="Q10" i="14"/>
  <c r="N16" i="13"/>
  <c r="N15" i="13"/>
  <c r="N14" i="13"/>
  <c r="N13" i="13"/>
  <c r="N12" i="13"/>
  <c r="N11" i="13"/>
  <c r="N10" i="13"/>
  <c r="O10" i="13" s="1"/>
  <c r="O13" i="13" s="1"/>
  <c r="I10" i="13"/>
  <c r="I11" i="13" s="1"/>
  <c r="I12" i="13" l="1"/>
  <c r="J10" i="13"/>
  <c r="Q13" i="13"/>
  <c r="R13" i="13"/>
  <c r="S13" i="13" l="1"/>
  <c r="T13" i="13"/>
  <c r="Q10" i="13"/>
  <c r="AB31" i="12"/>
  <c r="N23" i="12"/>
  <c r="N22" i="12"/>
  <c r="N21" i="12"/>
  <c r="N20" i="12"/>
  <c r="N19" i="12"/>
  <c r="N18" i="12"/>
  <c r="I18" i="12"/>
  <c r="I19" i="12" s="1"/>
  <c r="O17" i="12"/>
  <c r="O20" i="12" s="1"/>
  <c r="N17" i="12"/>
  <c r="J17" i="12"/>
  <c r="I17" i="12"/>
  <c r="N16" i="12"/>
  <c r="N15" i="12"/>
  <c r="N14" i="12"/>
  <c r="N13" i="12"/>
  <c r="N12" i="12"/>
  <c r="N11" i="12"/>
  <c r="O10" i="12"/>
  <c r="O13" i="12" s="1"/>
  <c r="N10" i="12"/>
  <c r="I10" i="12"/>
  <c r="I11" i="12" s="1"/>
  <c r="I12" i="12" l="1"/>
  <c r="J10" i="12"/>
  <c r="Q13" i="12"/>
  <c r="R10" i="12"/>
  <c r="R20" i="12"/>
  <c r="Q20" i="12"/>
  <c r="Q17" i="12" s="1"/>
  <c r="T20" i="12" l="1"/>
  <c r="T13" i="12"/>
  <c r="Q10" i="12"/>
  <c r="S20" i="12"/>
  <c r="S13" i="12"/>
  <c r="AB31" i="11" l="1"/>
  <c r="N23" i="11"/>
  <c r="N22" i="11"/>
  <c r="N21" i="11"/>
  <c r="N20" i="11"/>
  <c r="N19" i="11"/>
  <c r="N18" i="11"/>
  <c r="I18" i="11"/>
  <c r="I19" i="11" s="1"/>
  <c r="O17" i="11"/>
  <c r="O20" i="11" s="1"/>
  <c r="N17" i="11"/>
  <c r="J17" i="11"/>
  <c r="I17" i="11"/>
  <c r="N16" i="11"/>
  <c r="N15" i="11"/>
  <c r="N14" i="11"/>
  <c r="N13" i="11"/>
  <c r="N12" i="11"/>
  <c r="N11" i="11"/>
  <c r="I11" i="11"/>
  <c r="I12" i="11" s="1"/>
  <c r="O10" i="11"/>
  <c r="O13" i="11" s="1"/>
  <c r="N10" i="11"/>
  <c r="J10" i="11"/>
  <c r="I10" i="11"/>
  <c r="R13" i="11" l="1"/>
  <c r="Q13" i="11"/>
  <c r="R20" i="11"/>
  <c r="Q20" i="11"/>
  <c r="Q17" i="11" s="1"/>
  <c r="T20" i="11" l="1"/>
  <c r="T13" i="11"/>
  <c r="Q10" i="11"/>
  <c r="S20" i="11"/>
  <c r="S13" i="11"/>
  <c r="AB38" i="10" l="1"/>
  <c r="N30" i="10"/>
  <c r="N29" i="10"/>
  <c r="N28" i="10"/>
  <c r="N27" i="10"/>
  <c r="N26" i="10"/>
  <c r="N25" i="10"/>
  <c r="N24" i="10"/>
  <c r="O24" i="10" s="1"/>
  <c r="O27" i="10" s="1"/>
  <c r="I24" i="10"/>
  <c r="I25" i="10" s="1"/>
  <c r="N23" i="10"/>
  <c r="N22" i="10"/>
  <c r="N21" i="10"/>
  <c r="N20" i="10"/>
  <c r="N19" i="10"/>
  <c r="N18" i="10"/>
  <c r="N17" i="10"/>
  <c r="O17" i="10" s="1"/>
  <c r="O20" i="10" s="1"/>
  <c r="I17" i="10"/>
  <c r="I18" i="10" s="1"/>
  <c r="N16" i="10"/>
  <c r="N15" i="10"/>
  <c r="N14" i="10"/>
  <c r="N13" i="10"/>
  <c r="N12" i="10"/>
  <c r="N11" i="10"/>
  <c r="N10" i="10"/>
  <c r="O10" i="10" s="1"/>
  <c r="O13" i="10" s="1"/>
  <c r="I10" i="10"/>
  <c r="I11" i="10" s="1"/>
  <c r="Q13" i="10" l="1"/>
  <c r="R13" i="10"/>
  <c r="Q20" i="10"/>
  <c r="Q17" i="10" s="1"/>
  <c r="R20" i="10"/>
  <c r="Q27" i="10"/>
  <c r="Q24" i="10" s="1"/>
  <c r="R27" i="10"/>
  <c r="I12" i="10"/>
  <c r="J10" i="10"/>
  <c r="I19" i="10"/>
  <c r="J17" i="10"/>
  <c r="I26" i="10"/>
  <c r="J24" i="10"/>
  <c r="S27" i="10" l="1"/>
  <c r="S20" i="10"/>
  <c r="S13" i="10"/>
  <c r="T27" i="10"/>
  <c r="T20" i="10"/>
  <c r="T13" i="10"/>
  <c r="Q10" i="10"/>
  <c r="AB45" i="7" l="1"/>
  <c r="N37" i="7"/>
  <c r="N36" i="7"/>
  <c r="N35" i="7"/>
  <c r="N34" i="7"/>
  <c r="N33" i="7"/>
  <c r="N32" i="7"/>
  <c r="I32" i="7"/>
  <c r="I33" i="7" s="1"/>
  <c r="O31" i="7"/>
  <c r="O34" i="7" s="1"/>
  <c r="N31" i="7"/>
  <c r="J31" i="7"/>
  <c r="I31" i="7"/>
  <c r="N30" i="7"/>
  <c r="N29" i="7"/>
  <c r="N28" i="7"/>
  <c r="N27" i="7"/>
  <c r="N26" i="7"/>
  <c r="N25" i="7"/>
  <c r="I25" i="7"/>
  <c r="I26" i="7" s="1"/>
  <c r="O24" i="7"/>
  <c r="O27" i="7" s="1"/>
  <c r="N24" i="7"/>
  <c r="J24" i="7"/>
  <c r="I24" i="7"/>
  <c r="N23" i="7"/>
  <c r="N22" i="7"/>
  <c r="N21" i="7"/>
  <c r="N20" i="7"/>
  <c r="N19" i="7"/>
  <c r="N18" i="7"/>
  <c r="I18" i="7"/>
  <c r="I19" i="7" s="1"/>
  <c r="O17" i="7"/>
  <c r="O20" i="7" s="1"/>
  <c r="N17" i="7"/>
  <c r="J17" i="7"/>
  <c r="I17" i="7"/>
  <c r="N16" i="7"/>
  <c r="N15" i="7"/>
  <c r="N14" i="7"/>
  <c r="N13" i="7"/>
  <c r="N12" i="7"/>
  <c r="N11" i="7"/>
  <c r="I11" i="7"/>
  <c r="I12" i="7" s="1"/>
  <c r="O10" i="7"/>
  <c r="O13" i="7" s="1"/>
  <c r="N10" i="7"/>
  <c r="J10" i="7"/>
  <c r="I10" i="7"/>
  <c r="R13" i="7" l="1"/>
  <c r="Q13" i="7"/>
  <c r="R27" i="7"/>
  <c r="Q27" i="7"/>
  <c r="Q24" i="7" s="1"/>
  <c r="R20" i="7"/>
  <c r="Q20" i="7"/>
  <c r="Q17" i="7" s="1"/>
  <c r="R34" i="7"/>
  <c r="Q34" i="7"/>
  <c r="Q31" i="7" s="1"/>
  <c r="T34" i="7" l="1"/>
  <c r="T27" i="7"/>
  <c r="T20" i="7"/>
  <c r="T13" i="7"/>
  <c r="Q10" i="7"/>
  <c r="S34" i="7"/>
  <c r="S27" i="7"/>
  <c r="S20" i="7"/>
  <c r="S13" i="7"/>
  <c r="AB36" i="6" l="1"/>
  <c r="N30" i="6"/>
  <c r="N29" i="6"/>
  <c r="N28" i="6"/>
  <c r="N27" i="6"/>
  <c r="N26" i="6"/>
  <c r="N25" i="6"/>
  <c r="I25" i="6"/>
  <c r="I26" i="6" s="1"/>
  <c r="O24" i="6"/>
  <c r="O27" i="6" s="1"/>
  <c r="N24" i="6"/>
  <c r="J24" i="6"/>
  <c r="I24" i="6"/>
  <c r="N23" i="6"/>
  <c r="N22" i="6"/>
  <c r="N21" i="6"/>
  <c r="N20" i="6"/>
  <c r="N19" i="6"/>
  <c r="N18" i="6"/>
  <c r="I18" i="6"/>
  <c r="I19" i="6" s="1"/>
  <c r="O17" i="6"/>
  <c r="O20" i="6" s="1"/>
  <c r="N17" i="6"/>
  <c r="J17" i="6"/>
  <c r="I17" i="6"/>
  <c r="N16" i="6"/>
  <c r="N15" i="6"/>
  <c r="N14" i="6"/>
  <c r="N13" i="6"/>
  <c r="N12" i="6"/>
  <c r="N11" i="6"/>
  <c r="I11" i="6"/>
  <c r="I12" i="6" s="1"/>
  <c r="O10" i="6"/>
  <c r="O13" i="6" s="1"/>
  <c r="N10" i="6"/>
  <c r="J10" i="6"/>
  <c r="I10" i="6"/>
  <c r="AB31" i="5"/>
  <c r="N23" i="5"/>
  <c r="N22" i="5"/>
  <c r="N21" i="5"/>
  <c r="N20" i="5"/>
  <c r="N19" i="5"/>
  <c r="N18" i="5"/>
  <c r="I18" i="5"/>
  <c r="I19" i="5" s="1"/>
  <c r="O17" i="5"/>
  <c r="O20" i="5" s="1"/>
  <c r="N17" i="5"/>
  <c r="J17" i="5"/>
  <c r="I17" i="5"/>
  <c r="N16" i="5"/>
  <c r="N15" i="5"/>
  <c r="N14" i="5"/>
  <c r="N13" i="5"/>
  <c r="N12" i="5"/>
  <c r="N11" i="5"/>
  <c r="I11" i="5"/>
  <c r="I12" i="5" s="1"/>
  <c r="O10" i="5"/>
  <c r="O13" i="5" s="1"/>
  <c r="N10" i="5"/>
  <c r="J10" i="5"/>
  <c r="I10" i="5"/>
  <c r="R20" i="6" l="1"/>
  <c r="Q20" i="6"/>
  <c r="Q17" i="6" s="1"/>
  <c r="R13" i="6"/>
  <c r="Q13" i="6"/>
  <c r="R27" i="6"/>
  <c r="Q27" i="6"/>
  <c r="R13" i="5"/>
  <c r="Q13" i="5"/>
  <c r="R20" i="5"/>
  <c r="Q20" i="5"/>
  <c r="Q17" i="5" s="1"/>
  <c r="T27" i="6" l="1"/>
  <c r="Q24" i="6"/>
  <c r="S27" i="6"/>
  <c r="T20" i="6"/>
  <c r="T13" i="6"/>
  <c r="Q10" i="6"/>
  <c r="S20" i="6"/>
  <c r="S13" i="6"/>
  <c r="T20" i="5"/>
  <c r="T13" i="5"/>
  <c r="Q10" i="5"/>
  <c r="S20" i="5"/>
  <c r="S13" i="5"/>
  <c r="AB24" i="4" l="1"/>
  <c r="N16" i="4"/>
  <c r="N15" i="4"/>
  <c r="N14" i="4"/>
  <c r="N13" i="4"/>
  <c r="N12" i="4"/>
  <c r="N11" i="4"/>
  <c r="I11" i="4"/>
  <c r="I12" i="4" s="1"/>
  <c r="O10" i="4"/>
  <c r="O13" i="4" s="1"/>
  <c r="N10" i="4"/>
  <c r="J10" i="4"/>
  <c r="I10" i="4"/>
  <c r="R13" i="4" l="1"/>
  <c r="Q13" i="4"/>
  <c r="T13" i="4" l="1"/>
  <c r="Q10" i="4"/>
  <c r="S13" i="4"/>
  <c r="N16" i="2" l="1"/>
  <c r="N15" i="2"/>
  <c r="N14" i="2"/>
  <c r="N13" i="2"/>
  <c r="N12" i="2"/>
  <c r="N11" i="2"/>
  <c r="O10" i="2"/>
  <c r="O13" i="2" s="1"/>
  <c r="N10" i="2"/>
  <c r="I10" i="2"/>
  <c r="I11" i="2" s="1"/>
  <c r="I12" i="2" l="1"/>
  <c r="J10" i="2"/>
  <c r="Q13" i="2"/>
  <c r="R10" i="2"/>
  <c r="T13" i="2" l="1"/>
  <c r="Q10" i="2"/>
  <c r="S13" i="2"/>
</calcChain>
</file>

<file path=xl/sharedStrings.xml><?xml version="1.0" encoding="utf-8"?>
<sst xmlns="http://schemas.openxmlformats.org/spreadsheetml/2006/main" count="4511" uniqueCount="831">
  <si>
    <t>PROCESO</t>
  </si>
  <si>
    <t>PLANEACIÓN</t>
  </si>
  <si>
    <t>CÓDIGO</t>
  </si>
  <si>
    <t>E-PLA-FT 020</t>
  </si>
  <si>
    <t>IMPACTO</t>
  </si>
  <si>
    <t>RARA VEZ</t>
  </si>
  <si>
    <t>TIPO DE RIESGO</t>
  </si>
  <si>
    <t>VERSIÓN</t>
  </si>
  <si>
    <t xml:space="preserve">  05</t>
  </si>
  <si>
    <t>ASIGNADO</t>
  </si>
  <si>
    <t>SÍ</t>
  </si>
  <si>
    <t>IMPROBABLE</t>
  </si>
  <si>
    <t>ESTRATÉGICO</t>
  </si>
  <si>
    <t>FORMATO</t>
  </si>
  <si>
    <t>MAPA DE RIESGOS DE CORRUPCIÓN</t>
  </si>
  <si>
    <t>PÁGINA</t>
  </si>
  <si>
    <t xml:space="preserve">1 de 1 </t>
  </si>
  <si>
    <t>NO ASIGNADO</t>
  </si>
  <si>
    <t>NO</t>
  </si>
  <si>
    <t>POSIBLE</t>
  </si>
  <si>
    <t>DE IMAGEN O REPUTACIONAL</t>
  </si>
  <si>
    <t>VIGENTE DESDE</t>
  </si>
  <si>
    <t>ADECUADO</t>
  </si>
  <si>
    <t>INADECUADO</t>
  </si>
  <si>
    <t>MODERADO</t>
  </si>
  <si>
    <t>PROBABLE</t>
  </si>
  <si>
    <t>OPERATIVO</t>
  </si>
  <si>
    <t>FECHA DE ACTUALIZACIÓN:</t>
  </si>
  <si>
    <r>
      <t xml:space="preserve">ACCIÓN: </t>
    </r>
    <r>
      <rPr>
        <sz val="12"/>
        <color theme="1"/>
        <rFont val="Times New Roman"/>
        <family val="1"/>
      </rPr>
      <t>(Marcar con "X")</t>
    </r>
  </si>
  <si>
    <t>FORMULACIÓN</t>
  </si>
  <si>
    <t>SEGUIMIENTO 1</t>
  </si>
  <si>
    <t>X</t>
  </si>
  <si>
    <t>SEGUIMIENTO 2</t>
  </si>
  <si>
    <t>SEGUIMIENTO 3</t>
  </si>
  <si>
    <t>CONFIABLE</t>
  </si>
  <si>
    <t>NO CONFIABLE</t>
  </si>
  <si>
    <t>TECNOLOGÍA</t>
  </si>
  <si>
    <t>CASI SEGURO</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</si>
  <si>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</si>
  <si>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</si>
  <si>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</si>
  <si>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</si>
  <si>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</si>
  <si>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</si>
  <si>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</si>
  <si>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</si>
  <si>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</si>
  <si>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</si>
  <si>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</si>
  <si>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</si>
  <si>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</si>
  <si>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</si>
  <si>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</si>
  <si>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</si>
  <si>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</si>
  <si>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</si>
  <si>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</si>
  <si>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</si>
  <si>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</si>
  <si>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</si>
  <si>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</si>
  <si>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</si>
  <si>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</si>
  <si>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</si>
  <si>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</si>
  <si>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</si>
  <si>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</si>
  <si>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</si>
  <si>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</si>
  <si>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</si>
  <si>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</si>
  <si>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</si>
  <si>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</si>
  <si>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</si>
  <si>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</si>
  <si>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</si>
  <si>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</si>
  <si>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</si>
  <si>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PROBABILIDAD</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</si>
  <si>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</si>
  <si>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</si>
  <si>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</si>
  <si>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</si>
  <si>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</si>
  <si>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</si>
  <si>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</si>
  <si>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</si>
  <si>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</si>
  <si>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</si>
  <si>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</si>
  <si>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</si>
  <si>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r>
      <t xml:space="preserve">GESTIÓN DOCUMENTAL / </t>
    </r>
    <r>
      <rPr>
        <i/>
        <sz val="12"/>
        <color theme="1"/>
        <rFont val="Times New Roman"/>
        <family val="1"/>
      </rPr>
      <t>Establecer los lineamientos, para el manejo de la información generada y tramitada por el Instituto Distrital para la Protección de la Niñez y la Juventud – IDIPRON, independientemente del soporte y medio de creación. Con la finalidad de normalizar los procesos del Área de Administración Documental, en las diferentes etapas del
ciclo de vida de los documentos, así como en los diferentes archivos de gestión y central.</t>
    </r>
  </si>
  <si>
    <t>Área Administración Documental</t>
  </si>
  <si>
    <t>Omisión del servidor público (funcionarios y contratistas) en la función de velar por la integridad y salvaguarda de la documentación de archivo.
Incumplimiento del procedimiento Gestón Documental A-GDO-PR-001
Incumplimiento del Reglamento para préstamo de expedientes en Archivo Misional A-GDO-IN-005
Falta de controles o control ineficaz en la administración y custodia de la documentación.
Incumplimiento de las Políticas de Gestión Documental.
Baja aplicación de los instrumentos archivísticos.</t>
  </si>
  <si>
    <t>CORRUPCIÓN</t>
  </si>
  <si>
    <t>PÉRDIDA DE DOCUMENTOS INSTITUCIONALES (omisión, alteración, daño intencionado)</t>
  </si>
  <si>
    <t>Aumento en la notificación de hallazgos y sanciones a la Entidad por parte de los entes de control
Pérdida de valor legal y probatorio de la documentación 
Pérdida , sustracción o alteración de expedientes o piezas documentales.
Entrega de información clasificada o reservada.</t>
  </si>
  <si>
    <t>MAYOR</t>
  </si>
  <si>
    <t>PROCEDIMIENTO DE GESTÓN DOCUMENTAL A-GDO-PR-01
MANUAL OPERATICVO DE GESTIÓN DOCUMENTAL A-GDO-MA-001
INSTRUMENTOS  DE LA  INFORMACIÓN  PÚBLICA (LEY DE TRANSPARENCIA)
TABLAS  DE VALORACIÓN DOCUMENTAL.
TABLAS DE RETENCIÓN DOCUMENTAL ( A-GDO-FT-009) 
INVENTARIO UNICO DOCUMENTAL A-GDO-FT-018.
INSTRUCTIVO ADMINISTRACIÓN DE HISTORIAS SOCIALES A-GDO-IN-003
INSTRUCTIVO REGLAMENTO PARA PRESTAMO DE EXPEDIENTES EN ARCHIVO MISIONAL A-GDO-IN-005
TRANSFERENCIA DE FOLIOS A LA HISTORIA SOCIAL A-GDO-FT-006
INSTRUCTIVO REGLAMENTO PARA CONSULTA PRESTAMO DE EXPEDIENTES EN IDIPRON A-GDO-IN-04
INSTRUCTIVO ORGANIZACIÓN DE ARCHIVO DE GESTIÓN A-GDO-IN-04.
PRÉSTAMO DE DOCUMENTOS A-GDO-FT-014</t>
  </si>
  <si>
    <t>¿Existe un responsable asignado a la ejecución del control?</t>
  </si>
  <si>
    <t>DIRECTAMENTE</t>
  </si>
  <si>
    <t>1. MODERADO</t>
  </si>
  <si>
    <t>ACEPTAR EL RIESGO</t>
  </si>
  <si>
    <t>Visitas Técnicas de Aplicación de Tablas de Retención Documental para garantizar el cumplimiento de lineamientos y directrices en el acervo documental de los archivos de la Entidad</t>
  </si>
  <si>
    <t xml:space="preserve">(1) Realizar visitas técnicas de aplicación de Tablas de Retención Documental - TRD 
(2) Aplicación de instrumentos archivísticos
(3) Realizar difusión de las herramientas del proceso de gestión Documental e instrumentos archivísticos </t>
  </si>
  <si>
    <t>01  enero a 31 de diciembre de 2020</t>
  </si>
  <si>
    <t>PREVENTIVO</t>
  </si>
  <si>
    <r>
      <rPr>
        <b/>
        <sz val="12"/>
        <color theme="1"/>
        <rFont val="Times New Roman"/>
        <family val="1"/>
      </rPr>
      <t xml:space="preserve">(1) Realizar visitas técnicas de aplicación de Tablas de Retención Documental - TRD </t>
    </r>
    <r>
      <rPr>
        <sz val="12"/>
        <color theme="1"/>
        <rFont val="Times New Roman"/>
        <family val="1"/>
      </rPr>
      <t xml:space="preserve">
Como evidencias se adjuntan las actas de las visitas realizadas junto con los inventarios de la documentación de cada área visitada.
</t>
    </r>
    <r>
      <rPr>
        <b/>
        <sz val="12"/>
        <color theme="1"/>
        <rFont val="Times New Roman"/>
        <family val="1"/>
      </rPr>
      <t>(2) Aplicación de instrumentos archivísticos</t>
    </r>
    <r>
      <rPr>
        <sz val="12"/>
        <color theme="1"/>
        <rFont val="Times New Roman"/>
        <family val="1"/>
      </rPr>
      <t xml:space="preserve">
Como evidencia a esta actividad se adjuntan los inventarios de los diferentes archivos de Gestión Documental (Archivo Central, Archivo Misional y Archivo OAJ) y los inventarios de las áreas visitadas en los cuales se puede evidenciar la aplicación de FUID, TVD, TRD, PINAR y CCD.
</t>
    </r>
    <r>
      <rPr>
        <b/>
        <sz val="12"/>
        <color theme="1"/>
        <rFont val="Times New Roman"/>
        <family val="1"/>
      </rPr>
      <t xml:space="preserve">(3) Realizar difusión de las herramientas del proceso de gestión Documental e instrumentos archivísticos </t>
    </r>
    <r>
      <rPr>
        <sz val="12"/>
        <color theme="1"/>
        <rFont val="Times New Roman"/>
        <family val="1"/>
      </rPr>
      <t xml:space="preserve">
Como evidencias se adjunta la presentación de la capacitación realizada al equipo de administración documental junto con el listado de asistencia a la misma y se adjunta la presentación de la capacitación realizada a supervisores y apoyos a la supervisión junto con el listado de asistencia a la reunión.</t>
    </r>
  </si>
  <si>
    <t xml:space="preserve">(1) Realizar visitas técnicas de aplicación de Tablas de Retención Documental - TRD 
El área de gestión documental programó 16 visitas a las diferentes upis y dependencias administrativas del IDIPRON para el primer cuatrimestre. Dichas visitas fueron realizadas por dos profesional, 1 tecnologo del área y un equipo de 3 auxiliares. El área de Gestión Documental realizó en el primer cuatrimestre 11 visitas a las siguientes dependencias:
MARZO:
Área Adquisiciones.
Convenios.
Atención al Ciudadano.
UPI Oasis.
Territorio 1.
Territorio 2.
ABRIL:
Investigación (Centro de Documentalción)
Área de Investigación
Administración Documental
Control Interno
Tecnologías de la Información.
Para el primer cuatrimestre se tenían programadas 16 visitas en el mes de marzo y abril, de las cuales únicamente se realizaron 11, lo anterior debido a que 5 áreas cancelaron sus visitas (Almacen e Inventarios, Planeación, Presupuesto, Subdirección Financiera, Oficina asesora jurídica/ Área de trabajo de representación judicial y asuntos legales). Estás visitas serán reprogramadas en los próximos meses, se reprogramarán en el mismo orden en que fueron programadas inicialmente para así subsanar en los próximos meses el cumplimiento parcial de esta actividad.
(2) Aplicación de instrumentos archivísticos
El área de gestión documental aplica diariamente instrumentos archivisticos al momento de realizar la intervención de los diferentes Fondos Documentales acumulados y Archivos de gestión del instituto. Los instrumentos que se aplican a diario son: 
Inventarios Documentales FUID
Tablas de Valoración Documental TVD
Tablas de Retención Documental TRD
Plan Institucional de Archivo (PINAR)
Cuadro de Clasificación Documental
La aplicación de TVD y TRD se realiza al momento de intervenir los archivos ya que para realizar el proceso de intervención se debe hacer bajo los lineamientos que dan las TVD y TRD. FUID se aplica al momento de crear los inventarios de los archivos tanto en estado natural como a los inventarios a los archivos luego de realizar su respectiva intervención. Cuadros de Clasificación Documental se aplican al clasificar la documentación con las series y subseries establecidos en este y se evidencia en los inventarios, específicamente en la columna en la cual se identifica el código de serie y subserie a la cual pertenece cada documento. PINAR se aplica con la ejecución de las actividades propuestas en el mismo cuyas evidencian son estos mismos inventarios y los archivos físicos ubicados en cada sede.
(3) Realizar difusión de las herramientas del proceso de gestión Documental e instrumentos archivísticos 
Se realiza difusión de los instrumentos archivisticos mediante capacitación a todo el equipo de administración documental, adicional se realiza capacitación a las supervisiones y apoyos a la supervisión del IDIPRON en temas relacionados con organización documental, conservación documental e instrumentos archivisticos.
</t>
  </si>
  <si>
    <t xml:space="preserve">SUBDIRECTOR TÉCNICO ADMINISTRATIVO Y FINANCIERO 
CÓDIGO 068 GRADO 02
PROFESIONAL UNIVERSITARIO </t>
  </si>
  <si>
    <r>
      <rPr>
        <b/>
        <sz val="12"/>
        <color theme="1"/>
        <rFont val="Times New Roman"/>
        <family val="1"/>
      </rPr>
      <t xml:space="preserve">EFICACIA:
</t>
    </r>
    <r>
      <rPr>
        <sz val="12"/>
        <color theme="1"/>
        <rFont val="Times New Roman"/>
        <family val="1"/>
      </rPr>
      <t xml:space="preserve">
(1) Aplicación  Instrumentos Archivísticos 
Número de instrumentos con seguimiento / Seguimiento de los instrumentos archivísticos (3)*
* 1 Herramienta de medición  Plan Institucional de Archivos - PINAR
2 Herramienta de medición Programa de Gestión Documental PGD
3. Herramienta de medición: Tabla de Retención Documental que contempla  Cuadro de Clasificación Documental e inventarios documentales 
(2) Visitas técnicas para la aplicación TRD
Número de  visitas técnicas realizadas / Número de visitas   Técnicas proyectadas
Uno por cada acción
</t>
    </r>
  </si>
  <si>
    <t xml:space="preserve">lacciones son de preventivas y estan encami nadas a mitigar el riesgo, se establece responsable de las acciones de control                                                          La periodicidad  de las acciones a implementar no corresponde al periodo 2021. Evidencia  se aporta actas visitas archivos gestión a 11 areas gestion  observando  actas de las visitas realizadas, asi mismo la difusión  del proceso gestón documental por medio de capacitaciones, es importante revisar la formulacion del mapa de corrupcion y dar fiel cumplimiento a lo establecido en la guaia para la administracion del riesgo y validar la informacion inscrita en el presente mapa. </t>
  </si>
  <si>
    <t>EXTREMO</t>
  </si>
  <si>
    <t>ALTO</t>
  </si>
  <si>
    <t>2. BAJO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</si>
  <si>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</si>
  <si>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</si>
  <si>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</si>
  <si>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</si>
  <si>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</si>
  <si>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</si>
  <si>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</si>
  <si>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</si>
  <si>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REDUCIR EL RIESGO</t>
  </si>
  <si>
    <t>EVITAR EL RIESGO</t>
  </si>
  <si>
    <t>COMPARTIR EL RIESGO</t>
  </si>
  <si>
    <t>CATASTRÓFICO</t>
  </si>
  <si>
    <t>4. BAJO</t>
  </si>
  <si>
    <t>DESCRIPCIÓN DEL RIESGO</t>
  </si>
  <si>
    <t>¿Las actividades que se desarrollan en el control realmente buscan por si sola prevenir o detectar las causas que pueden dar origen al riesgo, Ej.: verificar, validar, cotejar, comparar, revisar, etc.?</t>
  </si>
  <si>
    <t>PREVENIR</t>
  </si>
  <si>
    <r>
      <rPr>
        <b/>
        <sz val="12"/>
        <color theme="1"/>
        <rFont val="Times New Roman"/>
        <family val="1"/>
      </rPr>
      <t xml:space="preserve">EFECTIVIDAD:
</t>
    </r>
    <r>
      <rPr>
        <sz val="12"/>
        <color theme="1"/>
        <rFont val="Times New Roman"/>
        <family val="1"/>
      </rPr>
      <t>(3) Difusión de  Instrumentos Archivísticos  y Herramientas de Gestión Documental.
Número de tips difundidos / Número de tips proyectados</t>
    </r>
  </si>
  <si>
    <t>FRAUDE</t>
  </si>
  <si>
    <t>5. BAJO</t>
  </si>
  <si>
    <t>La falta de apropiación, desconocimiento de la política, de los procesos  y procedimientos de gestión documental pone en riesgo la custodia y protección de la información.</t>
  </si>
  <si>
    <t>¿La fuente de información que se utiliza en el desarrollo del control es información confiable que permita mitigar el riesgo?</t>
  </si>
  <si>
    <t>FRECUENCIA DE EJECUCIÓN DE LAS ACCIONES DE CONTROL PLANTEADAS</t>
  </si>
  <si>
    <t>NO DISMINUYE</t>
  </si>
  <si>
    <t>DETECTAR</t>
  </si>
  <si>
    <t>NO ES UN CONTROL</t>
  </si>
  <si>
    <t>¿Las observaciones, desviaciones o diferencias identificadas como resultados de la ejecución del control son investigadas y resueltas de manera oportuna?</t>
  </si>
  <si>
    <t>Mensual o cada vez que el Área aplique monitoreo a las mismas</t>
  </si>
  <si>
    <t>2. MODERADO</t>
  </si>
  <si>
    <t>¿Se deja evidencia o rastro de la ejecución del control que permita a cualquier tercero con la evidencia llegar a la misma conclusión?</t>
  </si>
  <si>
    <t>3. MODERADO</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</si>
  <si>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</si>
  <si>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</si>
  <si>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</si>
  <si>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</si>
  <si>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</si>
  <si>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</si>
  <si>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(DIA/MES/AÑO)</t>
  </si>
  <si>
    <t>ELABORÓ</t>
  </si>
  <si>
    <t>1. ALTO</t>
  </si>
  <si>
    <t>Se realiza la identificación de los Riesgos del Mapa</t>
  </si>
  <si>
    <t>YENNIFER PADILLA MARTINEZ - Responsable Área de Administración Documental</t>
  </si>
  <si>
    <t>2. ALTO</t>
  </si>
  <si>
    <t>Se realiza la revisión y actualización del Mapa de Riesgo</t>
  </si>
  <si>
    <t>3. ALTO</t>
  </si>
  <si>
    <t>Se realiza la revisión y actualización del Mapa de Riesgo para la vigencia 2020, identificando causas, efectos y acciones (controles a aplicar)</t>
  </si>
  <si>
    <t>4. ALTO</t>
  </si>
  <si>
    <t>REVISION Y APROBACIÓN</t>
  </si>
  <si>
    <t>5. ALTO</t>
  </si>
  <si>
    <t>REVISÓ</t>
  </si>
  <si>
    <t>APROBACIÓN LÍDER DEL PROCESO</t>
  </si>
  <si>
    <t>APOYO OFICINA DE ASESORA DE PLANEACIÓN</t>
  </si>
  <si>
    <t>APOYO OFICINA DE CONTROL INTERNO</t>
  </si>
  <si>
    <t>6. ALTO</t>
  </si>
  <si>
    <t>NOMBRE:</t>
  </si>
  <si>
    <t>GERALDYNE REYES ARENAS - ANDRES FELIPE HURTADO ABELLO</t>
  </si>
  <si>
    <t>RICHARD PEÑALOZA GÓMEZ</t>
  </si>
  <si>
    <t>HUGO ALBERTO CARRILLO GÓMEZ</t>
  </si>
  <si>
    <t>SONIA VERONICA MUÑOZ CARDENAS</t>
  </si>
  <si>
    <t>7. ALTO</t>
  </si>
  <si>
    <t>CARGO:</t>
  </si>
  <si>
    <t>Contratista</t>
  </si>
  <si>
    <t>Contratista - STAF</t>
  </si>
  <si>
    <t xml:space="preserve">SUBDIRECTORI TÉCNICO ADMINSITRATIVO Y FINANCIERO </t>
  </si>
  <si>
    <t>CONTRATISTA PROFESIONAL</t>
  </si>
  <si>
    <t>1. EXTREMO</t>
  </si>
  <si>
    <r>
      <t xml:space="preserve">ACCIÓN: </t>
    </r>
    <r>
      <rPr>
        <sz val="11"/>
        <color theme="1"/>
        <rFont val="Times New Roman"/>
        <family val="1"/>
      </rPr>
      <t>(Marcar con "X")</t>
    </r>
  </si>
  <si>
    <r>
      <t xml:space="preserve">GESTIÓN FINANCIERA / </t>
    </r>
    <r>
      <rPr>
        <i/>
        <sz val="12"/>
        <color theme="1"/>
        <rFont val="Times New Roman"/>
        <family val="1"/>
      </rPr>
      <t>Planear, gestionar y controlar los recursos financieros del IDIPRON con transparencia eficiencia y agilidad para dar cumplimiento a los objetivos institucionales</t>
    </r>
  </si>
  <si>
    <t>ÁREA DE CONTABILIDAD</t>
  </si>
  <si>
    <t xml:space="preserve"> - La entrega de información errada y  fuera de los tiempos establecidos o en los que se solicita por el área.
-La certificación de supervisión e inteventoria no venga desagregado los recursos a afectar (Distrito - Propios).
- Recepción de documentos en el Área de Contabilidad con información incompleta o con vacios,inexacta o duplicada </t>
  </si>
  <si>
    <t>Cuentas por pagar generando doble pago o sin la totalidad de los descuentos que corresponden.</t>
  </si>
  <si>
    <t xml:space="preserve"> - Sanciones por presentación tributarias erradas
 - Dobles pagos en el mes
 - Inadecuada Ejecución de Pac </t>
  </si>
  <si>
    <t xml:space="preserve">El Área de Contabilidad actua de acuerdo con los procedimientos de Cuentas por Pagar codigo: A-GFI-PR-009 y Declaraciones tributarias Codigo: A-GFI-PR-008; de igual manera realiza la verificación por concepto de embargos para contratistas (Matriz de consulta en linea (Drive) del Área de Contabilidad) y efectua revisión y verificación de consecutivo de cuentas por pagar diaria, así mismo, en el caso de duplicidad de Cuenta por Pagar, en la ultima revisión se verifica en la consulta del auxiliar por tercero, si este tiene cuentas en el mismo mes; de ser asi se contacta al supervisor del contrato. </t>
  </si>
  <si>
    <t xml:space="preserve">  - Verificar en el aplicativo contable el numero del egreso con el cual se realizó el pago.
- Para el caso de embargos generar una nueva cuenta por cobrar 
-Para el caso de otros descuentos (tributarios) generar comprobante con los conceptos afectar 
 - Contactar al tercero para solicitar la devolución del dinero</t>
  </si>
  <si>
    <t xml:space="preserve">
Una vez evidenciado error en alguna cuenta por pagar que haya superado todos los flitros el Área de Contabilidad, se realizará un acta donde se explique la situación presentada, las causas y la solución, a fin de dejar sustento del hecho y como se procedió a solucionar. 
</t>
  </si>
  <si>
    <t>Enero a Diciembre de 2021</t>
  </si>
  <si>
    <t xml:space="preserve"> -Actas de novedades presentadas
</t>
  </si>
  <si>
    <t>Se efectúo el seguimiento corresponiente a la cuentas por pagar.
Se realizó el acta donde se explico la causa y la solución de la novedad presentada en el mes de marzo.</t>
  </si>
  <si>
    <t>Responsable del Área de Contabilidad y Equipo</t>
  </si>
  <si>
    <r>
      <t xml:space="preserve">EFICACIA:
INDICADOR </t>
    </r>
    <r>
      <rPr>
        <sz val="10"/>
        <color theme="1"/>
        <rFont val="Times New Roman"/>
        <family val="1"/>
      </rPr>
      <t xml:space="preserve">: # de actividades ejecutadas/ 1 actividad planeada </t>
    </r>
    <r>
      <rPr>
        <b/>
        <sz val="10"/>
        <color theme="1"/>
        <rFont val="Times New Roman"/>
        <family val="1"/>
      </rPr>
      <t xml:space="preserve">
(1/1)*100= 100%
</t>
    </r>
  </si>
  <si>
    <t>¿Las actividades que se desarrollan en el
control realmente buscan por si sola prevenir o detectar las causas que pueden dar origen al riesgo, Ej.: verificar, validar, cotejar, comparar, revisar, etc.?</t>
  </si>
  <si>
    <r>
      <rPr>
        <b/>
        <sz val="10"/>
        <color theme="1"/>
        <rFont val="Times New Roman"/>
        <family val="1"/>
      </rPr>
      <t xml:space="preserve">EFECTIVIDAD:
INDICADOR: 
</t>
    </r>
    <r>
      <rPr>
        <sz val="10"/>
        <color theme="1"/>
        <rFont val="Times New Roman"/>
        <family val="1"/>
      </rPr>
      <t>Número de casos detectados sin dobles pagos  / Número pagos realizados durante la vigencia (</t>
    </r>
    <r>
      <rPr>
        <sz val="10"/>
        <rFont val="Times New Roman"/>
        <family val="1"/>
      </rPr>
      <t>4403/4404)*100= 99.98%</t>
    </r>
  </si>
  <si>
    <t xml:space="preserve"> - La entrega de información errada y  fuera de los tiempos establecidos o en los que se solicita por el área, el inadecuado diligenciamiento de la  certificación de supervisión e inteventoria y la recepción de documentos con información incompleta,inexacta o duplicada, pueden generar doble pago en cuentas por pagar o descuentos que no corresponden; conllevando a sanciones por presentación tributarias erradas, dobles pagos en el mes o inadecuada ejecución de Pac.  
</t>
  </si>
  <si>
    <t>Mensualmente</t>
  </si>
  <si>
    <t xml:space="preserve">
 - Herramienta de seguridad desactualizada
- Usuarios con permiso de consulta de la aplicación contable SYSMAN </t>
  </si>
  <si>
    <t xml:space="preserve">
Manipulación de la información generada de la aplicación contable, por parte de terceros diferentes al Área de Contabilidad </t>
  </si>
  <si>
    <t xml:space="preserve"> - Presentación de informes financieros no acorde a la realidad financiera del Instituto.
 - Sanciones y/o multas. </t>
  </si>
  <si>
    <t xml:space="preserve">Cada funcionario tiene un perfil en el aplicativo contable, de acuerdo a las funciones que realiza y los permisos que el responsable del área establezca; si en algun momento se presenta alguna inconsistencia con la aplicación contable se debe informar al área de sistemas mediante Aranda. De igual manera se habilitó en la aplicación contable que en el momento de impresión de auxiliares, el mismo muestre el usuario, día y hora en la que ejecutó dicha actividad. </t>
  </si>
  <si>
    <t xml:space="preserve"> - Identificar quien y la fecha de la impresión de auxiliar 
 - Identificar si el auxiliar es impreso por personas ajenas al área de contabilidad y si la información fue tomada en cuenta para alguna toma de decisiones significativa.
 - Informar al lider del proceso y dar la información financiera del caso.
- Identificar la posible solución como: Correr proceso, Anular documento, reversar, modificar las afectaciones</t>
  </si>
  <si>
    <t xml:space="preserve">Identificar que usuarios tienen permiso de consulta en el aplicativo sysman, a fin de establecer que usuarios ya no están vinculados con la entidad. 
Solicitar el aval al Subdirector Financiero para inhabilitar los usuarios retirados de la entidad. 
Requerir al Área de Sistemas inhabilitar los usuarios indentificados como retirados de la Institución o que por sus funciones no deben estar activos en la aplicación. </t>
  </si>
  <si>
    <t xml:space="preserve">NOTIFICACIONES POR ARANDA
MEMORANDOS
</t>
  </si>
  <si>
    <t xml:space="preserve">Se realizó la solicitud al área de sistemas para identificar el número de usuarios, los perfiles que tienen y la ubicación de los mismos, con el fin de inciar hacer el seguimiento correspondiente al indicador </t>
  </si>
  <si>
    <r>
      <rPr>
        <b/>
        <sz val="10"/>
        <color theme="1"/>
        <rFont val="Times New Roman"/>
        <family val="1"/>
      </rPr>
      <t xml:space="preserve">EFICACIA:
INDICADOR:
</t>
    </r>
    <r>
      <rPr>
        <sz val="10"/>
        <color theme="1"/>
        <rFont val="Times New Roman"/>
        <family val="1"/>
      </rPr>
      <t># de actividades ejecutadas  / 3 actividades planeadas (1/3)*100= 33%</t>
    </r>
    <r>
      <rPr>
        <b/>
        <sz val="10"/>
        <color theme="1"/>
        <rFont val="Times New Roman"/>
        <family val="1"/>
      </rPr>
      <t xml:space="preserve">
</t>
    </r>
  </si>
  <si>
    <t>INOPORTUNA</t>
  </si>
  <si>
    <r>
      <t xml:space="preserve">EFECTIVIDAD:
INDICADOR: 
</t>
    </r>
    <r>
      <rPr>
        <sz val="10"/>
        <color theme="1"/>
        <rFont val="Times New Roman"/>
        <family val="1"/>
      </rPr>
      <t xml:space="preserve">Número de usuarios que han </t>
    </r>
    <r>
      <rPr>
        <sz val="10"/>
        <color rgb="FFFF0000"/>
        <rFont val="Times New Roman"/>
        <family val="1"/>
      </rPr>
      <t>malinterpretado la</t>
    </r>
    <r>
      <rPr>
        <sz val="10"/>
        <color theme="1"/>
        <rFont val="Times New Roman"/>
        <family val="1"/>
      </rPr>
      <t xml:space="preserve"> información financiera generada del aplicativo / No de usuarios habilitados
(0/25)*100= </t>
    </r>
    <r>
      <rPr>
        <b/>
        <sz val="10"/>
        <color theme="1"/>
        <rFont val="Times New Roman"/>
        <family val="1"/>
      </rPr>
      <t>0%</t>
    </r>
  </si>
  <si>
    <t>La  desactualización de la herramienta SYSMAN, así como la habilitación de usuarios de consulta puede generar la manipulación de la información generada de la aplicación contable, por parte de terceros diferentes al Área de Contabilidad, trayendo como consecuencia la  presentación de informes financieros no acorde a la realidad financiera del Instituto que puede desencadenar en sanciones y/o multa.</t>
  </si>
  <si>
    <t xml:space="preserve">Trimestral </t>
  </si>
  <si>
    <t xml:space="preserve">Formulación, cambios en los riesgos o acciones, </t>
  </si>
  <si>
    <r>
      <rPr>
        <b/>
        <sz val="10"/>
        <color theme="1"/>
        <rFont val="Times New Roman"/>
        <family val="1"/>
      </rPr>
      <t>RUBBY ESPERANZA MORENO CORREA</t>
    </r>
    <r>
      <rPr>
        <sz val="10"/>
        <color theme="1"/>
        <rFont val="Times New Roman"/>
        <family val="1"/>
      </rPr>
      <t xml:space="preserve">
Responsable Área de Contabilidad
</t>
    </r>
    <r>
      <rPr>
        <b/>
        <sz val="10"/>
        <color theme="1"/>
        <rFont val="Times New Roman"/>
        <family val="1"/>
      </rPr>
      <t>MARÍA CRISTINA CALDERÓN GALINDO</t>
    </r>
    <r>
      <rPr>
        <sz val="10"/>
        <color theme="1"/>
        <rFont val="Times New Roman"/>
        <family val="1"/>
      </rPr>
      <t xml:space="preserve">
Técnico Operativo Área de Contabilidad</t>
    </r>
  </si>
  <si>
    <t>MARÍA CRISTINA CALDERÓN GALINDO</t>
  </si>
  <si>
    <t>RUBBY ESPERANZA CORREA MORENO</t>
  </si>
  <si>
    <t>STEFANNY GINETH REINA ALVAREZ</t>
  </si>
  <si>
    <t>TÉCNICO OPERATIVO</t>
  </si>
  <si>
    <t>RESPONSABLE DEL ÁREA DE CONTABILIDAD</t>
  </si>
  <si>
    <t>SUBDIRECTOR TÉCNICO, ADMINISTRATIVO Y FINANCIERO</t>
  </si>
  <si>
    <t>PROFESIONAL OFICINA ASESORA DE PLANEACIÓN</t>
  </si>
  <si>
    <t xml:space="preserve">CONTRATISTA OFICINA CONTROL INTERNO </t>
  </si>
  <si>
    <r>
      <t>Gestión Financiera /</t>
    </r>
    <r>
      <rPr>
        <i/>
        <sz val="10"/>
        <color theme="1"/>
        <rFont val="Times New Roman"/>
        <family val="1"/>
      </rPr>
      <t xml:space="preserve"> Planear, gestionar y controlar los recursos financieros del IDIPRON con transparencia, eficiencia y agilidad, para dar cumplimiento a los objetivos institucionales</t>
    </r>
  </si>
  <si>
    <t>Área de Presupuesto</t>
  </si>
  <si>
    <t xml:space="preserve">Sistemas de información sin los controles debidos
Documentación no legible
Inadecuada verificación de la documentación </t>
  </si>
  <si>
    <t>Posibilidad de crear y/o modificar datos de terceros sin los debidos soportes, permitiendo de esta manera realizar el pago a nombre de otro tercero.</t>
  </si>
  <si>
    <t xml:space="preserve"> - Pagos a terceros accidental o deliberadamente, o rechazo en el pago a contratistas.
- Mala ejecución del PAC de la entidad debido a rechazo en los pagos.
 - Generar el Certificado de Registro Presupuestal viciado. 
 </t>
  </si>
  <si>
    <t xml:space="preserve"> - La solicitud de creación o modificación de terceros se realiza desde un correo electrónico institucional al Área de Presupuesto, con los documentos descritos en el procedimiento  de Creación y/o modificación de terceros GFI-PR-018, los cuales deben ser legibles. Una vez creado el tercero, verificación de la información registrada en el aplicativo de Sysman, para proceder a la solicitud de creación y/o modificación de terceros a la Secretaria de Hacienda Distrital.</t>
  </si>
  <si>
    <t>Se solicitan las certificaciones bancarias de los terceros afectados para proceder con la verificación de la cuenta creada anteriormente y posteriormente se corrige la cuenta bancaria en el aplicativo Sysman de la entidad y en Predis de la SHD.
- En caso de presentar inconsistencia en datos como número de cedula o NIT, se verificará la información con documentos como el RIT y el RUT del tercero, para de esta manera evitar materialización del riesgo.</t>
  </si>
  <si>
    <t>Los documentos enviados por las diferentes áreas para creación y/o modificación de terceros o cuentas bancarias, se revisan que sean legibles, en caso de no ser así se devuelven los documentos y no se realiza la actividad solicitada, hasta que el documento no sea legible.</t>
  </si>
  <si>
    <t>Diciembre de 2021</t>
  </si>
  <si>
    <t>No se materializo el riesgo durante el primer cuatrimestre del año.</t>
  </si>
  <si>
    <t>Durante el primer cuatrimestre del año no se materializó el riesgo, ya que apesar de implementarse un nuevo sistema de información en el Distrito Capital denominado BogData, en el cual el procedimiento para la creación y/o actualización de terceros cambió ostensiblemente, en varias ocasiones se había informado a los funcionarios y contratistas responsables de realizar estas solicitudes, los requerimientos en la legibilidad de los documentos aportados para la realización de la creación y/o actualización del tercero.</t>
  </si>
  <si>
    <t>Responsable Área de Presupuesto</t>
  </si>
  <si>
    <r>
      <rPr>
        <b/>
        <sz val="10"/>
        <color theme="1"/>
        <rFont val="Times New Roman"/>
        <family val="1"/>
      </rPr>
      <t>EFICACIA: 100%</t>
    </r>
    <r>
      <rPr>
        <sz val="10"/>
        <color theme="1"/>
        <rFont val="Times New Roman"/>
        <family val="1"/>
      </rPr>
      <t xml:space="preserve">
(Número de terceros revisados con base en los controles establecidos 473 / número de terceros creados en el cuatrimestre 473) x 100</t>
    </r>
  </si>
  <si>
    <t xml:space="preserve"> *se establece plenamente el responsable de las acciones de control correspondientes al primer riesgo.  
*La periodicidad de los controles  esta establecida.                                                     
*Se recomienda, por parte de la OCI, hacer una revisión de los riesgos, mediante el análisis de los diferentes contextos, con el fin de identificar y gestionar riesgos adicionales en un área  relevante en la Entidad, y con actividades críticas, como lo es presupuesto. 
Adicionalmente, se sugiere diligenciar y actualizar el campo de control de cambios con los datos y fecha de cada seguimiento.</t>
  </si>
  <si>
    <t>DESCRIPCION DEL RIESGO</t>
  </si>
  <si>
    <r>
      <rPr>
        <b/>
        <sz val="10"/>
        <color theme="1"/>
        <rFont val="Times New Roman"/>
        <family val="1"/>
      </rPr>
      <t>EFECTIVIDAD: 100%</t>
    </r>
    <r>
      <rPr>
        <sz val="10"/>
        <color theme="1"/>
        <rFont val="Times New Roman"/>
        <family val="1"/>
      </rPr>
      <t xml:space="preserve">
Número de terceros creados correctamente (473 / Número de terceros solicitados en el cuatrimestre 473) *100</t>
    </r>
  </si>
  <si>
    <t xml:space="preserve">Cuando la documentación no es legible y  no se efectua una adecuada verificación de la misma, se puede presentar pagos a nombres de otro terceros, generando, incorrecta ejecución del PAC así como la expedición de CRP erronea. </t>
  </si>
  <si>
    <t>Diario</t>
  </si>
  <si>
    <t># 1</t>
  </si>
  <si>
    <t>30/04/2021 - Primer seguimiento mapa de Riegos de Corrupción para la vigencia 2021.</t>
  </si>
  <si>
    <r>
      <rPr>
        <b/>
        <sz val="10"/>
        <color theme="1"/>
        <rFont val="Times New Roman"/>
        <family val="1"/>
      </rPr>
      <t>FABIOLA FRANCO ESCOBAR</t>
    </r>
    <r>
      <rPr>
        <sz val="10"/>
        <color theme="1"/>
        <rFont val="Times New Roman"/>
        <family val="1"/>
      </rPr>
      <t xml:space="preserve">
Resonsable Área de Presupuesto
</t>
    </r>
    <r>
      <rPr>
        <b/>
        <sz val="10"/>
        <color theme="1"/>
        <rFont val="Times New Roman"/>
        <family val="1"/>
      </rPr>
      <t>ANDRÉS FELIPE VILLAMIL CASTRO</t>
    </r>
    <r>
      <rPr>
        <sz val="10"/>
        <color theme="1"/>
        <rFont val="Times New Roman"/>
        <family val="1"/>
      </rPr>
      <t xml:space="preserve">
Auxiliar Administrativo Área de Presupuesto</t>
    </r>
  </si>
  <si>
    <t># 2</t>
  </si>
  <si>
    <t>#</t>
  </si>
  <si>
    <t>ANDRES FELIPE VILLAMIL CASTRO</t>
  </si>
  <si>
    <t>FABIOLA FRANCO ESCOBAR</t>
  </si>
  <si>
    <t>CARLOS ANDRES GUERRA JIMENEZ</t>
  </si>
  <si>
    <t>AUXILIAR ADMINISTRATIVO COD: 407 GRADO 09 ÁREA DE PRESUPUESTO</t>
  </si>
  <si>
    <t xml:space="preserve">PROFESIONAL UNIVERSITARIO CÓD. 219 GRADO 10 ÁREA DE PRESUPUESTO </t>
  </si>
  <si>
    <t>SUBDIRECTOR ADMINISTRATIVO CÓD 068 GRADO 02</t>
  </si>
  <si>
    <t>PROFESIONAL OFICINA DE CONTROL INTERNO</t>
  </si>
  <si>
    <t>Para las acciones de control se encuentra  asignado un responsable , así como una periodocidad. Si bien se observa una relación de las causas con el riesgo y las consecuencias, no se evidencia una acción clara de prevención para que el resgo no se materalice, ya que se observa una acción correctiva y de contigencia,  por lo que se recomienda que para las acciones implementada se enfoquen en el diseño de controles preventivos para mitigar el riesgo de ocurencia. En cuanto al monitoreo del riesgo, según evidencias remitidas,  se observó la materización de un caso de doble  pago en el Área de Emprender, donde se levantó la correspondiente acta entre las partes y la contratista hizo la respectiva devolución de los recursos financieros mediante trasferencia electrónica a la cuenta bancaria de IDIPRON.  No se evidenció el registro contable ajustando el valor de las retenciones y creando el acreedor con el reintegro del doble pago, el ingreso a la cuenta bancaria, así como las reliquidaciones y ajustes contables y presupuestales necesarios para actualizar los saldos de la contratista. Igualmente no se evidenció memorando a la supervisora del contrato solicitándole mayor seguimiento a los documentos entregados para el trámite de pagos. Falta diligenciar el campo de fecha en el mapa de riesgos.</t>
  </si>
  <si>
    <t xml:space="preserve">Para las acciones de control se asignó un responsable, con una periodocidad definida para la acción; sin embargo se observa que en el mapa se registra una periodicidad trimestral, mientras se reporta resultados del control de manera cuatrimestral; por lo que es necesario ajustar la periodicidad para que haya concordancia entre el periodo reportado y la ejecución de las acciones, que permita evaluar su trazabilidad.
Sobre la redacción del riesgo, se recomienda aclarar si se refiere a la malinterpretación o a la manipulación, o ambas, de la información generada por el aplicativo SYSMAN. 
En relación con el monitoreo del riesgo, de acuerdo con evidencias remitidas, se solicitó al área de sistemas el listado de usuarios activos y su correpondiente perfil de acceso en la aplicación SYSMAN, con corte a abril de 2021. No se evidenció respuesta del area de sistemas, ni se aportó el seguimiento de verificación de los perfiles activos en el sistema SYSMAN. 
Ante las necesidades de operatividad, de cara a la pandemia COVID-19, (contexto externo) se sugiere revisar la identificación de riesgos adicionales. Así mismo, de manera general, se recomienda utilizar como contexto (contexto interno) para identificar riesgos adicionales, los resultados de ejercicios de autocontrol, asi como auditorías, tanto internas  como externas, al área de Contabilidad.
Se recomienda dilgenciar el campo "Fecha" del formato de seguimiento del mapa. </t>
  </si>
  <si>
    <t>ANDRES EDUARDO BEJARANO BEJARANO</t>
  </si>
  <si>
    <r>
      <rPr>
        <b/>
        <sz val="12"/>
        <color theme="1"/>
        <rFont val="Times New Roman"/>
        <family val="1"/>
      </rPr>
      <t>GESTIÓN FINANCIERA</t>
    </r>
    <r>
      <rPr>
        <sz val="12"/>
        <color theme="1"/>
        <rFont val="Times New Roman"/>
        <family val="1"/>
      </rPr>
      <t xml:space="preserve">
</t>
    </r>
    <r>
      <rPr>
        <i/>
        <sz val="12"/>
        <color theme="1"/>
        <rFont val="Times New Roman"/>
        <family val="1"/>
      </rPr>
      <t>Planear, gestionar y controlar los recursos del IDIPRON mediante los diferentes lineamientos financieros, con el fin de dar cumplimiento a los objetivos institucionales de manera transparente, eficiente y ágil.</t>
    </r>
  </si>
  <si>
    <t>ÁREA DE TESORERÍA</t>
  </si>
  <si>
    <t xml:space="preserve">
1.Ausencia de controles y alarmas en el sistema
2. Abuso de poder y favorecimiento a propios o a terceros</t>
  </si>
  <si>
    <t>Realizar pagos que no corresponden al tercero por cesiones.</t>
  </si>
  <si>
    <t xml:space="preserve">*Perdida de recursos financieros.
* Investigaciones por entes de control.
*Demanda por parte del tercero afectado. </t>
  </si>
  <si>
    <t xml:space="preserve">Revisar la disponibilidad del PAC del tercero, verificando a su vez que la documentación cumpla con los requisitos, en caso de no ser así el Área de Tesorería efectúa devolución de los documentos; Posteriormente se revisa que el comprobante de egreso contenga la información de la cuenta por pagar, se realiza el pago y una vez finalizado el mes se elaboran las reconciliaciones bancarias por medio de SYSMAN. </t>
  </si>
  <si>
    <t>Diciembre de 2018</t>
  </si>
  <si>
    <t>1. Se emite orden de no pago para el caso de cheque.
2. Comunicarse con el banco para detener la transacción.
3. Comunicarse con el tercero a fin de informarle que recibió un pago inadecuado. 
4. Informarle al Subdirector Financiero la situación.</t>
  </si>
  <si>
    <t>1. Solicitar al área de presupuesto que nos informe si existen contratistas con cesión de contrato que comprometan recursos administrados.
2. Validar que la información registrada en las Cuentas por pagar coincida con la información del comprobante de egresos.</t>
  </si>
  <si>
    <t>Correos electrónicos con el área de presupuesto sobre los contratistas con contratos cedidos.</t>
  </si>
  <si>
    <r>
      <rPr>
        <b/>
        <sz val="10"/>
        <rFont val="Times New Roman"/>
        <family val="1"/>
      </rPr>
      <t xml:space="preserve">Primer seguimiento
</t>
    </r>
    <r>
      <rPr>
        <sz val="10"/>
        <rFont val="Times New Roman"/>
        <family val="1"/>
      </rPr>
      <t>Durante el primer cuatrimestre se revisan las acciones a implementar con el fin de mitigar el riesgo y se hacen las modificaciones pertinentes teniendo en cuenta que la probabilidad de que se materialice el riesgo se ha reducido pues con la implementación del aplicativo BogData de la Secretaría Distrital de Hacienda, a los contratistas con cesiones de contrato que comprometen recursos del distrito se les hace desde el área de presupuesto un nuevo registro presupuestal que impide errores en el pago de los mismos.
Se solicita mediante correo electrónico al área de presupuesto que informe si existen contratistas con cesiones de contrato que comprometan los recursos propios/administrados.
Se realiza la sumatoria de los pagos realizados durante el cuatrimestre, se realizaron 1273 en el mes de enero, 1726 en el mes de febrero, 1553 en el mes de marzo y  1312 en el mes de abril. No se evidencian pagos con inconsistencias después de realizar las validaciones pertinentes en las conciliaciones bancarias, portales bancarios, sin quejas o reclamos por parte de los contratistas  y proveedores.</t>
    </r>
  </si>
  <si>
    <t>Profesional Área de Tesorería
Auxiliar administrativo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</si>
  <si>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1 solicitud realizada/ 9 solicitudes planeadas =11%</t>
    </r>
  </si>
  <si>
    <t>Se observa coherencia entre las causas del riesgo, sus causas y las acciones de control implementadas. 
Se observa un responsable  asignado para las acciones de control.
Se actualizó la periodicidad de cuatrimestral a mensual  para el control  de cuentas por pagar y comprobantes de egreso
No se evidenció la conciliación para  validar que la información registrada en las Cuentas por pagar coincida con la información del comprobante de egresos. En el riesgo descrito no se identifican con precisión los componentes que definen un riesgo de corrupción. Se sugiere revisar la Guía de Administración del Riesgo del DAFP.</t>
  </si>
  <si>
    <r>
      <rPr>
        <b/>
        <sz val="10"/>
        <rFont val="Times New Roman"/>
        <family val="1"/>
      </rPr>
      <t xml:space="preserve">EFECTIVIDAD:
 RESULTADO DE 
</t>
    </r>
    <r>
      <rPr>
        <sz val="10"/>
        <rFont val="Times New Roman"/>
        <family val="1"/>
      </rPr>
      <t>5864 pagos efectuados correctamente en el cuatrimestre/ 5864 de pagos realizados en el cuatrimestre= 100%</t>
    </r>
  </si>
  <si>
    <t>Realizar pagos que no corresponden al tercero puede generar perdida de recursos financieros, lo cual puede desencadenar demandas por parte del tercero afectado así como investigaciones y/o intervenciones por parte de entes de control.</t>
  </si>
  <si>
    <t>Mensual</t>
  </si>
  <si>
    <t xml:space="preserve">
1.Debilidad en los puntos de control establecidos en la oficina.
2. Suplantación de los jóvenes beneficiarios del estímulo de corresponsabilidad. </t>
  </si>
  <si>
    <t>Entrega de plásticos y claves a jóvenes no beneficiarios del pago de corresponsabilidad.</t>
  </si>
  <si>
    <t>1.Demora en el pago al joven titular beneficiario.
2.Perdida de Recursos financieros.
3. Inicio de investigaciones. (denuncios)</t>
  </si>
  <si>
    <t>Revisión de documentos de identidad en SIMI, diligenciando la planilla de entrega de tarjetas prepagadas o SITP A-GFI-FT-007, registrando a su vez en archivo en Excel las entregas efectuadas y generando copia de seguridad del mismo</t>
  </si>
  <si>
    <t>Septiembre de 2017</t>
  </si>
  <si>
    <t>1.No entregar la Tarjeta.
2.Bloquearla en el portal Redeban.</t>
  </si>
  <si>
    <t>1. Registrar en la "Base de reposición de tarjetas" que se encuentra en la Intranet en la pagina del Idipron en tiempo real  todas las tarjetas que lleguen para la entrega así como el registro de la entrega de la misma a los/as jóvenes beneficiarios.
2. Verificar los documentos de identidad en SIMI de cada beneficiario constatando que no haya suplantación.</t>
  </si>
  <si>
    <t>Informes mensuales generados por la "Base de reposición de Tarjeras" de las tarjetas que llegan al Idipron así como el informe de tarjetas entregadas a los beneficiarios mensualmente. 
Planilla de entrega de tarjetas prepagadas o SITP</t>
  </si>
  <si>
    <r>
      <rPr>
        <b/>
        <sz val="10"/>
        <rFont val="Times New Roman"/>
        <family val="1"/>
      </rPr>
      <t xml:space="preserve">Primer seguimiento
</t>
    </r>
    <r>
      <rPr>
        <i/>
        <sz val="10"/>
        <rFont val="Times New Roman"/>
        <family val="1"/>
      </rPr>
      <t xml:space="preserve">
</t>
    </r>
    <r>
      <rPr>
        <sz val="10"/>
        <rFont val="Times New Roman"/>
        <family val="1"/>
      </rPr>
      <t>Para este cuatrimestre se registra en la "Base de reposición de tarjetas" que se encuentra en la Intranet en la pagina del Idipron todas las tarjetas que llegaron para la entrega y posteriormente se registra la entrega de la misma a los/as jóvenes beneficiarios.
Se descargaron los informes de la Base de Reposición de tarjetas que llegaron al IDIPRON y el informe de tarjetas entregadas a los beneficiarios de los meses de enero, febrero, marzo y abril.
Se revisó en el aplicativo SIMI la documentación suministrada por los jovenes beneficiarios de los convenios para entregar las tarjetas.
Se continúa llevando el control de las tarjetas entregadas con la planilla de entrega de tarjetas prepagadas o SITP (formato A-GFI-FT-007).
Tarjetas de reposición recibidas: 95 tarjetas prepago. Tarjetas de reposición reclamadas por los jóvenes: 82 tarjetas prepago.</t>
    </r>
  </si>
  <si>
    <t>Técnico Administrativo</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</si>
  <si>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04 de informes generados/ 12 informes planeados =33%</t>
    </r>
  </si>
  <si>
    <t xml:space="preserve">Se observa coherencia entre las causas del riesgo, sus causas y las acciones de control implementadas. 
Se observa un responsable  asignado para las acciones de control.
Se actualizó la periodicidad de los controles de mensual a semanal  (para el registro de tarjetas recibidas en la base de datos y la verificación en SIMI de los datos de los jóvenes beneficiarios) para garantizar la actualizacion de la información 
Ante las necesidades de operatividad, de cara a la pandemia COVID-19, (contexto externo) se sugiere revisar la identificación de riesgos adicionales. Como ejemplo, riesgos relacionados con tarjetas por cambios en la aplicación estricta de los procedimientos de entrega directa a los jovenes de las tarjetas prepagadas de reposición , para estímulos de corresponsabilidad, de manera que se pueda gestionar adecuadamente el riesgo. </t>
  </si>
  <si>
    <r>
      <rPr>
        <b/>
        <sz val="10"/>
        <rFont val="Times New Roman"/>
        <family val="1"/>
      </rPr>
      <t xml:space="preserve">EFECTIVIDAD:
 RESULTADO DE 
</t>
    </r>
    <r>
      <rPr>
        <sz val="10"/>
        <rFont val="Times New Roman"/>
        <family val="1"/>
      </rPr>
      <t>82 reportes de entregas de tarjetas y claves al beneficiario que corresponde/ 82 tarjetas y claves entregadas en el cuatrimestre.</t>
    </r>
  </si>
  <si>
    <t xml:space="preserve">La entrega de plásticos y claves a jóvenes no beneficiarios del pago de corresponsabilidad puede ocasionar perdida de recursos financieros, demorar el pago del joven titular lo que conlleva a su vez a inicio de investigaciones. </t>
  </si>
  <si>
    <t>Semanal</t>
  </si>
  <si>
    <t xml:space="preserve">
Vulnerabilidad de los sistemas electrónicos, para el manejo de los portales bancarios.</t>
  </si>
  <si>
    <t>Robo de claves y nombres de usuarios.</t>
  </si>
  <si>
    <t>1. Perdida de información y recursos financieros.
2. Investigaciones por entes de control.</t>
  </si>
  <si>
    <t>Custodiar de los token en las cajas fuertes del Instituto y realizar cambio mensual de claves, así como la actualización de herramientas informáticas de seguridad, entre ellas hay un equipo  habilitado para el acceso a los portales bancarios con una IP fija, en el cual se cierran las terminales del computador y portales bancarios cuando no se utilizan.</t>
  </si>
  <si>
    <t>No se ha presentado</t>
  </si>
  <si>
    <t>1. Comunicarse con la entidad bancaria para verificar la situación. 
2. Informar al Subdirector Administrativo Financiero 
3.Solicitar al Área de Sistemas las verificaciones y actualizaciones respectivas.</t>
  </si>
  <si>
    <r>
      <rPr>
        <sz val="11"/>
        <rFont val="Times New Roman"/>
        <family val="1"/>
      </rPr>
      <t>Solicitar cuatrimestralmente a los miembros del Área el cambio de la clave de acceso a los computadores de la entidad.</t>
    </r>
    <r>
      <rPr>
        <sz val="11"/>
        <color rgb="FFFF0000"/>
        <rFont val="Times New Roman"/>
        <family val="1"/>
      </rPr>
      <t xml:space="preserve">
</t>
    </r>
    <r>
      <rPr>
        <sz val="11"/>
        <rFont val="Times New Roman"/>
        <family val="1"/>
      </rPr>
      <t>Cambiar periodicamente las claves de acceso a los computadores de la entidad.
Asegurar que los token se mantengan almacenados en la caja fuerte prevista para ello.</t>
    </r>
  </si>
  <si>
    <t>*Correo electrónico enviado a los miembros del área de tesorería.
*Pantallazos que evidencian el cambio de contraseñas.</t>
  </si>
  <si>
    <r>
      <rPr>
        <b/>
        <sz val="10"/>
        <rFont val="Times New Roman"/>
        <family val="1"/>
      </rPr>
      <t>Primer seguimiento</t>
    </r>
    <r>
      <rPr>
        <sz val="10"/>
        <rFont val="Times New Roman"/>
        <family val="1"/>
      </rPr>
      <t xml:space="preserve">
Durante el primer cuatriestre se envía un correo electrónico a los miembros del Área de Tesorería exponiendo la importancia de ser responsables con el manejo de las claves de acceso a los computadores de la entidad e indicando la periodicidad en que se debe cambiar la clave de acceso al mismo.  
Se garantiza que el profesional responsable del área mantenga los token almacenados en la caja fuerte ubicada en el bunker de la tesorería.
Se modifican las contraseñas para acceder a los computadores de la entidad.</t>
    </r>
  </si>
  <si>
    <t>Profesional Área de Tesorería</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</si>
  <si>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1 solicitud realizada/ 3 solicitudes planeadas =33%</t>
    </r>
  </si>
  <si>
    <t>Se observa coherencia entre las causas del riesgo, sus causas y las acciones de control implementadas. 
De igual manera, se observa un responsable  asignado para las acciones de control.
Se evidencíó cumunicación a los integrantes de Tesorería solicitando el cambio de clave de acceso de los computadores y sobre su importancia de realizarlo periodicamente.  Se recomienda verificar la periodicidad del control registrado en el mapa, respecto a la acción de cambio de claves en los portales bancarios,  pues si el cambio de claves es cuatrimestral es probable que el riesgo no se mantenga controlado adecuadamente. Adicionalmente, se sugiere contemplar como eventos que puede modificar la periodicidad, cambios de personal o vacaciones de los autorizados, si se da el caso.
Así mismo, de manera general, se recomienda utilizar como contexto (contexto interno) para identificar riesgos adicionales, los resultados de ejercicios de autocontrol, asi como auditorías, tanto internas  como externas, al área de Tesorería.</t>
  </si>
  <si>
    <r>
      <t xml:space="preserve">EFECTIVIDAD:
 RESULTADO DE 
</t>
    </r>
    <r>
      <rPr>
        <sz val="10"/>
        <rFont val="Times New Roman"/>
        <family val="1"/>
      </rPr>
      <t>(7 usuarios y claves sin sustracción de información / 7 total de usuarios y claves modificadas en el cuatrimestre)*100</t>
    </r>
    <r>
      <rPr>
        <b/>
        <sz val="10"/>
        <rFont val="Times New Roman"/>
        <family val="1"/>
      </rPr>
      <t xml:space="preserve"> =100%</t>
    </r>
  </si>
  <si>
    <t>El robo de claves y nombres de usuarios permitiría el
ingreso de personas no autorizadas a los computadores de los  portales bancarios, lo que puede generar perdida de información y recursos financieros</t>
  </si>
  <si>
    <t>Cuatrimestral</t>
  </si>
  <si>
    <r>
      <t>Para el  riesgo No. 1. Se modifica la primera acción a implementar pasando de "</t>
    </r>
    <r>
      <rPr>
        <u/>
        <sz val="10"/>
        <color theme="1"/>
        <rFont val="Times New Roman"/>
        <family val="1"/>
      </rPr>
      <t>Solicitar al proveedor de SYSMAN crear alertas a partir del módulo de contratación que maneja la Oficina Asesora de Jurídica del IDPRON, para que una vez generada alguna cesión de contrato el sistema genere alertas al módulo de tesorería, permitiendo identificar cuales son los contratos con cesión para realizar los pagos, evitando de esta manera efectuar pagos que no corresponden a terceros</t>
    </r>
    <r>
      <rPr>
        <sz val="10"/>
        <color theme="1"/>
        <rFont val="Times New Roman"/>
        <family val="1"/>
      </rPr>
      <t>" a  "</t>
    </r>
    <r>
      <rPr>
        <u/>
        <sz val="10"/>
        <color theme="1"/>
        <rFont val="Times New Roman"/>
        <family val="1"/>
      </rPr>
      <t>Solicitar al área de presupuesto que nos informe si existen contratistas con cesión de contrato que comprometan recursos administrados</t>
    </r>
    <r>
      <rPr>
        <sz val="10"/>
        <color theme="1"/>
        <rFont val="Times New Roman"/>
        <family val="1"/>
      </rPr>
      <t>." Adicionalmente se modifica la frecuencia de ejecución de las acciones de control planteadas pasando de cuatrimestral a mensual.
Para el riesgo No. 2. La periodicidad pasa de mensual a semanal.
Se modifica la primera acción a implementar del riesgo No 3.
Se realiza el seguimiento de enero a abril del mapa.</t>
    </r>
  </si>
  <si>
    <t>DANIELA ANDREA JOYA MORA
Contratista Profesional
Área de Tesorería</t>
  </si>
  <si>
    <t>JOHANNA DEL PILAR SÁENZ TORRES</t>
  </si>
  <si>
    <t xml:space="preserve">LUZ AIDA GUTIERREZ GOMEZ </t>
  </si>
  <si>
    <t>SANDRA PATRICIA PARDO RAMIRÉZ</t>
  </si>
  <si>
    <t>ALEXA XIMENA LENES ROJAS</t>
  </si>
  <si>
    <t>TÉCNICO ADMINISTRATIVO</t>
  </si>
  <si>
    <t>PROFESIONAL UNIVERSITARIO CÓDIGO 219 GRADO 01</t>
  </si>
  <si>
    <t>SUBDIRECTOR TÉCNICO ADMINISTRATIVO Y FINANCIERO</t>
  </si>
  <si>
    <t>PROFESIONAL UNIVERSITARIO CÓDIGO 219 GRADO 02</t>
  </si>
  <si>
    <t>CONTRATISTA PROFESIONAL ESP - OCI</t>
  </si>
  <si>
    <r>
      <t xml:space="preserve">ACCIÓN: </t>
    </r>
    <r>
      <rPr>
        <sz val="11"/>
        <color indexed="8"/>
        <rFont val="Times New Roman"/>
        <family val="1"/>
      </rPr>
      <t>(Marcar con "X")</t>
    </r>
  </si>
  <si>
    <r>
      <t>MANTENIMIENTO DE BIENES /</t>
    </r>
    <r>
      <rPr>
        <i/>
        <sz val="10"/>
        <color indexed="8"/>
        <rFont val="Times New Roman"/>
        <family val="1"/>
      </rPr>
      <t xml:space="preserve">
Garantizar las condiciones mínimas de calidad y habitabilidad de nuestros Niños, Niñas, Adolescentes y Jóvenes (NNAJ) y de todos los procesos del Instituto a través del mantenimiento físico preventivo y correctivo de bienes y de infraestructura, con el fin de fortalecer la gestión administrativa, de comunicaciones e infraestructura de conformidad con los lineamientos legales establecidos.  </t>
    </r>
  </si>
  <si>
    <t>MANTENIMIENTO DE BIENES - Infraestructura</t>
  </si>
  <si>
    <t>* Falta de comunicación entre la  Oficina Asesora Jurídica y el apoyo técnico en la elaboración de los contratos.</t>
  </si>
  <si>
    <t>* Procesos desiertos o no adjudicados.                                          *Contratos  inconsistentes.      *Direccionamiento de contratos a terceros.</t>
  </si>
  <si>
    <t xml:space="preserve">
* Desgaste administrativo
* Investigaciones de los Entes de control.
* Hallazgos con incidencia para la Entidad</t>
  </si>
  <si>
    <t>MANUAL DE CONTRATACIÓN A-GCO-MA-002</t>
  </si>
  <si>
    <t>Revisar los correspondientes estudios previos con las condiciones exigidas para el desarrollo del proceso precontractual y contractual de la Entidad para ser adoptada por parte del Área de Adquisiciones y la Oficina Asesora Jurídica
Se comparte el riesgo con la Oficina Asesora Jurídica.</t>
  </si>
  <si>
    <t>Mesa de trabajo entre el ärea de Mantenimientos, como componente técnico, y la Oficina Asesora Jurídica como el componente jurídico del proceso, con el fin de estructurar adecuadamente y oportunamente la formulación de los estudios previos para el proceso de licitación y contratación</t>
  </si>
  <si>
    <t>Soportes de las reuniones sostenidas,solicitudes de consultas y/o aclaraciones, efectuados entre las dos áreas (técnica y jurídia)</t>
  </si>
  <si>
    <r>
      <t>Radicación del Área de Mantenimiento, ante la Oficina Asesora Jurídica del Instituto, de los siguientes procesos para el inicio jurídico del proceso de licitación y adjudicación:
21/03/15 _ Suministro de materiales, equipos, herramientas y elementos de ferretería para el mantenimiento de las UPIS, sedes y dependencias que se encuentran bajo responsabilidad del IDIPRON en el marco de proyecto de inversión 7727</t>
    </r>
    <r>
      <rPr>
        <sz val="10"/>
        <color theme="1"/>
        <rFont val="Times New Roman"/>
        <family val="1"/>
      </rPr>
      <t xml:space="preserve">
</t>
    </r>
    <r>
      <rPr>
        <sz val="12"/>
        <color theme="1"/>
        <rFont val="Times New Roman"/>
        <family val="1"/>
      </rPr>
      <t xml:space="preserve">
2021/03/16 _ Suminsitro de Gas Propano Doméstico "Gas Licuado de Petróleo - GLP" a granel y/o cilindro, en las UPIS, comedores comunitarios, dependencias, y las que llegaran a ser responsable la entidad ubicadas dentro y fuera del perimetro urbano.
2021/04/28 _ Prestar servicio de mantenimiento preventivo, correctivo, la verificación y calibración de básculas y balanzas en sitio. Incluye certificación de calibración emitida por laboratorio acreditado ante ONAC.
*Se adjunta el soporte de radicación de los procesos ante la Oficina Asesora Jurídica del IDIPRON</t>
    </r>
  </si>
  <si>
    <t>El supervisor de los contratos de Área y Equipo de Trabajo del Área de Mantenimiento de Bienes e Infraestructura</t>
  </si>
  <si>
    <t xml:space="preserve">Eficacia: (Número de mesas de trabajo realizadas / Número de procesos radicados) *100
3/3 = 100% </t>
  </si>
  <si>
    <t>*Las acciones implementadas atienden a un  control preventivo el cual mitigar el impacto del riesgo en caso de materialización,                                                   *se establece plenamente el responsable de las acciones de control correspondientes al primer riesgo.  
*La periodicidad de los controles  esta establecida.                                                     *En las evidencias aportadas se observa memorando de radicacion dirigidos a las juridica con el fin de dar incico a los procesos de adjudicacion de contratos, En el riesgo descrito no se identifican con precisión los componentes que definen un riesgo de corrupción. Se sugiere revisar la Guía de Administración del Riesgo del DAFP.</t>
  </si>
  <si>
    <t>Efectividad: (Número de procesos radicados que cumplen los requisitos mínimos contractuales / Número de procesos radicados )*100 
3/3 = 100%</t>
  </si>
  <si>
    <t>*Contar con estudios previos con diferencias o inconsistencias, que obedecen a diferencias de criterios técnicos y jurídicos que no se resuelven a tiempo.</t>
  </si>
  <si>
    <t xml:space="preserve">Cuatrimestral </t>
  </si>
  <si>
    <t>* Recepción de materiales dentro de las unidades de IDIPRON</t>
  </si>
  <si>
    <t>* Uso indebido de los materiales suministrados para el mantenimiento de las unidades
*Pérdida de materiales y/o hurtos en las UPIS y/o dependencias.</t>
  </si>
  <si>
    <t>* Demoras en las labores de mantenimiento
* Retraso en el cronograma de mantenimiento de la infraestructura del Instituto
* Afectación de los beneficiarios de los programas de IDIPRON 
*Sobrecosto para la entidad</t>
  </si>
  <si>
    <t>MANTENIMIENTO DE EQUIPOS A-MBI-PR-002
MANTENIMIENTO DE BIENES
INMUEBLES A-MBI-PR-009
CONTROL DE PIEZAS   Y REPUESTOS A-MBI-FT-003 
AUTORIZACIÓN DE SALIDA DE EQUIPOS A-MBI-FT-006</t>
  </si>
  <si>
    <r>
      <rPr>
        <b/>
        <sz val="12"/>
        <color theme="1"/>
        <rFont val="Times New Roman"/>
        <family val="1"/>
      </rPr>
      <t>USO INDEBIDO:</t>
    </r>
    <r>
      <rPr>
        <sz val="12"/>
        <color theme="1"/>
        <rFont val="Times New Roman"/>
        <family val="1"/>
      </rPr>
      <t xml:space="preserve">
Avisar de inmediato al Apoyo de Supervisión y al Supervisor del Área de Mantenimientos con el fin de tomar acciones correctivas con el personal implicado en el mal uso de materiales y/o equipos de la entidad.
</t>
    </r>
    <r>
      <rPr>
        <b/>
        <sz val="12"/>
        <color theme="1"/>
        <rFont val="Times New Roman"/>
        <family val="1"/>
      </rPr>
      <t>PERDIDA DE MATERIALES:</t>
    </r>
    <r>
      <rPr>
        <sz val="12"/>
        <color theme="1"/>
        <rFont val="Times New Roman"/>
        <family val="1"/>
      </rPr>
      <t xml:space="preserve">
Avisar de inmediato al Apoyo de Supervisión y al Supervisor del Área de Mantenimientos con el fin de tomar acciones correctivas
De igual manera, se debe dar aviso y generar el reporte al servicio de vigilancia, con el fin de generar le alerta.</t>
    </r>
  </si>
  <si>
    <t>Capacitación a jefes de cuadrillas y personal administrativo acerca de la recepción y buen uso de los materiales y equipos de la entidad.
Implementación de periodicidad de actualización de los inventarios de materiales y equipos, así como de su estado.</t>
  </si>
  <si>
    <t>Evidencia de las capacitaciones recibidas de buenas prácticas de uso de materiales y equipos.
Centro de costos de gastos por unidad.
Inventarios de materiales y de equipos</t>
  </si>
  <si>
    <t>En este periodo no fue necesario realizar capacitación de recibo de materiales, ya que se realizará previo a la adjudicación del contrato de ferretería, el cual se proyecta para el 15 de mayo de 2021
• Frente al control y buen uso de los materiales y equipos existentes, se realizaron informes semanales de ejecución de actividades de mantenimiento, como soporte y evidencia de la utilización de los mismos en las actividades de mejoramiento de la infraestrutura del IDIPRON
*Se adjuntan los informes semanales de actividades de mantenimiento en las UPIS y Sedes de IDIPRON. Periodo Enero / Abril 2021</t>
  </si>
  <si>
    <t xml:space="preserve">Responsable de Área y Equipo de Trabajo del Área de Mantenimiento de Bienes e Infraestructura y los coodinadores de los mantenimientos de las UPIs. </t>
  </si>
  <si>
    <r>
      <t xml:space="preserve">Eficacia: </t>
    </r>
    <r>
      <rPr>
        <sz val="12"/>
        <color theme="1"/>
        <rFont val="Times New Roman"/>
        <family val="1"/>
      </rPr>
      <t xml:space="preserve">Número de capacitación y/o refuerzo de recepción de materiales realizada 0 /0 Número de capacitación programada)*100. 
0/0
</t>
    </r>
  </si>
  <si>
    <t xml:space="preserve">*Los controles y acciones implementadas atienden a un  control preventivo el cual mitigar el impacto del riesgo en caso de materialización.                                                        *Se establece plenamente el responsable de las acciones de control.                                   *La periodicidad de los controles  esta establecida.                                                                                    *En carpeta que contienen 77 informes con fotografias de las adecuaciones realizadas.
</t>
  </si>
  <si>
    <r>
      <rPr>
        <b/>
        <sz val="12"/>
        <color theme="1"/>
        <rFont val="Times New Roman"/>
        <family val="1"/>
      </rPr>
      <t xml:space="preserve">
Efectividad: </t>
    </r>
    <r>
      <rPr>
        <sz val="12"/>
        <color theme="1"/>
        <rFont val="Times New Roman"/>
        <family val="1"/>
      </rPr>
      <t xml:space="preserve"> Informes semanales sin requerimientos de perdida de material / Número de informes semanales)*100
Para el primer seguimiento se tienen 113/113 =100%</t>
    </r>
  </si>
  <si>
    <t>*Este se debe a la falta de seguimiento de los  materiales necesarios para los mantenimientos de la infraestructura.</t>
  </si>
  <si>
    <t xml:space="preserve">* Deficiente seguimiento y control a la ejecución de contratos de consultoría y obra.       </t>
  </si>
  <si>
    <t>*Incumplimiento con el objeto del contrato por retrasos</t>
  </si>
  <si>
    <t>* Investigaciones de los entes de control.
* Hallazgos con incidencia para la Entidad
*Sobrecostos para la Entidad</t>
  </si>
  <si>
    <t>CONTROL DE MANTENIMIENTO A-MBI-FT-002
CONTROL DE INSPECCIÓN Y EJECUCIÓN  DE MANTENIMIENTO DE BIENES E INFRAESTRUCTURA A-MBI-FT-007</t>
  </si>
  <si>
    <t>Realizar comunicado oficial a la Subdireccion Técnica Administrativa y Financiera y  a la Oficina de Asesoria Juridica, informando los posibles incumplimientos.
Requerir al contratista por incumplimiento, con el fin de generar acciones y compromisos de mejora.
Acciones correctivas y legales por incumplimiento</t>
  </si>
  <si>
    <t>Realizar reuniones periodicas de seguimiento del contrato, durante la vigencia del mismo.</t>
  </si>
  <si>
    <t>Informes de consultoria y obra.</t>
  </si>
  <si>
    <t>Realización de comités técnicos de planeación y seguimiento de actividades de mantenimiento, con el personal técnico, administrativo y profesional del Área de Mantenimiento de Bienes.
Realización de comités de organización laboral con el personal técnico operativo y profesional del Área de mantenimiento de Bienes.
Comités de seguimiento al contrato de Suministro e Instalación de Equipamiento Deportivo y Recreativo.
*Se adjuntan las actas de reunión de seguimiento</t>
  </si>
  <si>
    <t xml:space="preserve">Responsable de Área y Equipo de Trabajo del Área de Mantenimiento de Bienes e Infraestructura y el supervisor del area. </t>
  </si>
  <si>
    <r>
      <rPr>
        <b/>
        <sz val="12"/>
        <color theme="1"/>
        <rFont val="Times New Roman"/>
        <family val="1"/>
      </rPr>
      <t>Eficacia:</t>
    </r>
    <r>
      <rPr>
        <sz val="12"/>
        <color theme="1"/>
        <rFont val="Times New Roman"/>
        <family val="1"/>
      </rPr>
      <t xml:space="preserve"> (Número de actas de reuniones o comites realizadas 4/4 Número de reuniones o comites programadas)*100 
4/4 = 100%</t>
    </r>
  </si>
  <si>
    <t>*Los controles y acciones implementadas atienden a un  control preventivo el cual mitigar el impacto del riesgo en caso de materialización.                                                        *Se establece plenamente el responsable de las acciones de control.                                   *La periodicidad de los controles  esta establecida.                                               *En las evidecnias aportadas por el area se observa actas de de reunion par la planeacion de las diferentes actividades a realizar por el area de mantenimiento de bienes, sin embargo se observan que algunas de las actas carecen de firmas, se recomienda dar complimiento a las normas de cada acta y firmar cada una de ellas. En el riesgo descrito no se identifican con precisión los componentes que definen un riesgo de corrupción. Se sugiere revisar la Guía de Administración del Riesgo del DAFP.</t>
  </si>
  <si>
    <r>
      <rPr>
        <b/>
        <sz val="12"/>
        <color theme="1"/>
        <rFont val="Times New Roman"/>
        <family val="1"/>
      </rPr>
      <t xml:space="preserve">Efectividad: </t>
    </r>
    <r>
      <rPr>
        <sz val="12"/>
        <color theme="1"/>
        <rFont val="Times New Roman"/>
        <family val="1"/>
      </rPr>
      <t>(Número de informes de supervisión de contratos de consultoría y obra sin reportes de incumplimiento / Número de informes de supervisión de contratos de consultorias y obra)*100
0/0 = 100%</t>
    </r>
  </si>
  <si>
    <t xml:space="preserve">*Ausencia de seguimiento por parte del supervisor o el apoyo a la supervisión durante la ejecución de los contratos de consultoría y obra. </t>
  </si>
  <si>
    <t>* Concentrar las labores de supervisión de múltiples contratos de bienes y servicios en poco personal</t>
  </si>
  <si>
    <t>*Deficiente desempeño de las obligaciones específicas de supervisión asignadas al funcionario público.</t>
  </si>
  <si>
    <t>* Investigaciones de los entes de control.
* Hallazgos con incidencia para la Entidad
*Deficiente ejercicio de supervisión
*Sobrecostos para la Entidad</t>
  </si>
  <si>
    <t>SUPERVISIÓN E INTERVENTORÍA A-GCO-MA-001
MANUAL DE CONTRATACIÓN A-GCO-MA-002</t>
  </si>
  <si>
    <t>No ha presentado</t>
  </si>
  <si>
    <t>Dar aviso al Subdirector Administrativo de las deficiencias encontradas en la gestión de la supervisión de los contratos.
Requerir a los apoyos a la supervisión en caso de falencias, frente al seguimiento de los contratos designados.</t>
  </si>
  <si>
    <t>Asistir a las capacitaciones de supervisión de contratos, brindadas por parte de la Oficina Asesora Jurídica durante la vigencia.
Designar apoyos a la supervisión con el fin de generar mayor control de seguimiento a los contratos.</t>
  </si>
  <si>
    <t xml:space="preserve">Memorando de designación de supervisiones y de apoyos a la supervisión de bienes y servicios </t>
  </si>
  <si>
    <t>Designaciones de Apoyo a la Supervisión de contratos de prestación de servicios
*Se adjuntan designaciones de apoyo a la supervisión del Área de mantenimeinto de Bienes</t>
  </si>
  <si>
    <r>
      <t>Eficacia:</t>
    </r>
    <r>
      <rPr>
        <sz val="12"/>
        <color theme="1"/>
        <rFont val="Times New Roman"/>
        <family val="1"/>
      </rPr>
      <t xml:space="preserve"> (Número de apoyos  a la supervisión de bienes y servicios /  Número de contratos de bienes y servicios del área de infraestructura)*100 
17/17 = 100%</t>
    </r>
  </si>
  <si>
    <t xml:space="preserve">*Los controles y acciones implementadas atienden a un  control preventivo  el cual mitigar el impacto del riesgo en caso de materialización,                                                         *se establece plenamente el responsable de las acciones de control correspondientes al primer riesgo.                    *En las evidencias aportdas se observa las asignaciones de supervicion de apoyo de los contratos, sin embargo no se evidencia los informes que debe presentar cada uno los contratistas asignados como apoyo a los contratos.   En el riesgo descrito no se identifican con precisión los componentes que definen un riesgo de corrupción. Se sugiere revisar la Guía de Administración del Riesgo del DAFP.  </t>
  </si>
  <si>
    <r>
      <rPr>
        <b/>
        <sz val="12"/>
        <color theme="1"/>
        <rFont val="Times New Roman"/>
        <family val="1"/>
      </rPr>
      <t xml:space="preserve">Efectividad: </t>
    </r>
    <r>
      <rPr>
        <sz val="12"/>
        <color theme="1"/>
        <rFont val="Times New Roman"/>
        <family val="1"/>
      </rPr>
      <t>(Número de informes de supervisión  de contratos de bienes y servicios sin reportes de incumplimiento /  Número de informes  de supervisión contratos bienes y servicios)*100,
0/0</t>
    </r>
  </si>
  <si>
    <t xml:space="preserve">*Falta de supervisores y apoyos a la supervisión con la idoneidad para supervisar los contratos de bienes y servicios. </t>
  </si>
  <si>
    <t>Gener</t>
  </si>
  <si>
    <t>JESSICA DANIELA GARCÍA GÓMEZ Líder Área de Mantenimiento de Bienes</t>
  </si>
  <si>
    <t>Se revisan los riesgos formulados, se ubica en la nuevo formato y metodología</t>
  </si>
  <si>
    <t>DAVID DIAZ RODRÍGUEZ</t>
  </si>
  <si>
    <t>PAULA MARTÍNEZ CALDERÓN</t>
  </si>
  <si>
    <t>STEFANNY GINETH REINA</t>
  </si>
  <si>
    <t xml:space="preserve">CARLOS ANDRÉS GUERRA JIMENEZ </t>
  </si>
  <si>
    <t>CONTRATISTA - ÁREA MANTENIMIENTO DE BIENES (INFRAESTRUCTURA)</t>
  </si>
  <si>
    <t>CONTRATISTA SUBDIRECCIÓN TÉCNICA, ADMINISTRATIVA Y FINANCIERA</t>
  </si>
  <si>
    <t>SUBDIRECTOR ADMINISTRATIVO 068 - 02</t>
  </si>
  <si>
    <t>CONTRATISTA OFICINA ASESORA DE PLANEACIÓN</t>
  </si>
  <si>
    <t>PROFESIONAL CONTROL INTERNO</t>
  </si>
  <si>
    <r>
      <t xml:space="preserve">ACCIÓN: </t>
    </r>
    <r>
      <rPr>
        <sz val="10"/>
        <color theme="1"/>
        <rFont val="Times New Roman"/>
        <family val="1"/>
      </rPr>
      <t>(Marcar con "X")</t>
    </r>
  </si>
  <si>
    <r>
      <t xml:space="preserve">ATENCIÓN A LA CIUDADANÍA
</t>
    </r>
    <r>
      <rPr>
        <i/>
        <sz val="12"/>
        <color theme="1"/>
        <rFont val="Times New Roman"/>
        <family val="1"/>
      </rPr>
      <t>Dar respuesta en términos de coherencia, calidad, calidez y oportunidad a los requerimientos realizados por parte de las y los ciudadanos al IDIPRON a través de los diferentes canales de comunicación que se encuentran dispuestos para tal fin</t>
    </r>
  </si>
  <si>
    <t>ATENCIÓN A LA CIUDADANÍA</t>
  </si>
  <si>
    <t>Omisión en los tiempos de respuesta de los diferentes requerimientos que se allegan en a través del Sistema de PQRS de la Entidad y CORIS</t>
  </si>
  <si>
    <t>Incumplimiento de los tiempos normativos de respuesta al ciudadano</t>
  </si>
  <si>
    <t>*No entrega oportuna de las respuesta en los términos de coherencia, calidad y calidez</t>
  </si>
  <si>
    <t>Seguimiento a través del formato A-ACI-FT-003 'Control Requerimientos Ciudadanos'
Remisión a través de radicdo CORDIS y correo electrónico 
Seguimiento a través de correo electrónico del plazo</t>
  </si>
  <si>
    <t>*Requerir al área correspondiente frente al incumplimiento
*Aplicar procedimiento A-ACI-FT-001
*Poner en conocimiento de la situación a los funcionarios competentes.</t>
  </si>
  <si>
    <t>Realizar seguimiento puntual y oportuno a los diferentes requerimientos allegados a través de los canales, antes de su vencimiento dejando seguimiento y trazabilidad de requerimiento a las áreas que se acercan a la fecha límite de respuesta</t>
  </si>
  <si>
    <t>ENERO A ABRIL 2021</t>
  </si>
  <si>
    <t xml:space="preserve">
*Acta de reunión.
*Correo electrónico institucional</t>
  </si>
  <si>
    <t xml:space="preserve">En el primer trimestre del 2021, atención a la ciudadanía atiende 34 peticiones ciudadanas, las cuales fueron gestionadas oportunamente. Así mismo, se realiza el seguimiento a las diferentes peticiones ciudadanas que ingresan a la entidad a través de los diferentes canales de atención a la ciudadanía. </t>
  </si>
  <si>
    <t>Atención a la Ciudadanía y Equipo del Proceso</t>
  </si>
  <si>
    <r>
      <t>EFICACIA:</t>
    </r>
    <r>
      <rPr>
        <sz val="12"/>
        <color theme="1"/>
        <rFont val="Times New Roman"/>
        <family val="1"/>
      </rPr>
      <t xml:space="preserve"> Número de requerimientos respondidos en terminos / Número de requerimientos allegados durante la vigencia </t>
    </r>
    <r>
      <rPr>
        <b/>
        <sz val="12"/>
        <color theme="1"/>
        <rFont val="Times New Roman"/>
        <family val="1"/>
      </rPr>
      <t xml:space="preserve">
34/34=100%</t>
    </r>
  </si>
  <si>
    <t xml:space="preserve">Luego de verificar las evidencias soportadas para el primer riesgo se pudo validar que:
Para este primer seguimiento se pudo constar que de acuerdo a los controles establecidos 
por el proceso de atención al ciudadno se esta llevando el seguimiento de los controles por medio del formato Seguimiento a través del formato A-ACI-FT-003 'Control Requerimientos Ciudadanos', se está realizando la remisión por correo electronico del vencimiento de los requerimientos.
Teniendo en cuenta la evaluación del riesgo se recomienda revisar si para la zona de riesgo residual aplica moderado además no se observa color en esta columna.
1- ¿Se analizaron los controles?  
Si se analizaron los control para  este riesgo, se observa o identificaron las actividaes de control de acuerdo al riesgo identificado para el proceso de Atención al ciudadano.  
2. Efectividad de los controles: ¿Previenen o detectan las causas, son confiables para la mitigación del riesgo?
Los controles definidos si atienden la mitigación del riesgo pero se sugiere continuar con el seguimiento a los controles establecidos.
3. Responsable de los controles: ¿Cuentan con responsables para ejercer la actividad?  
Se identifica los responsables asigandos para la ejecución de los controles.
4. Periodicidad de los controles: ¿Son oportunos para la mitigación del riesgo? 
Si cuenta con periocidad en los controles.
5. Evidencias de los controles: ¿Se cuenta con pruebas del control? 
El proceso soporto evidencias de las acciones implementadas, cuenta con indicadores los cuales facilitan la medición del cumplimiento de la ejecución del control en aras de determinar la efectividad de los controles en la mitigación del riesgo. Para este primer seguimiento se cumplieron al 100%.
6. Si la respuesta en alguna de las preguntas de control es NO.   Informe si propuso alguna acción 
Continuar con los controles para la mitigación del riesgo.
7. ¿Se enunciaron acciones de mejora?  
8. ¿Mejoraron los controles? </t>
  </si>
  <si>
    <r>
      <rPr>
        <b/>
        <sz val="12"/>
        <color theme="1"/>
        <rFont val="Times New Roman"/>
        <family val="1"/>
      </rPr>
      <t>EFECTIVIDAD:</t>
    </r>
    <r>
      <rPr>
        <sz val="12"/>
        <color theme="1"/>
        <rFont val="Times New Roman"/>
        <family val="1"/>
      </rPr>
      <t xml:space="preserve"> Número de requerimientos atendidos durante la vigencia en términos/Número de requerimientos recibidos durante el cuatrimestre
34/34=100%</t>
    </r>
  </si>
  <si>
    <t>Se omite la respuesta dentro de los tiempos establecidos normativamente asl ciudadano, puede traer consecuencias de tipo legal y sancionatorio por la Entidad</t>
  </si>
  <si>
    <t>La información se encuentra disponible en un equipo y es vulnerable a ser modificada por un tercero.
Omisión en los tiempos de respuesta .</t>
  </si>
  <si>
    <t>Manipulación, modificación, adulteración o pérdida de la información.</t>
  </si>
  <si>
    <t>*Perdida de información del proceso.
*Perdida de fidelidad  de trabajos, planes, informes, documentos requeridos para dar cumplimiento a las metas y objetivos del proceso.                                                                      * Perdida de exactitud de datos.                         *Afectación para la toma de decisiones</t>
  </si>
  <si>
    <t>Copias de seguridad periodicas de la base de datos de los equipos de computo, previa solicitud al área de sistemas.</t>
  </si>
  <si>
    <t>NO SE HA MATERIALIZADO EN EL 2020</t>
  </si>
  <si>
    <t>Copias de seguridad periódicas de la base de datos de requerimientos, previa solicitud al área de sistemas.
Realizar copias de seguridad manual a la información del proceso.</t>
  </si>
  <si>
    <t>Realizar el back up de la información de los funcionarios y servidores vinculados al área concentrada en sus equipos de computo y el back up de la carpeta compartida del area de atencion al ciudadano en labor con el Área Sistemas para el resguardo de la información</t>
  </si>
  <si>
    <t>*Acta de reunión.
*Correos electrónico institucional</t>
  </si>
  <si>
    <t xml:space="preserve">Teniendo en cuenta la información enviada por la oficina de tecnologías de la información, se han realizado 2 de los 2 back ups completos de la información de la carpeta compartida de atención a la ciudadanía. Se adjunta correo de la oficina de tecnologías en donde explican el procedimiento. </t>
  </si>
  <si>
    <t xml:space="preserve"> Atención a la Ciudadanía y Equipo del Proceso</t>
  </si>
  <si>
    <r>
      <rPr>
        <b/>
        <sz val="12"/>
        <color theme="1"/>
        <rFont val="Times New Roman"/>
        <family val="1"/>
      </rPr>
      <t xml:space="preserve">EFICACIA: </t>
    </r>
    <r>
      <rPr>
        <sz val="12"/>
        <color theme="1"/>
        <rFont val="Times New Roman"/>
        <family val="1"/>
      </rPr>
      <t xml:space="preserve">Respaldo Base de Datos Átención a la Ciudadanía </t>
    </r>
  </si>
  <si>
    <t xml:space="preserve">Al validar las evidencias para el segundo riesgo se constato que:
Para este primer seguimiento se han realizado dos back up para el periodo comprendido de enero a abril 2021 y de acuerdo a la frecuencia de la ejecuación de las acciones del control al cual es mensual deberia contarse con cuatro back up.
Teniendo en cuenta la evaluación del riesgo se recomienda revisar si para la zona de riesgo residual aplica moderado además no se observa color en esta columna.
1- ¿Se analizaron los controles?  
Si se analizaron los control para  este riesgo, se observa o identificaron las actividaes de control de acuerdo al riesgo identificado para el proceso de Atención al ciudadano.  
2. Efectividad de los controles: ¿Previenen o detectan las causas, son confiables para la mitigación del riesgo?
Los controles definidos si atienden la mitigación del riesgo pero se sugiere continuar con el seguimiento a los controles establecidos.
3. Responsable de los controles: ¿Cuentan con responsables para ejercer la actividad?  
Se identifica los responsables asigandos para la ejecución de los controles.
4. Periodicidad de los controles: ¿Son oportunos para la mitigación del riesgo? 
Si cuenta con periocidad en los controles.
5. Evidencias de los controles: ¿Se cuenta con pruebas del control? 
El proceso soporto evidencias de las acciones implementadas, cuenta con indicadores los cuales facilitan la medición del cumplimiento de la ejecución del control en aras de determinar la efectividad de los controles en la mitigación del riesgo. Para este primer seguimiento se cumplieron al 100%.
6. Si la respuesta en alguna de las preguntas de control es NO.   Informe si propuso alguna acción 
Continuar con los controles para la mitigación del riesgo.
7. ¿Se enunciaron acciones de mejora?  
8. ¿Mejoraron los controles? </t>
  </si>
  <si>
    <r>
      <t xml:space="preserve">EFECTIVIDAD:  </t>
    </r>
    <r>
      <rPr>
        <sz val="12"/>
        <color theme="1"/>
        <rFont val="Times New Roman"/>
        <family val="1"/>
      </rPr>
      <t>Back up de información realizada en el tiempo / (2) respaldos realizados
2/2=100</t>
    </r>
    <r>
      <rPr>
        <b/>
        <sz val="12"/>
        <color theme="1"/>
        <rFont val="Times New Roman"/>
        <family val="1"/>
      </rPr>
      <t>%</t>
    </r>
  </si>
  <si>
    <t>Puede tener acceso a las bases de datos y los datos sensibles de los solicitantes
Se puede perder la trazabilidad de gestión del área.</t>
  </si>
  <si>
    <t>5. EXTREMO</t>
  </si>
  <si>
    <t>REALIZAR IDENTIFICACIÓN EN LA FORMULACIÓN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</si>
  <si>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</si>
  <si>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</si>
  <si>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Se realiza la formulación de la vigencia 2018</t>
  </si>
  <si>
    <t>Rodolfo Carrillo Quintero - Responsable Proceso Atención a la Ciudadanía</t>
  </si>
  <si>
    <t>Se realiza la revisión de la formulación del Mapa de Riesgos para la vigencia, revisando riesgos, su valoración mapa de calor para la vigencia 2019</t>
  </si>
  <si>
    <t>Paula Martínez Calderón - Profesional Conttratista Subdirección Financiera</t>
  </si>
  <si>
    <t>Se realiza la revisión de la formulación del Mapa de Riesgos para la vigencia, revisando riesgos, su valoración mapa de calor para la vigencia 2020</t>
  </si>
  <si>
    <t>Manuel Isiaí Diaz Cudris - Contrsita Proceso Atención a la Ciudadanía</t>
  </si>
  <si>
    <t xml:space="preserve">GRISEL CORDOBA CASELLA </t>
  </si>
  <si>
    <t>Sulma Esperanza Avendaño Muñoz</t>
  </si>
  <si>
    <t>CONTRATISTA- PROFESIONAL LÍDER ATENCIÓN A LA CIUDADANÍA</t>
  </si>
  <si>
    <t>SUBDIRECTOR ADMINISTRATIVO CÓD. 068 - 02</t>
  </si>
  <si>
    <t>CONTRATISTA OFICINA ASESORA DE CONTROL INTERNOE</t>
  </si>
  <si>
    <r>
      <t xml:space="preserve">GESTIÓN TECNOLÓGICA Y DE LA INFORMACIÓN / </t>
    </r>
    <r>
      <rPr>
        <i/>
        <sz val="11"/>
        <color theme="1"/>
        <rFont val="Times New Roman"/>
        <family val="1"/>
      </rPr>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r>
    <r>
      <rPr>
        <b/>
        <sz val="11"/>
        <color theme="1"/>
        <rFont val="Times New Roman"/>
        <family val="1"/>
      </rPr>
      <t>.</t>
    </r>
  </si>
  <si>
    <t>ÁREA DE SISTEMAS</t>
  </si>
  <si>
    <t>Debilidad en el monitoreo y seguimiento a las actividades de manipulación de equipos.</t>
  </si>
  <si>
    <t>Pérdida de equipos o partes de los equipos de tecnología.</t>
  </si>
  <si>
    <t>Afectación en la disponibilidad de recursos e información  y/o servicios de la red de datos.</t>
  </si>
  <si>
    <t>Para los equipos computadores, alarmas centralizadas por modificación del Hardware del equipo.
Para todos los equipos, el procedimiento de seguridad y vigilancia.</t>
  </si>
  <si>
    <t>Diciembre 12 de 2019</t>
  </si>
  <si>
    <t>Verificar y hacer informe técnico de los equipos afectados a quien lo solicite con el fin de gestionar con la aseguradora.</t>
  </si>
  <si>
    <t xml:space="preserve">Hacer seguimiento periódico al procedimiento de mantenimiento de hardware y software.
Utilización de las guayas de seguridad. 
Hacer seguimiento a las hojas de vida de los equipos.
Alertas del aplicativo Aranda.
El control que se hace cuando se lleva a cabo el  mantenimiento preventivo a los equipos de cómputo.
</t>
  </si>
  <si>
    <t>Enero a Diciembre 2021</t>
  </si>
  <si>
    <t>Soportes e informes de mantenimiento e
Informes de la mesa de ayuda de Aranda</t>
  </si>
  <si>
    <t>Enero a Abril de 2021</t>
  </si>
  <si>
    <t xml:space="preserve">Se llevaron a cabo los mantenimientos programados de acuerdo al procedimiento de hardware y software.
En el momento que se realizó el mantenimiento se verificó que los equipos cuenten con la guaya de seguridad.
Una vez finaliza un mantenimiento se compara el inventario con el informe generado por el aplicativo Aranda, en cumplimiento al seguimiento de las hojas de vida de los equipos.
Durante el periodo comprendido entre el 1 de enero y el 30 de abril de 2021, no se recibieron o registraron hechos de pérdida de equipos o elementos de los mismos.
Observación: Los originales de las actas de mantenimiento firmadas reposan en el área de sistemas. </t>
  </si>
  <si>
    <t>Encargado del Area de Sistemas y equipo de trabajo</t>
  </si>
  <si>
    <r>
      <rPr>
        <b/>
        <sz val="11"/>
        <color theme="1"/>
        <rFont val="Times New Roman"/>
        <family val="1"/>
      </rPr>
      <t xml:space="preserve">EFICACIA:
RESULTADO DE 
 </t>
    </r>
    <r>
      <rPr>
        <sz val="11"/>
        <color theme="1"/>
        <rFont val="Times New Roman"/>
        <family val="1"/>
      </rPr>
      <t>(# de equipos programados para hacer mantenimiento 
/ # nro. De equipos registrados en las hojas de vida) x
100 =</t>
    </r>
    <r>
      <rPr>
        <b/>
        <sz val="11"/>
        <color theme="1"/>
        <rFont val="Times New Roman"/>
        <family val="1"/>
      </rPr>
      <t xml:space="preserve">
</t>
    </r>
    <r>
      <rPr>
        <sz val="11"/>
        <color theme="1"/>
        <rFont val="Times New Roman"/>
        <family val="1"/>
      </rPr>
      <t xml:space="preserve">
100%
</t>
    </r>
  </si>
  <si>
    <t xml:space="preserve">*Tras analizar los controles, se observa que el control implementado apunta a mitigar el impacto del riesgo en caso de materialización.                                                        *Se identifica plenamente el responsable de las acciones de control correspondientes al primer riesgo.
*Se establecieron periodos de controles
*Se observa en las evidencias aportadas acciones implementdas de control encamidinadas a mitigar el riesgo, sin embargo se recomineda trabajar de manera transversar con el de servicios administrativos para tener un mayor control de la salida y entrada de los equipos de computo a cada una de las sedes del instituto. </t>
  </si>
  <si>
    <r>
      <t xml:space="preserve">EFECTIVIDAD:
RESULTADO DE 
</t>
    </r>
    <r>
      <rPr>
        <sz val="11"/>
        <color theme="1"/>
        <rFont val="Times New Roman"/>
        <family val="1"/>
      </rPr>
      <t xml:space="preserve">((# de casos
de pérdida de partes o equipos
presentados en el
periodo actual
- # de casos de
pérdida de partes o equipos presentados en el periodo
anterior) / # de
casos de pérdida de partes o equipos 
presentados en el 
periodo
anterior) * 100 =
</t>
    </r>
    <r>
      <rPr>
        <b/>
        <sz val="11"/>
        <color theme="1"/>
        <rFont val="Times New Roman"/>
        <family val="1"/>
      </rPr>
      <t xml:space="preserve">
100%</t>
    </r>
  </si>
  <si>
    <t>Este riesgo puede llevar a una pérdida de activos, de información vital para la entidad y a un  detrimento patrimonial.</t>
  </si>
  <si>
    <t>Los mantenimientos generales se programan anualmente y los soportes se agendan de acuerdo a la necesidad</t>
  </si>
  <si>
    <t>Caída de la página web</t>
  </si>
  <si>
    <t>No disponibilidad de información a la ciudadanía</t>
  </si>
  <si>
    <t>Afectación al cumplimiento de la Ley de Transparencia y del Derecho de Acceso a la Información Pública Nacional.</t>
  </si>
  <si>
    <t>Disponibilidad de canal de comunicación a la red Internet
Condiciones electricas y ambientales adecuadas para los equipos que soportan el sitio web.</t>
  </si>
  <si>
    <t>Septiembre de 2019</t>
  </si>
  <si>
    <t>Realizar revisión de las causas de la caída de la página web.
Uso del respaldo local de la págna web.
Contratar el alojamiento e instalar la página web en un sitio dedicado a portales y tener localmente respaldo de la misma.</t>
  </si>
  <si>
    <t xml:space="preserve">Hacer seguimiento periódico al desempeño del funcionamiento de la página web dentro del contrato 1549 para proveer el "Servicio de Hosting para la página web del IDIPRON" </t>
  </si>
  <si>
    <t xml:space="preserve">
Informe de los seguimientos de las caídas del Hosting por parte del proveedor</t>
  </si>
  <si>
    <t xml:space="preserve">Se realizó seguimiento a la  caída de la página Web presentada durante el periodo comprendido entre el 1 de enero y el 30 de abril de 2021.
No fue necesario realizar el restablecimiento de backup,  ya que el motivo de la caida fue atendido rápidamente por el proveedor.
</t>
  </si>
  <si>
    <r>
      <rPr>
        <b/>
        <sz val="11"/>
        <color theme="1"/>
        <rFont val="Times New Roman"/>
        <family val="1"/>
      </rPr>
      <t xml:space="preserve">EFICACIA:
RESULTADO DE 
 </t>
    </r>
    <r>
      <rPr>
        <sz val="11"/>
        <color theme="1"/>
        <rFont val="Times New Roman"/>
        <family val="1"/>
      </rPr>
      <t>(Una necesidad proyectada/Una necesidad planeada de instalación del sitio web) x
100 =</t>
    </r>
    <r>
      <rPr>
        <b/>
        <sz val="11"/>
        <color theme="1"/>
        <rFont val="Times New Roman"/>
        <family val="1"/>
      </rPr>
      <t xml:space="preserve"> </t>
    </r>
    <r>
      <rPr>
        <sz val="11"/>
        <color theme="1"/>
        <rFont val="Times New Roman"/>
        <family val="1"/>
      </rPr>
      <t xml:space="preserve">
100%
</t>
    </r>
  </si>
  <si>
    <t>*Tras analizar los controles, se observa que el control implementado apunta a mitigar el impacto del riesgo en caso de materialización.                                                        *Se identifica plenamente el responsable de las acciones de control correspondientes al primer riesgo.
*Se establecieron periodos de controles
*Si bien en las evidencias aportadas se observa el envio de los correo de las fallas resportadas, se recomienda en fortalecer acciones de control encaminadas a mitigar la caidas de la pagina o la posible perdida de informacion. En el riesgo descrito no se identifican con precisión los componentes que definen un riesgo de corrupción. Se sugiere revisar la Guía de Administración del Riesgo del DAFP.</t>
  </si>
  <si>
    <r>
      <t xml:space="preserve">EFECTIVIDAD:
RESULTADO DE 
</t>
    </r>
    <r>
      <rPr>
        <sz val="11"/>
        <color theme="1"/>
        <rFont val="Times New Roman"/>
        <family val="1"/>
      </rPr>
      <t xml:space="preserve">((# de caidas de la página web
presentadas en el 
periodo actual
- # de caídas de la página web presentadas en el periodo
anterior) / # de
caidas de la página web presentadas en el período anterior) * 100 =
</t>
    </r>
    <r>
      <rPr>
        <b/>
        <sz val="11"/>
        <color theme="1"/>
        <rFont val="Times New Roman"/>
        <family val="1"/>
      </rPr>
      <t xml:space="preserve">
100%</t>
    </r>
  </si>
  <si>
    <t>Esto puede suceder cuando hay caída de la página web, se puede perder la información existente o no se puede disponer de ella.</t>
  </si>
  <si>
    <t>Se realiza una revisión de los Mapas de Riesgos presentes en el proceso Gestion Tecnológica y de la Información</t>
  </si>
  <si>
    <t>GILMER MOISÉS AMÉZQUITA - Responsable Área de Sistemas</t>
  </si>
  <si>
    <t>Se actualizan los Riesgos presentados en el proceso Gestion Tecnológica y de la Información</t>
  </si>
  <si>
    <t>ING. ORALIA FRANCO GÓEZ Profesional Universitario Cód. 219 -07                  
 ING. SAÚL JOSÉ BOSSA CONTRERAS Asesor Contratista Área de Sistemas</t>
  </si>
  <si>
    <t>Se actualizan los Riesgos presentados en el proceso Gestion Tecnológica y de la Información.Se realiza la revisión de los riesgos, inherentes y residual, se construyen los indicadores de eficiencia y eficacia. Los riesgos  y se actualiza a la nueva versión de la Guía pára la Gestión de Riesgos Anticorrupción del DAFP</t>
  </si>
  <si>
    <t>ING. CLAUDIA CASTELLANOS LOPEZ Profesional Universitario Cód.219-07</t>
  </si>
  <si>
    <t>Ing. Claudia Castellanos López</t>
  </si>
  <si>
    <t>Ing. Juan Gabriel Pérez Tobaría</t>
  </si>
  <si>
    <t>Hugo Alberto Carrillo Gómez</t>
  </si>
  <si>
    <t>Willington Granados Herrera</t>
  </si>
  <si>
    <t>Carlos Andres Guerra Jimenez</t>
  </si>
  <si>
    <t>Profesional Universitario</t>
  </si>
  <si>
    <t>Profesional Contratista Area de Sistemas</t>
  </si>
  <si>
    <t>Subdirector Administrativo y Financiero</t>
  </si>
  <si>
    <t>Profesional Contratista OAP</t>
  </si>
  <si>
    <t>Contratista oficina de control interno.</t>
  </si>
  <si>
    <r>
      <t xml:space="preserve">GESTIÓN AMBIENTAL / </t>
    </r>
    <r>
      <rPr>
        <i/>
        <sz val="12"/>
        <color theme="1"/>
        <rFont val="Times New Roman"/>
        <family val="1"/>
      </rPr>
      <t>Desarrollar mediante mejora continua, estrategias de educación, ecológica con los niños, niñas y adolescentes y Jóvenes - NNAJ y demás actores internos y externos, con el fin de identificar, mitigar y/o prevenir los impactos ambientales, en cumplimiento de la normatividad ambiental vigente y la misionalidad de la entidad, logrando consolidar un proyecto pedagógico con enfoque ambiental sostenible.</t>
    </r>
  </si>
  <si>
    <t>GESTIÓN AMBIENTAL</t>
  </si>
  <si>
    <t xml:space="preserve">Ausencia o debilidad de canales de comunicación </t>
  </si>
  <si>
    <t>Suministro de información incompleta y poco confiable</t>
  </si>
  <si>
    <t xml:space="preserve">1. Incumplimientos de los compromisos ambientales, imposibilitando el cumplimiento de la misión de la entidad y del área de gestión ambiental.      
2. Prevalencia de intereses particulares a los institucionales  afectando las políticas de transparencias del IDIPRON.  
3. Falta de accesibilidad de partes interesadas con la información del área de gestión ambiental. 
4. Quejas ante los entes de control.
                                                                                                                                                                                                                                                                           5. Reprocesos de información
</t>
  </si>
  <si>
    <t xml:space="preserve">(1)Cumplimiento de los requisitos legales, contractuales y constitucionales esta bajo la responsabilidad de toda la entidad.    
(2)Registros del monitoreo y gestión por parte del área de Gestión Ambiental.
(3)el área de Gestión Ambiental deberá mantener vigente la plataforma estratégica con toda la documentación ambiental actualizada, con el fin de que  pueda ser consultada libremente por actores internos y externos.
(4)El área de Gestión Ambiental deberá realizar el seguimiento y control por medio de Auditorías Externas e Internas .
(5)La información oficial deberá ser enviada desde el correo institucional del área responsable , esto de cada área según corresponda la información.                                                              
</t>
  </si>
  <si>
    <t xml:space="preserve">Informar al líder del área de las inconsistencias encontradas mediante correo electrónico. </t>
  </si>
  <si>
    <t xml:space="preserve">(1) El área de Gestión ambiental deberá mantener actualizada la matriz de normatividad.
(2) Respuestas a solicitudes  realizadas por parte de ciudadanos o público de interés, mediante los medios oficiales y autorizados.
(3) Consolidar, gestionar  y velar porque la documentación sea difundida por los medios oficiales y autorizados.  (intranet)
(4) El área de Gestión Ambiental  será el responsable de realizar las visitas y seguimientos a las sedes del instituto para dar cumplimiento a los procesos propios del área. 
</t>
  </si>
  <si>
    <t>Enero 1 a 31 de diciembre del 2021</t>
  </si>
  <si>
    <t xml:space="preserve">(1)Presentar el formato de ACTUALIZACIÓN  NORMATIVIDAD AMBIENTAL A-GAM-PR-002
(2) Consolidado de comunicaciones internas y externas que ingresan al área.
(3) Controles de documentos y registros que dan cuenta a la actualización  y/o creación de la documentación del área publicada en la página web del instituto.  (MATRIZ 
(4) Actas de visita a las unidades. </t>
  </si>
  <si>
    <t xml:space="preserve">
Enero a Abril de 2021
Mayo a Agosto 2021
Septiembre a Diciembre 2021</t>
  </si>
  <si>
    <t>Primer Seguimiento:
1) La ultima actualización normativa ambiental se realizó mediante la herramienta STORM de la Secretaría Distrital de Ambiente de Bogotá, el 30 de Diciembre del 2020, por consiguiente para el periodo comprendido de Enero a Abril del 2021, no se ha realizado o adelantado ninguna acción frente a esta actividad, toda vez que el área de trabajo ambiental no ha identificado ningún marco legal ambiental aplicable nuevo que genere la necesidad de actualizar el documento en mención.
2) Durante el periodo comprendido de Enero a Abril del 2021, se atendieron en términos de oportunidad 3 requerimientos de información de la Corporación Autónoma Regional de Cundinamarca y de la Secretaría Distrital de Ambiente de Bogotá, referente a los permisos de aprovechamiento forestal, concesión de aguas superficiales y la formalización del PIGA
3) Durante el periodo comprendido de Enero a Abril del 2021, se realizo la actualización del Plan Institucional de Gestión Ambienta, la Política de Cero Papel Institucional y Plan de Gestión Integral de Residuos Peligrosos, los cuales fueron publicados en el portal Web de la Entidad.
4) Durante el periodo comprendido de Enero a Abril del 2021, se realizó las visitas a 20 sedes administrativas y UPIS de la Entidad. También se elaboraron los formatos A-GAM-FT-014 Y A-GOD FT-004, donde se evidencian los resultados obtenidos de las visitas y se identifican las oportunidades de mejora para cada una de las sedes.</t>
  </si>
  <si>
    <t>SUBDIRECTOR ADMINISTRATIVO (Responsable de Ejecución) y Equipo de Trabajo de Gestión Ambiental</t>
  </si>
  <si>
    <r>
      <rPr>
        <b/>
        <sz val="12"/>
        <color theme="1"/>
        <rFont val="Times New Roman"/>
        <family val="1"/>
      </rPr>
      <t xml:space="preserve">EFICACIA
</t>
    </r>
    <r>
      <rPr>
        <sz val="12"/>
        <color theme="1"/>
        <rFont val="Times New Roman"/>
        <family val="1"/>
      </rPr>
      <t xml:space="preserve">Número de solicitudes atendidas / número de solicitudes recibidas
(3/3)*100= 100%
El resultado obtenido se encuentra acorde a las solicitudes externas allegadas al área de trabajo de gestión ambiental durante el período comprendido de Enero a Abril de la Vigencia 2021
</t>
    </r>
  </si>
  <si>
    <t xml:space="preserve">En el riesgo descrito no se identifican con precisión los componentes que definen un riesgo de corrupción. Se sugiere revisar la Guía de Administración del Riesgo del DAFP.  
Con la salvedad anterior y aunque se definen acciones de control,  es díficil determinar  la confiabillidad de los controles en la mitigación del riesgo identificado.
Se registran responsables de la ejecución de los controles.
Se establece periodicidad de los controles, sin embargo en la acción 4 para la que se describe de manera trimestral, no es claro el cumplimiento de este criterio, pues se observan seguimientos en diferentes fechas durante los meses de febrero, marzo y abril que no reflejan necesariamente cortes trimestrales.
Se verificaron soportes de las acciones implementadas. En la acción 4  se identificaron dos visitas en formato  A-GAM-FT-014   sin registro de firma de quien atendió la visita (UPI Rioja y Normandia), igualmente en algunos soportes del formato A-GOD FT-004 sin registro de asistencia. Se sugiere tener en cuenta para próximos seguimientos.
Se recomienda incluir  los indicadores de eficacia de las acciones 3 y 4 para los próximos seguimientos.
No se registra la medición cuantitativa del indicador de efectividad.   </t>
  </si>
  <si>
    <r>
      <rPr>
        <b/>
        <sz val="12"/>
        <color theme="1"/>
        <rFont val="Times New Roman"/>
        <family val="1"/>
      </rPr>
      <t xml:space="preserve">EFECTIVIDAD:
</t>
    </r>
    <r>
      <rPr>
        <sz val="12"/>
        <color theme="1"/>
        <rFont val="Times New Roman"/>
        <family val="1"/>
      </rPr>
      <t xml:space="preserve">Número de casos suministrados con información incompleta / Número de casos presentados durante la vigencia
Durante el período comprendido de Enero a Abril no se presentaron solicitudes de complementar la información en casos cuya respuesta ya se hubiese dado con antelación.
</t>
    </r>
  </si>
  <si>
    <t xml:space="preserve">Suministro de información incompleta, imprecisa y/o poco confiable que genera desviación o afectación en la implementación del Plan institucional de gestión ambiental (PIGA) y la aplicación de instrumentos generados por el área. </t>
  </si>
  <si>
    <t>Actividad 1: Cada vez que sea necesario.
Actividad 2:  Cada vez que sea necesario.
Actividad 3: Cada vez que sea necesario
Actividad 4: Trimestral</t>
  </si>
  <si>
    <t xml:space="preserve">inadecuada implementación de  instrumentos, protocolos y procedimientos oficiales, por parte del área y/o los referentes ambientales.         </t>
  </si>
  <si>
    <t>Incumplimientos normativos y documentales</t>
  </si>
  <si>
    <t>1) Retraso y/o incumplimiento  los compromisos suscritos con la Entidad. 
2)  Incumplimiento de las disposiciones normativas ambientales causando sanciones a  la entidad por los diferentes entes de control.                                                3) Sanciones de tipo disciplinario, fiscal y penal.
4) Afectación al cumplimiento de las metas</t>
  </si>
  <si>
    <t>Cumplimiento del Procedimiento ACTUALIZACIÓN NORMATIVIDAD AMBIENTAL A-GAM-PR-002
Cumplimiento del procedimiento SEGUIMIENTO AMBIENTAL A-GAM-PR-003</t>
  </si>
  <si>
    <t>1. Realizar las visitas de seguimiento de acuerdo a lo establecido en el procedimiento SEGUIMIENTO AMBIENTAL A-GAM-PR-003 
2. Realizar seguimiento a los compromisos generados en Acta de las Vistas realizadas a las UPI</t>
  </si>
  <si>
    <t xml:space="preserve">Actas de visitas  SEGUIMIENTO A PROGRAMAS PIGA Y MANUAL DE SANEAMIENTO AMBIENTAL A-GAM-FT-014  y seguimiento a los aspectos a mejorar.
</t>
  </si>
  <si>
    <t>Enero a Abril de 2021
Mayo a Agosto 2021
Septiembre a Diciembre 2021</t>
  </si>
  <si>
    <t>Primer Seguimiento:
1) Durante el periodo comprendido de Enero a Abril del 2021, se realizó las visitas a 20 sedes administrativas y UPIS de la Entidad. También se elaboraron los formatos A-GAM-FT-014 Y A-GOD FT-004, donde se evidencian los resultados obtenidos de las visitas y se identifican las oportunidades de mejora para cada una de las sedes.</t>
  </si>
  <si>
    <r>
      <rPr>
        <b/>
        <sz val="12"/>
        <color theme="1"/>
        <rFont val="Times New Roman"/>
        <family val="1"/>
      </rPr>
      <t>EFICACIA:</t>
    </r>
    <r>
      <rPr>
        <sz val="12"/>
        <color theme="1"/>
        <rFont val="Times New Roman"/>
        <family val="1"/>
      </rPr>
      <t xml:space="preserve">
Numero de visitas realizadas / Numero de visitas programadas * 100
(20/20)100= 100%
El resultado obtenido se encuentra acorde a las actividades programadas en las sedes y UPIS de la entidad durante los meses de Enero a Abril. 
Solo faltaron 7 sedes para realizar sus correspondientes diagnósticos, de  las cuales  cuatro (4) UPIS (La Vega, Arborizadora, La Cuja y El Tuparro)se encuentran cerradas y no tienen un responsable y/o referente ambiental asignado. las otras tres (3) (Bodega la Favorita, San Blas y Luna Park) se tienen programadas para realizar en el segundo cuatrimestre de la vigencia 2021 </t>
    </r>
  </si>
  <si>
    <t>En el riesgo descrito no se identifican con precisión los componentes que definen un riesgo de corrupción. Se sugiere revisar la Guía de Administración del Riesgo del DAFP.  
Con la salvedad anterior y aunque se definen acciones de control,  es díficil determinar  la confiabillidad de los controles en la mitigación del riesgo identificado.
Se registran responsables de la ejecución de los controles.
Se establece periodicidad de los controles, sin embargo en la acción 1 implementada  que coincide con la acción 4 del riesgo 1, se describe de manera cuatrimestral, mientras que la del riesgo 1  la referencia  de manera trimestral, lo que genera confusión en la definición de este criterio, teniendo en cuenta además que se presentaron los mismos soportes frente a esta acción para los dos riesgos. 
Se verificaron soportes de la acción implementada. Se identificaron dos visitas en formato  A-GAM-FT-014   sin registro de firma de quien atendió la visita (UPI Rioja y Normandia), igualmente en algunos soportes del formato A-GOD FT-004 sin registro de asistencia. Se sugiere tener en cuenta para próximos seguimientos.
Se recomienda diligenciar el campo "Control de cambios", de acuerdo con el instructivo del formato del mapa.</t>
  </si>
  <si>
    <r>
      <rPr>
        <b/>
        <sz val="12"/>
        <color theme="1"/>
        <rFont val="Times New Roman"/>
        <family val="1"/>
      </rPr>
      <t>EFECTIVIDAD:</t>
    </r>
    <r>
      <rPr>
        <sz val="12"/>
        <color theme="1"/>
        <rFont val="Times New Roman"/>
        <family val="1"/>
      </rPr>
      <t xml:space="preserve">
Número de compromisos cumplidos en acta / Número de compromisos pendientes
Durante el primer cuatrimestre de la vigencia 2021, se realizan las visitas y se identifican las oportunidades de mejora que pueda tener las sedes administrativas y UPIS.
Para el tercer cuatrimestre de la vigencia 2021, se realiza nuevamente la visita y se registran los avances en los compromisos pactados para superar las oportunidades de mejora, por consiguiente este indicador presentará resultados en ese periodo.</t>
    </r>
  </si>
  <si>
    <t>Posible incumplimiento de la normatividad ambiental y toda la documentación asociada a la misma por falta de información que afecta la prestación del servicio en las Sedes y Dependencias de la Entidad</t>
  </si>
  <si>
    <t>Actividad 1: Cuatrimestral.
Actividad 2: Cuatrimestral</t>
  </si>
  <si>
    <t>LUIS FERNEY GARZON ATARA</t>
  </si>
  <si>
    <t>ALEJANDRA GUZMAN</t>
  </si>
  <si>
    <t>STEFANNY REINA</t>
  </si>
  <si>
    <t>ZULY MARCELA ROJAS TOLOSA</t>
  </si>
  <si>
    <t>PROFESIONAL CONTRATISTA ÁREA DE TRABAJO DE GESTIÓN AMBIENTAL</t>
  </si>
  <si>
    <t>CONTRATISTA SUBDIRECCIÓN TÉCNICA ADMINISTRATIVA Y FINANCIERA</t>
  </si>
  <si>
    <t>SUBDIRECTOR ADMINISTRATIVO CÓD. 068 GRADO 02</t>
  </si>
  <si>
    <t>CONTRATISTA OFICINA CONTROL INTERNO</t>
  </si>
  <si>
    <r>
      <t xml:space="preserve">ACCIÓN: </t>
    </r>
    <r>
      <rPr>
        <sz val="14"/>
        <color theme="1"/>
        <rFont val="Times New Roman"/>
        <family val="1"/>
      </rPr>
      <t>(Marcar con "X")</t>
    </r>
  </si>
  <si>
    <r>
      <t>SERVICIOS ADMINISTRATIVOS /</t>
    </r>
    <r>
      <rPr>
        <b/>
        <i/>
        <sz val="16"/>
        <color theme="1"/>
        <rFont val="Times New Roman"/>
        <family val="1"/>
      </rPr>
      <t xml:space="preserve"> </t>
    </r>
    <r>
      <rPr>
        <i/>
        <sz val="16"/>
        <color theme="1"/>
        <rFont val="Times New Roman"/>
        <family val="1"/>
      </rPr>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r>
  </si>
  <si>
    <t>ÁREA DE TRANSPORTE Y APOYO LOGÍSTICO</t>
  </si>
  <si>
    <t>Sustracción y/o hurto del combustible
Que los dispensadores de las estaciones de servicio de combustible no se encuentren bien calibrados.
Los odómetros de los vehículos sean manipulados por parte de los conductores</t>
  </si>
  <si>
    <t>Pérdida de recursos de funcionamiento del Entidad extralimitando funciones asignadas y beneficiando a un tercero.</t>
  </si>
  <si>
    <t>* Detrimento patrimonial
* Aumento costo / beneficio para la Entidad
* Afectación en la prestación del servicio</t>
  </si>
  <si>
    <t xml:space="preserve">EL ÁREA DE TRANSPORTE GENERO SEGUIMIENTO AL SUMINISTRO DE COMBUSTIBLE   CUADRO SE CONTROL Y SEGUIMIENTO ARCHIVO EN EXCELCONTROL DE CONSUMO DE COMBUSTIBLE A-SAD-PR-001
MANTENIMIENTO PREVENTIVO Y CORRECTIVO DEL PARQUE AUTOMOTOR A-SAD-PR-002
ADMINISTRACION DEL PARQUE AUTOMOTOR A-SAD-PR-003
ORDEN DE SERVICIO MANTENIMIENTO PARQUE AUTOMOTOR A-SAD-FT-002
SOLICITUD CONSUMO DE COMBUSTIBLE A-SAD-FT-004
HOJA DE VIDA Y FICHA DE MANTENIMIENTO DE VEHICULOS A-SAD-FT-00 apliar actividades </t>
  </si>
  <si>
    <t xml:space="preserve">Revisión del chip maestro de combustible en el parque automotor propio de la Entidad
Control a través del aplicativo RUMBO TERPEL en suministro de combustible el cual fue cerrado a control diario por vehículo sin dejar abierto las visitas a la estación de servicio.
Revisión del sistema de Posicionamiento Global (GPS) en los vehículos de propiedad del parque automotor de la Entidad. 
Comparativo el odómetro, sistema de geolocalización y frente a la ficha técnica del vehículo según consumo por galón.  
</t>
  </si>
  <si>
    <r>
      <rPr>
        <b/>
        <sz val="16"/>
        <color theme="1"/>
        <rFont val="Times New Roman"/>
        <family val="1"/>
      </rPr>
      <t xml:space="preserve">(1) </t>
    </r>
    <r>
      <rPr>
        <sz val="16"/>
        <color theme="1"/>
        <rFont val="Times New Roman"/>
        <family val="1"/>
      </rPr>
      <t>Seguimiento comparado consumo de combustible Vs. Sistema de Posicionamiento Global (GPS)   Cuadro de Control y seguimiento a consumos</t>
    </r>
  </si>
  <si>
    <t xml:space="preserve">Control semanal de consumo de combustible odómetro del vehículo  vs km reportados por GPS.
Informes mensuales y trimestrales de consumo de combustible (1er trimestre de 2021). 
</t>
  </si>
  <si>
    <t xml:space="preserve">Con el fin de optimizar el uso del combustible el área de transporte ha generado mayor control en el suministro semanal del combustible restringiendo las visitas de los conductores a las estaciones de servido para el aprovisionamiento innecesario de combustible sin tener recorridos programados por parte de las solicitudes que se reciben en el área de transporte. 
 El nuevo equipo del área ha hecho que se socialice con todos los conductores el consumo mes a mes por medio del odómetro frente al recorrido del sistema de GPS y la ficha técnica de cada vehículo el cual nos muestra cuantos kilómetros debe recorrer cada vehículo por galón suministrado. De esta forma, se da control al consumo de combustible, evitando la materialización del riesgo y el uso indebido de combustible.
</t>
  </si>
  <si>
    <t>RESPONSABLE ÁREA DE TRANSPORTE Y APOYO LOGÍSTICO</t>
  </si>
  <si>
    <r>
      <rPr>
        <b/>
        <sz val="16"/>
        <color theme="1"/>
        <rFont val="Times New Roman"/>
        <family val="1"/>
      </rPr>
      <t>EFICACIA:</t>
    </r>
    <r>
      <rPr>
        <sz val="16"/>
        <color theme="1"/>
        <rFont val="Times New Roman"/>
        <family val="1"/>
      </rPr>
      <t xml:space="preserve">
Índice de cumplimiento actividades
</t>
    </r>
    <r>
      <rPr>
        <i/>
        <sz val="16"/>
        <color theme="1"/>
        <rFont val="Times New Roman"/>
        <family val="1"/>
      </rPr>
      <t>(34
/ # de informes proyectados 34 ) x 100</t>
    </r>
  </si>
  <si>
    <t>*Los controles y acciones implementadas atienden a un  control preventivo el cual mitigar el impacto del riesgo en caso de materialización.                                                        *Se establece plenamente el responsable de las acciones de control.                                   *La periodicidad de los controles  esta establecida.                                                                                    *En la evidencias aportadas se observa los informes de combustible mes a mes y por vehiculo, el cual evidencia el control del combustible, se recomienda fortecer los controles  frente al recorrido de cada vehiculo por cada reabastecimiento.                                          *Ahora bien el formato del mapa de riesgos no esta completo hace falta la parte inferor de las firmas; no se establecio eficacia ni efectividad; conforme a la guia para la administracion del riesgo, los mapas de riesgos de corrupcion no pueden tener riesgos en aceptacion.</t>
  </si>
  <si>
    <r>
      <rPr>
        <b/>
        <sz val="16"/>
        <color theme="1"/>
        <rFont val="Times New Roman"/>
        <family val="1"/>
      </rPr>
      <t>EFECTIVIDAD:
Rendimiento de Consumo de Combustible</t>
    </r>
    <r>
      <rPr>
        <sz val="16"/>
        <color theme="1"/>
        <rFont val="Times New Roman"/>
        <family val="1"/>
      </rPr>
      <t xml:space="preserve">
</t>
    </r>
    <r>
      <rPr>
        <i/>
        <sz val="16"/>
        <color theme="1"/>
        <rFont val="Times New Roman"/>
        <family val="1"/>
      </rPr>
      <t xml:space="preserve">Número de galones de combustible consumidos(4.530,33) / Número de kilometros recorridos  </t>
    </r>
    <r>
      <rPr>
        <b/>
        <i/>
        <sz val="16"/>
        <color theme="1"/>
        <rFont val="Times New Roman"/>
        <family val="1"/>
      </rPr>
      <t>(70,447)</t>
    </r>
  </si>
  <si>
    <t>El combustible puede ser hurtado y puede afectar la operación del mismo</t>
  </si>
  <si>
    <t>FECHA  (DD/MM/AAAA)</t>
  </si>
  <si>
    <t xml:space="preserve">Formulación Mapa de Riesgos de Gestión </t>
  </si>
  <si>
    <t>VICTORIA EUGENIA SUÁREZ LÓPEZ 
Administradora de Proyecto de Inversión 1106 'Espacios de Integración Social'
LUZ ADRIANA GARCÍA ESCOBAR 
Responsable Área de Transporte y Apoyo Logístico</t>
  </si>
  <si>
    <t>Actualización del Mapa de Riesgo de Gestión del Proceso</t>
  </si>
  <si>
    <t>LUZ ADRIANA GARCÍA ESCOBAR - 
Responsable Área de Transporte y Apoyo Logístico
JULIÁN CARILLO
Contratista  Área de Transporte y Apoyo Logístico
WALTER GALVIS ÁLVAREZ
Contratista  Área de Transporte y Apoyo Logístico</t>
  </si>
  <si>
    <t xml:space="preserve">Ivonne Andrea Chivta C.  
Responsable Área de Servicios Administrativos 
Wilson F Plazas Hernandez 
Contratista  Área de Servicios Admonistrativos </t>
  </si>
  <si>
    <t xml:space="preserve">Wilson F. Plazas Hernandez </t>
  </si>
  <si>
    <t>Ivonne Andrea Chivata C</t>
  </si>
  <si>
    <t>CARLOS ANDRÉS GUERRA JIMÉNEZ</t>
  </si>
  <si>
    <t>Contratista - Servicios Administrativos</t>
  </si>
  <si>
    <t xml:space="preserve">Responsable del Area de Servicios Administrativos </t>
  </si>
  <si>
    <t>PROFESIONAL CONTRATISTA OFICINA DE CONTROL INTERNO</t>
  </si>
  <si>
    <t>Gestión Contractual/
Elaborar y desarrollar los procesos de contratación que requiere la entidad, bajo las diferentes modalidades establecidas dentro del marco legal vigente, cumpliendo los principios de planeación, efectividad, calidad, oportunidad y transparencia en cada una de sus etapas.</t>
  </si>
  <si>
    <t xml:space="preserve">Contractual </t>
  </si>
  <si>
    <t>Posible falta de información oportuna de los procesos contractuales.</t>
  </si>
  <si>
    <t>Posibilidad de publicar información contractual incompleta para beneficio o perjuicio de un tercero.</t>
  </si>
  <si>
    <t xml:space="preserve">
Falta de credibilidad en la gestión del Instituto, hallazgos de entes de control, bajos indicadores en el Índice de Transparencia por Colombia</t>
  </si>
  <si>
    <t>Realizar la revisión integral de los documentos que conforman el proceso de contratación dentro del SECOP II</t>
  </si>
  <si>
    <t>NO SE TIENE EVIDENCIA DE LA ÚLTIMA MATERIALIZACIÓN DEL RIESGO</t>
  </si>
  <si>
    <t>Informar al superior jerárquico de la situación y realizar las medidas correctivas, disciplinarias que dieran a lugar dependiendo la calidad de la persona (contratista o funcionario)</t>
  </si>
  <si>
    <t xml:space="preserve">Vigilancia a los funcionarios que estén en relación directa con la ejecución de esta actividad.  </t>
  </si>
  <si>
    <t>Plataforma SECOP II</t>
  </si>
  <si>
    <r>
      <rPr>
        <b/>
        <sz val="10"/>
        <color theme="1"/>
        <rFont val="Times New Roman"/>
        <family val="1"/>
      </rPr>
      <t xml:space="preserve">I SEGUIMIENTO: </t>
    </r>
    <r>
      <rPr>
        <sz val="10"/>
        <color theme="1"/>
        <rFont val="Times New Roman"/>
        <family val="1"/>
      </rPr>
      <t xml:space="preserve">En esta acción de hizo envio de tip de supervisión enfocado en la publicación del expediente virtual en el SECOP II, tambien se adelantaron capacitaciones orientadas a supervisores de los contratos suscritos por el IDIPRON, tambien se continua con designación de los comités estructuradores de los diferentes procesos de contratación adelantados en la entidad en los primeros cuatro meses.
</t>
    </r>
    <r>
      <rPr>
        <b/>
        <sz val="10"/>
        <color theme="1"/>
        <rFont val="Times New Roman"/>
        <family val="1"/>
      </rPr>
      <t>Soportes:</t>
    </r>
    <r>
      <rPr>
        <sz val="10"/>
        <color theme="1"/>
        <rFont val="Times New Roman"/>
        <family val="1"/>
      </rPr>
      <t xml:space="preserve">
* Actas de capacitaciones a supervisores.
* Tip de supervisión mes de febrero.
* Designaciones Comité Estructurador.
* Relación de muestra de procesos a consultar en el SECOP II.
   - SAMC-IDIPRON-2021-0002.
   - SAMC-IDIPRON-2021-0004.
   - SAMC-IDIPRON-2021-0001
   - SASI-IDIPRON-2021-0001
    </t>
    </r>
  </si>
  <si>
    <t>PROFESIONALES DESIGNADOS POR COMITÉ ESTRUCTURADOR</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</si>
  <si>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33% del periodo y </t>
    </r>
    <r>
      <rPr>
        <sz val="10"/>
        <color theme="1"/>
        <rFont val="Times New Roman"/>
        <family val="1"/>
      </rPr>
      <t xml:space="preserve">
</t>
    </r>
    <r>
      <rPr>
        <b/>
        <sz val="10"/>
        <color theme="1"/>
        <rFont val="Times New Roman"/>
        <family val="1"/>
      </rPr>
      <t>33% ACUMULADO</t>
    </r>
    <r>
      <rPr>
        <sz val="10"/>
        <color theme="1"/>
        <rFont val="Times New Roman"/>
        <family val="1"/>
      </rPr>
      <t xml:space="preserve">
Índice de cumplimiento actividades= (# de actividades cumplidas
/ # de actividades
programadas) x
100</t>
    </r>
  </si>
  <si>
    <r>
      <t xml:space="preserve"> Se realiza el primer seguimiento.  Se analizaron los controles. 
Se mide la  efectividad de los controles mediante los indicadores de eficiacia y efectividad, los controles previenen las causas, son confiables para la mitigación del riesgo, aunque  la acción establecida como medio de control es muy general.
 Cuenta con responsable de los controles  para ejercer la actividad.  
 Sobre la periodicidad de los controles: se indica serán de manera permanente en la medida que avanza la contratación.
Aunque el soporte del registro de las acciones de control solo menciona plataforma Secop II, en las acciones implementadas se cuenta con evidencias de la ejecución de las acciones de control: tip de supervisión del 23 de febrero de 2021, capacitación manual de contratación del 27 de enero de 2021, acta de capacitación componenete legal funciones y responsabilidades de los supervisores y apoyo a la supervisión del 18 de marzo de 2021, memo designación comite estructuración de contratación del 18 de marzo, 25 de marzo y 30 de abril de 2021                  Se coloca la fecha del primer seguimiento con corte a 30 de abril. Así mismo, se aporta cuatro numeros correspondientes a procesos de contratación del Secop II. Sobre la opción de manejo del riesgo, se coloca evitar el riesgo. No se tiene evidencia de la materialización del riesgo.  </t>
    </r>
    <r>
      <rPr>
        <sz val="10"/>
        <color rgb="FFFF0000"/>
        <rFont val="Times New Roman"/>
        <family val="1"/>
      </rPr>
      <t xml:space="preserve">     </t>
    </r>
  </si>
  <si>
    <r>
      <rPr>
        <b/>
        <sz val="10"/>
        <color theme="1"/>
        <rFont val="Times New Roman"/>
        <family val="1"/>
      </rPr>
      <t>EFECTIVIDAD:
RESULTADO DE 33% del periodo y 
33% ACUMULADO</t>
    </r>
    <r>
      <rPr>
        <sz val="10"/>
        <color theme="1"/>
        <rFont val="Times New Roman"/>
        <family val="1"/>
      </rPr>
      <t xml:space="preserve">
Efectividad del
plan de manejo
de riesgos=
((# de casos
de desabastecimiento
presentados
periodo actual
- # de casos de
desabastecimiento presentados periodo
anterior) / # de
casos de desabastecimiento
presentados
periodo
anterior) x 100
</t>
    </r>
  </si>
  <si>
    <t>Al no publicar la información completa en el SECOP II de los procesos de contratación,  un tercero no puede acceder a la información de los contratos que suscribe la entidad para cumplir con su misionalidad lo cual puede derivar en falta de credibilidad de la gestión del IDIPRON.</t>
  </si>
  <si>
    <t>Se hacen de manera permanente a medida se  adelantan los procesos de contratación de bienes y servicios</t>
  </si>
  <si>
    <t>Desconocimiento de los  supervisiones asignados  del Manuel de Supervisión establecido por la entidad</t>
  </si>
  <si>
    <t xml:space="preserve">Posibilidad de Incumplimientos contractuales que afectan la gestión del Instituto y pueden beneficiar a un tercero por la mala ampliación del Manual de supervisión </t>
  </si>
  <si>
    <t>Deficiente funcionamiento del Instituto y bajo nivel de cumplimiento de sus funciones misionales</t>
  </si>
  <si>
    <t>Capacitaciones periódicas para que el supervisor tenga muy claro cuáles son las funciones especificas que debe cumplir * Envío de Tips para fortalecer el ejercicio de la supervisión.</t>
  </si>
  <si>
    <t xml:space="preserve">Informar al superior sobre las acciones deficientes del supervisor. </t>
  </si>
  <si>
    <t>Realizar acciones de divulgación de las información de supervisión y evitar el desconocimiento del manual de supervisión</t>
  </si>
  <si>
    <t xml:space="preserve"> Planilla de asistencia a las capacitaciones, correos electrónicos, formato comunicación de la supervisión y/o TIPS</t>
  </si>
  <si>
    <r>
      <t xml:space="preserve">I SEGUIMIENTO: </t>
    </r>
    <r>
      <rPr>
        <sz val="10"/>
        <color theme="1"/>
        <rFont val="Times New Roman"/>
        <family val="1"/>
      </rPr>
      <t xml:space="preserve">En esta acción se hizo envio de 2 TIPS de supervisión mensuales desde el mes de enero, asi como capacitacione
s a supervisores en temas de manuales de supervisión y ejercicio de la supervisón contractual, se las siguientes evidencias:
</t>
    </r>
    <r>
      <rPr>
        <b/>
        <sz val="10"/>
        <color theme="1"/>
        <rFont val="Times New Roman"/>
        <family val="1"/>
      </rPr>
      <t>Soportes:</t>
    </r>
    <r>
      <rPr>
        <sz val="10"/>
        <color theme="1"/>
        <rFont val="Times New Roman"/>
        <family val="1"/>
      </rPr>
      <t xml:space="preserve">
* Tips de supervisión enviados desde enero al mes de abril.
* Capacitaciones a supervisores.
</t>
    </r>
  </si>
  <si>
    <t>PROFESIONAL RESPONSABLE SIGID OFICINA ASESORA JURÍDICA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</si>
  <si>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50% del periodo reportado y 50% acumulado
Índice de cumplimiento actividades= (# de actividades cumplidas
/ # de actividades
programadas) x
100
</t>
    </r>
  </si>
  <si>
    <r>
      <rPr>
        <sz val="10"/>
        <rFont val="Times New Roman"/>
        <family val="1"/>
      </rPr>
      <t xml:space="preserve"> Se realiza el primer seguimiento.  Se analizaron los controles. 
Se mide la  efectividad de los controles mediante los indicadores de eficiacia y efectividad, los controles previenen las causas, son confiables para la mitigación del riesgo,</t>
    </r>
    <r>
      <rPr>
        <sz val="10"/>
        <color rgb="FF00B050"/>
        <rFont val="Times New Roman"/>
        <family val="1"/>
      </rPr>
      <t xml:space="preserve">
</t>
    </r>
    <r>
      <rPr>
        <sz val="10"/>
        <rFont val="Times New Roman"/>
        <family val="1"/>
      </rPr>
      <t xml:space="preserve"> Cuenta con responsable de los controles  para ejercer la actividad. </t>
    </r>
    <r>
      <rPr>
        <sz val="10"/>
        <color rgb="FF00B050"/>
        <rFont val="Times New Roman"/>
        <family val="1"/>
      </rPr>
      <t xml:space="preserve"> </t>
    </r>
    <r>
      <rPr>
        <sz val="10"/>
        <rFont val="Times New Roman"/>
        <family val="1"/>
      </rPr>
      <t xml:space="preserve">
 Sobre la periodicidad de los controles: se indica que será semestral.
 En las acciones implementadas se cuenta con evidencias de la ejecución de las acciones de control: tip de supervisión durante los meses de enero,febrero, marzo y abril; capacitación manual de contratación del 27 de enero de 2021; y acta de capacitación componenete legal funciones y responsabilidades de los supervisores y apoyo a la supervisión del 18 de marzo de 2021.  Se coloca la fecha del primer seguimiento con corte a 30 de abril. Sobre la opción de manejo del riesgo, se coloca reducir el riesgo. No se tiene evidencia de la materialización del riesgo. </t>
    </r>
  </si>
  <si>
    <r>
      <rPr>
        <b/>
        <sz val="10"/>
        <color theme="1"/>
        <rFont val="Times New Roman"/>
        <family val="1"/>
      </rPr>
      <t>EFECTIVIDAD:
 RESULTADO DE 
50% acumulado</t>
    </r>
    <r>
      <rPr>
        <sz val="10"/>
        <color theme="1"/>
        <rFont val="Times New Roman"/>
        <family val="1"/>
      </rPr>
      <t xml:space="preserve">
Efectividad del
plan de manejo
de riesgos=
((# de casos
de desabastecimiento
presentados
periodo actual
- # de casos de
desabastecimiento presentados periodo
anterior) / # de
casos de desabastecimiento
presentados
periodo
anterior) x 100
</t>
    </r>
  </si>
  <si>
    <t>El desconocimiento del Manual de Supervisión e Interventoría de la entidad puede derivar en un mal ejercicio de la supervisión contractual y de igual forma presentar incumplimientos por parte de los contratistas en los bienes y servicios entregados por estos a la entidad.</t>
  </si>
  <si>
    <t>Semestralmente</t>
  </si>
  <si>
    <t>Deficiencias en el proceso de formulación de fichas y/o anexos técnicos, elaboración de estudios previos y requisitos habilitantes de los procesos de contratación de bienes y servicios.</t>
  </si>
  <si>
    <t xml:space="preserve">Anexo técnicos sin las caridades suficientes con el fin de beneficiar a un particular </t>
  </si>
  <si>
    <t>*Dificultades en la evaluación del proceso de contratación.
*Incremento de la probabilidad de declaratoria de procesos desiertos.
*Demoras en la adquisición de bienes y servicios para necesarios para cumplir con la misionalidad del IDIPRON
*Falta de credibilidad en la transparencia de los procesos contractuales del Instituto</t>
  </si>
  <si>
    <t>Manual de Contratación e instructivos para cada una de las modalidades de contratación.
Capacitaciones en temas contractuales.
Constante comunicación y/o reuniones entre los estructuradores (técnico, jurídico y económico) de cada proceso contractual.</t>
  </si>
  <si>
    <t xml:space="preserve">Informar al jefe de la oficina Asesora Jurídica y reportar a los entes de control y/o control interno sobre la situación acaecida. </t>
  </si>
  <si>
    <t>Realizar los comités técnicos en los procesos de contratación (técnico, jurídico y económico)</t>
  </si>
  <si>
    <t>Correo electrónico, acta y planillas de asistencia a comités</t>
  </si>
  <si>
    <r>
      <rPr>
        <b/>
        <sz val="10"/>
        <color theme="1"/>
        <rFont val="Times New Roman"/>
        <family val="1"/>
      </rPr>
      <t xml:space="preserve">I SEGUIMIENTO: </t>
    </r>
    <r>
      <rPr>
        <sz val="10"/>
        <color theme="1"/>
        <rFont val="Times New Roman"/>
        <family val="1"/>
      </rPr>
      <t xml:space="preserve">Se ha designado el comité estructurador para todos los procesos radicados en el área de adqusiciones, de han actualizado procedimientos de modalidades de contratacion de mínima cuantía y menor cuantía asi como el formato de estudio previo de la Tienda Virtual del Estado Colombiano y el formato de verificación documental para contratistas de prestación de servicios, tambien se hizo capacitación socializando el manual de supervisión y el manual de contratación actualizados recientemente.
</t>
    </r>
    <r>
      <rPr>
        <b/>
        <sz val="10"/>
        <color theme="1"/>
        <rFont val="Times New Roman"/>
        <family val="1"/>
      </rPr>
      <t>Soportes:</t>
    </r>
    <r>
      <rPr>
        <sz val="10"/>
        <color theme="1"/>
        <rFont val="Times New Roman"/>
        <family val="1"/>
      </rPr>
      <t xml:space="preserve">
* Actas de capacitaciones
* Documentos actualizados de gestión Contractual.
* Designaciones de comité estructurador.</t>
    </r>
  </si>
  <si>
    <r>
      <rPr>
        <b/>
        <sz val="10"/>
        <color theme="1"/>
        <rFont val="Times New Roman"/>
        <family val="1"/>
      </rPr>
      <t xml:space="preserve">EFICACIA:
</t>
    </r>
    <r>
      <rPr>
        <sz val="10"/>
        <color theme="1"/>
        <rFont val="Times New Roman"/>
        <family val="1"/>
      </rPr>
      <t xml:space="preserve">
</t>
    </r>
    <r>
      <rPr>
        <b/>
        <sz val="10"/>
        <color theme="1"/>
        <rFont val="Times New Roman"/>
        <family val="1"/>
      </rPr>
      <t>RESULTADO DE 
33% acumulado</t>
    </r>
    <r>
      <rPr>
        <sz val="10"/>
        <color theme="1"/>
        <rFont val="Times New Roman"/>
        <family val="1"/>
      </rPr>
      <t xml:space="preserve">
Índice de cumplimiento actividades= (# de actividades cumplidas
/ # de actividades
programadas) x
100
Uno por cada acción</t>
    </r>
  </si>
  <si>
    <r>
      <rPr>
        <sz val="10"/>
        <rFont val="Times New Roman"/>
        <family val="1"/>
      </rPr>
      <t xml:space="preserve"> Se realiza el primer seguimiento.  Se analizaron los controles. 
Se mide la  efectividad de los controles mediante los indicadores de eficiacia y efectividad, los controles previenen las causas, son confiables para la mitigación del riesgo.
 Cuenta con responsable de los controles  para ejercer la actividad.  
 Sobre la periodicidad de los controles: se indica serán de enero a diciembre. En las acciones implementadas se cuenta con evidencias de la ejecución de las acciones de control: capacitación manual de contratación del 27 de enero de 2021; acta de capacitación componenete legal funciones y responsabilidades de los supervisores y apoyo a la supervisión del 18 de marzo de 2021; memo designación comite estructuración de contratación del 18 de marzo, 25 de marzo y 30 de abril de 2021; documento 014 verificación documental para CPS profesionales y de apoyo a la gestión; estudios y documentos previos acuero marco de precios- grandes superficies.  Se coloca la fecha del primer seguimiento con corte a 30 de abril. Sobre la opción de manejo del riesgo, se coloca reducir el riesgo. No se tiene evidencia de la materialización del riesgo</t>
    </r>
    <r>
      <rPr>
        <sz val="10"/>
        <color rgb="FF00B050"/>
        <rFont val="Times New Roman"/>
        <family val="1"/>
      </rPr>
      <t xml:space="preserve">. </t>
    </r>
  </si>
  <si>
    <r>
      <rPr>
        <b/>
        <sz val="10"/>
        <color theme="1"/>
        <rFont val="Times New Roman"/>
        <family val="1"/>
      </rPr>
      <t xml:space="preserve">EFECTIVIDAD:
 RESULTADO DE 
33% acumulado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</si>
  <si>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La falta de claridad en la elaboración de los anexos técnicos de un proceso de contratación puede derivar en dificultades en la evaluación de las propuestas allegadas por los interesados en ofrecer los bienes y servicios a contratar lo cual puede retrasar la adquisición de los mismos que afectarían el cumplimiento de la misionalidad del instituto.</t>
  </si>
  <si>
    <t>Desde enero hasta diciembre</t>
  </si>
  <si>
    <t>Intereses personales en los funcionarios encargados de la formulación de la documentación técnica y/o jurídica de los procesos y/o convenios que suscriba la entidad
Debilidades en los lineamientos y controles internos para el desarrollo del proceso contractual. 
Debilidades en el procedimiento sancionatorio a los contratistas que incumplen.
Falta de claridad en los requisitos del proceso.</t>
  </si>
  <si>
    <t>Desvío de recursos públicos del Instituto</t>
  </si>
  <si>
    <t>Detrimento patrimonial
Investigaciones de Entes de Control 
Sanciones contra las Directivas y funcionarios de la Entidad.
Perdida de la Imagen Institucional.</t>
  </si>
  <si>
    <t>Sesiones de comité estructurador en la etapa precontractual que involucren a los encargados de cada una de las partes que conforman cada proceso de contratación.
Capacitaciones periódicas para que el supervisor tenga muy claro cuáles son las funciones especificas que debe cumplir
Capacitaciones en temas contractuales.
Seguimiento en la Herramienta SECOP II.</t>
  </si>
  <si>
    <t>Realizar los comités de contratación de los procesos, y adelantar reuniones de seguimiento a la gestión contractual para aplicar las acciones de mejora
Realizar Campañas para el fortalecimiento del ejercicio de estructuración y  supervisión de contratos.</t>
  </si>
  <si>
    <r>
      <rPr>
        <b/>
        <sz val="10"/>
        <color theme="1"/>
        <rFont val="Times New Roman"/>
        <family val="1"/>
      </rPr>
      <t xml:space="preserve">I SEGUIMIENTO: </t>
    </r>
    <r>
      <rPr>
        <sz val="10"/>
        <color theme="1"/>
        <rFont val="Times New Roman"/>
        <family val="1"/>
      </rPr>
      <t xml:space="preserve">Frente a las acciones planteadas se han adelantado de manera permanente las sesiones del comité asesore de contratación reuniendose un promedio de 2 veces a la semana, en estos comités se aprueban estudios previos, respestas a observaciones de los procesos publicados en el SECOP II y las evaluaciones de los procesos para la ajudicación de los los diferentes contratos sucritos por la entidad y con ello hacer seguimiento a la gestión contractual del IDIPRON.
Se ha adelantado la campaña de fortalecimiento a la supervisión a través de los TIPS de Supervisores de los caules se hace un envío de 2 TIPS de forma mensual.
</t>
    </r>
    <r>
      <rPr>
        <b/>
        <sz val="10"/>
        <color theme="1"/>
        <rFont val="Times New Roman"/>
        <family val="1"/>
      </rPr>
      <t>Soportes:</t>
    </r>
    <r>
      <rPr>
        <sz val="10"/>
        <color theme="1"/>
        <rFont val="Times New Roman"/>
        <family val="1"/>
      </rPr>
      <t xml:space="preserve">
* Actas de Comité Asesor de Contratación.
* Tips de supervisión enviados desde enero al mes de abril.</t>
    </r>
  </si>
  <si>
    <t>LIDER ÁREA DE ADQUISICIONES OFICINA ASESORA JURÍDICA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</si>
  <si>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t>
    </r>
    <r>
      <rPr>
        <b/>
        <sz val="10"/>
        <color theme="1"/>
        <rFont val="Times New Roman"/>
        <family val="1"/>
      </rPr>
      <t>35% del periodo reportado y 33% acumulado.</t>
    </r>
    <r>
      <rPr>
        <sz val="10"/>
        <color theme="1"/>
        <rFont val="Times New Roman"/>
        <family val="1"/>
      </rPr>
      <t xml:space="preserve">
Índice de cumplimiento actividades= (# de actividades cumplidas
/ # de actividades
programadas) x
100
Uno por cada acción</t>
    </r>
  </si>
  <si>
    <t xml:space="preserve"> Se realiza el primer seguimiento.  Se analizaron los controles. 
Se mide la  efectividad de los controles mediante los indicadores de eficiacia y efectividad, los controles previenen las causas, son confiables para la mitigación del riesgo.
 Cuenta con responsable de los controles  para ejercer la actividad.  
 Sobre la periodicidad de los controles: se indica serán semestral.
Se cuenta con evidencias de la ejecución de las acciones de control: tips de supervisión; y  memo designación comite estructuración de contratación del 18 de marzo, 25 de marzo y 30 de abril de 2021                  Se coloca la fecha del primer seguimiento con corte a 30 de abril. Sobre la opción de manejo del riesgo, se coloca reducir el riesgo. No se tiene evidencia de la materialización del riesgo. </t>
  </si>
  <si>
    <r>
      <rPr>
        <b/>
        <sz val="10"/>
        <color theme="1"/>
        <rFont val="Times New Roman"/>
        <family val="1"/>
      </rPr>
      <t>EFECTIVIDAD:
 RESULTADO DE 
Se alcanza un avance de 33% lo que deja un total acumulado del 33% del cumplimiento para el envío de tips de supervisión</t>
    </r>
    <r>
      <rPr>
        <sz val="10"/>
        <color theme="1"/>
        <rFont val="Times New Roman"/>
        <family val="1"/>
      </rPr>
      <t xml:space="preserve">. Efectividad del
plan de manejo
de riesgos=
((# de casos
de desabastecimiento
presentados
periodo actual
- # de casos de
desabastecimiento presentados periodo
anterior) / # de
casos de desabastecimiento
presentados
periodo
anterior) x 100
</t>
    </r>
  </si>
  <si>
    <t>Los intereses personales y las fallas en el procedimentales de los funcionarios encargados de la formulación de los documentos técnicos en un proceso de contratación pueden generar desvío de los recursos públicos al favorecer a un posible contratista lo cual deriva en actos de corrupción en la entidad.</t>
  </si>
  <si>
    <t>Semestral (Recopila todas las sesiones adelantadas y campañas realizadas)</t>
  </si>
  <si>
    <t xml:space="preserve">Planeación deficiente de los procesos de contratación que se requieren en la vigencia. En cuanto a las fechas programadas, modalidades de contratación y compras no planeadas en el Plan Anual de Adquisiciones. </t>
  </si>
  <si>
    <t>Favorecimiento a terceros en la etapas  de adquisición.</t>
  </si>
  <si>
    <t>*Los posibles oferentes no cuentan con la información ni el tiempo suficiente para participar en los procesos, limitando así el número de oferentes.
*Favorecimiento a terceros publicando procesos no contemplados en el Plan Anual de Adquisiciones.</t>
  </si>
  <si>
    <t>*Seguimiento y verificación de la inclusión y condiciones de cada proceso en el plan Anual de Adquisiciones.</t>
  </si>
  <si>
    <t xml:space="preserve">Informar a la oficina de control interno sobre la injerencia de intereses personales. </t>
  </si>
  <si>
    <t>Realizar reuniones periódicas y realizar las modificaciones del PAA con justificación apropiada de los gerentes de proyectos  y así,  evitar incurrir de nuevo en la acción que conllevo al origen del riesgo.</t>
  </si>
  <si>
    <t xml:space="preserve">PAA, Seguimiento al PAA, modificaciones al PAA. </t>
  </si>
  <si>
    <r>
      <t>I SEGUIMIENTO</t>
    </r>
    <r>
      <rPr>
        <sz val="10"/>
        <color theme="1"/>
        <rFont val="Times New Roman"/>
        <family val="1"/>
      </rPr>
      <t xml:space="preserve"> Frente a esta acción se han adelantado seguimientos mensuales al PAA y a los procesos de contratación de la entidad.
* Las modificaciones al PAA son llevadas al Comité Asesor de Contratación el cual estudia el origen de la modificación en el PAA y da su asesoria en este tema para asi proceder en este espacio a la modificación respectiva.
</t>
    </r>
    <r>
      <rPr>
        <b/>
        <sz val="10"/>
        <color theme="1"/>
        <rFont val="Times New Roman"/>
        <family val="1"/>
      </rPr>
      <t xml:space="preserve">Soportes
</t>
    </r>
    <r>
      <rPr>
        <sz val="10"/>
        <color theme="1"/>
        <rFont val="Times New Roman"/>
        <family val="1"/>
      </rPr>
      <t>Actas comite asesor de contratación.
Memorandos de seguimiento al PAA  por proyecto de inversión.</t>
    </r>
  </si>
  <si>
    <t>PROFESIONALES RESPONSABLES ÁREA DE ADQUISIONES</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</si>
  <si>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t>
    </r>
    <r>
      <rPr>
        <b/>
        <sz val="10"/>
        <color theme="1"/>
        <rFont val="Times New Roman"/>
        <family val="1"/>
      </rPr>
      <t>27% del periodo y 27% acumulado</t>
    </r>
    <r>
      <rPr>
        <sz val="10"/>
        <color theme="1"/>
        <rFont val="Times New Roman"/>
        <family val="1"/>
      </rPr>
      <t xml:space="preserve"> 
Índice de cumplimiento actividades= (# de actividades cumplidas
/ # de actividades
programadas) x
100</t>
    </r>
  </si>
  <si>
    <t xml:space="preserve"> Se realiza el primer seguimiento.  Se analizaron los controles. 
Se mide la  efectividad de los controles mediante los indicadores de eficiacia y efectividad, los controles previenen las causas, son confiables para la mitigación del riesgo.
 Cuenta con responsable de los controles  para ejercer la actividad.  
 Sobre la periodicidad de los controles: se indica será mensual.
Aunque el soporte del registro de las acciones de control solo menciona seguimiento PAA, en las acciones implementadas se cuenta con evidencias de la ejecución de las acciones de control de forma parcial: actas comite asesor de contratación del 19 de enero y 8 de febrero de 2021, no obran los memorandos de seguimiento al PAA.  Se coloca la fecha del primer seguimiento con corte a 30 de abril. Sobre la opción de manejo del riesgo, se coloca reducir el riesgo. No se tiene evidencia de la materialización del riesgo. </t>
  </si>
  <si>
    <r>
      <rPr>
        <b/>
        <sz val="10"/>
        <color theme="1"/>
        <rFont val="Times New Roman"/>
        <family val="1"/>
      </rPr>
      <t xml:space="preserve">EFECTIVIDAD:
 RESULTADO DE 
27% del periodo y 27% acumulado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</si>
  <si>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 xml:space="preserve">Las Áreas de la entidad, no tienen  claridad en la necesidades a contratar ni los tiempos que se requieren para adelantar un procesos de contratación para adquirir bienes y servicios, en sentido, los posibles oferentes no podrán participar por una acceso limitado de tiempo, lo cual, al miso tiempo, limitará el número de oferentes en los diferentes procesos de contratación. </t>
  </si>
  <si>
    <t>Mensual se hace el seguimiento al PAA</t>
  </si>
  <si>
    <t>#1</t>
  </si>
  <si>
    <t>1 SEGUIMIENTO</t>
  </si>
  <si>
    <t>CARLOS DUARTE RODRÍGUEZ</t>
  </si>
  <si>
    <t>#2</t>
  </si>
  <si>
    <t>PRIMER SEGUIMIENTO</t>
  </si>
  <si>
    <t>#3</t>
  </si>
  <si>
    <t xml:space="preserve">SEGUNDO SEGUIMIENTO </t>
  </si>
  <si>
    <t>#4</t>
  </si>
  <si>
    <t xml:space="preserve">TERCER SEGUIMIENTO </t>
  </si>
  <si>
    <t>LUZ MIRIAM BOTERO SERNA</t>
  </si>
  <si>
    <t>SONIA VERÓNICA MUÑOZ CÁRDENAS</t>
  </si>
  <si>
    <t>LIDER SIGID OAJ</t>
  </si>
  <si>
    <t>JEFE OFICINA ASESORA JURÍDICA</t>
  </si>
  <si>
    <t>PROFESIONAL - CONTRATISTA</t>
  </si>
  <si>
    <r>
      <t>GESTIÓN LOGÍSTICA /</t>
    </r>
    <r>
      <rPr>
        <i/>
        <sz val="10"/>
        <color theme="1"/>
        <rFont val="Times New Roman"/>
        <family val="1"/>
      </rPr>
      <t xml:space="preserve"> Recibir, administrar y proveer oportunamente, los recursos materiales (bienes de consumo o devolutivos) adquiridos y/o recibidos por el Instituto, incluida su disposición final (cuando aplique), con el fin de que los servicios ofrecidos sean prestados con la calidad y oportunidad requeridas, para el cumplimiento de la misionalidad del IDIPRON.</t>
    </r>
  </si>
  <si>
    <t>ALMACEN E INVENTARIOS</t>
  </si>
  <si>
    <t xml:space="preserve">1. Consentimiento de recibir bienes o elementos que no cumplen las especificaciones técnicas requeridas.
2. Efectuar modificaciones a las fichas técnicas o condiciones contractuales sin el debido procedimiento. </t>
  </si>
  <si>
    <t>Bienes aceptados sin el cumplimiento de especificaciones técnicas.</t>
  </si>
  <si>
    <t>Hallazgos de los entes de control.
Fallas en la prestación del servicio.
Perdida de la imagen institucional del Instituto.
Responsabilidades Disciplinarias
Que la misionalidad del IDIPRON se vea comprometida debido a la recepción de elementos que no corresponden a la ficha técnica de los bienes adquiridos.
Ingreso de elementos diferentes en cantidad y calidad a los adquiridos por la entidad.</t>
  </si>
  <si>
    <t>El Manual de Procesos y procedimientos del IDIPRON contiene los procedimientos “Recepción e Ingreso de Bienes Devolutivos, de Consumo Controlado o de Consumo A-GLO-PR-003”,el cual da el  lineamiento y establece los controles referentes a la recepción,  manejo y control de inventarios. De igual manera, se envía a través de correo electrónico institucional, el informe de novedades presentadas durante la recepción de los contratos en bodega de Almacén e Inventarios, acompañado de la Nota de Devolución Recibo de Bienes A-GLO-FT-012, el Informe de novedades y el ACTA A-GDO-FT-004, en caso de recepción de Bienes o elementos autorizados por el Supervisor del Contrato sin el cumplimiento de los requisitos, así mismo se realiza seguimiento de las novedades que se han presentado y reportado a través de correos institucionales, junto con las acciones, compromisos y seguimientos de los casos presentados.</t>
  </si>
  <si>
    <t>Mayo de 2018</t>
  </si>
  <si>
    <t>El Técnico(a) Administrativo(a) o el Auxiliar Administrativo(a) delegado(a) por parte del Área de Almacén e Inventarios, de acuerdo con la programación de recepción, debe garantizar que los bienes sean recibidos previa revisión física (características, cantidades, estado y demás) contra lo pactado en el contrato, fichas técnicas y el documento de entrega (remisión o acta de entrega), si los bienes  NO corresponden con lo requerido por la entidad, no se reciben y se debe elaborar la correspondiente Nota de Devolución y se realiza la devolución de los bienes así: 
•  Si es Contrato de compraventa se devuelve la totalidad de los bienes.
•  Si es Contrato de Suministro devolver únicamente los bienes que no cumplen con lo estipulado. Y diligenciar en original y copias la Nota Devolución de recibo de bienes con sus observaciones correspondientes.
En caso que el Supervisor(a) del Contrato o su apoyo de su consentimiento de recibir elementos que NO cumplen con las especificaciones técnicas o se hagan modificaciones a las fichas técnicas o condiciones del contrato sin el debido procedimiento (otrosí Modificatorio) debidamente legalizado, El Técnico(a) o Auxiliar Administrativo(a) delegado(a) debe enviar el correspondiente informe al jefe inmediato para que a su vez se remita este informe al Director, el Gerente de Proyecto, a la Oficina Asesora Jurídica y a la Oficina de Control Interno, acompañado del Acta suscrita entre Supervisor(a) y el (la)contratista donde se asume la responsabilidad del hecho.</t>
  </si>
  <si>
    <r>
      <rPr>
        <b/>
        <u/>
        <sz val="10"/>
        <color theme="1"/>
        <rFont val="Times New Roman"/>
        <family val="1"/>
      </rPr>
      <t>Primer Monitoreo:</t>
    </r>
    <r>
      <rPr>
        <u/>
        <sz val="10"/>
        <color theme="1"/>
        <rFont val="Times New Roman"/>
        <family val="1"/>
      </rPr>
      <t xml:space="preserve"> </t>
    </r>
    <r>
      <rPr>
        <sz val="10"/>
        <color theme="1"/>
        <rFont val="Times New Roman"/>
        <family val="1"/>
      </rPr>
      <t>Se programaron doscientas veintiséis (226) recepciones de bienes de consumo, consumo controlado y/o devolutivo de veinticinco (25) contratos y/o órdenes de compra de la vigencia 2020 y 2021, incluidas las recepciones de las Operaciones a través de la BMC (Bolsa Mercantil de Colombia), para la Compra de Alimentos (Abarrotes, fruver, meriendas y dulcería).
De estas recepciones se realizaron ciento sesenta y cinco (165) Notas de Devolución de bienes o elementos que NO cumplieron lo estipulado en las fichas técnicas de producto o no fueron entregados y estaban incluidos en la correspondiente remisión de entrega, de estas ciento cincuenta y cinco (155) corresponden con las Operaciones para la Compra de Alimentos (Abarrotes, fruver y meriendas) las demás a los otros contratos.
De lo anterior se puede evidenciar que, en el 73 % de las recepciones de bienes o elementos programadas por el Area de Almacen e Inventarios en el periodo, se presentaron devoluciones de producto no conforme o no entregado.</t>
    </r>
    <r>
      <rPr>
        <b/>
        <u/>
        <sz val="10"/>
        <color theme="1"/>
        <rFont val="Times New Roman"/>
        <family val="1"/>
      </rPr>
      <t/>
    </r>
  </si>
  <si>
    <t>GRACIELA ROBAYO B. - Profesional Universitario del Área de Almacén e Inventarios</t>
  </si>
  <si>
    <r>
      <t xml:space="preserve">Nº. de novedades de recepción (Notas de Devolución, informes o Actas) presentadas / Nº.  de contratos programados para recepción. (meta del indicador se mide a la inversa, donde cero es el ideal),
</t>
    </r>
    <r>
      <rPr>
        <b/>
        <sz val="10"/>
        <color theme="1"/>
        <rFont val="Times New Roman"/>
        <family val="1"/>
      </rPr>
      <t xml:space="preserve">
165 / 226 = 73%
</t>
    </r>
  </si>
  <si>
    <t>* Se identifica plenamente el responsable de las acciones de control
*No se establecieron periodos de controles. 
El área remitió evidencias de la ejecución de las acciones de control. 
* Si bien se aportan evidencias de las acciones realizadas, se recomienda revisar la formulación del mapa y dar cumplimiento con el correcto deligenciamiento, toda vez que no se observan acciones a implementar para el fortalecimiento, no se evidencia el diligenciamianto de la parte inferior del mapa, En el riesgo descrito no se identifican con precisión los componentes que definen un riesgo de corrupción. Se sugiere revisar la Guía de Administración del Riesgo del DAFP.</t>
  </si>
  <si>
    <t>No se necesita un indicador de efectividad, ya que no se esta midiendo el impacto.</t>
  </si>
  <si>
    <t>Al ser aceptados bienes o elementos sin el cumplimiento de especiaciones técnicas requeridas se puede afectar la misionalidad y operación del Instituto, generando  fallas en la prestación del servicio, así como detrimento patrimonial por interés creados, conflicto de intereses y/o beneficios a terceros.</t>
  </si>
  <si>
    <t xml:space="preserve">El responsable del inventario de bienes devolutivos o de consumo controlado en servicio dé su consentimiento de salida o traslado de bienes Devolutivos sin el lleno de los requisitos debido procedimiento. 
Que dentro de cada Sede, Área, Dependencia o sitio donde se encuentren bienes devolutivos o de consumo controlado en servicio, no se realicen controles periódicos por parte de los responsable de inventarios. </t>
  </si>
  <si>
    <t xml:space="preserve">Sustracción o pérdida de bienes devolutivos en servicio  propiedad del IDIPRON </t>
  </si>
  <si>
    <t>Hallazgos de los entes de control.
Fallas en la prestación del servicio.
Perdida de la imagen institucional del Instituto.
Responsabilidades Disciplinarias y/o Fiscales
Que la misionalidad del IDIPRON se vea comprometida debido a la recepción de bienes que no corresponden  con lo requerido en la ficha técnica o minuta del contrato</t>
  </si>
  <si>
    <t>El Manual de Procesos y procedimientos del IDIPRON contiene los procedimientos “Procedimiento de Traspaso Entre Dependencias Funcionarios o Reintegro de Bienes Devolutivos A-GLO-PR-006” y “Control de Bienes en Servicio A-GLO-PR-009”, los cuales dan los lineamientos y establecen controles referentes al manejo y control de inventarios. De igual manera, se presenta al superior inmediato informe sobre las novedades encontrada durante la toma física de inventarios de los bienes devolutivos y/o de Consumo Controlado en servicio de las Áreas y Dependencias (Faltantes, Sobrantes, Estado, Utilización, Identificación, Descripción, etc.).Así mismo, se efectúa seguimiento de las novedades que se han presentado y reportado a través del informe de toma física de inventario, junto con las acciones y compromisos de los casos presentados.</t>
  </si>
  <si>
    <t>Diciembre de 2019</t>
  </si>
  <si>
    <t xml:space="preserve">En caso de que el funcionario(a) o contratista, encargado(a) del control de Bienes en servicio, evidencie inconsistencias durante la toma física del inventario, debe registrar en el campo “Observaciones”, del listado de Inventario Físico, las mismas. 
Cuándo es informado al Área de Almacén la novedad mediante oficio o memorando se realiza la salida a responsabilidades del bien o elemento y se da de baja; para posteriormente remitir al Área de Contabilidad. </t>
  </si>
  <si>
    <r>
      <rPr>
        <b/>
        <u/>
        <sz val="10"/>
        <color theme="1"/>
        <rFont val="Times New Roman"/>
        <family val="1"/>
      </rPr>
      <t>Primer Monitoreo:</t>
    </r>
    <r>
      <rPr>
        <sz val="10"/>
        <color theme="1"/>
        <rFont val="Times New Roman"/>
        <family val="1"/>
      </rPr>
      <t xml:space="preserve"> Durante este periodo se programaron 4 tomas físicas de inventario de bienes devolutivos en servicio y de consumo controlado, las cuales se realizaron durante el periodo del primer seguimiento así:
UPI La Vega, Sede Av, Quito, UPI Eden y UPI Carmen.
Durante este periodo</t>
    </r>
    <r>
      <rPr>
        <b/>
        <sz val="10"/>
        <color theme="1"/>
        <rFont val="Times New Roman"/>
        <family val="1"/>
      </rPr>
      <t xml:space="preserve"> </t>
    </r>
    <r>
      <rPr>
        <sz val="10"/>
        <color theme="1"/>
        <rFont val="Times New Roman"/>
        <family val="1"/>
      </rPr>
      <t>se presentaron y atendieron 93 solicitudes de traspaso entre dependencias y/o responsables.
de lo cual se hace un muestreo.</t>
    </r>
    <r>
      <rPr>
        <b/>
        <u/>
        <sz val="10"/>
        <color theme="1"/>
        <rFont val="Times New Roman"/>
        <family val="1"/>
      </rPr>
      <t/>
    </r>
  </si>
  <si>
    <r>
      <t xml:space="preserve">Nº de tomas físicas de inventarios de bienes devolutivos o de consumo controlado en servicio realizadas / Nº de tomas físicas de inventarios de bienes devolutivos o de consumo controlado en servicio programadas
</t>
    </r>
    <r>
      <rPr>
        <b/>
        <sz val="10"/>
        <color theme="1"/>
        <rFont val="Times New Roman"/>
        <family val="1"/>
      </rPr>
      <t>4 / 4 = 100%</t>
    </r>
    <r>
      <rPr>
        <sz val="10"/>
        <color theme="1"/>
        <rFont val="Times New Roman"/>
        <family val="1"/>
      </rPr>
      <t xml:space="preserve">
</t>
    </r>
  </si>
  <si>
    <t>* Se identifica plenamente el responsable de las acciones de control
*No se establecieron periodos de controles. 
El área remitió evidencias de la ejecución de las acciones de control. 
* Si bien se aportan evidencias de las acciones realizadas, se recomienda revisar la formulación del mapa y dar cumplimiento con el correcto deligenciamiento, no se bservan acciones a implementar para el fortalecimiento, no se evidencia el diligenciamianto de la parte inferior del mapa.</t>
  </si>
  <si>
    <t>Por la sustracción o pérdida de bienes devolutivos en servicio de  propiedad del IDIPRON,  Se puede ver afectada la misionalidad y operación del Instituto, así como posibles detrimentos patrimoniales, hallazgos administrativos, fiscales y/o penales del Instituto</t>
  </si>
  <si>
    <t>Formulación, cambios en los riesgos o acciones</t>
  </si>
  <si>
    <t>JEAN PAUL PINZÓN RIAÑO</t>
  </si>
  <si>
    <t>GRACIELA ROBAYO BARACALDO</t>
  </si>
  <si>
    <t>INGRID CAROLINA ARDILA MUÑOZ</t>
  </si>
  <si>
    <t>TECNICO ADMINISTRATIVO 367 GRADO 02</t>
  </si>
  <si>
    <t>PROFESIONAL UNIVERSITARIO 219 GRADO 08</t>
  </si>
  <si>
    <t>SUBDIRECTOR TECNICO ADMINISTRATIVO Y FINANCIERO 068 GRADO 02</t>
  </si>
  <si>
    <t>PROFESIONAL CONTRATISTA OFICINA ASESORA DE PLANEACIÓN</t>
  </si>
  <si>
    <r>
      <t xml:space="preserve">GESTIÓN DE DESARROLLO HUMANO 
</t>
    </r>
    <r>
      <rPr>
        <sz val="16"/>
        <color theme="1"/>
        <rFont val="Times New Roman"/>
        <family val="1"/>
      </rPr>
      <t>Garantizar equipos humanos con las competencias y habilidades requeridas para el cumplimiento efectivo de las metas y objetivos institucionales, promoviendo el bienestar laboral, la actualización
del conocimiento y la mitigación de los factores de riesgo ocupacional</t>
    </r>
  </si>
  <si>
    <t>ÁREA DE CARRERA ADMINISTRATIVA</t>
  </si>
  <si>
    <t>*Solicitud del nivel directivo para  vincular un servidor.
*Omitir el cumplimiento de los requisitos del cargo.
*Recibir dádivas para favorecer a un aspirante.</t>
  </si>
  <si>
    <t>Posesionar a servidores que no cumplan con los requisitos mínimos para el cargo.</t>
  </si>
  <si>
    <t>*Acciones legales 
* Afectaciones presupuestales 
*Desgaste administrativo
* Acciones disciplinarias por parte de Control Interno Disciplinario
* Acciones por entes internos y externos</t>
  </si>
  <si>
    <t xml:space="preserve">
Solicitar a las entidades educativas y empresas mediante oficio o correo electrónico, la validación de los títulos académicos, tarjetas, matrículas y certificaciones laborales presentados por el/la servidor/a, de igual manera se verifica el perfil del aspirante conforme al Manual de funciones y competencias laborales de los/as servidores/as del IDIPRON, así como la entrega de la documentación para la posesión requerida en el formato “Verificación de requisitos para la posesión en planta A-GDH-FT-055”. Para el caso de los encargos se hace revisión de la evaluación de desempeño. 
</t>
  </si>
  <si>
    <t>NO SE HA MATERIALIZADO EL RIESGO</t>
  </si>
  <si>
    <t>*Actuación administrativa: reunión entre la Oficina Asesora Jurídica, la Subdirección Técnica de Desarrollo Humano y la persona involucrada con el fin de que dé claridad a los hechos.
*Remitir el caso al grupo de Trabajo de Control Interno Disciplinario
*Si la decisión no es a favor del involucrado, se debe hacer la revocatoria del acto administrativo del nombramiento de la persona, de acuerdo con la normatividad vigente.
*Informar a los entes de control y la Fiscalía para que se inicien las actuaciones correspondientes.</t>
  </si>
  <si>
    <t>Realizar una capacitación dirigida al nivel Directivo sobre el procedimiento para los differentes tipos de nombramiento en el Instituto</t>
  </si>
  <si>
    <t>LISTADOS DE ASISTENCIA</t>
  </si>
  <si>
    <r>
      <rPr>
        <b/>
        <u/>
        <sz val="16"/>
        <color theme="1"/>
        <rFont val="Times New Roman"/>
        <family val="1"/>
      </rPr>
      <t>Primer Monitoreo:</t>
    </r>
    <r>
      <rPr>
        <sz val="16"/>
        <color theme="1"/>
        <rFont val="Times New Roman"/>
        <family val="1"/>
      </rPr>
      <t xml:space="preserve"> El dia 23 de abril de 2021 se realiza la capacitación dirigida al nivel directivo sobre los diferentes tipos de nombramiento en el Instituto. En esta capacitación participaron 11 personas, se entrega como evidencia la presentación de la capacitación y el listado de asistencia. 
Para este cuatrimestre ingresaron dos funcionarios, se adjunta evidencia en word los soportes de los controles aplicados en el ingreso.
Se solicitó a las entidades educativas y empresas mediante oficio o correo electrónico, la validación de los títulos académicos, tarjetas, matrículas y certificaciones laborales presentados por el/la servidor/a, de igual manera se analizó el perfil del aspirante conforme al Manual de funciones y competencias laborales de los/as servidores/as del IDIPRON, así como la entrega de la documentación para la posesión requerida en el formato “Verificación de requisitos para la posesión en planta A-GDH-FT-055”. Para el caso de los encargos se hace revisión de la evaluación de desempeño.
</t>
    </r>
    <r>
      <rPr>
        <b/>
        <u/>
        <sz val="16"/>
        <color theme="1"/>
        <rFont val="Times New Roman"/>
        <family val="1"/>
      </rPr>
      <t/>
    </r>
  </si>
  <si>
    <t xml:space="preserve">PROFESIONAL UNIVERSITARIO ÁREA DE CARRERA ADMINISTRATIVA </t>
  </si>
  <si>
    <r>
      <rPr>
        <b/>
        <sz val="16"/>
        <color theme="1"/>
        <rFont val="Times New Roman"/>
        <family val="1"/>
      </rPr>
      <t xml:space="preserve">EFICACIA:
RESULTADO DE </t>
    </r>
    <r>
      <rPr>
        <sz val="16"/>
        <color theme="1"/>
        <rFont val="Times New Roman"/>
        <family val="1"/>
      </rPr>
      <t xml:space="preserve">
Cumplimiento actividad capacitación nivel directivo IDIPRON = (1 capacitación efectuada / 1 capacitacion planeada) *100
(1/1) *100 = 100%</t>
    </r>
  </si>
  <si>
    <t xml:space="preserve">
Se realizó el análisis de la descripción de la actividad de control la cual es solicitar  a las entidades educativas y empresas mediante oficio o correo la validación de los títulos académicos, tarjetas, matrículas entre otros así como la entrega de la documentación requerida en el formato verificación de reqisitos para la posesión de planta A-GDH-FT-005, al verificar los soportes para esta acción se pudo constar que  el área de Desarrollo Humano, realizó capacitación sobre los diferentes tipos de nombramiento la cual iba dirigida al nivel directivo en esta  participaron 11 personas, al validar el listado se observó que no participaron los directivos solamente  dos asesores.
Con respecto al ingreso de los dos funcionarios  se pudo contatar  los soportes de los controles aplicados en el ingreso.
En la columna periodo de ejecución de las acciones se recomienda verificar la vigencia esto porque aparece 31/12/2020 y estamos realizando seguimiento a la vigencia 2021.
Si se analizaron los controles para  este riesgo, se  identificaron las actividaes de control de acuerdo al riesgo para área de Desarrollo Humano.  
Los controles definidos si atienden la mitigación del riesgo pero se sugiere continuar con el seguimiento a los controles establecidos.
Se identifica los responsables asignados para la ejecución de los controles.
Si cuenta con periocidad en los controles.
El proceso soporto evidencias de las acciones implementadas, cuenta con indicadores los cuales facilitan la medición del cumplimiento de la ejecución del control en aras de determinar la efectividad de los controles en la mitigación del riesgo. Para este primer seguimiento se dió cumplimiento del 100% porque se realizó la capacitación pero si esta era dirigida al grupo directivo la población que participó no cumpliria con este objetivo.
Continuar con los controles para la mitigación del riesgo.
7. ¿Se enunciaron acciones de mejora?  
8. ¿Mejoraron los controles? </t>
  </si>
  <si>
    <t xml:space="preserve">
Se realizó el análisis de la descripción de la actividad de control la cual es solicitar  a las entidades educativas y empresas mediante oficio o correo la validación de los títulos académicos, tarjetas, matrículas entre otros así como la entrega de la documentación requerida en el formato verificación de reqisitos para la posesión de planta A-GDH-FT-005, al verificar los soportes para esta acción se pudo constar que  el área de Desarrollo Humano, realizó capacitación sobre los diferentes tipos de nombramiento la cual iba dirigida al nivel directivo en esta  participaron 11 personas, al validar el listado se observó que no participaron los directivos solamente  dos asesores.
Con respecto al ingreso de los dos funcionarios no se pudo observar la evidencia de los work entregados.
En la columna periodo de ejecución de las acciones se recomienda verificar la vigencia esto porque aparece 31/12/2020 y estamos realizando seguimiento a la vigencia 2021.
1- ¿Se analizaron los controles?  
Si se analizaron los controles para  este riesgo, se  identificaron las actividaes de control de acuerdo al riesgo para área de Desarrollo Humano.  
2. Efectividad de los controles: ¿Previenen o detectan las causas, son confiables para la mitigación del riesgo?
Los controles definidos si atienden la mitigación del riesgo pero se sugiere continuar con el seguimiento a los controles establecidos.
3. Responsable de los controles: ¿Cuentan con responsables para ejercer la actividad?  
Se identifica los responsables asignados para la ejecución de los controles.
4. Periodicidad de los controles: ¿Son oportunos para la mitigación del riesgo? 
Si cuenta con periocidad en los controles.
5. Evidencias de los controles: ¿Se cuenta con pruebas del control? 
El proceso soporto evidencias de las acciones implementadas, cuenta con indicadores los cuales facilitan la medición del cumplimiento de la ejecución del control en aras de determinar la efectividad de los controles en la mitigación del riesgo. Para este primer seguimiento se dió cumplimiento del 100% porque se realizó la capacitación pero si esta era dirigida al grupo directivo la población que participó no cumpliria con este objetivo.
6. Si la respuesta en alguna de las preguntas de control es NO.   Informe si propuso alguna acción 
Continuar con los controles para la mitigación del riesgo.
7. ¿Se enunciaron acciones de mejora?  
8. ¿Mejoraron los controles? </t>
  </si>
  <si>
    <r>
      <rPr>
        <b/>
        <sz val="16"/>
        <color theme="1"/>
        <rFont val="Times New Roman"/>
        <family val="1"/>
      </rPr>
      <t xml:space="preserve">EFECTIVIDAD:
 RESULTADO DE 
</t>
    </r>
    <r>
      <rPr>
        <sz val="16"/>
        <color theme="1"/>
        <rFont val="Times New Roman"/>
        <family val="1"/>
      </rPr>
      <t>Efectividad en el nombramiento de funcionarios=
((# de funcionarios nombrados con el cumplimiento de requisitos / # Total de funcionarios nombrados en el periodo) x 100
 (2/2) * 100 = 100%</t>
    </r>
  </si>
  <si>
    <t>La combinación de factores como solicitudes del nivel directivo para  vincular un servidor, la
omisión en el cumplimiento de los requisitos del cargo, o el recibimiento de dádivas para favorecer a un aspirante, pueden ocasionar la posesión de servidores que no cumplan con los requisitos mínimos para el cargo</t>
  </si>
  <si>
    <t>POR DEMANDA</t>
  </si>
  <si>
    <t xml:space="preserve">ÁREA DE BIENESTAR </t>
  </si>
  <si>
    <t>Fallas en la verificación de requisitos, evaluación y calificación de las y los aspirantes al incentivo no pecuniario educación formal.
Favorecimiento a un/a servidor/a para el otorgamiento del crédito.</t>
  </si>
  <si>
    <t>Autorizar desembolsos de créditos educativos condonables a servidoras o servidores públicos sin el cumplimiento de los requisitos establecidos en el reglamento operativo.</t>
  </si>
  <si>
    <t>1. Desviación de recursos presupuestales.
2. Reducción de las posibilidades de acceso de otros Servidoras y/o Servidores Públicos que aspiran a este incentivo.
3. Acciones administrativas y fiscales por parte de los entes de control.</t>
  </si>
  <si>
    <t>Se cuenta con el Reglamento Operativo del fondo ICETEX IDIPRON y se realizan reuniones semestrales con el Comité Operativo y la Junta Administradora del fondo ICETEX IDIPRON para la verificación de requisitos, evaluación, calificación y adjudicación de créditos condonables mediante el diligenciamiento de los siguientes formatos “Matriz requisitos para acceder al incentivo educación formal  A-GDH-FT-025”, “ Criterios para otorgar créditos educativos - incentivo educación formal A-GDH-FT-031” y “Formulario de inscripción incentivo no pecuniario educación formal A-GDH-FT-034”</t>
  </si>
  <si>
    <t xml:space="preserve">Se aplicaría la causal definitiva de desembolso contenida en el reglamento operativo, que hace referencia a la comprobación de presentación de documentación falsa 
Se inicia el correspondiente proceso disciplinario.
Se procederá a realizar el proceso de reintegro de la financiación. </t>
  </si>
  <si>
    <r>
      <rPr>
        <b/>
        <u/>
        <sz val="16"/>
        <color theme="1"/>
        <rFont val="Times New Roman"/>
        <family val="1"/>
      </rPr>
      <t>Primer Monitoreo:</t>
    </r>
    <r>
      <rPr>
        <sz val="16"/>
        <color theme="1"/>
        <rFont val="Times New Roman"/>
        <family val="1"/>
      </rPr>
      <t xml:space="preserve"> no se reportan los indicadores de eficacia y efectividad, debido a que desde IDIPRON no se abriran más convocatorias, el nuevo convenio sera manejado por el Departamento Administrativo del Servicio Civil Distrital a través del FRADEC. 
Se solicita la eliminación del riesgo toda vez que el convenio ya no sera administrado por parte de la entidad. 
Es preciso aclarar que desde IDIPRON se realizara la divulgacion, seguimiento y acompañamiento del convenio, pero DASCD estara encargado de la convocatoria y desembolsos. </t>
    </r>
    <r>
      <rPr>
        <b/>
        <u/>
        <sz val="16"/>
        <color theme="1"/>
        <rFont val="Times New Roman"/>
        <family val="1"/>
      </rPr>
      <t/>
    </r>
  </si>
  <si>
    <t xml:space="preserve">PROFESIONAL UNIVERSITARIO ÁREA DE BIENESTAR </t>
  </si>
  <si>
    <t xml:space="preserve">
Se realizó el análisis de la descripción de la actividad de control la cual es contar con el Reglamento Operativo del fondo ICETEX IDIPRON para verificación de requisitos, evaluación, calificación y adjudicación de créditos condonables mediante las reuniones semestrales con el Comité Operativo y la Junta Administradora del fondo ICETEX IDIPRON teniendo en cuenta los  formatos “Matriz requisitos para acceder al incentivo educación formal  A-GDH-FT-025”, “ Criterios para otorgar créditos educativos - incentivo educación formal A-GDH-FT-031” y “Formulario de inscripción incentivo no pecuniario educación formal A-GDH-FT-034”. al confrontar las acciones se evidencia la solicitud por parte del área de Bienestar para eliminar el riesgo porque este convenio no va ser adminsitrado por la Entidad y pasa a ser manejado por el Departamento Adminsitrativo del Servicio Civil Distrital a través del FRADEC por esto no anexaron evidencias.
En la columna periodo de ejecución de las acciones se recomienda verificar la vigencia esto porque aparece 31/12/2020 y estamos realizando seguimiento a la vigencia 2021.
No se analizaron los controles para  este riesgo, porque no se realizaron convocatorias además el área de Desarrollo Humano - Bienestar solicita la eliminación del riesgo. 
No se pudo evidenciar si los controles mitigan el riesgo, pero es importante resaltar la solicitud del área de Bienestar de eliminar este riesgo porque el convenio no va hacer administrado por la Entidad sino va a pasar a ser administrado por el Departamento Administrativo del Servicio Civil Distrital a traves del FRADEC.
Se identifica los responsables asignados para la ejecución de los controles.
Si cuenta con periocidad en los controles.
Para este primer seguimiento no reportaron los indicadores de eficacia y efectividad porque no se van a volver a abrir convocatorias por parte de la entidad. Se recomienda que en articulación con la segunda línea de defensa se revise la eliminación del riesgo.
Continuar con los controles para la mitigación del riesgo.
7. ¿Se enunciaron acciones de mejora?  
8. ¿Mejoraron los controles? </t>
  </si>
  <si>
    <t>La combinación de factores como fallas en la verificación de requisitos, evaluación y calificación de las y los aspirantes al incentivo no pecuniario educación formal, la presentación de documentación falsa por parte de los aspirantes., pueden ocasionar la autorización de desembolsos de créditos educativos condonables a servidoras o servidores públicos sin el cumplimiento de los requisitos establecidos en el reglamento operativo.</t>
  </si>
  <si>
    <t>Semestral</t>
  </si>
  <si>
    <t xml:space="preserve">1. Que se den directrices que van en contravía de la normatividad que regulan los planes de Bienestar.
2. El  plan de bienestar no se formula de acuerdo al resultado de la encuesta de necesidades y expectativas en materia de bienestar. </t>
  </si>
  <si>
    <t>Desvío de recursos presupuestales asignados al área de  bienestar social para realizar otras actividades no contempladas en el Plan Anual de Bienestar Social e Incentivos</t>
  </si>
  <si>
    <t>1. Incurrir en el delito de peculado por destinación oficial diferente.
2. Perjudicar la calidad de vida laboral y personal de los y los Servidores públicos del Instituto.
3. Imposición de sanciones administrativas, fiscales, y penales.</t>
  </si>
  <si>
    <t xml:space="preserve">
Se cuenta con el Procedimiento “Bienestar social e incentivos A-GDH-PR-004” el cual contiene los lineamientos y registros necesarios para evitar el desvió de recursos asignados al PABS
</t>
  </si>
  <si>
    <t>Comunicar mediante memorando y adjuntando las evidencias de la ocurrencia de los hechos a la Oficina asesora jurídica y el Grupo de trabajo de control interno disciplinario.</t>
  </si>
  <si>
    <t>Realizar una verificación previa de la actividad a realizar para revisar que cumpla con los criterios de calidad, orientada a los funcionarios objeto del contrato y con afectación presupuestal definida.</t>
  </si>
  <si>
    <t>1. Cotización de la actividad
2. Base de datos del personal Idipron.
3. Registro Presupuestal</t>
  </si>
  <si>
    <r>
      <rPr>
        <b/>
        <u/>
        <sz val="16"/>
        <color theme="1"/>
        <rFont val="Times New Roman"/>
        <family val="1"/>
      </rPr>
      <t>Primer Monitoreo:</t>
    </r>
    <r>
      <rPr>
        <sz val="16"/>
        <color theme="1"/>
        <rFont val="Times New Roman"/>
        <family val="1"/>
      </rPr>
      <t xml:space="preserve">  no se reporta avance en la ejecución del indicador de efectividad  debido  a que el proceso contractual del Plan Anual de Bienestar Social e Incentivos está en revisión por parte de la STDH, por lo cual no se han ejecutado actividades con costo, y el cumplimiento de las visitas previas depende de su ejecución y las medidas sanitarias decretadas por el Gobierno Nacional y Distrital.
</t>
    </r>
    <r>
      <rPr>
        <sz val="16"/>
        <color theme="1"/>
        <rFont val="Times New Roman"/>
        <family val="1"/>
      </rPr>
      <t xml:space="preserve">
</t>
    </r>
  </si>
  <si>
    <t xml:space="preserve">
Se realizó el análisis de la descripción de la actividad de control la cual es el procedimiento  “Bienestar social e incentivos A-GDH-PR-004” este contiene los lineamientos y registros necesarios para evitar el desvió de recursos asignados al PABS, al confrontar las evidencias estas no fueron reportadas porque no se realizó avance en la ejecución del proceso contractual del Plan anual de bienestar social e incentivos ya que se encuentra en revisíón por parte de la STDH.   
En la columna periodo de ejecución de las acciones se recomienda verificar la vigencia esto porque aparece 31/12/2020 y estamos realizando seguimiento a la vigencia 2021.
No se analizaron los controles para  este riesgo, porque no suminitraron soportes de los mismos.  
Los controles definidos si atienden la mitigación del riesgo pero se sugiere continuar con el seguimiento a los controles establecidos.
Se identifica los responsables asignados para la ejecución de los controles.
Si cuenta con periocidad en los controles pero se recomienda tener encuenta las sugerencias antriormente mencionadas.
El proceso no reporta avance en la ejecución del indicador por que el proceso contratual del Plan Anual de Bienestar Social e incentivos se encuentra en revisión..
Continuar con los controles para la mitigación del riesgo.
7. ¿Se enunciaron acciones de mejora?  
8. ¿Mejoraron los controles? </t>
  </si>
  <si>
    <r>
      <rPr>
        <b/>
        <sz val="16"/>
        <color theme="1"/>
        <rFont val="Times New Roman"/>
        <family val="1"/>
      </rPr>
      <t xml:space="preserve">EFECTIVIDAD:
 RESULTADO DE 
</t>
    </r>
    <r>
      <rPr>
        <sz val="16"/>
        <color theme="1"/>
        <rFont val="Times New Roman"/>
        <family val="1"/>
      </rPr>
      <t>Efectividad del
Plan de Bienestar
=
# de actividades ejecutadas con costo de acuerdo a los establecido en el PABS / # actividades programadas con costo en el Plan de Bienestar x 100
=(0/10)=0%</t>
    </r>
  </si>
  <si>
    <t>La combinación de factores como directrices que van en contravía de la normatividad que regulan los planes de Bienestar, que el  plan de bienestar no se formula de acuerdo al resultado de la encuesta de necesidades y expectativas en materia de bienestar , pueden ocasionar el desvío de recursos presupuestales asignados al área de  bienestar social para realizar otras actividades no contempladas en el Plan Anual de Bienestar Social e Incentivos establecidos en el reglamento operativo.</t>
  </si>
  <si>
    <t>ANUAL</t>
  </si>
  <si>
    <t>ÁREA DE SEGURIDAD Y SALUD EN EL TRABAJO</t>
  </si>
  <si>
    <t>1. No realizar un adecuado seguimiento a las obligaciones contractuales de los contratistas y/o proveedores que prestarán servicios o venderán bienes.
2. Que la ficha técnica y los estudios previos no cuenten con criterios suficientemente claros frente a la calidad que se requiere en cada uno de los servicios y/o bienes a adquirir</t>
  </si>
  <si>
    <t xml:space="preserve">
Pago por servicios o bienes omitiendo  la verificación de estándares establecidos en los contratos de prestación de servicios.</t>
  </si>
  <si>
    <t>1. Servicios o bienes deficientes o en condiciones que no son las adecuadas.
2. Desaprovechamiento de los recursos económicos del Instituto</t>
  </si>
  <si>
    <t>En el Instituto se ha documentado el Manual de contratación A-GCO-MA-002 , el Manual de supervisión e interventoría A-GCO-MA-001, adicionalmente en la vigencia se elabora y/o actualiza el Plan Anual de Adquisiciones- PAA y el Área de SST cuenta con bases de datos para el seguimiento de los procesos contractuales</t>
  </si>
  <si>
    <t>Actuación administrativa: reunión entre la Oficina Asesora Jurídica, la Subdirección Técnica de Desarrollo Humano y el proveedor involucrado, con el fin de que subsane la situación presentada.</t>
  </si>
  <si>
    <r>
      <rPr>
        <b/>
        <u/>
        <sz val="16"/>
        <color theme="1"/>
        <rFont val="Times New Roman"/>
        <family val="1"/>
      </rPr>
      <t>Primer Monitoreo:</t>
    </r>
    <r>
      <rPr>
        <sz val="16"/>
        <color theme="1"/>
        <rFont val="Times New Roman"/>
        <family val="1"/>
      </rPr>
      <t xml:space="preserve"> Para el primer cuatrimestre de la vigencia se continuó con el seguimiento mensual al PAA y a los pagos realizados a los contratos que se encuentran en ejecución a través de la matriz de seguimiento al PAA adoptada por el área SST. Se adjunta como evidencia 6 Informes de supervisión de contratos  y  Matriz de seguimiento al PAA.
En la vigencia 2021 no se han suscrito nuevos contratos.
</t>
    </r>
    <r>
      <rPr>
        <sz val="16"/>
        <color theme="1"/>
        <rFont val="Times New Roman"/>
        <family val="1"/>
      </rPr>
      <t xml:space="preserve">
</t>
    </r>
  </si>
  <si>
    <t xml:space="preserve"> CONTRATISTA  PROFESIONAL ESPECIALIZADO</t>
  </si>
  <si>
    <t xml:space="preserve">
Se realizó el análisis de la descripción de la actividad de control la cual es el Manual de contratación A-GCO-MA-002 , el Manual de supervisión e interventoría A-GCO-MA-001, adicionalmente en la vigencia se elabora y/o actualiza el Plan Anual de Adquisiciones- PAA y el Área de SST cuenta con bases de datos para el seguimiento de los procesos contractuales, al confrontar con las acciones implementadas se pudo constatar que se realizó seguimiento al PAA y por medio de los informes de supervisión de contratos estos de la vigencia 2020, para este seguimiento no se suscribieron contratos.
En la columna periodo de ejecución de las acciones se recomienda verificar la vigencia esto porque aparece 31/12/2020 y estamos realizando seguimiento a la vigencia 2021.
Si se analizaron los controles para  este riesgo.  
Los controles definidos si atienden la mitigación del riesgo pero se sugiere continuar con el seguimiento a los controles establecidos.
Se identifica los responsables asignados para la ejecución de los controles.
Si cuenta con periocidad en los controles pero se recomienda tener encuenta las sugerencias antriormente mencionadas.
No se reportaron indicadores porque no se han suscrito contratos durante la vigencia.
Continuar con los controles para la mitigación del riesgo.
7. ¿Se enunciaron acciones de mejora?  
8. ¿Mejoraron los controles? </t>
  </si>
  <si>
    <t>La combinación de factores como el no realizar un adecuado seguimiento a las obligaciones contractuales de los contratistas y/o proveedores que prestarán servicios o venderán bienes, y que la ficha técnica y los estudios previos no cuenten con criterios suficientemente claros frente a la calidad que se requiere en cada uno de los servicios y/o bienes a adquirir, pueden ocasionar el pago por servicios o bienes omitiendo  la verificación de estándares establecidos en los contratos de prestación de servicios.</t>
  </si>
  <si>
    <t xml:space="preserve">
ÁREA DE NÓMINA Y LIQUIDACIONES</t>
  </si>
  <si>
    <t>1. Manipulación de las claves de la base de datos del Área Nomina por otros  funcionarios tanto del Área como del Área de Sistemas.
2. Debilidad en los controles para las claves de la base de datos del Área de Nómina.
3. Divulgación de la clave de acceso de la base de datos del Área de Nómina.</t>
  </si>
  <si>
    <t>Uso de la información de la base de datos del Área de Nómina, con intereses particulares.</t>
  </si>
  <si>
    <t>1. Modificación de la información confidencial de los/as funcionarios/as de planta.
2. Realizar pagos indebidos que favorezcan al/a funcionario/a o algún tercero</t>
  </si>
  <si>
    <t>En el Área de Nomina y Liquidaciones se realiza la instalación del Módulo “SYSMAN Nómina” (Acces) en cada equipo el cual  tiene asignadas claves de acceso al Módulo  para cada usuario y los permisos son controlados  en la instalación del Módulo, adicionalmente se realiza revisión manual en un archivo Excel de valores y cantidades por parte del responsable del Área de Nómina y el profesional de liquidación.</t>
  </si>
  <si>
    <t>1. Solicitar al funcionario afectado, la devolución de los dineros cancelados erróneamente.
2. Realizar los ajustes correspondientes de la información en la base de datos de Nómina.</t>
  </si>
  <si>
    <r>
      <t xml:space="preserve">Revisar mensualmente los factores salariales y/o porcentajes </t>
    </r>
    <r>
      <rPr>
        <u/>
        <sz val="16"/>
        <color theme="1"/>
        <rFont val="Times New Roman"/>
        <family val="1"/>
      </rPr>
      <t>susceptibles de modificación</t>
    </r>
    <r>
      <rPr>
        <sz val="16"/>
        <color theme="1"/>
        <rFont val="Times New Roman"/>
        <family val="1"/>
      </rPr>
      <t xml:space="preserve"> para verificar que no se ha modificado  la información</t>
    </r>
  </si>
  <si>
    <t>Base de datos en Excel "Control de factores salariales y porcentajes.</t>
  </si>
  <si>
    <r>
      <rPr>
        <b/>
        <u/>
        <sz val="16"/>
        <color theme="1"/>
        <rFont val="Times New Roman"/>
        <family val="1"/>
      </rPr>
      <t xml:space="preserve">Primer Monitoreo: </t>
    </r>
    <r>
      <rPr>
        <sz val="16"/>
        <color theme="1"/>
        <rFont val="Times New Roman"/>
        <family val="1"/>
      </rPr>
      <t xml:space="preserve">Se elaboró e implementó una base de datos en excel para realizar el control de factores salariales y porcentajes a partir del año 2020, se realiza seguimiento mensual , en el primer cuatrimestre se han realizado cuatro (4) seguimientos.
En el primer cuatrimestre se presentaron cuatro (4)  hallazgos, de los cuales se realizaron cuatro  (4)  ajustes antes de cancelar la nómina,  teniendo un efectividad del 100%.
La instalación del Módulo “SYSMAN Nómina” (Acces) se encuentra en cada equipo del personal de Nómina (6 usuarios) el cual  tiene asignadas claves de acceso al Módulo  para cada usuario y los permisos son controlados  en la instalación del Módulo.
Se adjunta registro fotográfico de la instalación del módulo Sysman en los compuradores.
</t>
    </r>
    <r>
      <rPr>
        <sz val="16"/>
        <color theme="1"/>
        <rFont val="Times New Roman"/>
        <family val="1"/>
      </rPr>
      <t xml:space="preserve">
</t>
    </r>
  </si>
  <si>
    <t>PROFESIONAL UNIVERSITARIO ÁREA DE NÓMINA Y LIQUIDACIONES</t>
  </si>
  <si>
    <r>
      <rPr>
        <b/>
        <sz val="16"/>
        <color theme="1"/>
        <rFont val="Times New Roman"/>
        <family val="1"/>
      </rPr>
      <t xml:space="preserve">EFICACIA:
</t>
    </r>
    <r>
      <rPr>
        <sz val="16"/>
        <color theme="1"/>
        <rFont val="Times New Roman"/>
        <family val="1"/>
      </rPr>
      <t xml:space="preserve">
</t>
    </r>
    <r>
      <rPr>
        <b/>
        <sz val="16"/>
        <color theme="1"/>
        <rFont val="Times New Roman"/>
        <family val="1"/>
      </rPr>
      <t xml:space="preserve">RESULTADO DE </t>
    </r>
    <r>
      <rPr>
        <sz val="16"/>
        <color theme="1"/>
        <rFont val="Times New Roman"/>
        <family val="1"/>
      </rPr>
      <t xml:space="preserve">
Cumplimiento en la revisión mensual de los factores salariales y/o porcentajes suceptibles de modificación = #  de revisiones ejecutadas/ 12 revisiones  planeadas *100
(4/12)*100= 33%</t>
    </r>
  </si>
  <si>
    <t xml:space="preserve">
Se realizó el análisis de la descripción de la actividad de control la cual es el Módulo “SYSMAN Nómina” (Acces) este módulo fue ubicado en cada equipo el cual  tiene asignadas claves de acceso al Módulo  para cada usuario y los permisos son controlados  en la instalación del Módulo, adicionalmente se realizó revisión manual en un archivo Excel de valores y cantidades por parte del responsable del Área de Nómina y el profesional de liquidación. MA-002 , al validar los soportes se observaron la base de datos en excel para realizar el control de factores salariales y porcentaje a partir del año 2020.
En la columna periodo de ejecución de las acciones se recomienda verificar la vigencia esto porque aparece 31/12/2020 y estamos realizando seguimiento a la vigencia 2021.
Si se analizaron los controles para  este riesgo.  
Los controles definidos si atienden la mitigación del riesgo pero se sugiere continuar con el seguimiento a los controles establecidos.
Se identifica los responsables asignados para la ejecución de los controles.
Si cuenta con periocidad en los controles pero se recomienda tener encuenta las sugerencias antriormente mencionadas.
Se dió cumplimiento al indicador con un porcentaje del 33,3%
Continuar con los controles para la mitigación del riesgo.
7. ¿Se enunciaron acciones de mejora?  
8. ¿Mejoraron los controles? </t>
  </si>
  <si>
    <r>
      <rPr>
        <b/>
        <sz val="16"/>
        <color theme="1"/>
        <rFont val="Times New Roman"/>
        <family val="1"/>
      </rPr>
      <t xml:space="preserve">EFECTIVIDAD:
 RESULTADO DE 
</t>
    </r>
    <r>
      <rPr>
        <sz val="16"/>
        <color theme="1"/>
        <rFont val="Times New Roman"/>
        <family val="1"/>
      </rPr>
      <t xml:space="preserve">Efectividad en la revisión de los factores  salariales y/o porcentajes suceptibles de modificación =
(# de revisiones en las que se presentó hallazgo y se ajustó/ # de hallazgos presentados) x 100
(4/4)*100 = 100%
</t>
    </r>
  </si>
  <si>
    <t>La combinación de factores como manipulación de las claves de la base de datos del Área Nomina por otros/as  funcionarios/as tanto del Área como del Área de Sistemas, debilidades en los controles para las claves de la base de datos del Área de Nómina y la divulgación de la clave de acceso de la base de datos del Área de Nómina, pueden ocasionar el uso de la información de la base de datos del Área de Nómina, con intereses particulares.</t>
  </si>
  <si>
    <t>Cuando se otorga acceso de consulta a un usuario.</t>
  </si>
  <si>
    <t xml:space="preserve">
ÁREA DE CAPACITACIÓN</t>
  </si>
  <si>
    <t>1. Debilidad en el seguimiento a las obligaciones contractuales del contratista.
2. Que la ficha técnica y los estudios previos no cuenten con los criterios claros frente a la calidad que se requiere en cada una de las capacitaciones.</t>
  </si>
  <si>
    <t>Pago por servicios de capacitación que no cumplan con los estándares establecidos de acuerdo con el contrato de prestación de servicios suscrito.</t>
  </si>
  <si>
    <t>1. procesos de capacitación débiles.
2. Desaprovechamiento de los recursos.
3. Fragilidad en el fortalecimiento de las competencias laborales y comportamentales de los servidores públicos</t>
  </si>
  <si>
    <t>En el Manual de Procesos y procedimientos se dispone del Procedimiento "Ejecución de capacitaciones A-GDH-PR-011"  y los formatos  " ficha técnica de la capacitación    A-GDH-FT-073”, adicionalmente el Área de Capacitación realiza revisión de cada una de las temáticas a desarrollar y las presentaciones a utilizar en la capacitación, previo al desarrollo de la misma por parte del supervisor</t>
  </si>
  <si>
    <t xml:space="preserve">Requerimiento al contratista frente a la inconformidad que se presenta por el no cumplimiento de objetivos de la capacitación              </t>
  </si>
  <si>
    <r>
      <rPr>
        <b/>
        <u/>
        <sz val="16"/>
        <color theme="1"/>
        <rFont val="Times New Roman"/>
        <family val="1"/>
      </rPr>
      <t>Primer Monitoreo:</t>
    </r>
    <r>
      <rPr>
        <sz val="16"/>
        <color theme="1"/>
        <rFont val="Times New Roman"/>
        <family val="1"/>
      </rPr>
      <t xml:space="preserve"> Para la vigencia 2021 el PIC fue aprobado  el 25 de enero, mediane el acto administrativo No. 119 de 2021, durante los meses de febrero y marzo  se inició con la elaboración de los requerimientos, anexo técnico y  del estudio de mercado,  con el fin de adelantar el proceso contractual de los Procesos de fomacion  que haran parte del contrato de capacitación 2021.  El 20 de abril se radicó la documentación elaborada de acuerdo con los lineamientos dados por  por el Comite Estructurador,  a la Oficina Asesora Juridica para la elaboración del contrato.
Una vez inicie la ejecución del Contrato se dará continuidad con  la revisión de cada una de las temáticas a desarrollar y las presentaciones a utilizar en cada una de las capacitaciones con costo, previo a la presentación  de la misma por parte del supervisor.
</t>
    </r>
    <r>
      <rPr>
        <b/>
        <u/>
        <sz val="16"/>
        <color theme="1"/>
        <rFont val="Times New Roman"/>
        <family val="1"/>
      </rPr>
      <t/>
    </r>
  </si>
  <si>
    <t>AUXILIAR ADMINISTRATIVO  ÁREA DE CAPACITACIÓN</t>
  </si>
  <si>
    <t xml:space="preserve">
Se realizó el análisis de la descripción de la actividad de control la cual es el procedimiento "Ejecución de capacitaciones A-GDH-PR-011"  y los formatos  " ficha técnica de la capacitación    A-GDH-FT-073”, adicionalmente el Área de Capacitación realiza revisión de cada una de las temáticas a desarrollar y las presentaciones a utilizar en la capacitación, previo al desarrollo de la misma por parte del supervisor, al validar los soportes se pudo constatar que el PIC fue aprobado el 25 de enero 2021 y el 20 de abril se radicó la documentación elaborada de acuerdo con los lineamientos dados por el Comité Estructurador,.
 En la columna periodo de ejecución de las acciones se recomienda verificar la vigencia esto porque aparece 31/12/2020 y estamos realizando seguimiento a la vigencia 2021.
Si se analizaron los controles para  este riesgo.  
Los controles definidos si atienden la mitigación del riesgo pero se sugiere continuar con el seguimiento a los controles establecidos.
Se identifica los responsables asignados para la ejecución de los controles.
Si cuenta con periocidad en los controles pero se recomienda tener encuenta las sugerencias antriormente mencionadas.
No se reportaron indicadores porque no se han suscrito contratos durante la vigencia.
Continuar con los controles para la mitigación del riesgo.
7. ¿Se enunciaron acciones de mejora?  
8. ¿Mejoraron los controles? </t>
  </si>
  <si>
    <t>La combinación de factores como debilidad en el seguimiento a las obligaciones contractuales del contratista, que la ficha técnica y los estudios previos no cuenten con los criterios claros frente a la calidad que se requiere en cada una de las capacitaciones, pueden ocasionar el pago por servicios de capacitación que no cumplan con los estándares establecidos de acuerdo con el contrato de prestación de servicios suscrito.</t>
  </si>
  <si>
    <t xml:space="preserve">1. ÁREA DE CARRERA ADMINISTRATIVA:
Riesgo 1: Se modifica en la encuesta de impacto las respuestas a la preguntas:
¿Afectar al grupo de funcionarios del proceso?: si
¿Dar lugar a procesos fiscales?: si
Los ajustes anteriores no afectan el impacto, se mantiene en MAYOR.
Se ajusta la redacción de los controles.
Se incluye en acciones de contingencia el remitir caso al Grupo de Trabajo de Control Interno Disciplinario 
2.  ÁREA DE BIENESTAR:
Se modifica la redacción de la causa N°1 baja rigurosidad por fallas, debido a que con la creación de formatos se contribuyó a la rigurosidad en el estudio.
Se modifica la causa N°2 a el favorecimiento a un/a servidor/a para el otorgamiento del crédito.
Se modifica en la encuesta de impacto la respuesta a la pregunta: ¿Dar lugar al detrimento de calidad de vida de la comunidad por la pérdida? con respuesta negativa.
Se ajusta la redacción de los controles.
Se formulan dos indicadores para el riesgo conforme al instructivo de los mapas de riesgo de corrupción, con sus correspondientes hojas de vida.
3.  ÁREA DE SEGURIDAD Y SALUD EN EL TRABAJO 
Se disminuye la probabilidad del riesgo a “rara vez” debido a que el riesgo no se ha materializado.
Se ajusta la redacción de los controles.
Se formulan dos indicadores para el riesgo conforme al instructivo de los mapas de riesgo de corrupción, con sus correspondientes hojas de vida.
4. ÁREA DE NÓMINA Y LIQUIDACIONES:
Riesgo 1: Se modifica en la encuesta de impacto las respuestas a la preguntas:
¿Afectar el cumplimiento de misión de la Entidad?: no
¿Afectar la imagen regional?: no
1.4 ÁREA DE CAPACITACIÓN:
Se modifica la redacción de la causa N°1 que no se realice un adecuado seguimiento a las obligaciones por debilidad en el seguimiento a las obligaciones.
Se disminuye la probabilidad del riesgo a “rara vez” debido a que el riesgo no se ha materializado.
Se elabora encuesta de impacto generando como resultado un impacto mayor.
Se ajusta la redacción de los controles.
Se da continuidad a la implementación del modelo pedagógico de capacitación, se formulan los indicadores de eficacia y efectividad.
Se elaboran para el Mapa de Riesgos de Corrupción todas las hojas de vida y encuestas de impacto en los formatos actualizados.
Se elaboran todas las hojas de vida para el Mapa de Riesgos de Gestión.
</t>
  </si>
  <si>
    <t>ALEJANDRA PÁRAMO-PROFESIONAL UNIVERITARIO
JAVIER BUSTAMANTE-CONTRATISTA ASESOR
ALEJANDRA MALAVER- PROFESIONAL UNIVERSITARIO
ESPERANZA ARENAS-CONTRATISTA ASESOR
EDWIN ZAID RIVERA-AUXILIAR ADMINISTARTIVO
DANIEL PINEDA-CONTRATISTA PROFESIOANL ESPECIALIZADO
ANY JACKELINE ROJAS PINILLA-PROFESIONAL UNIVERITARIO
MADELEYM BRISEÑO-TÉCNICO  ADMINISTRATIVO
HECTOR HAROLD RODRÍGUEZ-PROFESIONAL UNIVERSITARIO</t>
  </si>
  <si>
    <r>
      <t xml:space="preserve">Se modifica en el Riesgo 1 el denominador pasando de 1 a 2 capacitaciones planeadas, debido a que por agenda de los Directivos no fue posible que todos asistieran en una única jornada de capacitación. 
Se modifica en los riesgos N°3 (Bienestar) y N°6 (Capacitación) las Opciones de manejo del riesgo, pasando </t>
    </r>
    <r>
      <rPr>
        <b/>
        <u/>
        <sz val="10"/>
        <color theme="1"/>
        <rFont val="Times New Roman"/>
        <family val="1"/>
      </rPr>
      <t>de</t>
    </r>
    <r>
      <rPr>
        <sz val="10"/>
        <color theme="1"/>
        <rFont val="Times New Roman"/>
        <family val="1"/>
      </rPr>
      <t xml:space="preserve"> "</t>
    </r>
    <r>
      <rPr>
        <i/>
        <sz val="10"/>
        <color theme="1"/>
        <rFont val="Times New Roman"/>
        <family val="1"/>
      </rPr>
      <t>Aceptar el Riesgo"</t>
    </r>
    <r>
      <rPr>
        <sz val="10"/>
        <color theme="1"/>
        <rFont val="Times New Roman"/>
        <family val="1"/>
      </rPr>
      <t xml:space="preserve"> </t>
    </r>
    <r>
      <rPr>
        <b/>
        <u/>
        <sz val="10"/>
        <color theme="1"/>
        <rFont val="Times New Roman"/>
        <family val="1"/>
      </rPr>
      <t>a "</t>
    </r>
    <r>
      <rPr>
        <i/>
        <sz val="10"/>
        <color theme="1"/>
        <rFont val="Times New Roman"/>
        <family val="1"/>
      </rPr>
      <t>Evitar el Riesgo".</t>
    </r>
    <r>
      <rPr>
        <sz val="10"/>
        <color theme="1"/>
        <rFont val="Times New Roman"/>
        <family val="1"/>
      </rPr>
      <t xml:space="preserve">
Se modifica en el Riesgo o Nº3 (Bienestar) el denominador del indicador de efectividad de 12 a 6 actividades programadas con costo en el Plan de Bienestar, con ocasión a la continuidad de la emergencia  sanitaria a nivel Nacional y Distrital así  como los cambios administrativos y la modificación presupuestal.
Se elimina en el Riesgo o Nº3 (Bienestar) el indicador de eficacia respecto al Cumplimiento de visitas previas, debido a que no se van a realizar  actividades con verificación previa en instalaciones, con ocasión a la continuidad de la emergencia  sanitaria a nivel Nacional y Distrital, todo se realizara de manera virtual.
Se modifica en el Riesgo o Nº6 (Capacitación) el denominador del indicador de eficacia, eliminando "de manera presencial" ya que el modelo pedagógico se puede aplicar a todo tipo de capacitación (virtual y presencial), adicionalmente por la contingencia sanitaria no se van a realizar capacitaciones presenciales lo que genera la necesidad de ajustar el indicador.
</t>
    </r>
  </si>
  <si>
    <t>SONIA MURCIA-PROFESIONAL UNIVERSITARIO
SONIA SASTOQUE-PROFESIONAL UNIVERSITARIO
ANY JACKELINE ROJAS PINILLA-PROFESIONAL UNIVERSITARIO</t>
  </si>
  <si>
    <t>Se solicita la eliminación del riesgo N° 1 de Bienestar, toda vez que el convenio ya no sera administrado por parte de la entidad (ICETEX) sino por parte del FRADEC que es el programa del Departamento Administrativo del Servicio Civil.
De acuerdo a la mesa de trabajo realizada con la Oficina Asesora de Planeación en el mes de abril de 2021, se eliminan los indicadores de los riesgos de SST y Capacitación, debido a que en el último seguimiento realizado por la Oficina de Control Interno, se verificó las actividades se ejecutaron al igual que sus indicadores en un 100% en la vigencia 2020.</t>
  </si>
  <si>
    <t>ANY JACKELINE ROJAS PINILLA-PROFESIONAL UNIVERSITARIO</t>
  </si>
  <si>
    <t xml:space="preserve"> SONIA MURCIA, EDWIN ZAID RIVERA, DANIEL PINEDA, ANY JACKELINE ROJAS PINILLA, HERNÁN SALINAS, NELVIS DÍAZ, NANCY GUANUMEN</t>
  </si>
  <si>
    <t>LUIS ALBERTO TIBAQUIRÁ</t>
  </si>
  <si>
    <t>YESID ALONSO SALAMANCA ZULUAGA</t>
  </si>
  <si>
    <t>PROFESIONALES UNIVERSITARIOS,   CONTRATISTA PROFESIONAL ESPECIALIZADO, TÉCNICO  ADMINISTRATIVO, AUXILIARES ADMINISTRATIVOS,</t>
  </si>
  <si>
    <t>ASESOR</t>
  </si>
  <si>
    <t>SUBDIRECTOR</t>
  </si>
  <si>
    <t>PROFESIONAL CONTRATISTA - OFICINA ASESORA DE PLANEACIÓN</t>
  </si>
  <si>
    <r>
      <t xml:space="preserve">
CONTROL INTERNO DISCIPLINARIO / </t>
    </r>
    <r>
      <rPr>
        <sz val="11"/>
        <color theme="1"/>
        <rFont val="Times New Roman"/>
        <family val="1"/>
      </rPr>
      <t>Fortalecer la gestión institucional mediante de las capacidades administrativas de control interno disciplinario y la gestión integral, adelantando las actuaciones relacionadas con sus servidores, determinando así la posible responsabilidad frente a la ocurrencia de las conductas disciplinables.</t>
    </r>
  </si>
  <si>
    <t>Grupo de Trabajo para el Ejercicio del Control Interno Disciplinario</t>
  </si>
  <si>
    <t>Causa 1: Divulgación de la información por parte de las personas que hacen parte del Grupo de Control Interno Disciplinario</t>
  </si>
  <si>
    <t>Inexistencia de confidencialidad de la información, los Procesos disciplinarios pueden ser desvirtuados de su principio y violación a la privacidad de los (las) investigados (as), ocasionando desviación de la gestión y abuso de poder</t>
  </si>
  <si>
    <t>* Demanda. 
* Violación al debido proceso. 
* Investigación disciplinaria al Grupo de Control Interno Disciplinario.</t>
  </si>
  <si>
    <t xml:space="preserve">
* Diligencimamiento del Acuerdo de confidencialidad al Grupo de Control Interno Disciplinario de los expedientes que obran en el Despacho.</t>
  </si>
  <si>
    <t>Se inicio proceso disciplinario</t>
  </si>
  <si>
    <t>Charlas sobre la importancia de la no divulgación de la información y las consecuencias de hacerlo.</t>
  </si>
  <si>
    <t>Acuerdo de confidencialidad del Grupo de Control Interno Disciplinario - Sistema de Información del Grupo de Trabajo para el ejercicio de Control Interno Disciplinario</t>
  </si>
  <si>
    <t xml:space="preserve">Se realizó charla sobre la importancia de la no divulgación de la información y las consecuencias de hacerlo (se anexa acta y listado de asistencia) y realiza acuerdo de confidencialidad a los integrantes del Grupo de Control Interno Disciplinario sobre los expedientes que obran en el Despacho (se anexa acuerdo de confidencialidad firmado). 
</t>
  </si>
  <si>
    <t>Coordinador Grupo de Trabajo para el Ejercicio de Control Interno Disciplinario</t>
  </si>
  <si>
    <r>
      <rPr>
        <b/>
        <sz val="11"/>
        <rFont val="Times New Roman"/>
        <family val="1"/>
      </rPr>
      <t xml:space="preserve">EFICACIA:
RESULTADO DE </t>
    </r>
    <r>
      <rPr>
        <sz val="11"/>
        <rFont val="Times New Roman"/>
        <family val="1"/>
      </rPr>
      <t xml:space="preserve">
Acuerdo de confidencialidad por parte del Grupo de Trabajo de Control Interno Disciplinario en cumplimiento del Art. 95 de la Ley 734 de 2002 / Número de miembros del Equipo CID. Acuerdo de confidencialidad por parte del Grupo de Trabajo de Control Interno Disciplinario en cumplimiento del Art. 95 de la Ley 734 de 2002: 2/2 =100%</t>
    </r>
  </si>
  <si>
    <t xml:space="preserve">Se realiza el primer seguimiento.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de enero a diciembre, cada vez que de lugar, pero no precisa la frecuencia, si es por una vez al iniciar el contrato o la relación laboral. 
Se cuenta con evidencias de los controles de forma parcial: se aporta acuerdo de confidencialidad del 20 y 25 de enero de 2021. No se aporta  acta, ni registro de asistencia de la charla sobre la importancia de la no divulgación de la información, señalada en acciones implementadas.    En el mapa 2021 cambio el riesgo,   la descripción de la acción implementada,  la acción de contingencia. No se coloca la fecha del primer seguimiento. Sobre la opción de manejo del riesgo, se coloca aceptar el riesgo; sin embargo, es de anotar que el tratamiento del riesgo no puede ser aceptar el riesgo, pues ningún riesgo de corrupción puede ser aceptado. En la parte inferior como fecha de actualización y formulación se coloca por error 23/01/2020. 
</t>
  </si>
  <si>
    <r>
      <t xml:space="preserve">EFECTIVIDAD:
 RESULTADO DE 
</t>
    </r>
    <r>
      <rPr>
        <sz val="11"/>
        <color theme="1"/>
        <rFont val="Times New Roman"/>
        <family val="1"/>
      </rPr>
      <t>Número de casos presentados frente a la no confiabilidad de la información / Número de expedientes activos.</t>
    </r>
    <r>
      <rPr>
        <b/>
        <sz val="11"/>
        <color theme="1"/>
        <rFont val="Times New Roman"/>
        <family val="1"/>
      </rPr>
      <t xml:space="preserve"> Acuerdo de confidencialidad por parte del Grupo de Trabajo de Control Interno Disciplinario en cumplimiento del Art. 95 de la Ley 734 de 2002: 2/2 =100%</t>
    </r>
  </si>
  <si>
    <t>Se viola el debido proceso del investigado</t>
  </si>
  <si>
    <t>Cada vez que de lugar</t>
  </si>
  <si>
    <t xml:space="preserve">Causa 1:  No existen de copias de seguridad en la información magnetica. </t>
  </si>
  <si>
    <t>* Perdida o alteración de la información fisica y magnetica.</t>
  </si>
  <si>
    <t>* Investigación disciplinaria al Grupo de Control Interno Disciplinario.
* Demanda Violación al debido proceso</t>
  </si>
  <si>
    <t>* Conservación de la información digital. 
* Archivo propicio para el archivo de los expedientes a cargo del Grupo de Control Interno Disciplinario.</t>
  </si>
  <si>
    <t>Reconstrucción del expediente disciplinario</t>
  </si>
  <si>
    <t>Se salvaguarda la información de Control Interno Disciplinario en cds; respecto al archivo fisico, la misma estará en el del Grupo de Trabajo para el ejercicio de Control Interno Disciplinario en el archivo de la oficina.</t>
  </si>
  <si>
    <t xml:space="preserve">Se realizo Backup de la información realizada para el despacho. 1/1 no se adjunta cd de conformidad con la Ley 734 de 2002 articulo 95 reserva disciplinaria (el cd reposa en la oficina de Control Interno Disciplinario).
Se dispuso de un archivo propicio para el archivo (fisico) conforme a la normatividad de los expedientes a cargo del Grupo de Control Interno Disciplinario. 1/1
</t>
  </si>
  <si>
    <r>
      <rPr>
        <b/>
        <sz val="11"/>
        <rFont val="Times New Roman"/>
        <family val="1"/>
      </rPr>
      <t xml:space="preserve">EFICACIA:
RESULTADO DE </t>
    </r>
    <r>
      <rPr>
        <sz val="11"/>
        <rFont val="Times New Roman"/>
        <family val="1"/>
      </rPr>
      <t xml:space="preserve">
Información Salvaguardada del Grupo de Trabajo de Control Interno Disciplinario / Número de miembros del equipo CID. Información Salvaguardada del Grupo de Trabajo de Control Interno Disciplinario  2/2 = 2/2: 100% Por reserva disciplinaria no se puede remitir información digital del despacho.</t>
    </r>
  </si>
  <si>
    <t xml:space="preserve">Se realiza el primer seguimiento.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de enero a diciembre, mensual. 
No se cuenta con evidencias de los controles debido a la reserva disciplinaria.    En el mapa 2021 cambio la acción contingente. No se coloca la fecha del primer seguimiento. Sobre la opción de manejo del riesgo, se coloca aceptar el riesgo; sin embargo, es de anotar que el tratamiento del riesgo no puede ser aceptar el riesgo, pues ningún riesgo de corrupción puede ser aceptado. </t>
  </si>
  <si>
    <r>
      <t xml:space="preserve">EFECTIVIDAD:
 RESULTADO DE 
</t>
    </r>
    <r>
      <rPr>
        <sz val="11"/>
        <rFont val="Times New Roman"/>
        <family val="1"/>
      </rPr>
      <t>Número de casos presentados frente a pérdida de información / Número de casos frente a la vigencia anterior</t>
    </r>
    <r>
      <rPr>
        <b/>
        <sz val="11"/>
        <rFont val="Times New Roman"/>
        <family val="1"/>
      </rPr>
      <t>. Información Salvaguardada del Grupo de Trabajo de Control Interno Disciplinario  2/2 = 2/2: 100% Por reserva disciplinaria no se puede remitir información digital del despacho.</t>
    </r>
  </si>
  <si>
    <t>Puede haber perdida de los experientes y su trazabilidad dentro del debido proceso de cada uno de los investigados</t>
  </si>
  <si>
    <t>Causa 1: Prescripción de los términos de las acciones disciplinarias de la Entidad</t>
  </si>
  <si>
    <t>* Dilatación de los procesos contra los acusados</t>
  </si>
  <si>
    <t>* La acción dsciplinaria pierde credibilidad
* No se logra tener impacto respecto los hechos ocurridos en la Entidad y las medidas tomadas</t>
  </si>
  <si>
    <t xml:space="preserve">Verificación de las diferentes etapas del proceso disciplinario mediante matriz excel para lograr adelantar los respectivos autos que logren mayor celeridad y eficiencia en los diferentes expedientes disciplinarios del  grupo de trabajo adelantando las acciones pertinentes que permitan depurar de los procesos disciplinarios activos de la Entidad de conformidad con el Plan de Acción plasmado para el 2020. </t>
  </si>
  <si>
    <t>Realizar brigada de depuración de los expedientes disciplinarios</t>
  </si>
  <si>
    <t>Realizar charla en el despacho sobre la importancia de dar celeridad a los expedientes disciplinarios.</t>
  </si>
  <si>
    <t>El profesional a cargo de cada expediente generará estrategias para solicitar todas las pruebas documentales pertinentes para llegar así a la determinación del responsable de la conducta investigada, para generar confianza en Control Interno Disciplinario y se puedan depurar los procesos al tener conocimiento de la existencia de investigado o llegado el caso del respectivo archivo del expediente</t>
  </si>
  <si>
    <t xml:space="preserve">Se realizò charla sobre la importancia de dar celeridad a los expedientes disciplinarios (se anexa acta y listado de asistencia). 
 Se elaboró cuadro interno a través del cual se lleva a cabo el seguimiento de los procesos obrantes en el Despacho en donde se puede evidenciar las etapas siguientes en el procedimiento. Art 95 de la Ley 734 de 2002 no se adjuntó cuadro integral en donde se evidencia cada etapa y cada actución en los expedientes disciplinarios por reserva disciplinaria. La matriz adjunta solo contiene los siguientes datos: Número de expediente, etapa procesal (auto que se profiriò) y fecha del auto. Para acumulado entre el 01 de Enero de 2020 a 31 de Marzo de 2020. vigencias 2017-2021.  Se profirió un (1) auto que designa defensor - reconoce personería, veinte (20) autos de archivo definitivo, se profirió doce (12) autos de indagación preliminar, tres (3) cierres de investigación, doce (12) autos de pruebas, dos (2) autos - remitido por competencia a la Procuraduría General de la Nación, un (1) auto de pliego de cargos, un (1) auto de investigación disciplinaria, nueve (9) autos inhibitorio y un (1) auto de impedimento. Se realizaron sesenta y dos (62) movimientos. 
</t>
  </si>
  <si>
    <r>
      <rPr>
        <b/>
        <sz val="11"/>
        <rFont val="Times New Roman"/>
        <family val="1"/>
      </rPr>
      <t xml:space="preserve">EFICACIA:
RESULTADO DE </t>
    </r>
    <r>
      <rPr>
        <sz val="11"/>
        <rFont val="Times New Roman"/>
        <family val="1"/>
      </rPr>
      <t xml:space="preserve">
Número de movimientos de procesos / Registro de Procesos Obrantes del Despacho x 100. Registro de Procesos Obrantes del Despacho 1/1=100%
 Total de movimientos a la fecha : --- 62 moviemientos (Enenro a abril) + -- (mayo a agosto). + -- (septiembre a diciembre). Total de procesos activos en el despacho: 91 expedientes activos en el despacho</t>
    </r>
  </si>
  <si>
    <r>
      <rPr>
        <sz val="11"/>
        <rFont val="Times New Roman"/>
        <family val="1"/>
      </rPr>
      <t>Se realiza el primer seguimiento.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de enero a diciembre, mensual. 
Se cuenta con evidencias de los controles: se aporta registro de asistencia del 9 de febrero de 2021, acta del 9 de febrero de 2021, acta del 20 de enero de 2021 y tabla de excel con autos del 1 de enero al 31 de marzo de 2021.  En el mapa 2021 cambio la actividad de control,  la acción de contingencia y la acción implementada. No se coloca la fecha del primer seguimiento. Sobre la opción de manejo del riesgo, se coloca aceptar el riesgo; sin embargo, es de anotar que el tratamiento del riesgo no puede ser aceptar el riesgo, pues ningún riesgo de corrupción puede ser aceptado</t>
    </r>
    <r>
      <rPr>
        <sz val="11"/>
        <color rgb="FF7030A0"/>
        <rFont val="Times New Roman"/>
        <family val="1"/>
      </rPr>
      <t xml:space="preserve">. </t>
    </r>
  </si>
  <si>
    <r>
      <rPr>
        <b/>
        <sz val="11"/>
        <rFont val="Times New Roman"/>
        <family val="1"/>
      </rPr>
      <t xml:space="preserve">EFECTIVIDAD:
 RESULTADO DE 
</t>
    </r>
    <r>
      <rPr>
        <sz val="11"/>
        <rFont val="Times New Roman"/>
        <family val="1"/>
      </rPr>
      <t xml:space="preserve">
((# de movimiemtos de los procesos del periodo actual
- # movimientos de los procesos del periodo anterior) / # de movimientos de los procesos del periodo anterior) x 100. Registro de Procesos Obrantes del Despacho 1/1=100%
 Total de movimientos a la fecha : -- 62 movimientos (Enenro a abril) + -- (mayo a agosto). + -- (septiembre a diciembre). Total de procesos activos en el despacho: 91 expedientes activos en el despacho.</t>
    </r>
  </si>
  <si>
    <t>Hay retrazos y en los procesos se puede declarar caducidad o prescripción de los mismos</t>
  </si>
  <si>
    <r>
      <rPr>
        <b/>
        <sz val="11"/>
        <color theme="1"/>
        <rFont val="Times New Roman"/>
        <family val="1"/>
      </rPr>
      <t xml:space="preserve">EFICACIA:
</t>
    </r>
    <r>
      <rPr>
        <sz val="11"/>
        <color theme="1"/>
        <rFont val="Times New Roman"/>
        <family val="1"/>
      </rPr>
      <t xml:space="preserve">
</t>
    </r>
    <r>
      <rPr>
        <b/>
        <sz val="11"/>
        <color theme="1"/>
        <rFont val="Times New Roman"/>
        <family val="1"/>
      </rPr>
      <t xml:space="preserve">RESULTADO DE </t>
    </r>
    <r>
      <rPr>
        <sz val="11"/>
        <color theme="1"/>
        <rFont val="Times New Roman"/>
        <family val="1"/>
      </rPr>
      <t xml:space="preserve">
Índice de cumplimiento actividades= (# de actividades cumplidas
/ # de actividades
programadas) x
100
Uno por cada acción</t>
    </r>
  </si>
  <si>
    <r>
      <rPr>
        <b/>
        <sz val="11"/>
        <color theme="1"/>
        <rFont val="Times New Roman"/>
        <family val="1"/>
      </rPr>
      <t xml:space="preserve">EFECTIVIDAD:
 RESULTADO DE 
</t>
    </r>
    <r>
      <rPr>
        <sz val="11"/>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</si>
  <si>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Formulación, cambios en los riesgos o acciones, adecuación al nuevo formato</t>
  </si>
  <si>
    <r>
      <rPr>
        <b/>
        <sz val="11"/>
        <color theme="1"/>
        <rFont val="Times New Roman"/>
        <family val="1"/>
      </rPr>
      <t>CLAUDIA BOLENA FAJARDO URREA</t>
    </r>
    <r>
      <rPr>
        <sz val="11"/>
        <color theme="1"/>
        <rFont val="Times New Roman"/>
        <family val="1"/>
      </rPr>
      <t xml:space="preserve">
Líder Grupo de Trabajo para el Ejercicio del Control Interno Disciplinario</t>
    </r>
  </si>
  <si>
    <t>APOYO OFICINA CONTROL INTERNO</t>
  </si>
  <si>
    <t>CLAUDIA BOLENA FAJADO URREA</t>
  </si>
  <si>
    <t>Marisol Monsalve Usme</t>
  </si>
  <si>
    <t>LÍDER GRUPO DE TRABAJO PARA EL EJERCICIO DE CONTROL INTERNO DISCIPLINARIO</t>
  </si>
  <si>
    <t>GESTIÓN JURÍDICA/ Proteger los intereses de la Entidad a través de la asesoría, asistencia y apoyo jurídico a la Dirección General, así como a todas las áreas del IDIPRON que lo requieran; emitir conceptos jurídicos, proyectar actos administrativos y representar al instituto en procesos judiciales y extrajudiciales en los que sea parte.</t>
  </si>
  <si>
    <t>Defensa Judicial</t>
  </si>
  <si>
    <t xml:space="preserve"> 1. Ausencia de control y vigilancia  en el ejercicio del litigio para los procesos del Instituto</t>
  </si>
  <si>
    <t xml:space="preserve">Representanción judicial sin criterios jurídicos, de forma ineficiente y sin los lineamientos del Jefe de la Oficina Asesora Jurídica que puedan beneficiar a un tercero.    </t>
  </si>
  <si>
    <t xml:space="preserve">1. Perdida de casos judiciales
2. Pago de indemnizaciones
3. Perdida de la credibilidad.
4. Vencimiento de Términos judiciales.
</t>
  </si>
  <si>
    <t xml:space="preserve">
1. Presentanción de informes de gestión y estado de procesos al jefe de La Oficina Asesora Jurídica
2. Auditoria constante por parte del Comite de Conciliacion y defensa Judicial</t>
  </si>
  <si>
    <t>NO SE TIENE EVIDENCIA DE LA  ÚLTIMA MATERIALIZACION DEL RIESGO</t>
  </si>
  <si>
    <t>1.Informar al superior Jerarquico sobre las acciones deficientes del profesional juridico.
2.Se interpondra queja ante las autoridades competentes</t>
  </si>
  <si>
    <t xml:space="preserve">1. Realizar informes periodicos de las gestión en los procesos procesales y extra procesales. 
2. Realización de reuniones con mayor frecuencia para la presentación de los litigios y dar instrucciones para la correcta implementación de la defensa de la entidad </t>
  </si>
  <si>
    <t>*Informes periódicos * Actas de reunión
*Reparto (base datos)
*Comités de Conciliación.</t>
  </si>
  <si>
    <r>
      <rPr>
        <b/>
        <sz val="10"/>
        <color rgb="FF000000"/>
        <rFont val="Arial"/>
        <family val="2"/>
      </rPr>
      <t>I SEGUIMIENTO:</t>
    </r>
    <r>
      <rPr>
        <sz val="10"/>
        <color rgb="FF000000"/>
        <rFont val="Arial"/>
        <family val="2"/>
      </rPr>
      <t xml:space="preserve">
Se presentó el informe al Comité de Conciliacion de la Entidad sobre el estado de los procesos judiciales a la fecha y se genero reporte conforme SIPROJ WEB.
No se adelantaron reuniones sobre procesos teniendo en consideración que en el año no se han notificado procesos judiciales y solo se han recibido acciones de tutela sin complejidades adicionales.
</t>
    </r>
    <r>
      <rPr>
        <b/>
        <sz val="10"/>
        <color rgb="FF000000"/>
        <rFont val="Arial"/>
        <family val="2"/>
      </rPr>
      <t>Evidencia</t>
    </r>
    <r>
      <rPr>
        <sz val="10"/>
        <color rgb="FF000000"/>
        <rFont val="Arial"/>
        <family val="2"/>
      </rPr>
      <t>:
Acta de comite de conciliación con sus soportes</t>
    </r>
  </si>
  <si>
    <t>EQUIPO DE DEFENSA JUDICIAL</t>
  </si>
  <si>
    <r>
      <rPr>
        <b/>
        <sz val="11"/>
        <rFont val="Arial"/>
        <family val="2"/>
      </rPr>
      <t xml:space="preserve">EFICACIA:
</t>
    </r>
    <r>
      <rPr>
        <sz val="11"/>
        <color theme="1"/>
        <rFont val="Arial"/>
        <family val="2"/>
      </rPr>
      <t xml:space="preserve">
</t>
    </r>
    <r>
      <rPr>
        <b/>
        <sz val="11"/>
        <rFont val="Arial"/>
        <family val="2"/>
      </rPr>
      <t xml:space="preserve">RESULTADO DE
</t>
    </r>
    <r>
      <rPr>
        <sz val="11"/>
        <color theme="1"/>
        <rFont val="Arial"/>
        <family val="2"/>
      </rPr>
      <t xml:space="preserve">
25% del periodo evaluado y  25% acumulado
Índice de cumplimiento actividades= (# de actividades cumplidas
/ # de actividades
programadas) x
100</t>
    </r>
  </si>
  <si>
    <r>
      <t>Se realiza el primer seguimiento.  Se analizaron los controles. 
Se mide la  efectividad de los controles mediante los indicadores de eficiacia y efectividad, los controles detectan las causas, son confiables para la mitigación del riesgo.
 Cuenta con resp</t>
    </r>
    <r>
      <rPr>
        <sz val="10"/>
        <rFont val="Times New Roman"/>
        <family val="1"/>
      </rPr>
      <t>onsable de los controles  para ejercer la actividad. 
 Sobre la periodicidad de los controles: se indica que es trimestral.
Se cuenta con evidencias de los controles: Actas del comité de conciliación de enero, febrero y marzo y reporte informe de seguimiento SIproj.         La fecha del primer seguimiento se realiza el 30 de abril de 2021. Sobre la opción de manejo del riesgo, se coloca evitar el riesgo. No se ha materializado el riesgo.</t>
    </r>
  </si>
  <si>
    <r>
      <rPr>
        <b/>
        <sz val="11"/>
        <rFont val="Arial"/>
        <family val="2"/>
      </rPr>
      <t>EFECTIVIDAD:
 RESULTADO DE 
25</t>
    </r>
    <r>
      <rPr>
        <sz val="11"/>
        <color theme="1"/>
        <rFont val="Arial"/>
        <family val="2"/>
      </rPr>
      <t>% del periodo evaluado y 25% acumulado
Efectividad del
plan de manejo
de riesgos=
((# de casos
de desabastecimiento
presentados
periodo actual
- # de casos de
desabastecimiento presentados periodo
anterior) / # de
casos de desabastecimiento
presentados
periodo
anterior) x 100</t>
    </r>
  </si>
  <si>
    <t>La falta de criterios jurídicos, eficiencia y control en las actuaciones judiciales, puede dar lugar a la pérdida de los procesos y condenas en contra de la entidad.</t>
  </si>
  <si>
    <t>Trimestralmente</t>
  </si>
  <si>
    <t xml:space="preserve">                                                                                                                                                                                                                                                                                                 </t>
  </si>
  <si>
    <t>*Actos administrativos nulos o viciados sin la respectiva revisión jurídica que se realicen con el fin de beneficiar a un tercero.</t>
  </si>
  <si>
    <t>1. Desviación de los recursos
2.  Desgaste administrativo por la necesidad de enmendar errores.
3 Investigaciones administrativas.</t>
  </si>
  <si>
    <t xml:space="preserve">1. Se cuenta con el procedimiento  ACTOS ADMINISTRATIVOS A-GJU-PR-005
2. Realización de la revisión técnica por parte de la OAJ
</t>
  </si>
  <si>
    <t>1. Informar al superior Jerárquico sobre las acciones deficientes del profesional jurídico
2. Revocar los actos administrativos 
3. Medios de control judicial.</t>
  </si>
  <si>
    <t>1. Realizar la revisión  jurídica por un profesional frente a la expedición de Actos Administrativos por  las dependencias. 
proporcionando a los funcionarios bases y guías para elaborar de forma correcta los actos administrativos, siempre con la aprobación del Jefe de la Oficina Asesora Jurídica .</t>
  </si>
  <si>
    <t>VoBo Actos administrativos revisados por la OAJ</t>
  </si>
  <si>
    <r>
      <rPr>
        <b/>
        <sz val="10"/>
        <color rgb="FF000000"/>
        <rFont val="Arial"/>
        <family val="2"/>
      </rPr>
      <t>I SEGUIMIENTO</t>
    </r>
    <r>
      <rPr>
        <sz val="10"/>
        <color rgb="FF000000"/>
        <rFont val="Arial"/>
        <family val="2"/>
      </rPr>
      <t xml:space="preserve">
Se efectuó revision de los actos administrativos puestos en conocimiento para visto bueno de la OAJ.
</t>
    </r>
    <r>
      <rPr>
        <b/>
        <sz val="10"/>
        <color rgb="FF000000"/>
        <rFont val="Arial"/>
        <family val="2"/>
      </rPr>
      <t xml:space="preserve">Evidencia:
</t>
    </r>
    <r>
      <rPr>
        <sz val="10"/>
        <color rgb="FF000000"/>
        <rFont val="Arial"/>
        <family val="2"/>
      </rPr>
      <t>Actos administrativos con VB de la OAJ.</t>
    </r>
  </si>
  <si>
    <t>JEFE OAJ</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</si>
  <si>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33.3% del periodo evaluado y 100 acumulado
Índice de cumplimiento actividades= (# de actividades cumplidas
/ # de actividades
programadas) x
100</t>
    </r>
  </si>
  <si>
    <r>
      <rPr>
        <sz val="10"/>
        <rFont val="Times New Roman"/>
        <family val="1"/>
      </rPr>
      <t xml:space="preserve">    Se realiza el primer seguimiento.  La causa no se encuentra diligenciada en el mapa.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que de enero a diciembre de 2021.
Se cuenta con evidencias de los controles: Se aporta como constancia las resoluciones realizadas a la fecha.    La fecha del primer seguimiento se realiza el 30 de abril de 2021. Sobre la opción de manejo del riesgo, se coloca evitar el riesgo. No se ha materializado el riesgo</t>
    </r>
    <r>
      <rPr>
        <sz val="10"/>
        <color rgb="FF00B050"/>
        <rFont val="Times New Roman"/>
        <family val="1"/>
      </rPr>
      <t>.</t>
    </r>
  </si>
  <si>
    <r>
      <rPr>
        <b/>
        <sz val="10"/>
        <color theme="1"/>
        <rFont val="Times New Roman"/>
        <family val="1"/>
      </rPr>
      <t>EFECTIVIDAD:
 RESULTADO DE 
33.3% del periodo evaluado y 33% acumulado</t>
    </r>
    <r>
      <rPr>
        <sz val="10"/>
        <color theme="1"/>
        <rFont val="Times New Roman"/>
        <family val="1"/>
      </rPr>
      <t xml:space="preserve">
Efectividad del
plan de manejo
de riesgos=
((# de casos
de desabastecimiento
presentados
periodo actual
- # de casos de
desabastecimiento presentados periodo
anterior) / # de
casos de desabastecimiento
presentados
periodo
anterior) x 100</t>
    </r>
  </si>
  <si>
    <t>La emisión de actos administrativos viciados de nulidad puede dar lugar a demandas en contra de la entidad y eventual pago de indemnizaciones.</t>
  </si>
  <si>
    <t>CAMILO ANDRES CRUZ BRAVO/CARLOS DUARTE RODRÍGUEZ</t>
  </si>
  <si>
    <t># 3</t>
  </si>
  <si>
    <t>SEGUNDO SEGUIMIENTO</t>
  </si>
  <si>
    <t># 4</t>
  </si>
  <si>
    <t>TERCER SEGUIMIENTO</t>
  </si>
  <si>
    <t>CAMILO ANDRÉS CRUZ BRAVO</t>
  </si>
  <si>
    <t>CATALINA MARTINEZ</t>
  </si>
  <si>
    <t>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</si>
</sst>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sz val="12"/>
      <color theme="1"/>
      <name val="Calibri"/>
      <family val="2"/>
      <scheme val="minor"/>
    </font>
    <font>
      <b/>
      <sz val="12"/>
      <color theme="0" tint="-0.249977111117893"/>
      <name val="Times New Roman"/>
      <family val="1"/>
    </font>
    <font>
      <b/>
      <sz val="12"/>
      <color theme="1"/>
      <name val="Calibri"/>
      <family val="2"/>
      <scheme val="minor"/>
    </font>
    <font>
      <b/>
      <sz val="12"/>
      <name val="Times New Roman"/>
      <family val="1"/>
    </font>
    <font>
      <i/>
      <sz val="12"/>
      <color theme="1"/>
      <name val="Times New Roman"/>
      <family val="1"/>
    </font>
    <font>
      <sz val="12"/>
      <name val="Times New Roman"/>
      <family val="1"/>
    </font>
    <font>
      <sz val="12"/>
      <color theme="1" tint="0.249977111117893"/>
      <name val="Times New Roman"/>
      <family val="1"/>
    </font>
    <font>
      <sz val="18"/>
      <color theme="1" tint="4.9989318521683403E-2"/>
      <name val="Times New Roman"/>
      <family val="1"/>
    </font>
    <font>
      <b/>
      <sz val="10"/>
      <color theme="1"/>
      <name val="Times New Roman"/>
      <family val="1"/>
    </font>
    <font>
      <sz val="10"/>
      <color theme="1"/>
      <name val="Times New Roman"/>
      <family val="1"/>
    </font>
    <font>
      <b/>
      <sz val="11"/>
      <color theme="1"/>
      <name val="Times New Roman"/>
      <family val="1"/>
    </font>
    <font>
      <b/>
      <sz val="11"/>
      <name val="Times New Roman"/>
      <family val="1"/>
    </font>
    <font>
      <sz val="11"/>
      <color theme="1"/>
      <name val="Times New Roman"/>
      <family val="1"/>
    </font>
    <font>
      <b/>
      <sz val="10"/>
      <name val="Times New Roman"/>
      <family val="1"/>
    </font>
    <font>
      <sz val="11"/>
      <name val="Times New Roman"/>
      <family val="1"/>
    </font>
    <font>
      <b/>
      <sz val="16"/>
      <color theme="1"/>
      <name val="Times New Roman"/>
      <family val="1"/>
    </font>
    <font>
      <b/>
      <sz val="14"/>
      <color theme="1"/>
      <name val="Times New Roman"/>
      <family val="1"/>
    </font>
    <font>
      <sz val="16"/>
      <color theme="1"/>
      <name val="Times New Roman"/>
      <family val="1"/>
    </font>
    <font>
      <sz val="10"/>
      <name val="Times New Roman"/>
      <family val="1"/>
    </font>
    <font>
      <sz val="14"/>
      <color theme="1"/>
      <name val="Times New Roman"/>
      <family val="1"/>
    </font>
    <font>
      <sz val="10"/>
      <color rgb="FFFF0000"/>
      <name val="Times New Roman"/>
      <family val="1"/>
    </font>
    <font>
      <b/>
      <sz val="8"/>
      <color theme="1"/>
      <name val="Times New Roman"/>
      <family val="1"/>
    </font>
    <font>
      <i/>
      <sz val="10"/>
      <color theme="1"/>
      <name val="Times New Roman"/>
      <family val="1"/>
    </font>
    <font>
      <sz val="9"/>
      <color theme="1"/>
      <name val="Times New Roman"/>
      <family val="1"/>
    </font>
    <font>
      <b/>
      <sz val="11"/>
      <name val="Calibri"/>
      <family val="2"/>
      <scheme val="minor"/>
    </font>
    <font>
      <i/>
      <sz val="10"/>
      <name val="Times New Roman"/>
      <family val="1"/>
    </font>
    <font>
      <sz val="11"/>
      <name val="Arial"/>
      <family val="2"/>
    </font>
    <font>
      <sz val="11"/>
      <color rgb="FFFF0000"/>
      <name val="Times New Roman"/>
      <family val="1"/>
    </font>
    <font>
      <sz val="12"/>
      <color rgb="FFFF0000"/>
      <name val="Times New Roman"/>
      <family val="1"/>
    </font>
    <font>
      <u/>
      <sz val="10"/>
      <color theme="1"/>
      <name val="Times New Roman"/>
      <family val="1"/>
    </font>
    <font>
      <sz val="11"/>
      <name val="Calibri"/>
      <family val="2"/>
      <scheme val="minor"/>
    </font>
    <font>
      <b/>
      <sz val="11"/>
      <color theme="0" tint="-0.249977111117893"/>
      <name val="Times New Roman"/>
      <family val="1"/>
    </font>
    <font>
      <sz val="11"/>
      <color indexed="8"/>
      <name val="Times New Roman"/>
      <family val="1"/>
    </font>
    <font>
      <i/>
      <sz val="10"/>
      <color indexed="8"/>
      <name val="Times New Roman"/>
      <family val="1"/>
    </font>
    <font>
      <sz val="12"/>
      <color rgb="FFC00000"/>
      <name val="Times New Roman"/>
      <family val="1"/>
    </font>
    <font>
      <sz val="8"/>
      <color theme="1"/>
      <name val="Times New Roman"/>
      <family val="1"/>
    </font>
    <font>
      <sz val="11"/>
      <color theme="1"/>
      <name val="Arial"/>
      <family val="2"/>
    </font>
    <font>
      <b/>
      <sz val="10"/>
      <color rgb="FFBFBFBF"/>
      <name val="Times New Roman"/>
      <family val="1"/>
    </font>
    <font>
      <sz val="10"/>
      <color rgb="FFA5A5A5"/>
      <name val="Times New Roman"/>
      <family val="1"/>
    </font>
    <font>
      <i/>
      <sz val="11"/>
      <color theme="1"/>
      <name val="Times New Roman"/>
      <family val="1"/>
    </font>
    <font>
      <sz val="11"/>
      <color theme="0" tint="-0.34998626667073579"/>
      <name val="Times New Roman"/>
      <family val="1"/>
    </font>
    <font>
      <b/>
      <sz val="14"/>
      <color theme="1"/>
      <name val="Calibri"/>
      <family val="2"/>
      <scheme val="minor"/>
    </font>
    <font>
      <sz val="14"/>
      <color theme="1"/>
      <name val="Calibri"/>
      <family val="2"/>
      <scheme val="minor"/>
    </font>
    <font>
      <b/>
      <i/>
      <sz val="16"/>
      <color theme="1"/>
      <name val="Times New Roman"/>
      <family val="1"/>
    </font>
    <font>
      <i/>
      <sz val="16"/>
      <color theme="1"/>
      <name val="Times New Roman"/>
      <family val="1"/>
    </font>
    <font>
      <b/>
      <sz val="10"/>
      <color theme="1"/>
      <name val="Calibri"/>
      <family val="2"/>
      <scheme val="minor"/>
    </font>
    <font>
      <sz val="10"/>
      <color rgb="FF00B050"/>
      <name val="Times New Roman"/>
      <family val="1"/>
    </font>
    <font>
      <b/>
      <u/>
      <sz val="10"/>
      <color theme="1"/>
      <name val="Times New Roman"/>
      <family val="1"/>
    </font>
    <font>
      <b/>
      <sz val="16"/>
      <name val="Times New Roman"/>
      <family val="1"/>
    </font>
    <font>
      <sz val="16"/>
      <name val="Times New Roman"/>
      <family val="1"/>
    </font>
    <font>
      <b/>
      <u/>
      <sz val="16"/>
      <color theme="1"/>
      <name val="Times New Roman"/>
      <family val="1"/>
    </font>
    <font>
      <sz val="16"/>
      <color rgb="FFFF0000"/>
      <name val="Times New Roman"/>
      <family val="1"/>
    </font>
    <font>
      <u/>
      <sz val="16"/>
      <color theme="1"/>
      <name val="Times New Roman"/>
      <family val="1"/>
    </font>
    <font>
      <sz val="11"/>
      <color rgb="FF00B050"/>
      <name val="Times New Roman"/>
      <family val="1"/>
    </font>
    <font>
      <sz val="11"/>
      <color rgb="FF7030A0"/>
      <name val="Times New Roman"/>
      <family val="1"/>
    </font>
    <font>
      <sz val="11"/>
      <color rgb="FFC00000"/>
      <name val="Times New Roman"/>
      <family val="1"/>
    </font>
    <font>
      <b/>
      <sz val="11"/>
      <color rgb="FFBFBFBF"/>
      <name val="Times New Roman"/>
      <family val="1"/>
    </font>
    <font>
      <b/>
      <sz val="11"/>
      <color theme="1"/>
      <name val="Calibri"/>
      <family val="2"/>
    </font>
    <font>
      <sz val="11"/>
      <color theme="1"/>
      <name val="Calibri"/>
      <family val="2"/>
    </font>
    <font>
      <sz val="11"/>
      <color theme="1"/>
      <name val="Times"/>
    </font>
    <font>
      <sz val="10"/>
      <color rgb="FF000000"/>
      <name val="Arial"/>
      <family val="2"/>
    </font>
    <font>
      <b/>
      <sz val="10"/>
      <color rgb="FF000000"/>
      <name val="Arial"/>
      <family val="2"/>
    </font>
    <font>
      <b/>
      <sz val="11"/>
      <name val="Arial"/>
      <family val="2"/>
    </font>
  </fonts>
  <fills count="2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theme="0"/>
      </patternFill>
    </fill>
    <fill>
      <patternFill patternType="solid">
        <fgColor rgb="FFBFBFBF"/>
        <bgColor rgb="FFBFBFBF"/>
      </patternFill>
    </fill>
    <fill>
      <patternFill patternType="solid">
        <fgColor rgb="FFFFFF00"/>
        <bgColor rgb="FFFFFF00"/>
      </patternFill>
    </fill>
    <fill>
      <patternFill patternType="solid">
        <fgColor rgb="FFECECEC"/>
        <bgColor rgb="FFECECEC"/>
      </patternFill>
    </fill>
    <fill>
      <patternFill patternType="solid">
        <fgColor rgb="FFD9E2F3"/>
        <bgColor rgb="FFD9E2F3"/>
      </patternFill>
    </fill>
    <fill>
      <patternFill patternType="solid">
        <fgColor rgb="FFD8D8D8"/>
        <bgColor rgb="FFD8D8D8"/>
      </patternFill>
    </fill>
    <fill>
      <patternFill patternType="solid">
        <fgColor rgb="FF00B0F0"/>
        <bgColor rgb="FF00B0F0"/>
      </patternFill>
    </fill>
    <fill>
      <patternFill patternType="solid">
        <fgColor rgb="FFFF00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DEEAF6"/>
        <bgColor rgb="FFDEEAF6"/>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style="hair">
        <color rgb="FF000000"/>
      </top>
      <bottom/>
      <diagonal/>
    </border>
    <border>
      <left/>
      <right/>
      <top style="hair">
        <color rgb="FF000000"/>
      </top>
      <bottom/>
      <diagonal/>
    </border>
    <border>
      <left style="hair">
        <color rgb="FF000000"/>
      </left>
      <right style="hair">
        <color rgb="FF000000"/>
      </right>
      <top style="hair">
        <color rgb="FF000000"/>
      </top>
      <bottom/>
      <diagonal/>
    </border>
    <border>
      <left style="thin">
        <color rgb="FF000000"/>
      </left>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41" fillId="0" borderId="0"/>
    <xf numFmtId="0" fontId="41" fillId="0" borderId="0"/>
  </cellStyleXfs>
  <cellXfs count="1165">
    <xf numFmtId="0" fontId="0" fillId="0" borderId="0" xfId="0"/>
    <xf numFmtId="0" fontId="4" fillId="0" borderId="0" xfId="0" applyFont="1" applyAlignment="1">
      <alignment vertical="center"/>
    </xf>
    <xf numFmtId="0" fontId="5" fillId="0" borderId="0" xfId="0" applyFont="1" applyAlignment="1">
      <alignment vertical="center"/>
    </xf>
    <xf numFmtId="0" fontId="7"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0" xfId="0" applyFont="1" applyAlignment="1">
      <alignment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0" fontId="8" fillId="4" borderId="11" xfId="0" applyFont="1" applyFill="1" applyBorder="1" applyAlignment="1" applyProtection="1">
      <alignment horizontal="center" vertical="center" wrapText="1"/>
      <protection locked="0"/>
    </xf>
    <xf numFmtId="0" fontId="4" fillId="0" borderId="15" xfId="0" applyFont="1" applyBorder="1" applyAlignment="1">
      <alignment horizontal="justify" vertical="center" wrapText="1"/>
    </xf>
    <xf numFmtId="0" fontId="3" fillId="0" borderId="16" xfId="0" applyFont="1" applyBorder="1" applyAlignment="1" applyProtection="1">
      <alignment horizontal="center" vertical="center" wrapText="1"/>
      <protection locked="0"/>
    </xf>
    <xf numFmtId="1" fontId="4" fillId="0" borderId="16" xfId="0" applyNumberFormat="1" applyFont="1" applyBorder="1" applyAlignment="1">
      <alignment horizontal="center" vertical="center"/>
    </xf>
    <xf numFmtId="0" fontId="5" fillId="0" borderId="0" xfId="0" applyFont="1" applyAlignment="1">
      <alignment vertical="center" wrapText="1"/>
    </xf>
    <xf numFmtId="0" fontId="4" fillId="0" borderId="18" xfId="0" applyFont="1" applyBorder="1" applyAlignment="1">
      <alignment horizontal="justify" vertical="center" wrapText="1"/>
    </xf>
    <xf numFmtId="0" fontId="3" fillId="0" borderId="19" xfId="0" applyFont="1" applyBorder="1" applyAlignment="1" applyProtection="1">
      <alignment horizontal="center" vertical="center" wrapText="1"/>
      <protection locked="0"/>
    </xf>
    <xf numFmtId="1" fontId="4" fillId="0" borderId="19" xfId="0" applyNumberFormat="1" applyFont="1" applyBorder="1" applyAlignment="1">
      <alignment horizontal="center" vertical="center"/>
    </xf>
    <xf numFmtId="0" fontId="4" fillId="0" borderId="0" xfId="0" applyFont="1" applyAlignment="1">
      <alignment horizontal="justify" vertical="center" wrapText="1"/>
    </xf>
    <xf numFmtId="0" fontId="4" fillId="6" borderId="1" xfId="0" applyFont="1" applyFill="1" applyBorder="1" applyAlignment="1">
      <alignment horizontal="center" vertical="center" wrapText="1"/>
    </xf>
    <xf numFmtId="0" fontId="3" fillId="7" borderId="1" xfId="0" applyFont="1" applyFill="1" applyBorder="1" applyAlignment="1" applyProtection="1">
      <alignment horizontal="center" vertical="center" wrapText="1"/>
      <protection locked="0"/>
    </xf>
    <xf numFmtId="0" fontId="4" fillId="0" borderId="22" xfId="0" applyFont="1" applyBorder="1" applyAlignment="1">
      <alignment horizontal="justify" vertical="center" wrapText="1"/>
    </xf>
    <xf numFmtId="0" fontId="3" fillId="0" borderId="23" xfId="0" applyFont="1" applyBorder="1" applyAlignment="1" applyProtection="1">
      <alignment horizontal="center" vertical="center" wrapText="1"/>
      <protection locked="0"/>
    </xf>
    <xf numFmtId="1" fontId="4" fillId="0" borderId="23" xfId="0" applyNumberFormat="1" applyFont="1" applyBorder="1" applyAlignment="1">
      <alignment horizontal="center" vertical="center"/>
    </xf>
    <xf numFmtId="0" fontId="4" fillId="0" borderId="0" xfId="0" applyFont="1" applyAlignment="1" applyProtection="1">
      <alignment vertical="center"/>
      <protection locked="0"/>
    </xf>
    <xf numFmtId="0" fontId="8" fillId="0" borderId="0" xfId="0" applyFont="1" applyAlignment="1">
      <alignment vertical="center" wrapText="1"/>
    </xf>
    <xf numFmtId="0" fontId="8" fillId="0" borderId="1" xfId="0" applyFont="1" applyBorder="1" applyAlignment="1">
      <alignment horizontal="left" vertical="center"/>
    </xf>
    <xf numFmtId="0" fontId="8" fillId="0" borderId="1" xfId="0" applyFont="1" applyBorder="1" applyAlignment="1">
      <alignment vertical="center"/>
    </xf>
    <xf numFmtId="0" fontId="8" fillId="0" borderId="3" xfId="0" applyFont="1" applyBorder="1" applyAlignment="1">
      <alignment vertical="center"/>
    </xf>
    <xf numFmtId="0" fontId="8" fillId="0" borderId="14" xfId="0" applyFont="1" applyBorder="1" applyAlignment="1">
      <alignment horizontal="left" vertical="center"/>
    </xf>
    <xf numFmtId="0" fontId="5" fillId="0" borderId="0" xfId="0" applyFont="1" applyAlignment="1" applyProtection="1">
      <alignment vertical="center"/>
      <protection locked="0"/>
    </xf>
    <xf numFmtId="0" fontId="8" fillId="0" borderId="0" xfId="0" applyFont="1" applyAlignment="1">
      <alignment vertical="center"/>
    </xf>
    <xf numFmtId="0" fontId="14" fillId="0" borderId="0" xfId="0" applyFont="1"/>
    <xf numFmtId="0" fontId="15" fillId="3" borderId="1" xfId="0" applyFont="1" applyFill="1" applyBorder="1" applyAlignment="1">
      <alignment horizontal="center" vertical="center"/>
    </xf>
    <xf numFmtId="0" fontId="15" fillId="9" borderId="1" xfId="0" applyFont="1" applyFill="1" applyBorder="1" applyAlignment="1">
      <alignment horizontal="center" vertical="center"/>
    </xf>
    <xf numFmtId="0" fontId="15" fillId="3" borderId="6" xfId="0" applyFont="1" applyFill="1" applyBorder="1" applyAlignment="1">
      <alignment horizontal="center" vertical="center"/>
    </xf>
    <xf numFmtId="0" fontId="17" fillId="6" borderId="1" xfId="0" applyFont="1" applyFill="1" applyBorder="1" applyAlignment="1">
      <alignment horizontal="center" vertical="center"/>
    </xf>
    <xf numFmtId="0" fontId="15" fillId="3" borderId="5" xfId="0" applyFont="1" applyFill="1" applyBorder="1" applyAlignment="1">
      <alignment horizontal="center" vertical="center"/>
    </xf>
    <xf numFmtId="0" fontId="17" fillId="9" borderId="1" xfId="0" applyFont="1" applyFill="1" applyBorder="1" applyAlignment="1">
      <alignment horizontal="center" vertical="center"/>
    </xf>
    <xf numFmtId="0" fontId="17" fillId="0" borderId="0" xfId="0" applyFont="1"/>
    <xf numFmtId="0" fontId="13" fillId="0" borderId="0" xfId="0" applyFont="1"/>
    <xf numFmtId="0" fontId="18" fillId="3" borderId="13"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8" fillId="4" borderId="11" xfId="0" applyFont="1" applyFill="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26" fillId="7" borderId="1" xfId="0" applyFont="1" applyFill="1" applyBorder="1" applyAlignment="1" applyProtection="1">
      <alignment horizontal="center" vertical="center" wrapText="1"/>
      <protection locked="0"/>
    </xf>
    <xf numFmtId="0" fontId="14" fillId="0" borderId="0" xfId="0" applyFont="1" applyProtection="1">
      <protection locked="0"/>
    </xf>
    <xf numFmtId="0" fontId="16" fillId="0" borderId="0" xfId="0" applyFont="1" applyAlignment="1">
      <alignment vertical="center" wrapText="1"/>
    </xf>
    <xf numFmtId="0" fontId="18" fillId="0" borderId="1" xfId="0" applyFont="1" applyBorder="1" applyAlignment="1">
      <alignment horizontal="left" vertical="center"/>
    </xf>
    <xf numFmtId="0" fontId="18" fillId="0" borderId="1" xfId="0" applyFont="1" applyBorder="1" applyAlignment="1">
      <alignment vertical="center"/>
    </xf>
    <xf numFmtId="0" fontId="0" fillId="0" borderId="0" xfId="0" applyProtection="1">
      <protection locked="0"/>
    </xf>
    <xf numFmtId="0" fontId="14" fillId="0" borderId="0" xfId="0" applyFont="1" applyAlignment="1">
      <alignment vertical="center"/>
    </xf>
    <xf numFmtId="0" fontId="0" fillId="0" borderId="0" xfId="0" applyAlignment="1">
      <alignment vertical="center"/>
    </xf>
    <xf numFmtId="0" fontId="2" fillId="3" borderId="1" xfId="0" applyFont="1" applyFill="1" applyBorder="1" applyAlignment="1">
      <alignment horizontal="center" vertical="center"/>
    </xf>
    <xf numFmtId="14" fontId="17"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xf>
    <xf numFmtId="0" fontId="17" fillId="0" borderId="0" xfId="0" applyFont="1" applyAlignment="1">
      <alignment vertical="center"/>
    </xf>
    <xf numFmtId="0" fontId="13" fillId="0" borderId="0" xfId="0" applyFont="1" applyAlignment="1">
      <alignment vertical="center"/>
    </xf>
    <xf numFmtId="0" fontId="18" fillId="4" borderId="1" xfId="0" applyFont="1" applyFill="1" applyBorder="1" applyAlignment="1" applyProtection="1">
      <alignment horizontal="center" vertical="center" wrapText="1"/>
      <protection locked="0"/>
    </xf>
    <xf numFmtId="0" fontId="14" fillId="0" borderId="1" xfId="0" applyFont="1" applyBorder="1" applyAlignment="1">
      <alignment horizontal="justify" vertical="center" wrapText="1"/>
    </xf>
    <xf numFmtId="0" fontId="13" fillId="0" borderId="1" xfId="0" applyFont="1" applyBorder="1" applyAlignment="1" applyProtection="1">
      <alignment horizontal="center" vertical="center" wrapText="1"/>
      <protection locked="0"/>
    </xf>
    <xf numFmtId="1" fontId="4" fillId="0" borderId="1" xfId="0" applyNumberFormat="1" applyFont="1" applyBorder="1" applyAlignment="1">
      <alignment horizontal="center" vertical="center"/>
    </xf>
    <xf numFmtId="0" fontId="28" fillId="6" borderId="1" xfId="0" applyFont="1" applyFill="1" applyBorder="1" applyAlignment="1">
      <alignment horizontal="center" vertical="center" wrapText="1"/>
    </xf>
    <xf numFmtId="0" fontId="13" fillId="7" borderId="1" xfId="0" applyFont="1" applyFill="1" applyBorder="1" applyAlignment="1" applyProtection="1">
      <alignment horizontal="justify" vertical="center" wrapText="1"/>
      <protection locked="0"/>
    </xf>
    <xf numFmtId="0" fontId="0" fillId="0" borderId="0" xfId="0" applyAlignment="1">
      <alignment horizontal="center" vertical="center"/>
    </xf>
    <xf numFmtId="0" fontId="14"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lignment vertical="center" wrapText="1"/>
    </xf>
    <xf numFmtId="0" fontId="14" fillId="0" borderId="0" xfId="0" applyFont="1" applyAlignment="1">
      <alignment vertical="center" wrapText="1"/>
    </xf>
    <xf numFmtId="0" fontId="15" fillId="0" borderId="1" xfId="0" applyFont="1" applyBorder="1" applyAlignment="1">
      <alignment horizontal="center" vertical="center" wrapText="1"/>
    </xf>
    <xf numFmtId="0" fontId="29" fillId="3"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7" fillId="0" borderId="0" xfId="0" applyFont="1" applyAlignment="1">
      <alignment vertical="center" wrapText="1"/>
    </xf>
    <xf numFmtId="0" fontId="13" fillId="0" borderId="0" xfId="0" applyFont="1" applyAlignment="1">
      <alignment vertical="center" wrapText="1"/>
    </xf>
    <xf numFmtId="0" fontId="8" fillId="4" borderId="1" xfId="0" applyFont="1" applyFill="1" applyBorder="1" applyAlignment="1" applyProtection="1">
      <alignment horizontal="center" vertical="center" wrapText="1"/>
      <protection locked="0"/>
    </xf>
    <xf numFmtId="0" fontId="4" fillId="0" borderId="1" xfId="0" applyFont="1" applyBorder="1" applyAlignment="1">
      <alignment horizontal="justify" vertical="center" wrapText="1"/>
    </xf>
    <xf numFmtId="1" fontId="4" fillId="0" borderId="1" xfId="0" applyNumberFormat="1" applyFont="1" applyBorder="1" applyAlignment="1">
      <alignment horizontal="center" vertical="center" wrapText="1"/>
    </xf>
    <xf numFmtId="0" fontId="3" fillId="7" borderId="1" xfId="0" applyFont="1" applyFill="1" applyBorder="1" applyAlignment="1" applyProtection="1">
      <alignment horizontal="justify" vertical="center" wrapText="1"/>
      <protection locked="0"/>
    </xf>
    <xf numFmtId="0" fontId="14" fillId="0" borderId="0" xfId="0" applyFont="1" applyAlignment="1" applyProtection="1">
      <alignment vertical="center" wrapText="1"/>
      <protection locked="0"/>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14" xfId="0" applyFont="1" applyBorder="1" applyAlignment="1">
      <alignment horizontal="left" vertical="center" wrapText="1"/>
    </xf>
    <xf numFmtId="0" fontId="0" fillId="0" borderId="0" xfId="0" applyAlignment="1" applyProtection="1">
      <alignment vertical="center" wrapText="1"/>
      <protection locked="0"/>
    </xf>
    <xf numFmtId="0" fontId="18" fillId="0" borderId="0" xfId="0" applyFont="1" applyAlignment="1">
      <alignment vertical="center" wrapText="1"/>
    </xf>
    <xf numFmtId="0" fontId="0" fillId="0" borderId="0" xfId="0" applyAlignment="1">
      <alignment horizontal="center" vertical="center" wrapText="1"/>
    </xf>
    <xf numFmtId="0" fontId="35" fillId="0" borderId="0" xfId="0" applyFont="1" applyAlignment="1">
      <alignment vertical="center" wrapText="1"/>
    </xf>
    <xf numFmtId="14" fontId="15" fillId="2" borderId="1"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11" borderId="1" xfId="0" applyFill="1" applyBorder="1" applyAlignment="1">
      <alignment horizontal="center" vertical="center" wrapText="1"/>
    </xf>
    <xf numFmtId="0" fontId="18" fillId="3" borderId="13" xfId="0" applyFont="1" applyFill="1" applyBorder="1" applyAlignment="1">
      <alignment horizontal="center" vertical="center" wrapText="1"/>
    </xf>
    <xf numFmtId="1" fontId="4" fillId="0" borderId="16" xfId="0" applyNumberFormat="1" applyFont="1" applyBorder="1" applyAlignment="1">
      <alignment horizontal="center" vertical="center" wrapText="1"/>
    </xf>
    <xf numFmtId="1" fontId="4" fillId="0" borderId="19" xfId="0" applyNumberFormat="1" applyFont="1" applyBorder="1" applyAlignment="1">
      <alignment horizontal="center" vertical="center" wrapText="1"/>
    </xf>
    <xf numFmtId="1" fontId="4" fillId="0" borderId="23" xfId="0" applyNumberFormat="1" applyFont="1" applyBorder="1" applyAlignment="1">
      <alignment horizontal="center" vertical="center" wrapText="1"/>
    </xf>
    <xf numFmtId="9" fontId="1" fillId="0" borderId="0" xfId="1" applyFont="1" applyAlignment="1">
      <alignment vertical="center" wrapText="1"/>
    </xf>
    <xf numFmtId="12" fontId="1" fillId="0" borderId="0" xfId="1" applyNumberFormat="1" applyFont="1" applyAlignment="1">
      <alignment vertical="center" wrapText="1"/>
    </xf>
    <xf numFmtId="0" fontId="0" fillId="0" borderId="0" xfId="0" applyAlignment="1">
      <alignment horizontal="justify" vertical="center" wrapText="1"/>
    </xf>
    <xf numFmtId="0" fontId="14" fillId="0" borderId="0" xfId="2" applyFont="1" applyAlignment="1">
      <alignment vertical="center" wrapText="1"/>
    </xf>
    <xf numFmtId="0" fontId="41" fillId="0" borderId="0" xfId="2"/>
    <xf numFmtId="0" fontId="13" fillId="13" borderId="39" xfId="2" applyFont="1" applyFill="1" applyBorder="1" applyAlignment="1">
      <alignment horizontal="center" vertical="center" wrapText="1"/>
    </xf>
    <xf numFmtId="0" fontId="13" fillId="13" borderId="34" xfId="2" applyFont="1" applyFill="1" applyBorder="1" applyAlignment="1">
      <alignment horizontal="center" vertical="center" wrapText="1"/>
    </xf>
    <xf numFmtId="0" fontId="13" fillId="12" borderId="39" xfId="2" applyFont="1" applyFill="1" applyBorder="1" applyAlignment="1">
      <alignment horizontal="center" vertical="center" wrapText="1"/>
    </xf>
    <xf numFmtId="0" fontId="14" fillId="12" borderId="39" xfId="2" applyFont="1" applyFill="1" applyBorder="1" applyAlignment="1">
      <alignment horizontal="center" vertical="center" wrapText="1"/>
    </xf>
    <xf numFmtId="0" fontId="13" fillId="0" borderId="0" xfId="2" applyFont="1" applyAlignment="1">
      <alignment vertical="center" wrapText="1"/>
    </xf>
    <xf numFmtId="0" fontId="13" fillId="13" borderId="29" xfId="2" applyFont="1" applyFill="1" applyBorder="1" applyAlignment="1">
      <alignment horizontal="center" vertical="center" wrapText="1"/>
    </xf>
    <xf numFmtId="0" fontId="26" fillId="0" borderId="0" xfId="2" applyFont="1" applyAlignment="1">
      <alignment vertical="center" wrapText="1"/>
    </xf>
    <xf numFmtId="0" fontId="40" fillId="0" borderId="0" xfId="2" applyFont="1" applyAlignment="1">
      <alignment vertical="center" wrapText="1"/>
    </xf>
    <xf numFmtId="0" fontId="3" fillId="14" borderId="27" xfId="2" applyFont="1" applyFill="1" applyBorder="1" applyAlignment="1">
      <alignment horizontal="center" vertical="center" wrapText="1"/>
    </xf>
    <xf numFmtId="0" fontId="14" fillId="0" borderId="41" xfId="2" applyFont="1" applyBorder="1" applyAlignment="1">
      <alignment horizontal="left" vertical="center" wrapText="1"/>
    </xf>
    <xf numFmtId="0" fontId="3" fillId="0" borderId="42" xfId="2" applyFont="1" applyBorder="1" applyAlignment="1">
      <alignment horizontal="center" vertical="center" wrapText="1"/>
    </xf>
    <xf numFmtId="1" fontId="4" fillId="0" borderId="42" xfId="2" applyNumberFormat="1" applyFont="1" applyBorder="1" applyAlignment="1">
      <alignment horizontal="center" vertical="center" wrapText="1"/>
    </xf>
    <xf numFmtId="0" fontId="14" fillId="0" borderId="44" xfId="2" applyFont="1" applyBorder="1" applyAlignment="1">
      <alignment horizontal="left" vertical="center" wrapText="1"/>
    </xf>
    <xf numFmtId="0" fontId="3" fillId="0" borderId="45" xfId="2" applyFont="1" applyBorder="1" applyAlignment="1">
      <alignment horizontal="center" vertical="center" wrapText="1"/>
    </xf>
    <xf numFmtId="1" fontId="4" fillId="0" borderId="45" xfId="2" applyNumberFormat="1" applyFont="1" applyBorder="1" applyAlignment="1">
      <alignment horizontal="center" vertical="center" wrapText="1"/>
    </xf>
    <xf numFmtId="0" fontId="4" fillId="16" borderId="39" xfId="2" applyFont="1" applyFill="1" applyBorder="1" applyAlignment="1">
      <alignment horizontal="center" vertical="center" wrapText="1"/>
    </xf>
    <xf numFmtId="0" fontId="3" fillId="17" borderId="39" xfId="2" applyFont="1" applyFill="1" applyBorder="1" applyAlignment="1">
      <alignment horizontal="center" vertical="center" wrapText="1"/>
    </xf>
    <xf numFmtId="0" fontId="14" fillId="0" borderId="48" xfId="2" applyFont="1" applyBorder="1" applyAlignment="1">
      <alignment horizontal="left" vertical="center" wrapText="1"/>
    </xf>
    <xf numFmtId="0" fontId="3" fillId="0" borderId="49" xfId="2" applyFont="1" applyBorder="1" applyAlignment="1">
      <alignment horizontal="center" vertical="center" wrapText="1"/>
    </xf>
    <xf numFmtId="1" fontId="4" fillId="0" borderId="49" xfId="2" applyNumberFormat="1" applyFont="1" applyBorder="1" applyAlignment="1">
      <alignment horizontal="center" vertical="center" wrapText="1"/>
    </xf>
    <xf numFmtId="0" fontId="14" fillId="0" borderId="50" xfId="2" applyFont="1" applyBorder="1" applyAlignment="1">
      <alignment horizontal="left" vertical="center" wrapText="1"/>
    </xf>
    <xf numFmtId="0" fontId="3" fillId="0" borderId="51" xfId="2" applyFont="1" applyBorder="1" applyAlignment="1">
      <alignment horizontal="center" vertical="center" wrapText="1"/>
    </xf>
    <xf numFmtId="0" fontId="14" fillId="0" borderId="52" xfId="2" applyFont="1" applyBorder="1" applyAlignment="1">
      <alignment horizontal="left" vertical="center" wrapText="1"/>
    </xf>
    <xf numFmtId="0" fontId="14" fillId="0" borderId="40" xfId="2" applyFont="1" applyBorder="1" applyAlignment="1">
      <alignment vertical="center" wrapText="1"/>
    </xf>
    <xf numFmtId="0" fontId="14" fillId="0" borderId="53" xfId="2" applyFont="1" applyBorder="1" applyAlignment="1">
      <alignment horizontal="left" vertical="center" wrapText="1"/>
    </xf>
    <xf numFmtId="0" fontId="3" fillId="0" borderId="54" xfId="2" applyFont="1" applyBorder="1" applyAlignment="1">
      <alignment horizontal="center" vertical="center" wrapText="1"/>
    </xf>
    <xf numFmtId="0" fontId="13" fillId="14" borderId="27" xfId="2" applyFont="1" applyFill="1" applyBorder="1" applyAlignment="1">
      <alignment horizontal="center" vertical="center" wrapText="1"/>
    </xf>
    <xf numFmtId="0" fontId="13" fillId="0" borderId="42" xfId="2" applyFont="1" applyBorder="1" applyAlignment="1">
      <alignment horizontal="center" vertical="center" wrapText="1"/>
    </xf>
    <xf numFmtId="1" fontId="14" fillId="0" borderId="42" xfId="2" applyNumberFormat="1" applyFont="1" applyBorder="1" applyAlignment="1">
      <alignment horizontal="center" vertical="center" wrapText="1"/>
    </xf>
    <xf numFmtId="0" fontId="13" fillId="0" borderId="45" xfId="2" applyFont="1" applyBorder="1" applyAlignment="1">
      <alignment horizontal="center" vertical="center" wrapText="1"/>
    </xf>
    <xf numFmtId="1" fontId="14" fillId="0" borderId="45" xfId="2" applyNumberFormat="1" applyFont="1" applyBorder="1" applyAlignment="1">
      <alignment horizontal="center" vertical="center" wrapText="1"/>
    </xf>
    <xf numFmtId="0" fontId="14" fillId="16" borderId="39" xfId="2" applyFont="1" applyFill="1" applyBorder="1" applyAlignment="1">
      <alignment horizontal="center" vertical="center" wrapText="1"/>
    </xf>
    <xf numFmtId="0" fontId="13" fillId="17" borderId="39" xfId="2" applyFont="1" applyFill="1" applyBorder="1" applyAlignment="1">
      <alignment horizontal="center" vertical="center" wrapText="1"/>
    </xf>
    <xf numFmtId="0" fontId="13" fillId="0" borderId="49" xfId="2" applyFont="1" applyBorder="1" applyAlignment="1">
      <alignment horizontal="center" vertical="center" wrapText="1"/>
    </xf>
    <xf numFmtId="1" fontId="14" fillId="0" borderId="49" xfId="2" applyNumberFormat="1" applyFont="1" applyBorder="1" applyAlignment="1">
      <alignment horizontal="center" vertical="center" wrapText="1"/>
    </xf>
    <xf numFmtId="0" fontId="13" fillId="12" borderId="39" xfId="2" applyFont="1" applyFill="1" applyBorder="1" applyAlignment="1">
      <alignment horizontal="left" vertical="center" wrapText="1"/>
    </xf>
    <xf numFmtId="0" fontId="13" fillId="12" borderId="39" xfId="2" applyFont="1" applyFill="1" applyBorder="1" applyAlignment="1">
      <alignment vertical="center" wrapText="1"/>
    </xf>
    <xf numFmtId="0" fontId="14" fillId="0" borderId="0" xfId="2" applyFont="1" applyAlignment="1">
      <alignment horizontal="center" vertical="center" wrapText="1"/>
    </xf>
    <xf numFmtId="0" fontId="13" fillId="13" borderId="33" xfId="2" applyFont="1" applyFill="1" applyBorder="1" applyAlignment="1">
      <alignment horizontal="center" vertical="center" wrapText="1"/>
    </xf>
    <xf numFmtId="0" fontId="13" fillId="13" borderId="28" xfId="2" applyFont="1" applyFill="1" applyBorder="1" applyAlignment="1">
      <alignment horizontal="center" vertical="center" wrapText="1"/>
    </xf>
    <xf numFmtId="0" fontId="13" fillId="0" borderId="39" xfId="2" applyFont="1" applyBorder="1" applyAlignment="1">
      <alignment horizontal="center" vertical="center" wrapText="1"/>
    </xf>
    <xf numFmtId="0" fontId="41" fillId="0" borderId="0" xfId="2"/>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15" fillId="2" borderId="1" xfId="0" applyFont="1" applyFill="1" applyBorder="1" applyAlignment="1">
      <alignment horizontal="center" vertical="center"/>
    </xf>
    <xf numFmtId="0" fontId="4" fillId="0" borderId="15" xfId="0" applyFont="1" applyBorder="1" applyAlignment="1">
      <alignment horizontal="justify" vertical="top" wrapText="1"/>
    </xf>
    <xf numFmtId="0" fontId="4" fillId="0" borderId="18" xfId="0" applyFont="1" applyBorder="1" applyAlignment="1">
      <alignment horizontal="justify" vertical="top" wrapText="1"/>
    </xf>
    <xf numFmtId="0" fontId="4" fillId="0" borderId="0" xfId="0" applyFont="1" applyAlignment="1">
      <alignment vertical="top" wrapText="1"/>
    </xf>
    <xf numFmtId="0" fontId="4" fillId="0" borderId="22" xfId="0" applyFont="1" applyBorder="1" applyAlignment="1">
      <alignment horizontal="justify" vertical="top" wrapText="1"/>
    </xf>
    <xf numFmtId="0" fontId="18" fillId="0" borderId="3" xfId="0" applyFont="1" applyBorder="1" applyAlignment="1">
      <alignment vertical="center"/>
    </xf>
    <xf numFmtId="0" fontId="18" fillId="0" borderId="14" xfId="0" applyFont="1" applyBorder="1" applyAlignment="1">
      <alignment horizontal="left" vertical="center"/>
    </xf>
    <xf numFmtId="0" fontId="18" fillId="0" borderId="0" xfId="0" applyFont="1" applyAlignment="1">
      <alignment vertical="center"/>
    </xf>
    <xf numFmtId="0" fontId="4" fillId="0" borderId="0" xfId="0" applyFont="1" applyAlignment="1">
      <alignment vertical="center" wrapText="1"/>
    </xf>
    <xf numFmtId="0" fontId="14" fillId="6" borderId="1" xfId="0" applyFont="1" applyFill="1" applyBorder="1" applyAlignment="1">
      <alignment horizontal="center" vertical="center" wrapText="1"/>
    </xf>
    <xf numFmtId="0" fontId="17" fillId="0" borderId="0" xfId="0" applyFont="1" applyAlignment="1" applyProtection="1">
      <alignment vertical="center"/>
      <protection locked="0"/>
    </xf>
    <xf numFmtId="0" fontId="17" fillId="0" borderId="0" xfId="0" applyFont="1" applyAlignment="1">
      <alignment horizontal="center" vertical="center"/>
    </xf>
    <xf numFmtId="0" fontId="46" fillId="3" borderId="1" xfId="0" applyFont="1" applyFill="1" applyBorder="1" applyAlignment="1">
      <alignment horizontal="center" vertical="center"/>
    </xf>
    <xf numFmtId="0" fontId="24" fillId="2" borderId="1" xfId="0" applyFont="1" applyFill="1" applyBorder="1" applyAlignment="1">
      <alignment horizontal="center" vertical="center"/>
    </xf>
    <xf numFmtId="0" fontId="46" fillId="3" borderId="6" xfId="0" applyFont="1" applyFill="1" applyBorder="1" applyAlignment="1">
      <alignment horizontal="center" vertical="center"/>
    </xf>
    <xf numFmtId="0" fontId="46" fillId="3" borderId="5" xfId="0" applyFont="1" applyFill="1" applyBorder="1" applyAlignment="1">
      <alignment horizontal="center" vertical="center"/>
    </xf>
    <xf numFmtId="0" fontId="47" fillId="2" borderId="1" xfId="0" applyFont="1" applyFill="1" applyBorder="1" applyAlignment="1">
      <alignment horizontal="center" vertical="center"/>
    </xf>
    <xf numFmtId="0" fontId="15" fillId="0" borderId="0" xfId="0" applyFont="1"/>
    <xf numFmtId="0" fontId="16" fillId="3" borderId="13" xfId="0" applyFont="1" applyFill="1" applyBorder="1" applyAlignment="1">
      <alignment horizontal="center" vertical="center"/>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3" borderId="11" xfId="0" applyFont="1" applyFill="1" applyBorder="1" applyAlignment="1">
      <alignment horizontal="center" vertical="center" wrapText="1"/>
    </xf>
    <xf numFmtId="0" fontId="16" fillId="3" borderId="11" xfId="0" applyFont="1" applyFill="1" applyBorder="1" applyAlignment="1">
      <alignment horizontal="center" vertical="center"/>
    </xf>
    <xf numFmtId="0" fontId="18" fillId="4" borderId="58" xfId="0" applyFont="1" applyFill="1" applyBorder="1" applyAlignment="1" applyProtection="1">
      <alignment horizontal="center" vertical="center" wrapText="1"/>
      <protection locked="0"/>
    </xf>
    <xf numFmtId="0" fontId="4" fillId="0" borderId="60" xfId="0" applyFont="1" applyBorder="1" applyAlignment="1">
      <alignment horizontal="justify" vertical="center" wrapText="1"/>
    </xf>
    <xf numFmtId="0" fontId="13" fillId="0" borderId="61" xfId="0" applyFont="1" applyBorder="1" applyAlignment="1" applyProtection="1">
      <alignment horizontal="center" vertical="center" wrapText="1"/>
      <protection locked="0"/>
    </xf>
    <xf numFmtId="1" fontId="4" fillId="0" borderId="61" xfId="0" applyNumberFormat="1" applyFont="1" applyBorder="1" applyAlignment="1">
      <alignment horizontal="center" vertical="center"/>
    </xf>
    <xf numFmtId="0" fontId="20" fillId="7" borderId="1" xfId="0" applyFont="1" applyFill="1" applyBorder="1" applyAlignment="1" applyProtection="1">
      <alignment horizontal="justify" vertical="center" wrapText="1"/>
      <protection locked="0"/>
    </xf>
    <xf numFmtId="0" fontId="20" fillId="7" borderId="1" xfId="0" applyFont="1" applyFill="1" applyBorder="1" applyAlignment="1" applyProtection="1">
      <alignment horizontal="center" vertical="center" wrapText="1"/>
      <protection locked="0"/>
    </xf>
    <xf numFmtId="0" fontId="18" fillId="4" borderId="70" xfId="0" applyFont="1" applyFill="1" applyBorder="1" applyAlignment="1" applyProtection="1">
      <alignment horizontal="center" vertical="center" wrapText="1"/>
      <protection locked="0"/>
    </xf>
    <xf numFmtId="0" fontId="4" fillId="0" borderId="71" xfId="0" applyFont="1" applyBorder="1" applyAlignment="1">
      <alignment horizontal="justify" vertical="center" wrapText="1"/>
    </xf>
    <xf numFmtId="0" fontId="13" fillId="0" borderId="72" xfId="0" applyFont="1" applyBorder="1" applyAlignment="1" applyProtection="1">
      <alignment horizontal="center" vertical="center" wrapText="1"/>
      <protection locked="0"/>
    </xf>
    <xf numFmtId="1" fontId="4" fillId="0" borderId="72" xfId="0" applyNumberFormat="1" applyFont="1" applyBorder="1" applyAlignment="1">
      <alignment horizontal="center" vertical="center"/>
    </xf>
    <xf numFmtId="0" fontId="13" fillId="0" borderId="39" xfId="3" applyFont="1" applyBorder="1" applyAlignment="1">
      <alignment horizontal="left" vertical="center" wrapText="1"/>
    </xf>
    <xf numFmtId="0" fontId="13" fillId="0" borderId="39" xfId="3" applyFont="1" applyBorder="1" applyAlignment="1">
      <alignment vertical="center" wrapText="1"/>
    </xf>
    <xf numFmtId="0" fontId="13" fillId="0" borderId="31" xfId="3" applyFont="1" applyBorder="1" applyAlignment="1">
      <alignment vertical="center" wrapText="1"/>
    </xf>
    <xf numFmtId="0" fontId="13" fillId="0" borderId="29" xfId="3" applyFont="1" applyBorder="1" applyAlignment="1">
      <alignment horizontal="left" vertical="center" wrapText="1"/>
    </xf>
    <xf numFmtId="0" fontId="13" fillId="0" borderId="0" xfId="3" applyFont="1" applyAlignment="1">
      <alignment vertical="center" wrapText="1"/>
    </xf>
    <xf numFmtId="0" fontId="0" fillId="20" borderId="0" xfId="0" applyFill="1"/>
    <xf numFmtId="0" fontId="4" fillId="0" borderId="1" xfId="0" applyFont="1" applyBorder="1" applyAlignment="1">
      <alignment horizontal="center" vertical="center" wrapText="1"/>
    </xf>
    <xf numFmtId="0" fontId="18" fillId="20" borderId="11" xfId="0" applyFont="1" applyFill="1" applyBorder="1" applyAlignment="1" applyProtection="1">
      <alignment horizontal="center" vertical="center" wrapText="1"/>
      <protection locked="0"/>
    </xf>
    <xf numFmtId="0" fontId="15" fillId="21" borderId="1" xfId="0" applyFont="1" applyFill="1" applyBorder="1" applyAlignment="1">
      <alignment horizontal="center" vertical="center"/>
    </xf>
    <xf numFmtId="0" fontId="14" fillId="0" borderId="15" xfId="0" applyFont="1" applyBorder="1" applyAlignment="1">
      <alignment horizontal="justify" vertical="center" wrapText="1"/>
    </xf>
    <xf numFmtId="0" fontId="14" fillId="0" borderId="18" xfId="0" applyFont="1" applyBorder="1" applyAlignment="1">
      <alignment horizontal="justify" vertical="center" wrapText="1"/>
    </xf>
    <xf numFmtId="10" fontId="17" fillId="0" borderId="0" xfId="1" applyNumberFormat="1" applyFont="1"/>
    <xf numFmtId="0" fontId="14" fillId="0" borderId="0" xfId="0" applyFont="1" applyAlignment="1">
      <alignment horizontal="justify" vertical="center" wrapText="1"/>
    </xf>
    <xf numFmtId="0" fontId="13" fillId="7" borderId="1" xfId="0" applyFont="1" applyFill="1" applyBorder="1" applyAlignment="1" applyProtection="1">
      <alignment horizontal="left" vertical="center" wrapText="1"/>
      <protection locked="0"/>
    </xf>
    <xf numFmtId="0" fontId="14" fillId="0" borderId="22" xfId="0" applyFont="1" applyBorder="1" applyAlignment="1">
      <alignment horizontal="justify" vertical="center" wrapText="1"/>
    </xf>
    <xf numFmtId="0" fontId="53" fillId="4" borderId="11" xfId="0" applyFont="1" applyFill="1" applyBorder="1" applyAlignment="1" applyProtection="1">
      <alignment horizontal="center" vertical="center" wrapText="1"/>
      <protection locked="0"/>
    </xf>
    <xf numFmtId="0" fontId="22" fillId="0" borderId="15" xfId="0" applyFont="1" applyBorder="1" applyAlignment="1">
      <alignment horizontal="justify" vertical="top" wrapText="1"/>
    </xf>
    <xf numFmtId="0" fontId="20" fillId="0" borderId="16" xfId="0" applyFont="1" applyBorder="1" applyAlignment="1" applyProtection="1">
      <alignment horizontal="center" vertical="center" wrapText="1"/>
      <protection locked="0"/>
    </xf>
    <xf numFmtId="1" fontId="22" fillId="0" borderId="16" xfId="0" applyNumberFormat="1" applyFont="1" applyBorder="1" applyAlignment="1">
      <alignment horizontal="center" vertical="center"/>
    </xf>
    <xf numFmtId="0" fontId="22" fillId="0" borderId="18" xfId="0" applyFont="1" applyBorder="1" applyAlignment="1">
      <alignment horizontal="justify" vertical="top" wrapText="1"/>
    </xf>
    <xf numFmtId="0" fontId="20" fillId="0" borderId="19" xfId="0" applyFont="1" applyBorder="1" applyAlignment="1" applyProtection="1">
      <alignment horizontal="center" vertical="center" wrapText="1"/>
      <protection locked="0"/>
    </xf>
    <xf numFmtId="1" fontId="22" fillId="0" borderId="19" xfId="0" applyNumberFormat="1" applyFont="1" applyBorder="1" applyAlignment="1">
      <alignment horizontal="center" vertical="center"/>
    </xf>
    <xf numFmtId="0" fontId="22" fillId="0" borderId="0" xfId="0" applyFont="1" applyAlignment="1">
      <alignment vertical="top" wrapText="1"/>
    </xf>
    <xf numFmtId="0" fontId="22" fillId="6" borderId="1" xfId="0" applyFont="1" applyFill="1" applyBorder="1" applyAlignment="1">
      <alignment horizontal="center" vertical="center" wrapText="1"/>
    </xf>
    <xf numFmtId="0" fontId="22" fillId="0" borderId="22" xfId="0" applyFont="1" applyBorder="1" applyAlignment="1">
      <alignment horizontal="justify" vertical="top" wrapText="1"/>
    </xf>
    <xf numFmtId="0" fontId="20" fillId="0" borderId="23" xfId="0" applyFont="1" applyBorder="1" applyAlignment="1" applyProtection="1">
      <alignment horizontal="center" vertical="center" wrapText="1"/>
      <protection locked="0"/>
    </xf>
    <xf numFmtId="1" fontId="22" fillId="0" borderId="23" xfId="0" applyNumberFormat="1" applyFont="1" applyBorder="1" applyAlignment="1">
      <alignment horizontal="center" vertical="center"/>
    </xf>
    <xf numFmtId="0" fontId="15" fillId="3"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0" borderId="0" xfId="0" applyFont="1" applyAlignment="1">
      <alignment vertical="center" wrapText="1"/>
    </xf>
    <xf numFmtId="0" fontId="16" fillId="3" borderId="14" xfId="0" applyFont="1" applyFill="1" applyBorder="1" applyAlignment="1">
      <alignment horizontal="center" vertical="center" wrapText="1"/>
    </xf>
    <xf numFmtId="0" fontId="16" fillId="4" borderId="11" xfId="0" applyFont="1" applyFill="1" applyBorder="1" applyAlignment="1" applyProtection="1">
      <alignment horizontal="center" vertical="center" wrapText="1"/>
      <protection locked="0"/>
    </xf>
    <xf numFmtId="0" fontId="17" fillId="0" borderId="15" xfId="0" applyFont="1" applyBorder="1" applyAlignment="1">
      <alignment horizontal="justify" vertical="center" wrapText="1"/>
    </xf>
    <xf numFmtId="0" fontId="15" fillId="0" borderId="16" xfId="0" applyFont="1" applyBorder="1" applyAlignment="1" applyProtection="1">
      <alignment horizontal="center" vertical="center" wrapText="1"/>
      <protection locked="0"/>
    </xf>
    <xf numFmtId="1" fontId="17" fillId="0" borderId="16" xfId="0" applyNumberFormat="1" applyFont="1" applyBorder="1" applyAlignment="1">
      <alignment horizontal="center" vertical="center" wrapText="1"/>
    </xf>
    <xf numFmtId="0" fontId="17" fillId="0" borderId="18" xfId="0" applyFont="1" applyBorder="1" applyAlignment="1">
      <alignment horizontal="justify" vertical="center" wrapText="1"/>
    </xf>
    <xf numFmtId="0" fontId="15" fillId="0" borderId="19" xfId="0" applyFont="1" applyBorder="1" applyAlignment="1" applyProtection="1">
      <alignment horizontal="center" vertical="center" wrapText="1"/>
      <protection locked="0"/>
    </xf>
    <xf numFmtId="1" fontId="17" fillId="0" borderId="19" xfId="0" applyNumberFormat="1" applyFont="1" applyBorder="1" applyAlignment="1">
      <alignment horizontal="center" vertical="center" wrapText="1"/>
    </xf>
    <xf numFmtId="0" fontId="17" fillId="0" borderId="0" xfId="0" applyFont="1" applyAlignment="1">
      <alignment horizontal="justify" vertical="center" wrapText="1"/>
    </xf>
    <xf numFmtId="0" fontId="17" fillId="6" borderId="1" xfId="0" applyFont="1" applyFill="1" applyBorder="1" applyAlignment="1">
      <alignment horizontal="center" vertical="center" wrapText="1"/>
    </xf>
    <xf numFmtId="0" fontId="15" fillId="7" borderId="1" xfId="0" applyFont="1" applyFill="1" applyBorder="1" applyAlignment="1" applyProtection="1">
      <alignment horizontal="justify" vertical="center" wrapText="1"/>
      <protection locked="0"/>
    </xf>
    <xf numFmtId="0" fontId="15" fillId="22" borderId="1" xfId="0" applyFont="1" applyFill="1" applyBorder="1" applyAlignment="1" applyProtection="1">
      <alignment horizontal="center" vertical="center" wrapText="1"/>
      <protection locked="0"/>
    </xf>
    <xf numFmtId="0" fontId="17" fillId="0" borderId="22" xfId="0" applyFont="1" applyBorder="1" applyAlignment="1">
      <alignment horizontal="justify" vertical="center" wrapText="1"/>
    </xf>
    <xf numFmtId="0" fontId="15" fillId="0" borderId="23" xfId="0" applyFont="1" applyBorder="1" applyAlignment="1" applyProtection="1">
      <alignment horizontal="center" vertical="center" wrapText="1"/>
      <protection locked="0"/>
    </xf>
    <xf numFmtId="1" fontId="17" fillId="0" borderId="23" xfId="0" applyNumberFormat="1" applyFont="1" applyBorder="1" applyAlignment="1">
      <alignment horizontal="center" vertical="center" wrapText="1"/>
    </xf>
    <xf numFmtId="0" fontId="15" fillId="7" borderId="1" xfId="0" applyFont="1" applyFill="1" applyBorder="1" applyAlignment="1" applyProtection="1">
      <alignment horizontal="center" vertical="center" wrapText="1"/>
      <protection locked="0"/>
    </xf>
    <xf numFmtId="0" fontId="17" fillId="0" borderId="0" xfId="0" applyFont="1" applyAlignment="1" applyProtection="1">
      <alignment vertical="center" wrapText="1"/>
      <protection locked="0"/>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6" fillId="0" borderId="3" xfId="0" applyFont="1" applyBorder="1" applyAlignment="1">
      <alignment vertical="center" wrapText="1"/>
    </xf>
    <xf numFmtId="0" fontId="16" fillId="0" borderId="14" xfId="0" applyFont="1" applyBorder="1" applyAlignment="1">
      <alignment horizontal="left" vertical="center" wrapText="1"/>
    </xf>
    <xf numFmtId="0" fontId="14" fillId="0" borderId="0" xfId="2" applyFont="1"/>
    <xf numFmtId="0" fontId="62" fillId="13" borderId="39" xfId="2" applyFont="1" applyFill="1" applyBorder="1" applyAlignment="1">
      <alignment horizontal="center" vertical="center"/>
    </xf>
    <xf numFmtId="0" fontId="17" fillId="12" borderId="39" xfId="2" applyFont="1" applyFill="1" applyBorder="1" applyAlignment="1">
      <alignment horizontal="center" vertical="center"/>
    </xf>
    <xf numFmtId="0" fontId="62" fillId="13" borderId="34" xfId="2" applyFont="1" applyFill="1" applyBorder="1" applyAlignment="1">
      <alignment horizontal="center" vertical="center"/>
    </xf>
    <xf numFmtId="0" fontId="62" fillId="13" borderId="33" xfId="2" applyFont="1" applyFill="1" applyBorder="1" applyAlignment="1">
      <alignment horizontal="center" vertical="center"/>
    </xf>
    <xf numFmtId="0" fontId="63" fillId="12" borderId="39" xfId="2" applyFont="1" applyFill="1" applyBorder="1" applyAlignment="1">
      <alignment horizontal="center" vertical="center"/>
    </xf>
    <xf numFmtId="0" fontId="17" fillId="0" borderId="0" xfId="2" applyFont="1"/>
    <xf numFmtId="0" fontId="13" fillId="0" borderId="0" xfId="2" applyFont="1"/>
    <xf numFmtId="0" fontId="13" fillId="13" borderId="28" xfId="2" applyFont="1" applyFill="1" applyBorder="1" applyAlignment="1">
      <alignment horizontal="center" vertical="center"/>
    </xf>
    <xf numFmtId="0" fontId="3" fillId="13" borderId="29" xfId="2" applyFont="1" applyFill="1" applyBorder="1" applyAlignment="1">
      <alignment horizontal="center" vertical="center" wrapText="1"/>
    </xf>
    <xf numFmtId="0" fontId="13" fillId="13" borderId="39" xfId="2" applyFont="1" applyFill="1" applyBorder="1" applyAlignment="1">
      <alignment horizontal="center" vertical="center"/>
    </xf>
    <xf numFmtId="0" fontId="4" fillId="0" borderId="41" xfId="2" applyFont="1" applyBorder="1" applyAlignment="1">
      <alignment horizontal="left" vertical="top" wrapText="1"/>
    </xf>
    <xf numFmtId="1" fontId="4" fillId="0" borderId="42" xfId="2" applyNumberFormat="1" applyFont="1" applyBorder="1" applyAlignment="1">
      <alignment horizontal="center" vertical="center"/>
    </xf>
    <xf numFmtId="0" fontId="4" fillId="0" borderId="44" xfId="2" applyFont="1" applyBorder="1" applyAlignment="1">
      <alignment horizontal="left" vertical="top" wrapText="1"/>
    </xf>
    <xf numFmtId="1" fontId="4" fillId="0" borderId="45" xfId="2" applyNumberFormat="1" applyFont="1" applyBorder="1" applyAlignment="1">
      <alignment horizontal="center" vertical="center"/>
    </xf>
    <xf numFmtId="0" fontId="4" fillId="0" borderId="0" xfId="2" applyFont="1" applyAlignment="1">
      <alignment vertical="top" wrapText="1"/>
    </xf>
    <xf numFmtId="0" fontId="4" fillId="23" borderId="39" xfId="2" applyFont="1" applyFill="1" applyBorder="1" applyAlignment="1">
      <alignment horizontal="center" vertical="center" wrapText="1"/>
    </xf>
    <xf numFmtId="0" fontId="4" fillId="0" borderId="48" xfId="2" applyFont="1" applyBorder="1" applyAlignment="1">
      <alignment horizontal="left" vertical="top" wrapText="1"/>
    </xf>
    <xf numFmtId="1" fontId="4" fillId="0" borderId="49" xfId="2" applyNumberFormat="1" applyFont="1" applyBorder="1" applyAlignment="1">
      <alignment horizontal="center" vertical="center"/>
    </xf>
    <xf numFmtId="0" fontId="15" fillId="0" borderId="0" xfId="2" applyFont="1" applyAlignment="1">
      <alignment vertical="center" wrapText="1"/>
    </xf>
    <xf numFmtId="0" fontId="63" fillId="0" borderId="0" xfId="2" applyFont="1"/>
    <xf numFmtId="0" fontId="13" fillId="0" borderId="39" xfId="2" applyFont="1" applyBorder="1" applyAlignment="1">
      <alignment horizontal="left" vertical="center"/>
    </xf>
    <xf numFmtId="0" fontId="13" fillId="0" borderId="39" xfId="2" applyFont="1" applyBorder="1" applyAlignment="1">
      <alignment vertical="center"/>
    </xf>
    <xf numFmtId="0" fontId="13" fillId="0" borderId="31" xfId="2" applyFont="1" applyBorder="1" applyAlignment="1">
      <alignment vertical="center"/>
    </xf>
    <xf numFmtId="0" fontId="13" fillId="0" borderId="29" xfId="2" applyFont="1" applyBorder="1" applyAlignment="1">
      <alignment horizontal="left" vertical="center"/>
    </xf>
    <xf numFmtId="0" fontId="13" fillId="0" borderId="0" xfId="2" applyFont="1" applyAlignment="1">
      <alignmen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14" fontId="3" fillId="2" borderId="5" xfId="0" applyNumberFormat="1" applyFont="1" applyFill="1" applyBorder="1" applyAlignment="1">
      <alignment horizontal="center" vertical="center"/>
    </xf>
    <xf numFmtId="0" fontId="3" fillId="3" borderId="1" xfId="0" applyFont="1" applyFill="1" applyBorder="1" applyAlignment="1" applyProtection="1">
      <alignment horizontal="left" vertical="center"/>
      <protection locked="0"/>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4" fillId="3" borderId="5"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3" fillId="2" borderId="5" xfId="0" applyFont="1" applyFill="1" applyBorder="1" applyAlignment="1">
      <alignment horizontal="right" vertical="center"/>
    </xf>
    <xf numFmtId="0" fontId="3" fillId="2" borderId="10" xfId="0" applyFont="1" applyFill="1" applyBorder="1" applyAlignment="1">
      <alignment horizontal="right" vertical="center"/>
    </xf>
    <xf numFmtId="0" fontId="3" fillId="2" borderId="6" xfId="0" applyFont="1" applyFill="1" applyBorder="1" applyAlignment="1">
      <alignment horizontal="righ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3" fillId="0" borderId="11" xfId="0" applyFont="1" applyBorder="1" applyAlignment="1" applyProtection="1">
      <alignment horizontal="justify" vertical="center" wrapText="1"/>
      <protection locked="0"/>
    </xf>
    <xf numFmtId="0" fontId="3" fillId="0" borderId="13" xfId="0" applyFont="1" applyBorder="1" applyAlignment="1" applyProtection="1">
      <alignment horizontal="justify" vertical="center" wrapText="1"/>
      <protection locked="0"/>
    </xf>
    <xf numFmtId="0" fontId="4"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vertical="center"/>
      <protection locked="0"/>
    </xf>
    <xf numFmtId="0" fontId="4" fillId="0" borderId="11" xfId="0" applyFont="1" applyBorder="1" applyAlignment="1" applyProtection="1">
      <alignment horizontal="justify"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11" xfId="0" applyFont="1" applyBorder="1" applyAlignment="1" applyProtection="1">
      <alignment horizontal="justify" vertical="center" wrapText="1"/>
      <protection locked="0"/>
    </xf>
    <xf numFmtId="0" fontId="8" fillId="0" borderId="1"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10" fillId="0" borderId="1" xfId="0" applyFont="1" applyBorder="1" applyAlignment="1" applyProtection="1">
      <alignment horizontal="justify" vertical="center" wrapText="1"/>
      <protection locked="0"/>
    </xf>
    <xf numFmtId="0" fontId="10" fillId="0" borderId="1" xfId="0" applyFont="1" applyBorder="1" applyAlignment="1" applyProtection="1">
      <alignment horizontal="justify" vertical="center"/>
      <protection locked="0"/>
    </xf>
    <xf numFmtId="0" fontId="10" fillId="0" borderId="11" xfId="0" applyFont="1" applyBorder="1" applyAlignment="1" applyProtection="1">
      <alignment horizontal="justify" vertical="center"/>
      <protection locked="0"/>
    </xf>
    <xf numFmtId="1" fontId="3" fillId="0" borderId="17" xfId="0" applyNumberFormat="1" applyFont="1" applyBorder="1" applyAlignment="1">
      <alignment horizontal="center" vertical="center" wrapText="1"/>
    </xf>
    <xf numFmtId="1" fontId="3" fillId="0" borderId="20"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5"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justify" vertical="center"/>
      <protection locked="0"/>
    </xf>
    <xf numFmtId="0" fontId="4" fillId="0" borderId="14" xfId="0" applyFont="1" applyBorder="1" applyAlignment="1" applyProtection="1">
      <alignment horizontal="justify"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1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14" fontId="4" fillId="0" borderId="5"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3" fillId="8" borderId="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11" fillId="0" borderId="1"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14" fontId="13" fillId="2" borderId="5" xfId="0" applyNumberFormat="1" applyFont="1" applyFill="1" applyBorder="1" applyAlignment="1">
      <alignment horizontal="center" vertical="center"/>
    </xf>
    <xf numFmtId="0" fontId="15" fillId="3" borderId="1" xfId="0" applyFont="1" applyFill="1" applyBorder="1" applyAlignment="1" applyProtection="1">
      <alignment horizontal="left" vertical="center"/>
      <protection locked="0"/>
    </xf>
    <xf numFmtId="14" fontId="16" fillId="0" borderId="1" xfId="0" applyNumberFormat="1"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7" fillId="3" borderId="1" xfId="0" applyFont="1" applyFill="1" applyBorder="1" applyAlignment="1">
      <alignment horizontal="center" vertical="center"/>
    </xf>
    <xf numFmtId="0" fontId="15" fillId="2" borderId="1" xfId="0" applyFont="1" applyFill="1" applyBorder="1" applyAlignment="1">
      <alignment horizontal="right" vertical="center"/>
    </xf>
    <xf numFmtId="0" fontId="17"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49" fontId="13" fillId="2" borderId="5" xfId="0" applyNumberFormat="1" applyFont="1" applyFill="1" applyBorder="1" applyAlignment="1">
      <alignment horizontal="center" vertical="center"/>
    </xf>
    <xf numFmtId="49" fontId="13" fillId="2" borderId="6"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3"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protection locked="0"/>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23" fillId="0" borderId="1" xfId="0" applyFont="1" applyBorder="1" applyAlignment="1" applyProtection="1">
      <alignment horizontal="justify" vertical="center" wrapText="1"/>
      <protection locked="0"/>
    </xf>
    <xf numFmtId="1" fontId="20" fillId="0" borderId="1" xfId="0" applyNumberFormat="1" applyFont="1" applyBorder="1" applyAlignment="1">
      <alignment horizontal="center" vertical="center" wrapText="1"/>
    </xf>
    <xf numFmtId="0" fontId="20" fillId="5" borderId="1" xfId="0" applyFont="1" applyFill="1" applyBorder="1" applyAlignment="1">
      <alignment horizontal="center" vertical="center"/>
    </xf>
    <xf numFmtId="0" fontId="20" fillId="6" borderId="1" xfId="0" applyFont="1" applyFill="1" applyBorder="1" applyAlignment="1">
      <alignment horizontal="center" vertical="center" wrapText="1"/>
    </xf>
    <xf numFmtId="0" fontId="14"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14" fontId="14" fillId="0" borderId="1" xfId="0" applyNumberFormat="1" applyFont="1" applyBorder="1" applyAlignment="1" applyProtection="1">
      <alignment horizontal="center" vertical="center"/>
      <protection locked="0"/>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13" fillId="8"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15" fontId="16" fillId="0" borderId="1" xfId="0" applyNumberFormat="1" applyFont="1" applyBorder="1" applyAlignment="1" applyProtection="1">
      <alignment horizontal="center" vertical="center"/>
      <protection locked="0"/>
    </xf>
    <xf numFmtId="0" fontId="17" fillId="3" borderId="5"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6" xfId="0" applyFont="1" applyFill="1" applyBorder="1" applyAlignment="1">
      <alignment horizontal="center" vertical="center"/>
    </xf>
    <xf numFmtId="0" fontId="15" fillId="2" borderId="5" xfId="0" applyFont="1" applyFill="1" applyBorder="1" applyAlignment="1">
      <alignment horizontal="right" vertical="center"/>
    </xf>
    <xf numFmtId="0" fontId="15" fillId="2" borderId="10" xfId="0" applyFont="1" applyFill="1" applyBorder="1" applyAlignment="1">
      <alignment horizontal="right" vertical="center"/>
    </xf>
    <xf numFmtId="0" fontId="15" fillId="2" borderId="6" xfId="0" applyFont="1" applyFill="1" applyBorder="1" applyAlignment="1">
      <alignment horizontal="right" vertical="center"/>
    </xf>
    <xf numFmtId="0" fontId="15" fillId="10" borderId="5" xfId="0" applyFont="1" applyFill="1" applyBorder="1" applyAlignment="1">
      <alignment horizontal="center" vertical="center"/>
    </xf>
    <xf numFmtId="0" fontId="15" fillId="10" borderId="6"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0" xfId="0" applyFont="1" applyFill="1" applyAlignment="1">
      <alignment horizontal="center" vertical="center"/>
    </xf>
    <xf numFmtId="0" fontId="13" fillId="3" borderId="7"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8" fillId="0" borderId="1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3" fillId="10" borderId="1" xfId="0" applyFont="1" applyFill="1" applyBorder="1" applyAlignment="1" applyProtection="1">
      <alignment horizontal="justify" vertical="center" wrapText="1"/>
      <protection locked="0"/>
    </xf>
    <xf numFmtId="0" fontId="14" fillId="10" borderId="1" xfId="0" applyFont="1" applyFill="1" applyBorder="1" applyAlignment="1" applyProtection="1">
      <alignment horizontal="justify"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21" fillId="5" borderId="11" xfId="0" applyFont="1" applyFill="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6" borderId="11"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14" fillId="10" borderId="11" xfId="0" applyFont="1" applyFill="1" applyBorder="1" applyAlignment="1" applyProtection="1">
      <alignment horizontal="justify" vertical="center" wrapText="1"/>
      <protection locked="0"/>
    </xf>
    <xf numFmtId="0" fontId="14" fillId="0" borderId="11" xfId="0" applyFont="1" applyBorder="1" applyAlignment="1" applyProtection="1">
      <alignment horizontal="justify" vertical="center"/>
      <protection locked="0"/>
    </xf>
    <xf numFmtId="0" fontId="14" fillId="9" borderId="11" xfId="0" applyFont="1" applyFill="1" applyBorder="1" applyAlignment="1" applyProtection="1">
      <alignment horizontal="justify" vertical="center" wrapText="1"/>
      <protection locked="0"/>
    </xf>
    <xf numFmtId="0" fontId="14" fillId="9" borderId="13" xfId="0" applyFont="1" applyFill="1" applyBorder="1" applyAlignment="1" applyProtection="1">
      <alignment horizontal="justify" vertical="center"/>
      <protection locked="0"/>
    </xf>
    <xf numFmtId="0" fontId="14" fillId="9" borderId="14" xfId="0" applyFont="1" applyFill="1" applyBorder="1" applyAlignment="1" applyProtection="1">
      <alignment horizontal="justify" vertical="center"/>
      <protection locked="0"/>
    </xf>
    <xf numFmtId="0" fontId="14" fillId="0" borderId="11"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21" fillId="0" borderId="11" xfId="0" applyFont="1" applyBorder="1" applyAlignment="1" applyProtection="1">
      <alignment horizontal="center" vertical="center"/>
      <protection locked="0"/>
    </xf>
    <xf numFmtId="0" fontId="18" fillId="9" borderId="11" xfId="0" applyFont="1" applyFill="1" applyBorder="1" applyAlignment="1">
      <alignment horizontal="center" vertical="center" wrapText="1"/>
    </xf>
    <xf numFmtId="0" fontId="18" fillId="9" borderId="13" xfId="0" applyFont="1" applyFill="1" applyBorder="1" applyAlignment="1">
      <alignment horizontal="center" vertical="center" wrapText="1"/>
    </xf>
    <xf numFmtId="17" fontId="22" fillId="9" borderId="1" xfId="0" applyNumberFormat="1" applyFont="1" applyFill="1" applyBorder="1" applyAlignment="1" applyProtection="1">
      <alignment horizontal="center" vertical="center"/>
      <protection locked="0"/>
    </xf>
    <xf numFmtId="0" fontId="22" fillId="9" borderId="1" xfId="0" applyFont="1" applyFill="1" applyBorder="1" applyAlignment="1" applyProtection="1">
      <alignment horizontal="center" vertical="center"/>
      <protection locked="0"/>
    </xf>
    <xf numFmtId="0" fontId="22" fillId="9" borderId="11" xfId="0" applyFont="1" applyFill="1" applyBorder="1" applyAlignment="1" applyProtection="1">
      <alignment horizontal="center" vertical="center"/>
      <protection locked="0"/>
    </xf>
    <xf numFmtId="1" fontId="20" fillId="0" borderId="17" xfId="0" applyNumberFormat="1" applyFont="1" applyBorder="1" applyAlignment="1">
      <alignment horizontal="center" vertical="center" wrapText="1"/>
    </xf>
    <xf numFmtId="1" fontId="20" fillId="0" borderId="20" xfId="0" applyNumberFormat="1" applyFont="1" applyBorder="1" applyAlignment="1">
      <alignment horizontal="center" vertical="center" wrapText="1"/>
    </xf>
    <xf numFmtId="0" fontId="19" fillId="9" borderId="1" xfId="0" applyFont="1" applyFill="1" applyBorder="1" applyAlignment="1" applyProtection="1">
      <alignment horizontal="justify" vertical="center" wrapText="1"/>
      <protection locked="0"/>
    </xf>
    <xf numFmtId="0" fontId="19" fillId="9" borderId="1" xfId="0" applyFont="1" applyFill="1" applyBorder="1" applyAlignment="1" applyProtection="1">
      <alignment horizontal="justify" vertical="center"/>
      <protection locked="0"/>
    </xf>
    <xf numFmtId="0" fontId="19" fillId="9" borderId="11" xfId="0" applyFont="1" applyFill="1" applyBorder="1" applyAlignment="1" applyProtection="1">
      <alignment horizontal="justify" vertical="center"/>
      <protection locked="0"/>
    </xf>
    <xf numFmtId="0" fontId="4" fillId="9" borderId="1" xfId="0" applyFont="1" applyFill="1" applyBorder="1" applyAlignment="1" applyProtection="1">
      <alignment horizontal="justify" vertical="center" wrapText="1"/>
      <protection locked="0"/>
    </xf>
    <xf numFmtId="0" fontId="24" fillId="0" borderId="1" xfId="0" applyFont="1" applyBorder="1" applyAlignment="1" applyProtection="1">
      <alignment horizontal="justify" vertical="center" wrapText="1"/>
      <protection locked="0"/>
    </xf>
    <xf numFmtId="0" fontId="13" fillId="6" borderId="1" xfId="0" applyFont="1" applyFill="1" applyBorder="1" applyAlignment="1" applyProtection="1">
      <alignment horizontal="justify" vertical="center" wrapText="1"/>
      <protection locked="0"/>
    </xf>
    <xf numFmtId="0" fontId="14" fillId="6" borderId="1" xfId="0" applyFont="1" applyFill="1" applyBorder="1" applyAlignment="1" applyProtection="1">
      <alignment horizontal="justify" vertical="center" wrapText="1"/>
      <protection locked="0"/>
    </xf>
    <xf numFmtId="0" fontId="14" fillId="6" borderId="11" xfId="0" applyFont="1" applyFill="1" applyBorder="1" applyAlignment="1" applyProtection="1">
      <alignment horizontal="justify" vertical="center" wrapText="1"/>
      <protection locked="0"/>
    </xf>
    <xf numFmtId="0" fontId="14" fillId="0" borderId="11" xfId="0" applyFont="1" applyBorder="1" applyAlignment="1" applyProtection="1">
      <alignment horizontal="justify" vertical="center" wrapText="1"/>
      <protection locked="0"/>
    </xf>
    <xf numFmtId="0" fontId="14" fillId="0" borderId="13" xfId="0" applyFont="1" applyBorder="1" applyAlignment="1" applyProtection="1">
      <alignment horizontal="justify" vertical="center"/>
      <protection locked="0"/>
    </xf>
    <xf numFmtId="0" fontId="14" fillId="0" borderId="14" xfId="0" applyFont="1" applyBorder="1" applyAlignment="1" applyProtection="1">
      <alignment horizontal="justify" vertical="center"/>
      <protection locked="0"/>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14" fontId="14" fillId="0" borderId="5" xfId="0" applyNumberFormat="1"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14" fontId="13" fillId="2" borderId="5" xfId="0" applyNumberFormat="1" applyFont="1" applyFill="1" applyBorder="1" applyAlignment="1">
      <alignment horizontal="center" vertical="center" wrapText="1"/>
    </xf>
    <xf numFmtId="0" fontId="15" fillId="3" borderId="1" xfId="0" applyFont="1" applyFill="1" applyBorder="1" applyAlignment="1" applyProtection="1">
      <alignment horizontal="left" vertical="center" wrapText="1"/>
      <protection locked="0"/>
    </xf>
    <xf numFmtId="14" fontId="16"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7" fillId="3" borderId="1" xfId="0" applyFont="1" applyFill="1" applyBorder="1" applyAlignment="1">
      <alignment horizontal="center" vertical="center" wrapText="1"/>
    </xf>
    <xf numFmtId="0" fontId="15" fillId="2" borderId="1" xfId="0" applyFont="1" applyFill="1" applyBorder="1" applyAlignment="1">
      <alignment horizontal="right" vertical="center" wrapText="1"/>
    </xf>
    <xf numFmtId="0" fontId="17"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0" fontId="23" fillId="0" borderId="1" xfId="0" applyFont="1" applyBorder="1" applyAlignment="1" applyProtection="1">
      <alignment horizontal="center" vertical="center" wrapText="1"/>
      <protection locked="0"/>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7" fillId="0" borderId="1" xfId="0" applyFont="1" applyBorder="1" applyAlignment="1" applyProtection="1">
      <alignment horizontal="justify" vertical="center" wrapText="1"/>
      <protection locked="0"/>
    </xf>
    <xf numFmtId="14" fontId="14"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9" fillId="0" borderId="1" xfId="0" applyFont="1" applyBorder="1" applyAlignment="1" applyProtection="1">
      <alignment horizontal="justify" vertical="center" wrapText="1"/>
      <protection locked="0"/>
    </xf>
    <xf numFmtId="14" fontId="23"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17" fontId="14" fillId="0" borderId="1" xfId="0" applyNumberFormat="1" applyFont="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4" fillId="0" borderId="27" xfId="0" applyFont="1" applyBorder="1" applyAlignment="1">
      <alignment horizontal="center" vertical="center" wrapText="1"/>
    </xf>
    <xf numFmtId="0" fontId="31" fillId="0" borderId="28" xfId="0" applyFont="1" applyBorder="1" applyAlignment="1">
      <alignment vertical="center"/>
    </xf>
    <xf numFmtId="0" fontId="31" fillId="0" borderId="29" xfId="0" applyFont="1" applyBorder="1" applyAlignment="1">
      <alignment vertical="center"/>
    </xf>
    <xf numFmtId="0" fontId="18" fillId="2"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justify" vertical="center" wrapText="1"/>
      <protection locked="0"/>
    </xf>
    <xf numFmtId="0" fontId="33" fillId="0" borderId="1" xfId="0" applyFont="1" applyBorder="1" applyAlignment="1" applyProtection="1">
      <alignment horizontal="justify" vertical="center" wrapText="1"/>
      <protection locked="0"/>
    </xf>
    <xf numFmtId="0" fontId="13" fillId="2" borderId="14" xfId="0" applyFont="1" applyFill="1" applyBorder="1" applyAlignment="1">
      <alignment horizontal="center" vertical="center" wrapText="1"/>
    </xf>
    <xf numFmtId="0" fontId="18" fillId="0" borderId="1" xfId="0" applyFont="1" applyBorder="1" applyAlignment="1" applyProtection="1">
      <alignment horizontal="justify" vertical="center" wrapText="1"/>
      <protection locked="0"/>
    </xf>
    <xf numFmtId="0" fontId="32" fillId="0" borderId="1" xfId="0" applyFont="1" applyBorder="1" applyAlignment="1" applyProtection="1">
      <alignment horizontal="justify" vertical="center" wrapText="1"/>
      <protection locked="0"/>
    </xf>
    <xf numFmtId="14" fontId="14" fillId="2" borderId="1" xfId="0" applyNumberFormat="1"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6" fillId="0" borderId="1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14" fontId="36" fillId="0" borderId="1" xfId="0" applyNumberFormat="1"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17" fillId="3" borderId="5"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5" fillId="2" borderId="5" xfId="0" applyFont="1" applyFill="1" applyBorder="1" applyAlignment="1">
      <alignment horizontal="right" vertical="center" wrapText="1"/>
    </xf>
    <xf numFmtId="0" fontId="15" fillId="2" borderId="10" xfId="0" applyFont="1" applyFill="1" applyBorder="1" applyAlignment="1">
      <alignment horizontal="right" vertical="center" wrapText="1"/>
    </xf>
    <xf numFmtId="0" fontId="15" fillId="2" borderId="6" xfId="0" applyFont="1" applyFill="1" applyBorder="1" applyAlignment="1">
      <alignment horizontal="right"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7" xfId="0" applyFont="1" applyFill="1" applyBorder="1" applyAlignment="1">
      <alignment horizontal="center" vertical="center" wrapText="1"/>
    </xf>
    <xf numFmtId="0" fontId="13" fillId="0" borderId="11" xfId="0" applyFont="1" applyBorder="1" applyAlignment="1" applyProtection="1">
      <alignment horizontal="justify" vertical="center" wrapText="1"/>
      <protection locked="0"/>
    </xf>
    <xf numFmtId="0" fontId="13" fillId="0" borderId="13" xfId="0" applyFont="1" applyBorder="1" applyAlignment="1" applyProtection="1">
      <alignment horizontal="justify" vertical="center" wrapText="1"/>
      <protection locked="0"/>
    </xf>
    <xf numFmtId="0" fontId="13" fillId="0" borderId="13"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16" fontId="4" fillId="0" borderId="1" xfId="1" applyNumberFormat="1" applyFont="1" applyBorder="1" applyAlignment="1" applyProtection="1">
      <alignment horizontal="center" vertical="center" wrapText="1"/>
      <protection locked="0"/>
    </xf>
    <xf numFmtId="12" fontId="39" fillId="0" borderId="1" xfId="1" applyNumberFormat="1" applyFont="1" applyBorder="1" applyAlignment="1" applyProtection="1">
      <alignment horizontal="center" vertical="center" wrapText="1"/>
      <protection locked="0"/>
    </xf>
    <xf numFmtId="12" fontId="39" fillId="0" borderId="11" xfId="1" applyNumberFormat="1" applyFont="1" applyBorder="1" applyAlignment="1" applyProtection="1">
      <alignment horizontal="center" vertical="center" wrapText="1"/>
      <protection locked="0"/>
    </xf>
    <xf numFmtId="0" fontId="4" fillId="2" borderId="1" xfId="0" applyFont="1" applyFill="1" applyBorder="1" applyAlignment="1" applyProtection="1">
      <alignment horizontal="justify" vertical="center" wrapText="1"/>
      <protection locked="0"/>
    </xf>
    <xf numFmtId="0" fontId="4" fillId="2" borderId="11" xfId="0" applyFont="1" applyFill="1" applyBorder="1" applyAlignment="1" applyProtection="1">
      <alignment horizontal="justify" vertical="center" wrapText="1"/>
      <protection locked="0"/>
    </xf>
    <xf numFmtId="0" fontId="4" fillId="0" borderId="13" xfId="0" applyFont="1" applyBorder="1" applyAlignment="1" applyProtection="1">
      <alignment horizontal="justify" vertical="center" wrapText="1"/>
      <protection locked="0"/>
    </xf>
    <xf numFmtId="0" fontId="4" fillId="0" borderId="14" xfId="0" applyFont="1" applyBorder="1" applyAlignment="1" applyProtection="1">
      <alignment horizontal="justify" vertical="center" wrapText="1"/>
      <protection locked="0"/>
    </xf>
    <xf numFmtId="0" fontId="20" fillId="0" borderId="1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4" borderId="1" xfId="0" applyFont="1" applyFill="1" applyBorder="1" applyAlignment="1" applyProtection="1">
      <alignment horizontal="center" vertical="center" wrapText="1"/>
      <protection locked="0"/>
    </xf>
    <xf numFmtId="0" fontId="14" fillId="4" borderId="11" xfId="0" applyFont="1" applyFill="1" applyBorder="1" applyAlignment="1" applyProtection="1">
      <alignment horizontal="center" vertical="center" wrapText="1"/>
      <protection locked="0"/>
    </xf>
    <xf numFmtId="0" fontId="14" fillId="0" borderId="13" xfId="0" applyFont="1" applyBorder="1" applyAlignment="1" applyProtection="1">
      <alignment horizontal="justify" vertical="center" wrapText="1"/>
      <protection locked="0"/>
    </xf>
    <xf numFmtId="0" fontId="14" fillId="0" borderId="14" xfId="0" applyFont="1" applyBorder="1" applyAlignment="1" applyProtection="1">
      <alignment horizontal="justify" vertical="center" wrapText="1"/>
      <protection locked="0"/>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3" fillId="0" borderId="11" xfId="0" applyFont="1" applyBorder="1" applyAlignment="1" applyProtection="1">
      <alignment horizontal="justify" vertical="center" wrapText="1"/>
      <protection locked="0"/>
    </xf>
    <xf numFmtId="0" fontId="4" fillId="2" borderId="1" xfId="0" applyFont="1" applyFill="1" applyBorder="1" applyAlignment="1" applyProtection="1">
      <alignment horizontal="left" vertical="center" wrapText="1" indent="1"/>
      <protection locked="0"/>
    </xf>
    <xf numFmtId="0" fontId="4" fillId="0" borderId="1"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14" fontId="14" fillId="2" borderId="5" xfId="0" applyNumberFormat="1"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9" fontId="4" fillId="0" borderId="1" xfId="1" applyFont="1" applyBorder="1" applyAlignment="1" applyProtection="1">
      <alignment horizontal="center" vertical="center" wrapText="1"/>
      <protection locked="0"/>
    </xf>
    <xf numFmtId="9" fontId="4" fillId="0" borderId="11" xfId="1" applyFont="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3" fillId="12" borderId="33" xfId="2" applyFont="1" applyFill="1" applyBorder="1" applyAlignment="1">
      <alignment horizontal="center" vertical="center" wrapText="1"/>
    </xf>
    <xf numFmtId="0" fontId="31" fillId="0" borderId="34" xfId="2" applyFont="1" applyBorder="1"/>
    <xf numFmtId="14" fontId="13" fillId="12" borderId="33" xfId="2" applyNumberFormat="1" applyFont="1" applyFill="1" applyBorder="1" applyAlignment="1">
      <alignment horizontal="center" vertical="center" wrapText="1"/>
    </xf>
    <xf numFmtId="0" fontId="13" fillId="13" borderId="33" xfId="2" applyFont="1" applyFill="1" applyBorder="1" applyAlignment="1">
      <alignment horizontal="left" vertical="center" wrapText="1"/>
    </xf>
    <xf numFmtId="14" fontId="42" fillId="0" borderId="33" xfId="2" applyNumberFormat="1" applyFont="1" applyBorder="1" applyAlignment="1">
      <alignment horizontal="center" vertical="center" wrapText="1"/>
    </xf>
    <xf numFmtId="0" fontId="31" fillId="0" borderId="38" xfId="2" applyFont="1" applyBorder="1"/>
    <xf numFmtId="0" fontId="14" fillId="13" borderId="33" xfId="2" applyFont="1" applyFill="1" applyBorder="1" applyAlignment="1">
      <alignment horizontal="center" vertical="center" wrapText="1"/>
    </xf>
    <xf numFmtId="0" fontId="13" fillId="12" borderId="33" xfId="2" applyFont="1" applyFill="1" applyBorder="1" applyAlignment="1">
      <alignment horizontal="right" vertical="center" wrapText="1"/>
    </xf>
    <xf numFmtId="0" fontId="14" fillId="12" borderId="33" xfId="2" applyFont="1" applyFill="1" applyBorder="1" applyAlignment="1">
      <alignment horizontal="center" vertical="center" wrapText="1"/>
    </xf>
    <xf numFmtId="0" fontId="13" fillId="12" borderId="27" xfId="2" applyFont="1" applyFill="1" applyBorder="1" applyAlignment="1">
      <alignment horizontal="center" vertical="center" wrapText="1"/>
    </xf>
    <xf numFmtId="0" fontId="31" fillId="0" borderId="28" xfId="2" applyFont="1" applyBorder="1"/>
    <xf numFmtId="0" fontId="31" fillId="0" borderId="29" xfId="2" applyFont="1" applyBorder="1"/>
    <xf numFmtId="0" fontId="13" fillId="12" borderId="30" xfId="2" applyFont="1" applyFill="1" applyBorder="1" applyAlignment="1">
      <alignment horizontal="center" vertical="center" wrapText="1"/>
    </xf>
    <xf numFmtId="0" fontId="31" fillId="0" borderId="31" xfId="2" applyFont="1" applyBorder="1"/>
    <xf numFmtId="0" fontId="31" fillId="0" borderId="32" xfId="2" applyFont="1" applyBorder="1"/>
    <xf numFmtId="0" fontId="31" fillId="0" borderId="35" xfId="2" applyFont="1" applyBorder="1"/>
    <xf numFmtId="0" fontId="31" fillId="0" borderId="36" xfId="2" applyFont="1" applyBorder="1"/>
    <xf numFmtId="0" fontId="31" fillId="0" borderId="37" xfId="2" applyFont="1" applyBorder="1"/>
    <xf numFmtId="49" fontId="13" fillId="12" borderId="33" xfId="2" applyNumberFormat="1" applyFont="1" applyFill="1" applyBorder="1" applyAlignment="1">
      <alignment horizontal="center" vertical="center" wrapText="1"/>
    </xf>
    <xf numFmtId="0" fontId="13" fillId="13" borderId="33" xfId="2" applyFont="1" applyFill="1" applyBorder="1" applyAlignment="1">
      <alignment horizontal="center" vertical="center" wrapText="1"/>
    </xf>
    <xf numFmtId="0" fontId="13" fillId="13" borderId="27" xfId="2" applyFont="1" applyFill="1" applyBorder="1" applyAlignment="1">
      <alignment horizontal="center" vertical="center" wrapText="1"/>
    </xf>
    <xf numFmtId="0" fontId="13" fillId="13" borderId="40" xfId="2" applyFont="1" applyFill="1" applyBorder="1" applyAlignment="1">
      <alignment horizontal="center" vertical="center" wrapText="1"/>
    </xf>
    <xf numFmtId="0" fontId="31" fillId="0" borderId="0" xfId="2" applyFont="1"/>
    <xf numFmtId="0" fontId="31" fillId="0" borderId="40" xfId="2" applyFont="1" applyBorder="1"/>
    <xf numFmtId="0" fontId="41" fillId="0" borderId="0" xfId="2"/>
    <xf numFmtId="0" fontId="13" fillId="13" borderId="35" xfId="2" applyFont="1" applyFill="1" applyBorder="1" applyAlignment="1">
      <alignment horizontal="center" vertical="center" wrapText="1"/>
    </xf>
    <xf numFmtId="0" fontId="13" fillId="13" borderId="28" xfId="2" applyFont="1" applyFill="1" applyBorder="1" applyAlignment="1">
      <alignment horizontal="center" vertical="center" wrapText="1"/>
    </xf>
    <xf numFmtId="0" fontId="3" fillId="12" borderId="27" xfId="2" applyFont="1" applyFill="1" applyBorder="1" applyAlignment="1">
      <alignment horizontal="left" vertical="center" wrapText="1"/>
    </xf>
    <xf numFmtId="0" fontId="3" fillId="0" borderId="27" xfId="2" applyFont="1" applyBorder="1" applyAlignment="1">
      <alignment horizontal="center" vertical="center" wrapText="1"/>
    </xf>
    <xf numFmtId="0" fontId="4" fillId="0" borderId="27" xfId="2" applyFont="1" applyBorder="1" applyAlignment="1">
      <alignment horizontal="left" vertical="center" wrapText="1"/>
    </xf>
    <xf numFmtId="0" fontId="4" fillId="0" borderId="28" xfId="2" applyFont="1" applyBorder="1" applyAlignment="1">
      <alignment horizontal="left" vertical="center" wrapText="1"/>
    </xf>
    <xf numFmtId="0" fontId="4" fillId="0" borderId="29" xfId="2" applyFont="1" applyBorder="1" applyAlignment="1">
      <alignment horizontal="left" vertical="center" wrapText="1"/>
    </xf>
    <xf numFmtId="0" fontId="4" fillId="0" borderId="27" xfId="2" applyFont="1" applyBorder="1" applyAlignment="1">
      <alignment horizontal="center" vertical="center" wrapText="1"/>
    </xf>
    <xf numFmtId="0" fontId="4" fillId="0" borderId="28" xfId="2" applyFont="1" applyBorder="1" applyAlignment="1">
      <alignment horizontal="center" vertical="center" wrapText="1"/>
    </xf>
    <xf numFmtId="0" fontId="4" fillId="0" borderId="29" xfId="2" applyFont="1" applyBorder="1" applyAlignment="1">
      <alignment horizontal="center" vertical="center" wrapText="1"/>
    </xf>
    <xf numFmtId="0" fontId="3" fillId="12" borderId="27" xfId="2" applyFont="1" applyFill="1" applyBorder="1" applyAlignment="1">
      <alignment horizontal="center" vertical="center" wrapText="1"/>
    </xf>
    <xf numFmtId="0" fontId="3" fillId="12" borderId="28" xfId="2" applyFont="1" applyFill="1" applyBorder="1" applyAlignment="1">
      <alignment horizontal="center" vertical="center" wrapText="1"/>
    </xf>
    <xf numFmtId="0" fontId="3" fillId="12" borderId="29" xfId="2" applyFont="1" applyFill="1" applyBorder="1" applyAlignment="1">
      <alignment horizontal="center" vertical="center" wrapText="1"/>
    </xf>
    <xf numFmtId="0" fontId="3" fillId="0" borderId="47" xfId="2" applyFont="1" applyBorder="1" applyAlignment="1">
      <alignment horizontal="center" vertical="center" wrapText="1"/>
    </xf>
    <xf numFmtId="0" fontId="31" fillId="0" borderId="46" xfId="2" applyFont="1" applyBorder="1"/>
    <xf numFmtId="0" fontId="3" fillId="15" borderId="27" xfId="2" applyFont="1" applyFill="1" applyBorder="1" applyAlignment="1">
      <alignment horizontal="center" vertical="center" wrapText="1"/>
    </xf>
    <xf numFmtId="0" fontId="3" fillId="0" borderId="28" xfId="2" applyFont="1" applyBorder="1" applyAlignment="1">
      <alignment horizontal="center" vertical="center" wrapText="1"/>
    </xf>
    <xf numFmtId="0" fontId="3" fillId="16" borderId="27" xfId="2" applyFont="1" applyFill="1" applyBorder="1" applyAlignment="1">
      <alignment horizontal="center" vertical="center" wrapText="1"/>
    </xf>
    <xf numFmtId="0" fontId="4" fillId="12" borderId="27" xfId="2" applyFont="1" applyFill="1" applyBorder="1" applyAlignment="1">
      <alignment horizontal="center" vertical="center" wrapText="1"/>
    </xf>
    <xf numFmtId="0" fontId="4" fillId="12" borderId="28" xfId="2" applyFont="1" applyFill="1" applyBorder="1" applyAlignment="1">
      <alignment horizontal="center" vertical="center" wrapText="1"/>
    </xf>
    <xf numFmtId="0" fontId="4" fillId="12" borderId="29" xfId="2" applyFont="1" applyFill="1" applyBorder="1" applyAlignment="1">
      <alignment horizontal="center" vertical="center" wrapText="1"/>
    </xf>
    <xf numFmtId="14" fontId="4" fillId="0" borderId="27" xfId="2" applyNumberFormat="1" applyFont="1" applyBorder="1" applyAlignment="1">
      <alignment horizontal="center" vertical="center" wrapText="1"/>
    </xf>
    <xf numFmtId="1" fontId="3" fillId="0" borderId="43" xfId="2" applyNumberFormat="1" applyFont="1" applyBorder="1" applyAlignment="1">
      <alignment horizontal="center" vertical="center" wrapText="1"/>
    </xf>
    <xf numFmtId="0" fontId="14" fillId="0" borderId="27" xfId="2" applyFont="1" applyBorder="1" applyAlignment="1">
      <alignment horizontal="center" vertical="center" wrapText="1"/>
    </xf>
    <xf numFmtId="1" fontId="13" fillId="0" borderId="43" xfId="2" applyNumberFormat="1" applyFont="1" applyBorder="1" applyAlignment="1">
      <alignment horizontal="center" vertical="center" wrapText="1"/>
    </xf>
    <xf numFmtId="0" fontId="13" fillId="0" borderId="27" xfId="2" applyFont="1" applyBorder="1" applyAlignment="1">
      <alignment horizontal="center" vertical="center" wrapText="1"/>
    </xf>
    <xf numFmtId="0" fontId="13" fillId="15" borderId="27" xfId="2" applyFont="1" applyFill="1" applyBorder="1" applyAlignment="1">
      <alignment horizontal="center" vertical="center" wrapText="1"/>
    </xf>
    <xf numFmtId="0" fontId="14" fillId="0" borderId="27" xfId="2" applyFont="1" applyBorder="1" applyAlignment="1">
      <alignment horizontal="left" vertical="center" wrapText="1"/>
    </xf>
    <xf numFmtId="0" fontId="13" fillId="0" borderId="33" xfId="2" applyFont="1" applyBorder="1" applyAlignment="1">
      <alignment horizontal="center" vertical="center" wrapText="1"/>
    </xf>
    <xf numFmtId="14" fontId="14" fillId="12" borderId="33" xfId="2" applyNumberFormat="1" applyFont="1" applyFill="1" applyBorder="1" applyAlignment="1">
      <alignment horizontal="center" vertical="center" wrapText="1"/>
    </xf>
    <xf numFmtId="0" fontId="14" fillId="0" borderId="28" xfId="2" applyFont="1" applyBorder="1" applyAlignment="1">
      <alignment horizontal="center" vertical="center" wrapText="1"/>
    </xf>
    <xf numFmtId="0" fontId="14" fillId="0" borderId="33" xfId="2" applyFont="1" applyBorder="1" applyAlignment="1">
      <alignment horizontal="left" vertical="center" wrapText="1"/>
    </xf>
    <xf numFmtId="0" fontId="13" fillId="18" borderId="33" xfId="2" applyFont="1" applyFill="1" applyBorder="1" applyAlignment="1">
      <alignment horizontal="center" vertical="center" wrapText="1"/>
    </xf>
    <xf numFmtId="0" fontId="43" fillId="0" borderId="27" xfId="2" applyFont="1" applyBorder="1" applyAlignment="1">
      <alignment horizontal="center" vertical="center" wrapText="1"/>
    </xf>
    <xf numFmtId="0" fontId="13" fillId="0" borderId="47" xfId="2" applyFont="1" applyBorder="1" applyAlignment="1">
      <alignment horizontal="center" vertical="center" wrapText="1"/>
    </xf>
    <xf numFmtId="0" fontId="13" fillId="0" borderId="28" xfId="2" applyFont="1" applyBorder="1" applyAlignment="1">
      <alignment horizontal="center" vertical="center" wrapText="1"/>
    </xf>
    <xf numFmtId="0" fontId="13" fillId="16" borderId="27" xfId="2" applyFont="1" applyFill="1" applyBorder="1" applyAlignment="1">
      <alignment horizontal="center" vertical="center" wrapText="1"/>
    </xf>
    <xf numFmtId="0" fontId="16" fillId="0" borderId="5"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 fillId="0" borderId="1" xfId="0" applyFont="1" applyBorder="1" applyAlignment="1" applyProtection="1">
      <alignment horizontal="center" vertical="center"/>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14" fontId="17" fillId="0" borderId="5" xfId="0" applyNumberFormat="1"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3" fillId="8" borderId="1" xfId="0" applyFont="1" applyFill="1" applyBorder="1" applyAlignment="1">
      <alignment horizontal="center" wrapText="1"/>
    </xf>
    <xf numFmtId="0" fontId="16" fillId="0" borderId="14" xfId="0" applyFont="1" applyBorder="1" applyAlignment="1">
      <alignment horizontal="center" vertical="center"/>
    </xf>
    <xf numFmtId="0" fontId="17" fillId="0" borderId="10"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5"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 xfId="0" applyFont="1" applyBorder="1" applyAlignment="1" applyProtection="1">
      <alignment horizontal="left" vertical="top" wrapText="1"/>
      <protection locked="0"/>
    </xf>
    <xf numFmtId="0" fontId="13" fillId="2" borderId="10" xfId="0" applyFont="1" applyFill="1" applyBorder="1" applyAlignment="1">
      <alignment horizontal="center" vertical="center" wrapText="1"/>
    </xf>
    <xf numFmtId="0" fontId="13" fillId="2" borderId="14" xfId="0" applyFont="1" applyFill="1" applyBorder="1" applyAlignment="1">
      <alignment horizontal="center" vertical="center"/>
    </xf>
    <xf numFmtId="0" fontId="19" fillId="0" borderId="11"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45" fillId="0" borderId="14"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0" fillId="0" borderId="28" xfId="0" applyBorder="1" applyAlignment="1">
      <alignment horizontal="center" vertical="center" wrapText="1"/>
    </xf>
    <xf numFmtId="0" fontId="31" fillId="0" borderId="28" xfId="0" applyFont="1" applyBorder="1" applyAlignment="1">
      <alignment horizontal="center"/>
    </xf>
    <xf numFmtId="0" fontId="31" fillId="0" borderId="29" xfId="0" applyFont="1" applyBorder="1" applyAlignment="1">
      <alignment horizontal="center"/>
    </xf>
    <xf numFmtId="0" fontId="20" fillId="0" borderId="13" xfId="0" applyFont="1" applyBorder="1" applyAlignment="1">
      <alignment horizontal="center" vertical="top" wrapText="1"/>
    </xf>
    <xf numFmtId="0" fontId="20" fillId="0" borderId="14" xfId="0" applyFont="1" applyBorder="1" applyAlignment="1">
      <alignment horizontal="center" vertical="top" wrapText="1"/>
    </xf>
    <xf numFmtId="0" fontId="15" fillId="0" borderId="1" xfId="0" applyFont="1" applyBorder="1" applyAlignment="1" applyProtection="1">
      <alignment horizontal="center" vertical="top" wrapText="1"/>
      <protection locked="0"/>
    </xf>
    <xf numFmtId="0" fontId="17" fillId="0" borderId="1" xfId="0" applyFont="1" applyBorder="1" applyAlignment="1" applyProtection="1">
      <alignment horizontal="center" vertical="top" wrapText="1"/>
      <protection locked="0"/>
    </xf>
    <xf numFmtId="0" fontId="17" fillId="0" borderId="11" xfId="0" applyFont="1" applyBorder="1" applyAlignment="1" applyProtection="1">
      <alignment horizontal="center" vertical="top" wrapText="1"/>
      <protection locked="0"/>
    </xf>
    <xf numFmtId="0" fontId="17" fillId="0" borderId="11"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protection locked="0"/>
    </xf>
    <xf numFmtId="0" fontId="17" fillId="0" borderId="1" xfId="0" applyFont="1" applyBorder="1" applyAlignment="1" applyProtection="1">
      <alignment vertical="center" wrapText="1"/>
      <protection locked="0"/>
    </xf>
    <xf numFmtId="0" fontId="17" fillId="0" borderId="1" xfId="0" applyFont="1" applyBorder="1" applyAlignment="1" applyProtection="1">
      <alignment vertical="center"/>
      <protection locked="0"/>
    </xf>
    <xf numFmtId="0" fontId="17" fillId="0" borderId="11" xfId="0" applyFont="1" applyBorder="1" applyAlignment="1" applyProtection="1">
      <alignment vertical="center"/>
      <protection locked="0"/>
    </xf>
    <xf numFmtId="0" fontId="17" fillId="0" borderId="1" xfId="0" applyFont="1" applyBorder="1" applyAlignment="1" applyProtection="1">
      <alignment horizontal="center" vertical="center"/>
      <protection locked="0"/>
    </xf>
    <xf numFmtId="0" fontId="17" fillId="2" borderId="1" xfId="0" applyFont="1" applyFill="1" applyBorder="1" applyAlignment="1" applyProtection="1">
      <alignment vertical="center" wrapText="1"/>
      <protection locked="0"/>
    </xf>
    <xf numFmtId="0" fontId="17" fillId="2" borderId="1" xfId="0" applyFont="1" applyFill="1" applyBorder="1" applyAlignment="1" applyProtection="1">
      <alignment vertical="center"/>
      <protection locked="0"/>
    </xf>
    <xf numFmtId="0" fontId="17" fillId="2" borderId="11" xfId="0" applyFont="1" applyFill="1" applyBorder="1" applyAlignment="1" applyProtection="1">
      <alignment vertical="center"/>
      <protection locked="0"/>
    </xf>
    <xf numFmtId="0" fontId="19" fillId="0" borderId="12" xfId="0" applyFont="1" applyBorder="1" applyAlignment="1" applyProtection="1">
      <alignment horizontal="justify" vertical="center" wrapText="1"/>
      <protection locked="0"/>
    </xf>
    <xf numFmtId="0" fontId="19" fillId="0" borderId="12" xfId="0" applyFont="1" applyBorder="1" applyAlignment="1" applyProtection="1">
      <alignment horizontal="justify" vertical="center"/>
      <protection locked="0"/>
    </xf>
    <xf numFmtId="0" fontId="14" fillId="0" borderId="11" xfId="0" applyFont="1" applyBorder="1" applyAlignment="1">
      <alignment horizontal="center"/>
    </xf>
    <xf numFmtId="0" fontId="14" fillId="0" borderId="13" xfId="0" applyFont="1" applyBorder="1" applyAlignment="1">
      <alignment horizontal="center"/>
    </xf>
    <xf numFmtId="0" fontId="17" fillId="0" borderId="13" xfId="0" applyFont="1" applyBorder="1" applyAlignment="1" applyProtection="1">
      <alignment horizontal="justify" vertical="center" wrapText="1"/>
      <protection locked="0"/>
    </xf>
    <xf numFmtId="0" fontId="17" fillId="0" borderId="14" xfId="0" applyFont="1" applyBorder="1" applyAlignment="1" applyProtection="1">
      <alignment horizontal="justify" vertical="center" wrapText="1"/>
      <protection locked="0"/>
    </xf>
    <xf numFmtId="0" fontId="15" fillId="0" borderId="55" xfId="0" applyFont="1" applyBorder="1" applyAlignment="1" applyProtection="1">
      <alignment horizontal="justify" vertical="center" wrapText="1"/>
      <protection locked="0"/>
    </xf>
    <xf numFmtId="0" fontId="15" fillId="0" borderId="56" xfId="0" applyFont="1" applyBorder="1" applyAlignment="1" applyProtection="1">
      <alignment horizontal="justify" vertical="center" wrapText="1"/>
      <protection locked="0"/>
    </xf>
    <xf numFmtId="0" fontId="15" fillId="0" borderId="1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protection locked="0"/>
    </xf>
    <xf numFmtId="0" fontId="17" fillId="0" borderId="11" xfId="0" applyFont="1" applyBorder="1" applyAlignment="1" applyProtection="1">
      <alignment horizontal="justify" vertical="center"/>
      <protection locked="0"/>
    </xf>
    <xf numFmtId="0" fontId="17" fillId="0" borderId="11" xfId="0" applyFont="1" applyBorder="1" applyAlignment="1" applyProtection="1">
      <alignment horizontal="justify" vertical="center" wrapText="1"/>
      <protection locked="0"/>
    </xf>
    <xf numFmtId="0" fontId="17"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7" fillId="0" borderId="11" xfId="0" applyFont="1" applyBorder="1" applyAlignment="1" applyProtection="1">
      <alignment vertical="center" wrapText="1"/>
      <protection locked="0"/>
    </xf>
    <xf numFmtId="0" fontId="17" fillId="0" borderId="13" xfId="0" applyFont="1" applyBorder="1" applyAlignment="1" applyProtection="1">
      <alignment vertical="center" wrapText="1"/>
      <protection locked="0"/>
    </xf>
    <xf numFmtId="0" fontId="17" fillId="0" borderId="14" xfId="0" applyFont="1" applyBorder="1" applyAlignment="1" applyProtection="1">
      <alignment vertical="center" wrapText="1"/>
      <protection locked="0"/>
    </xf>
    <xf numFmtId="0" fontId="19" fillId="0" borderId="11" xfId="0"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9" fillId="0" borderId="14" xfId="0" applyFont="1" applyBorder="1" applyAlignment="1" applyProtection="1">
      <alignment vertical="center" wrapText="1"/>
      <protection locked="0"/>
    </xf>
    <xf numFmtId="0" fontId="13" fillId="3" borderId="1" xfId="0" applyFont="1" applyFill="1" applyBorder="1" applyAlignment="1">
      <alignment horizontal="center"/>
    </xf>
    <xf numFmtId="0" fontId="13" fillId="3" borderId="5" xfId="0" applyFont="1" applyFill="1" applyBorder="1" applyAlignment="1">
      <alignment horizontal="center"/>
    </xf>
    <xf numFmtId="0" fontId="13" fillId="3" borderId="10" xfId="0" applyFont="1" applyFill="1" applyBorder="1" applyAlignment="1">
      <alignment horizontal="center"/>
    </xf>
    <xf numFmtId="0" fontId="13" fillId="3" borderId="6" xfId="0" applyFont="1" applyFill="1" applyBorder="1" applyAlignment="1">
      <alignment horizontal="center"/>
    </xf>
    <xf numFmtId="0" fontId="13" fillId="3" borderId="14" xfId="0" applyFont="1" applyFill="1" applyBorder="1" applyAlignment="1">
      <alignment horizontal="center"/>
    </xf>
    <xf numFmtId="0" fontId="13" fillId="3" borderId="8" xfId="0" applyFont="1" applyFill="1" applyBorder="1" applyAlignment="1">
      <alignment horizontal="center"/>
    </xf>
    <xf numFmtId="0" fontId="17" fillId="3" borderId="5" xfId="0" applyFont="1" applyFill="1" applyBorder="1" applyAlignment="1">
      <alignment horizontal="center"/>
    </xf>
    <xf numFmtId="0" fontId="17" fillId="3" borderId="10" xfId="0" applyFont="1" applyFill="1" applyBorder="1" applyAlignment="1">
      <alignment horizontal="center"/>
    </xf>
    <xf numFmtId="0" fontId="17" fillId="3" borderId="6" xfId="0" applyFont="1" applyFill="1" applyBorder="1" applyAlignment="1">
      <alignment horizont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3" borderId="1" xfId="0" applyFont="1" applyFill="1" applyBorder="1" applyAlignment="1">
      <alignment horizont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5" fillId="0" borderId="1"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14" fontId="14" fillId="0" borderId="5" xfId="0" applyNumberFormat="1"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pplyProtection="1">
      <alignment horizontal="justify" vertical="center" wrapText="1"/>
      <protection locked="0"/>
    </xf>
    <xf numFmtId="0" fontId="3" fillId="0" borderId="1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13" fillId="0" borderId="33" xfId="3" applyFont="1" applyBorder="1" applyAlignment="1">
      <alignment horizontal="center" vertical="center" wrapText="1"/>
    </xf>
    <xf numFmtId="0" fontId="13" fillId="0" borderId="38" xfId="3" applyFont="1" applyBorder="1" applyAlignment="1">
      <alignment horizontal="center" vertical="center" wrapText="1"/>
    </xf>
    <xf numFmtId="0" fontId="13" fillId="0" borderId="34" xfId="3" applyFont="1" applyBorder="1" applyAlignment="1">
      <alignment horizontal="center" vertical="center" wrapText="1"/>
    </xf>
    <xf numFmtId="0" fontId="14" fillId="0" borderId="33" xfId="3" applyFont="1" applyBorder="1" applyAlignment="1">
      <alignment horizontal="center" vertical="center" wrapText="1"/>
    </xf>
    <xf numFmtId="0" fontId="14" fillId="0" borderId="38" xfId="3" applyFont="1" applyBorder="1" applyAlignment="1">
      <alignment horizontal="center" vertical="center" wrapText="1"/>
    </xf>
    <xf numFmtId="0" fontId="14" fillId="0" borderId="34" xfId="3" applyFont="1" applyBorder="1" applyAlignment="1">
      <alignment horizontal="center" vertical="center" wrapText="1"/>
    </xf>
    <xf numFmtId="14" fontId="14" fillId="0" borderId="33" xfId="3" applyNumberFormat="1" applyFont="1" applyBorder="1" applyAlignment="1">
      <alignment horizontal="center" vertical="center" wrapText="1"/>
    </xf>
    <xf numFmtId="0" fontId="13" fillId="18" borderId="33" xfId="3" applyFont="1" applyFill="1" applyBorder="1" applyAlignment="1">
      <alignment horizontal="center" vertical="center" wrapText="1"/>
    </xf>
    <xf numFmtId="0" fontId="13" fillId="18" borderId="38" xfId="3" applyFont="1" applyFill="1" applyBorder="1" applyAlignment="1">
      <alignment horizontal="center" vertical="center" wrapText="1"/>
    </xf>
    <xf numFmtId="0" fontId="13" fillId="18" borderId="34" xfId="3" applyFont="1" applyFill="1" applyBorder="1" applyAlignment="1">
      <alignment horizontal="center" vertical="center" wrapText="1"/>
    </xf>
    <xf numFmtId="0" fontId="15" fillId="0" borderId="33" xfId="3" applyFont="1" applyBorder="1" applyAlignment="1">
      <alignment horizontal="center" vertical="center" wrapText="1"/>
    </xf>
    <xf numFmtId="0" fontId="15" fillId="0" borderId="38" xfId="3" applyFont="1" applyBorder="1" applyAlignment="1">
      <alignment horizontal="center" vertical="center" wrapText="1"/>
    </xf>
    <xf numFmtId="0" fontId="15" fillId="0" borderId="34" xfId="3" applyFont="1" applyBorder="1" applyAlignment="1">
      <alignment horizontal="center" vertical="center" wrapText="1"/>
    </xf>
    <xf numFmtId="164" fontId="14" fillId="0" borderId="33" xfId="3" applyNumberFormat="1" applyFont="1" applyBorder="1" applyAlignment="1">
      <alignment horizontal="center" vertical="center" wrapText="1"/>
    </xf>
    <xf numFmtId="164" fontId="14" fillId="0" borderId="38" xfId="3" applyNumberFormat="1" applyFont="1" applyBorder="1" applyAlignment="1">
      <alignment horizontal="center" vertical="center" wrapText="1"/>
    </xf>
    <xf numFmtId="0" fontId="14" fillId="0" borderId="1" xfId="3" applyFont="1" applyBorder="1" applyAlignment="1">
      <alignment horizontal="center" vertical="center" wrapText="1"/>
    </xf>
    <xf numFmtId="164" fontId="14" fillId="0" borderId="34" xfId="3" applyNumberFormat="1" applyFont="1" applyBorder="1" applyAlignment="1">
      <alignment horizontal="center" vertical="center" wrapText="1"/>
    </xf>
    <xf numFmtId="0" fontId="14" fillId="0" borderId="35" xfId="3" applyFont="1" applyBorder="1" applyAlignment="1">
      <alignment horizontal="center" vertical="center" wrapText="1"/>
    </xf>
    <xf numFmtId="0" fontId="14" fillId="0" borderId="36" xfId="3" applyFont="1" applyBorder="1" applyAlignment="1">
      <alignment horizontal="center" vertical="center" wrapText="1"/>
    </xf>
    <xf numFmtId="0" fontId="14" fillId="0" borderId="37" xfId="3" applyFont="1" applyBorder="1" applyAlignment="1">
      <alignment horizontal="center" vertical="center" wrapText="1"/>
    </xf>
    <xf numFmtId="0" fontId="22" fillId="0" borderId="13" xfId="0" applyFont="1" applyBorder="1" applyAlignment="1" applyProtection="1">
      <alignment horizontal="justify" vertical="center" wrapText="1"/>
      <protection locked="0"/>
    </xf>
    <xf numFmtId="0" fontId="22" fillId="0" borderId="69" xfId="0" applyFont="1" applyBorder="1" applyAlignment="1" applyProtection="1">
      <alignment horizontal="justify" vertical="center" wrapText="1"/>
      <protection locked="0"/>
    </xf>
    <xf numFmtId="0" fontId="22" fillId="0" borderId="11" xfId="0" applyFont="1" applyBorder="1" applyAlignment="1" applyProtection="1">
      <alignment horizontal="center" vertical="center"/>
      <protection locked="0"/>
    </xf>
    <xf numFmtId="0" fontId="22" fillId="0" borderId="69" xfId="0" applyFont="1" applyBorder="1" applyAlignment="1" applyProtection="1">
      <alignment horizontal="center" vertical="center"/>
      <protection locked="0"/>
    </xf>
    <xf numFmtId="0" fontId="13" fillId="12" borderId="33" xfId="3" applyFont="1" applyFill="1" applyBorder="1" applyAlignment="1">
      <alignment horizontal="center" vertical="center" wrapText="1"/>
    </xf>
    <xf numFmtId="0" fontId="13" fillId="12" borderId="34" xfId="3" applyFont="1" applyFill="1" applyBorder="1" applyAlignment="1">
      <alignment horizontal="center" vertical="center" wrapText="1"/>
    </xf>
    <xf numFmtId="0" fontId="13" fillId="12" borderId="38" xfId="3" applyFont="1" applyFill="1" applyBorder="1" applyAlignment="1">
      <alignment horizontal="center" vertical="center" wrapText="1"/>
    </xf>
    <xf numFmtId="0" fontId="13" fillId="12" borderId="30" xfId="3" applyFont="1" applyFill="1" applyBorder="1" applyAlignment="1">
      <alignment horizontal="center" vertical="center" wrapText="1"/>
    </xf>
    <xf numFmtId="0" fontId="13" fillId="12" borderId="31" xfId="3" applyFont="1" applyFill="1" applyBorder="1" applyAlignment="1">
      <alignment horizontal="center" vertical="center" wrapText="1"/>
    </xf>
    <xf numFmtId="0" fontId="13" fillId="12" borderId="32" xfId="3" applyFont="1" applyFill="1" applyBorder="1" applyAlignment="1">
      <alignment horizontal="center" vertical="center" wrapText="1"/>
    </xf>
    <xf numFmtId="0" fontId="24" fillId="0" borderId="59" xfId="0" applyFont="1" applyBorder="1" applyAlignment="1" applyProtection="1">
      <alignment horizontal="center" wrapText="1"/>
      <protection locked="0"/>
    </xf>
    <xf numFmtId="0" fontId="24" fillId="0" borderId="1" xfId="0" applyFont="1" applyBorder="1" applyAlignment="1" applyProtection="1">
      <alignment horizontal="center" wrapText="1"/>
      <protection locked="0"/>
    </xf>
    <xf numFmtId="0" fontId="24" fillId="0" borderId="70" xfId="0" applyFont="1" applyBorder="1" applyAlignment="1" applyProtection="1">
      <alignment horizontal="center" wrapText="1"/>
      <protection locked="0"/>
    </xf>
    <xf numFmtId="0" fontId="20" fillId="0" borderId="63"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74" xfId="0" applyFont="1" applyBorder="1" applyAlignment="1" applyProtection="1">
      <alignment horizontal="center" vertical="center" wrapText="1"/>
      <protection locked="0"/>
    </xf>
    <xf numFmtId="0" fontId="22" fillId="0" borderId="64" xfId="0" applyFont="1" applyBorder="1" applyAlignment="1" applyProtection="1">
      <alignment horizontal="justify" vertical="center" wrapText="1"/>
      <protection locked="0"/>
    </xf>
    <xf numFmtId="0" fontId="22" fillId="0" borderId="66" xfId="0" applyFont="1" applyBorder="1" applyAlignment="1" applyProtection="1">
      <alignment horizontal="justify" vertical="center" wrapText="1"/>
      <protection locked="0"/>
    </xf>
    <xf numFmtId="0" fontId="24" fillId="0" borderId="65" xfId="0" applyFont="1" applyBorder="1" applyAlignment="1" applyProtection="1">
      <alignment horizontal="center" vertical="center" wrapText="1"/>
      <protection locked="0"/>
    </xf>
    <xf numFmtId="0" fontId="24" fillId="0" borderId="67" xfId="0" applyFont="1" applyBorder="1" applyAlignment="1" applyProtection="1">
      <alignment horizontal="center" vertical="center" wrapText="1"/>
      <protection locked="0"/>
    </xf>
    <xf numFmtId="0" fontId="24" fillId="0" borderId="75" xfId="0" applyFont="1" applyBorder="1" applyAlignment="1" applyProtection="1">
      <alignment horizontal="center" vertical="center" wrapText="1"/>
      <protection locked="0"/>
    </xf>
    <xf numFmtId="0" fontId="21" fillId="0" borderId="73" xfId="0" applyFont="1" applyBorder="1" applyAlignment="1">
      <alignment horizontal="center" vertical="center" wrapText="1"/>
    </xf>
    <xf numFmtId="0" fontId="21" fillId="5" borderId="70" xfId="0" applyFont="1" applyFill="1" applyBorder="1" applyAlignment="1">
      <alignment horizontal="center" vertical="center" wrapText="1"/>
    </xf>
    <xf numFmtId="0" fontId="20" fillId="0" borderId="69" xfId="0" applyFont="1" applyBorder="1" applyAlignment="1">
      <alignment horizontal="center" vertical="top" wrapText="1"/>
    </xf>
    <xf numFmtId="0" fontId="20" fillId="6" borderId="70" xfId="0" applyFont="1" applyFill="1" applyBorder="1" applyAlignment="1">
      <alignment horizontal="center" vertical="center" wrapText="1"/>
    </xf>
    <xf numFmtId="0" fontId="20" fillId="6" borderId="69" xfId="0" applyFont="1" applyFill="1" applyBorder="1" applyAlignment="1">
      <alignment horizontal="center" vertical="center" wrapText="1"/>
    </xf>
    <xf numFmtId="0" fontId="22" fillId="0" borderId="67" xfId="0" applyFont="1" applyBorder="1" applyAlignment="1" applyProtection="1">
      <alignment horizontal="justify" vertical="center" wrapText="1"/>
      <protection locked="0"/>
    </xf>
    <xf numFmtId="0" fontId="22" fillId="0" borderId="75" xfId="0" applyFont="1" applyBorder="1" applyAlignment="1" applyProtection="1">
      <alignment horizontal="justify" vertical="center" wrapText="1"/>
      <protection locked="0"/>
    </xf>
    <xf numFmtId="0" fontId="22" fillId="0" borderId="63" xfId="0" applyFont="1" applyBorder="1" applyAlignment="1" applyProtection="1">
      <alignment horizontal="justify" vertical="center" wrapText="1"/>
      <protection locked="0"/>
    </xf>
    <xf numFmtId="0" fontId="22" fillId="0" borderId="12" xfId="0" applyFont="1" applyBorder="1" applyAlignment="1" applyProtection="1">
      <alignment horizontal="justify" vertical="center" wrapText="1"/>
      <protection locked="0"/>
    </xf>
    <xf numFmtId="0" fontId="22" fillId="0" borderId="74" xfId="0" applyFont="1" applyBorder="1" applyAlignment="1" applyProtection="1">
      <alignment horizontal="justify" vertical="center" wrapText="1"/>
      <protection locked="0"/>
    </xf>
    <xf numFmtId="0" fontId="22" fillId="0" borderId="58"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0" fillId="0" borderId="58" xfId="0" applyFont="1" applyBorder="1" applyAlignment="1" applyProtection="1">
      <alignment horizontal="center" vertical="center"/>
      <protection locked="0"/>
    </xf>
    <xf numFmtId="0" fontId="20" fillId="0" borderId="69" xfId="0" applyFont="1" applyBorder="1" applyAlignment="1" applyProtection="1">
      <alignment horizontal="center" vertical="center"/>
      <protection locked="0"/>
    </xf>
    <xf numFmtId="14" fontId="22" fillId="0" borderId="59"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70" xfId="0" applyFont="1" applyBorder="1" applyAlignment="1" applyProtection="1">
      <alignment horizontal="center" vertical="center"/>
      <protection locked="0"/>
    </xf>
    <xf numFmtId="0" fontId="14" fillId="0" borderId="58" xfId="0" applyFont="1" applyBorder="1" applyAlignment="1">
      <alignment horizontal="center"/>
    </xf>
    <xf numFmtId="0" fontId="15" fillId="0" borderId="59" xfId="0" applyFont="1" applyBorder="1" applyAlignment="1">
      <alignment horizontal="center" vertical="center" wrapText="1"/>
    </xf>
    <xf numFmtId="0" fontId="21" fillId="0" borderId="59" xfId="0" applyFont="1" applyBorder="1" applyAlignment="1" applyProtection="1">
      <alignment horizontal="center" vertical="center"/>
      <protection locked="0"/>
    </xf>
    <xf numFmtId="0" fontId="21" fillId="0" borderId="70" xfId="0" applyFont="1" applyBorder="1" applyAlignment="1" applyProtection="1">
      <alignment horizontal="center" vertical="center"/>
      <protection locked="0"/>
    </xf>
    <xf numFmtId="0" fontId="18" fillId="0" borderId="58" xfId="0" applyFont="1" applyBorder="1" applyAlignment="1">
      <alignment horizontal="center" vertical="center" wrapText="1"/>
    </xf>
    <xf numFmtId="0" fontId="18" fillId="0" borderId="69" xfId="0" applyFont="1" applyBorder="1" applyAlignment="1">
      <alignment horizontal="center" vertical="center" wrapText="1"/>
    </xf>
    <xf numFmtId="0" fontId="22" fillId="0" borderId="59" xfId="0" applyFont="1" applyBorder="1" applyAlignment="1" applyProtection="1">
      <alignment horizontal="center" vertical="center"/>
      <protection locked="0"/>
    </xf>
    <xf numFmtId="0" fontId="18" fillId="0" borderId="59" xfId="0" applyFont="1" applyBorder="1" applyAlignment="1" applyProtection="1">
      <alignment horizontal="center" vertical="center" wrapText="1"/>
      <protection locked="0"/>
    </xf>
    <xf numFmtId="0" fontId="18" fillId="0" borderId="70" xfId="0" applyFont="1" applyBorder="1" applyAlignment="1" applyProtection="1">
      <alignment horizontal="center" vertical="center" wrapText="1"/>
      <protection locked="0"/>
    </xf>
    <xf numFmtId="0" fontId="8" fillId="2" borderId="58" xfId="0" applyFont="1" applyFill="1" applyBorder="1" applyAlignment="1">
      <alignment horizontal="center" vertical="center"/>
    </xf>
    <xf numFmtId="0" fontId="8" fillId="2" borderId="69" xfId="0" applyFont="1" applyFill="1" applyBorder="1" applyAlignment="1">
      <alignment horizontal="center" vertical="center"/>
    </xf>
    <xf numFmtId="0" fontId="4" fillId="2" borderId="59" xfId="0" applyFont="1" applyFill="1" applyBorder="1" applyAlignment="1" applyProtection="1">
      <alignment horizontal="justify" vertical="center" wrapText="1"/>
      <protection locked="0"/>
    </xf>
    <xf numFmtId="0" fontId="4" fillId="2" borderId="70" xfId="0" applyFont="1" applyFill="1" applyBorder="1" applyAlignment="1" applyProtection="1">
      <alignment horizontal="justify" vertical="center" wrapText="1"/>
      <protection locked="0"/>
    </xf>
    <xf numFmtId="1" fontId="20" fillId="0" borderId="62" xfId="0" applyNumberFormat="1" applyFont="1" applyBorder="1" applyAlignment="1">
      <alignment horizontal="center" vertical="center" wrapText="1"/>
    </xf>
    <xf numFmtId="0" fontId="3" fillId="0" borderId="58" xfId="0" applyFont="1" applyBorder="1" applyAlignment="1">
      <alignment horizontal="center" vertical="center" wrapText="1"/>
    </xf>
    <xf numFmtId="0" fontId="3" fillId="0" borderId="69" xfId="0" applyFont="1" applyBorder="1" applyAlignment="1">
      <alignment horizontal="center" vertical="center" wrapText="1"/>
    </xf>
    <xf numFmtId="0" fontId="20" fillId="5" borderId="59" xfId="0" applyFont="1" applyFill="1" applyBorder="1" applyAlignment="1">
      <alignment horizontal="center" vertical="center"/>
    </xf>
    <xf numFmtId="0" fontId="16" fillId="3" borderId="11"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0" fillId="0" borderId="57" xfId="0" applyFont="1" applyBorder="1" applyAlignment="1" applyProtection="1">
      <alignment horizontal="justify" vertical="center" wrapText="1"/>
      <protection locked="0"/>
    </xf>
    <xf numFmtId="0" fontId="20" fillId="0" borderId="56" xfId="0" applyFont="1" applyBorder="1" applyAlignment="1" applyProtection="1">
      <alignment horizontal="justify" vertical="center" wrapText="1"/>
      <protection locked="0"/>
    </xf>
    <xf numFmtId="0" fontId="20" fillId="0" borderId="68" xfId="0" applyFont="1" applyBorder="1" applyAlignment="1" applyProtection="1">
      <alignment horizontal="justify" vertical="center" wrapText="1"/>
      <protection locked="0"/>
    </xf>
    <xf numFmtId="0" fontId="20" fillId="0" borderId="58" xfId="0" applyFont="1" applyBorder="1" applyAlignment="1" applyProtection="1">
      <alignment horizontal="justify" vertical="center" wrapText="1"/>
      <protection locked="0"/>
    </xf>
    <xf numFmtId="0" fontId="20" fillId="0" borderId="13" xfId="0" applyFont="1" applyBorder="1" applyAlignment="1" applyProtection="1">
      <alignment horizontal="justify" vertical="center" wrapText="1"/>
      <protection locked="0"/>
    </xf>
    <xf numFmtId="0" fontId="20" fillId="0" borderId="69" xfId="0" applyFont="1" applyBorder="1" applyAlignment="1" applyProtection="1">
      <alignment horizontal="justify" vertical="center" wrapText="1"/>
      <protection locked="0"/>
    </xf>
    <xf numFmtId="0" fontId="22" fillId="0" borderId="59" xfId="0" applyFont="1" applyBorder="1" applyAlignment="1" applyProtection="1">
      <alignment horizontal="justify" vertical="center" wrapText="1"/>
      <protection locked="0"/>
    </xf>
    <xf numFmtId="0" fontId="22" fillId="0" borderId="1" xfId="0" applyFont="1" applyBorder="1" applyAlignment="1" applyProtection="1">
      <alignment horizontal="justify" vertical="center" wrapText="1"/>
      <protection locked="0"/>
    </xf>
    <xf numFmtId="0" fontId="22" fillId="0" borderId="70" xfId="0" applyFont="1" applyBorder="1" applyAlignment="1" applyProtection="1">
      <alignment horizontal="justify" vertical="center" wrapText="1"/>
      <protection locked="0"/>
    </xf>
    <xf numFmtId="0" fontId="20" fillId="0" borderId="59" xfId="0" applyFont="1" applyBorder="1" applyAlignment="1" applyProtection="1">
      <alignment horizontal="center" vertical="center" wrapText="1"/>
      <protection locked="0"/>
    </xf>
    <xf numFmtId="0" fontId="20" fillId="0" borderId="70" xfId="0" applyFont="1" applyBorder="1" applyAlignment="1" applyProtection="1">
      <alignment horizontal="center" vertical="center"/>
      <protection locked="0"/>
    </xf>
    <xf numFmtId="0" fontId="22" fillId="2" borderId="58" xfId="0" applyFont="1" applyFill="1" applyBorder="1" applyAlignment="1" applyProtection="1">
      <alignment horizontal="justify" vertical="center" wrapText="1"/>
      <protection locked="0"/>
    </xf>
    <xf numFmtId="0" fontId="22" fillId="2" borderId="13" xfId="0" applyFont="1" applyFill="1" applyBorder="1" applyAlignment="1" applyProtection="1">
      <alignment horizontal="justify" vertical="center" wrapText="1"/>
      <protection locked="0"/>
    </xf>
    <xf numFmtId="0" fontId="16" fillId="3" borderId="14" xfId="0" applyFont="1" applyFill="1" applyBorder="1" applyAlignment="1">
      <alignment horizontal="center" vertical="center" wrapText="1"/>
    </xf>
    <xf numFmtId="0" fontId="21" fillId="3" borderId="1" xfId="0" applyFont="1" applyFill="1" applyBorder="1" applyAlignment="1">
      <alignment horizontal="center"/>
    </xf>
    <xf numFmtId="0" fontId="21" fillId="3" borderId="5" xfId="0" applyFont="1" applyFill="1" applyBorder="1" applyAlignment="1">
      <alignment horizontal="center"/>
    </xf>
    <xf numFmtId="0" fontId="21" fillId="3" borderId="10" xfId="0" applyFont="1" applyFill="1" applyBorder="1" applyAlignment="1">
      <alignment horizontal="center"/>
    </xf>
    <xf numFmtId="0" fontId="21" fillId="3" borderId="6" xfId="0" applyFont="1" applyFill="1" applyBorder="1" applyAlignment="1">
      <alignment horizontal="center"/>
    </xf>
    <xf numFmtId="0" fontId="15" fillId="3" borderId="14" xfId="0" applyFont="1" applyFill="1" applyBorder="1" applyAlignment="1">
      <alignment horizontal="center"/>
    </xf>
    <xf numFmtId="0" fontId="15" fillId="3" borderId="1"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3" xfId="0" applyFont="1" applyFill="1" applyBorder="1" applyAlignment="1">
      <alignment horizontal="center" vertical="center"/>
    </xf>
    <xf numFmtId="0" fontId="21" fillId="3" borderId="8" xfId="0" applyFont="1" applyFill="1" applyBorder="1" applyAlignment="1">
      <alignment horizontal="center"/>
    </xf>
    <xf numFmtId="0" fontId="21" fillId="3" borderId="11"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1"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1" xfId="0" applyFont="1" applyFill="1" applyBorder="1" applyAlignment="1" applyProtection="1">
      <alignment horizontal="left" vertical="center"/>
      <protection locked="0"/>
    </xf>
    <xf numFmtId="14" fontId="21" fillId="0" borderId="1" xfId="0" applyNumberFormat="1" applyFont="1" applyBorder="1" applyAlignment="1" applyProtection="1">
      <alignment horizontal="center" vertical="center"/>
      <protection locked="0"/>
    </xf>
    <xf numFmtId="0" fontId="24" fillId="3" borderId="5" xfId="0" applyFont="1" applyFill="1" applyBorder="1" applyAlignment="1">
      <alignment horizontal="center"/>
    </xf>
    <xf numFmtId="0" fontId="24" fillId="3" borderId="10" xfId="0" applyFont="1" applyFill="1" applyBorder="1" applyAlignment="1">
      <alignment horizontal="center"/>
    </xf>
    <xf numFmtId="0" fontId="24" fillId="3" borderId="6" xfId="0" applyFont="1" applyFill="1" applyBorder="1" applyAlignment="1">
      <alignment horizontal="center"/>
    </xf>
    <xf numFmtId="0" fontId="21" fillId="2" borderId="5" xfId="0" applyFont="1" applyFill="1" applyBorder="1" applyAlignment="1">
      <alignment horizontal="right" vertical="center"/>
    </xf>
    <xf numFmtId="0" fontId="21" fillId="2" borderId="10" xfId="0" applyFont="1" applyFill="1" applyBorder="1" applyAlignment="1">
      <alignment horizontal="right" vertical="center"/>
    </xf>
    <xf numFmtId="0" fontId="21" fillId="2" borderId="6" xfId="0" applyFont="1" applyFill="1" applyBorder="1" applyAlignment="1">
      <alignment horizontal="right"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3" borderId="1" xfId="0" applyFont="1" applyFill="1" applyBorder="1" applyAlignment="1">
      <alignment horizontal="center"/>
    </xf>
    <xf numFmtId="0" fontId="13" fillId="0" borderId="5" xfId="0" applyFont="1" applyBorder="1" applyAlignment="1" applyProtection="1">
      <alignment horizontal="center" vertical="top" wrapText="1"/>
      <protection locked="0"/>
    </xf>
    <xf numFmtId="0" fontId="13" fillId="0" borderId="6" xfId="0" applyFont="1" applyBorder="1" applyAlignment="1" applyProtection="1">
      <alignment horizontal="center" vertical="top" wrapText="1"/>
      <protection locked="0"/>
    </xf>
    <xf numFmtId="0" fontId="13" fillId="0" borderId="1" xfId="0" applyFont="1" applyBorder="1" applyAlignment="1" applyProtection="1">
      <alignment horizontal="center" vertical="top" wrapText="1"/>
      <protection locked="0"/>
    </xf>
    <xf numFmtId="14" fontId="14" fillId="0" borderId="5" xfId="0" applyNumberFormat="1"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 xfId="0" applyFont="1" applyBorder="1" applyAlignment="1" applyProtection="1">
      <alignment horizontal="center"/>
      <protection locked="0"/>
    </xf>
    <xf numFmtId="0" fontId="14" fillId="0" borderId="12"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0" borderId="11" xfId="0" applyFont="1" applyBorder="1" applyAlignment="1" applyProtection="1">
      <alignment horizontal="center" wrapText="1"/>
      <protection locked="0"/>
    </xf>
    <xf numFmtId="0" fontId="14" fillId="0" borderId="14" xfId="0" applyFont="1" applyBorder="1" applyAlignment="1" applyProtection="1">
      <alignment horizontal="center" wrapText="1"/>
      <protection locked="0"/>
    </xf>
    <xf numFmtId="0" fontId="14" fillId="0" borderId="1" xfId="0" applyFont="1" applyBorder="1" applyAlignment="1" applyProtection="1">
      <alignment horizontal="left" vertical="top" wrapText="1"/>
      <protection locked="0"/>
    </xf>
    <xf numFmtId="0" fontId="51" fillId="0" borderId="1" xfId="0" applyFont="1" applyBorder="1" applyAlignment="1" applyProtection="1">
      <alignment horizontal="center" vertical="center" wrapText="1"/>
      <protection locked="0"/>
    </xf>
    <xf numFmtId="0" fontId="51" fillId="0" borderId="11" xfId="0" applyFont="1" applyBorder="1" applyAlignment="1" applyProtection="1">
      <alignment horizontal="center" vertical="center" wrapText="1"/>
      <protection locked="0"/>
    </xf>
    <xf numFmtId="0" fontId="21" fillId="0" borderId="11" xfId="0" applyFont="1" applyBorder="1" applyAlignment="1">
      <alignment horizontal="center" vertical="center" wrapText="1"/>
    </xf>
    <xf numFmtId="0" fontId="20" fillId="0" borderId="11" xfId="0" applyFont="1" applyBorder="1" applyAlignment="1">
      <alignment horizontal="center" vertical="center" wrapText="1"/>
    </xf>
    <xf numFmtId="0" fontId="13" fillId="2" borderId="11" xfId="0" applyFont="1" applyFill="1" applyBorder="1" applyAlignment="1" applyProtection="1">
      <alignment vertical="center" wrapText="1"/>
      <protection locked="0"/>
    </xf>
    <xf numFmtId="0" fontId="14" fillId="2" borderId="13" xfId="0" applyFont="1" applyFill="1" applyBorder="1" applyAlignment="1" applyProtection="1">
      <alignment vertical="center" wrapText="1"/>
      <protection locked="0"/>
    </xf>
    <xf numFmtId="0" fontId="14" fillId="2" borderId="14" xfId="0" applyFont="1" applyFill="1" applyBorder="1" applyAlignment="1" applyProtection="1">
      <alignment vertical="center" wrapText="1"/>
      <protection locked="0"/>
    </xf>
    <xf numFmtId="0" fontId="21" fillId="20" borderId="1" xfId="0" applyFont="1" applyFill="1" applyBorder="1" applyAlignment="1" applyProtection="1">
      <alignment horizontal="center" vertical="center"/>
      <protection locked="0"/>
    </xf>
    <xf numFmtId="0" fontId="21" fillId="20" borderId="11" xfId="0" applyFont="1" applyFill="1" applyBorder="1" applyAlignment="1" applyProtection="1">
      <alignment horizontal="center" vertical="center"/>
      <protection locked="0"/>
    </xf>
    <xf numFmtId="0" fontId="8" fillId="20" borderId="11" xfId="0" applyFont="1" applyFill="1" applyBorder="1" applyAlignment="1">
      <alignment horizontal="center" vertical="center"/>
    </xf>
    <xf numFmtId="0" fontId="8" fillId="20" borderId="13" xfId="0" applyFont="1" applyFill="1" applyBorder="1" applyAlignment="1">
      <alignment horizontal="center" vertical="center"/>
    </xf>
    <xf numFmtId="0" fontId="20" fillId="0" borderId="1" xfId="0" applyFont="1" applyBorder="1" applyAlignment="1">
      <alignment horizontal="center" vertical="center"/>
    </xf>
    <xf numFmtId="0" fontId="50" fillId="0" borderId="11" xfId="0" applyFont="1" applyBorder="1" applyAlignment="1" applyProtection="1">
      <alignment horizontal="left" vertical="center" wrapText="1"/>
      <protection locked="0"/>
    </xf>
    <xf numFmtId="0" fontId="50" fillId="0" borderId="13" xfId="0" applyFont="1" applyBorder="1" applyAlignment="1" applyProtection="1">
      <alignment horizontal="left" vertical="center" wrapText="1"/>
      <protection locked="0"/>
    </xf>
    <xf numFmtId="0" fontId="50" fillId="0" borderId="14" xfId="0" applyFont="1" applyBorder="1" applyAlignment="1" applyProtection="1">
      <alignment horizontal="left" vertical="center" wrapText="1"/>
      <protection locked="0"/>
    </xf>
    <xf numFmtId="0" fontId="14" fillId="0" borderId="1"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23" fillId="0" borderId="1" xfId="0" applyFont="1" applyBorder="1" applyAlignment="1" applyProtection="1">
      <alignment horizontal="left" vertical="center" wrapText="1"/>
      <protection locked="0"/>
    </xf>
    <xf numFmtId="0" fontId="51" fillId="0" borderId="1" xfId="0" applyFont="1" applyBorder="1" applyAlignment="1" applyProtection="1">
      <alignment horizontal="left" vertical="center" wrapText="1"/>
      <protection locked="0"/>
    </xf>
    <xf numFmtId="0" fontId="51" fillId="0" borderId="11" xfId="0" applyFont="1" applyBorder="1" applyAlignment="1" applyProtection="1">
      <alignment horizontal="left" vertical="center" wrapText="1"/>
      <protection locked="0"/>
    </xf>
    <xf numFmtId="0" fontId="14" fillId="0" borderId="11"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4" fillId="0" borderId="1"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4" fillId="19" borderId="11" xfId="0" applyFont="1" applyFill="1" applyBorder="1" applyAlignment="1" applyProtection="1">
      <alignment horizontal="center" vertical="center" wrapText="1"/>
      <protection locked="0"/>
    </xf>
    <xf numFmtId="0" fontId="14" fillId="19" borderId="13" xfId="0" applyFont="1" applyFill="1" applyBorder="1" applyAlignment="1" applyProtection="1">
      <alignment horizontal="center" vertical="center" wrapText="1"/>
      <protection locked="0"/>
    </xf>
    <xf numFmtId="0" fontId="14" fillId="0" borderId="11" xfId="0" applyFont="1" applyBorder="1" applyAlignment="1" applyProtection="1">
      <alignment horizontal="left" vertical="center" wrapText="1"/>
      <protection locked="0"/>
    </xf>
    <xf numFmtId="0" fontId="13" fillId="0" borderId="11" xfId="0" applyFont="1" applyBorder="1" applyAlignment="1" applyProtection="1">
      <alignment vertical="center" wrapText="1"/>
      <protection locked="0"/>
    </xf>
    <xf numFmtId="0" fontId="13" fillId="0" borderId="13" xfId="0" applyFont="1" applyBorder="1" applyAlignment="1" applyProtection="1">
      <alignment vertical="center" wrapText="1"/>
      <protection locked="0"/>
    </xf>
    <xf numFmtId="0" fontId="13" fillId="0" borderId="14" xfId="0" applyFont="1" applyBorder="1" applyAlignment="1" applyProtection="1">
      <alignment vertical="center" wrapText="1"/>
      <protection locked="0"/>
    </xf>
    <xf numFmtId="0" fontId="23" fillId="0" borderId="11" xfId="0" applyFont="1" applyBorder="1" applyAlignment="1" applyProtection="1">
      <alignment horizontal="left" vertical="center" wrapText="1"/>
      <protection locked="0"/>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8" fillId="2" borderId="5"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6" xfId="0" applyFont="1" applyFill="1" applyBorder="1" applyAlignment="1">
      <alignment horizontal="center" vertical="center"/>
    </xf>
    <xf numFmtId="2" fontId="4" fillId="0" borderId="1" xfId="0" applyNumberFormat="1" applyFont="1" applyBorder="1" applyAlignment="1" applyProtection="1">
      <alignment horizontal="left" vertical="center" wrapText="1"/>
      <protection locked="0"/>
    </xf>
    <xf numFmtId="2" fontId="4" fillId="0" borderId="11" xfId="0" applyNumberFormat="1" applyFont="1" applyBorder="1" applyAlignment="1" applyProtection="1">
      <alignment horizontal="left" vertical="center" wrapText="1"/>
      <protection locked="0"/>
    </xf>
    <xf numFmtId="14" fontId="14" fillId="0" borderId="11" xfId="0" applyNumberFormat="1" applyFont="1" applyBorder="1" applyAlignment="1" applyProtection="1">
      <alignment horizontal="center" vertical="center"/>
      <protection locked="0"/>
    </xf>
    <xf numFmtId="0" fontId="4" fillId="0" borderId="70" xfId="0" applyFont="1" applyBorder="1" applyAlignment="1" applyProtection="1">
      <alignment horizontal="justify" vertical="center"/>
      <protection locked="0"/>
    </xf>
    <xf numFmtId="0" fontId="21" fillId="0" borderId="1" xfId="0" applyFont="1" applyBorder="1" applyAlignment="1" applyProtection="1">
      <alignment horizontal="justify" vertical="center" wrapText="1"/>
      <protection locked="0"/>
    </xf>
    <xf numFmtId="0" fontId="21" fillId="0" borderId="1" xfId="0" applyFont="1" applyBorder="1" applyAlignment="1" applyProtection="1">
      <alignment horizontal="justify" vertical="center"/>
      <protection locked="0"/>
    </xf>
    <xf numFmtId="0" fontId="21" fillId="0" borderId="11" xfId="0" applyFont="1" applyBorder="1" applyAlignment="1" applyProtection="1">
      <alignment horizontal="justify" vertical="center"/>
      <protection locked="0"/>
    </xf>
    <xf numFmtId="0" fontId="23" fillId="0" borderId="1" xfId="0" applyFont="1" applyBorder="1" applyAlignment="1" applyProtection="1">
      <alignment horizontal="justify" vertical="center"/>
      <protection locked="0"/>
    </xf>
    <xf numFmtId="0" fontId="23" fillId="0" borderId="11" xfId="0" applyFont="1" applyBorder="1" applyAlignment="1" applyProtection="1">
      <alignment horizontal="justify" vertical="center"/>
      <protection locked="0"/>
    </xf>
    <xf numFmtId="0" fontId="4" fillId="0" borderId="11" xfId="0" applyFont="1" applyBorder="1" applyAlignment="1" applyProtection="1">
      <alignment horizontal="left" vertical="center" wrapText="1"/>
      <protection locked="0"/>
    </xf>
    <xf numFmtId="0" fontId="13" fillId="0" borderId="14" xfId="0" applyFont="1" applyBorder="1" applyAlignment="1" applyProtection="1">
      <alignment horizontal="justify" vertical="center" wrapText="1"/>
      <protection locked="0"/>
    </xf>
    <xf numFmtId="0" fontId="3" fillId="0" borderId="69" xfId="0" applyFont="1" applyBorder="1" applyAlignment="1" applyProtection="1">
      <alignment horizontal="center" vertical="center" wrapText="1"/>
      <protection locked="0"/>
    </xf>
    <xf numFmtId="0" fontId="23" fillId="0" borderId="5" xfId="0" applyFont="1" applyBorder="1" applyAlignment="1">
      <alignment horizontal="center" vertical="center" wrapText="1"/>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0" fillId="0" borderId="1" xfId="0" applyBorder="1" applyAlignment="1" applyProtection="1">
      <alignment horizontal="center" vertical="center"/>
      <protection locked="0"/>
    </xf>
    <xf numFmtId="0" fontId="23" fillId="0" borderId="5" xfId="0" applyFont="1" applyBorder="1" applyAlignment="1">
      <alignment horizontal="center" vertical="center"/>
    </xf>
    <xf numFmtId="0" fontId="14" fillId="0" borderId="5"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5" xfId="0" applyFont="1" applyBorder="1" applyAlignment="1" applyProtection="1">
      <alignment horizontal="center" vertical="center" wrapText="1"/>
      <protection locked="0"/>
    </xf>
    <xf numFmtId="0" fontId="22" fillId="0" borderId="14" xfId="0" applyFont="1" applyBorder="1" applyAlignment="1" applyProtection="1">
      <alignment horizontal="justify" vertical="center" wrapText="1"/>
      <protection locked="0"/>
    </xf>
    <xf numFmtId="0" fontId="22" fillId="0" borderId="14" xfId="0" applyFont="1" applyBorder="1" applyAlignment="1" applyProtection="1">
      <alignment horizontal="center" vertical="center"/>
      <protection locked="0"/>
    </xf>
    <xf numFmtId="0" fontId="54" fillId="0" borderId="1" xfId="0" applyFont="1" applyBorder="1" applyAlignment="1" applyProtection="1">
      <alignment horizontal="center" vertical="center" wrapText="1"/>
      <protection locked="0"/>
    </xf>
    <xf numFmtId="0" fontId="54" fillId="0" borderId="1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11" xfId="0" applyFont="1" applyBorder="1" applyAlignment="1" applyProtection="1">
      <alignment horizontal="center" vertical="center" wrapText="1"/>
      <protection locked="0"/>
    </xf>
    <xf numFmtId="0" fontId="20" fillId="0" borderId="21" xfId="0" applyFont="1" applyBorder="1" applyAlignment="1">
      <alignment horizontal="center" vertical="center" wrapText="1"/>
    </xf>
    <xf numFmtId="0" fontId="20" fillId="0" borderId="20" xfId="0" applyFont="1" applyBorder="1" applyAlignment="1">
      <alignment horizontal="center" vertical="center" wrapText="1"/>
    </xf>
    <xf numFmtId="0" fontId="20" fillId="5" borderId="11" xfId="0" applyFont="1" applyFill="1" applyBorder="1" applyAlignment="1">
      <alignment horizontal="center" vertical="center" wrapText="1"/>
    </xf>
    <xf numFmtId="0" fontId="22" fillId="0" borderId="11" xfId="0" applyFont="1" applyBorder="1" applyAlignment="1" applyProtection="1">
      <alignment horizontal="center" vertical="center" wrapText="1"/>
      <protection locked="0"/>
    </xf>
    <xf numFmtId="14" fontId="22" fillId="0" borderId="11" xfId="0" applyNumberFormat="1"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14" fontId="22" fillId="0" borderId="13" xfId="0" applyNumberFormat="1" applyFont="1" applyBorder="1" applyAlignment="1" applyProtection="1">
      <alignment horizontal="center" vertical="center"/>
      <protection locked="0"/>
    </xf>
    <xf numFmtId="14" fontId="22" fillId="0" borderId="14" xfId="0" applyNumberFormat="1" applyFont="1" applyBorder="1" applyAlignment="1" applyProtection="1">
      <alignment horizontal="center" vertical="center"/>
      <protection locked="0"/>
    </xf>
    <xf numFmtId="0" fontId="22" fillId="0" borderId="11" xfId="0" applyFont="1" applyBorder="1" applyAlignment="1" applyProtection="1">
      <alignment horizontal="justify" vertical="center" wrapText="1"/>
      <protection locked="0"/>
    </xf>
    <xf numFmtId="0" fontId="22" fillId="0" borderId="13" xfId="0" applyFont="1" applyBorder="1" applyAlignment="1" applyProtection="1">
      <alignment horizontal="justify" vertical="center"/>
      <protection locked="0"/>
    </xf>
    <xf numFmtId="0" fontId="22" fillId="0" borderId="14" xfId="0" applyFont="1" applyBorder="1" applyAlignment="1" applyProtection="1">
      <alignment horizontal="justify" vertical="center"/>
      <protection locked="0"/>
    </xf>
    <xf numFmtId="0" fontId="53" fillId="0" borderId="11" xfId="0" applyFont="1" applyBorder="1" applyAlignment="1">
      <alignment horizontal="center" vertical="center" wrapText="1"/>
    </xf>
    <xf numFmtId="0" fontId="53" fillId="0" borderId="13" xfId="0" applyFont="1" applyBorder="1" applyAlignment="1">
      <alignment horizontal="center" vertical="center" wrapText="1"/>
    </xf>
    <xf numFmtId="0" fontId="53" fillId="2" borderId="11" xfId="0" applyFont="1" applyFill="1" applyBorder="1" applyAlignment="1">
      <alignment horizontal="center" vertical="center"/>
    </xf>
    <xf numFmtId="0" fontId="53" fillId="2" borderId="13" xfId="0" applyFont="1" applyFill="1" applyBorder="1" applyAlignment="1">
      <alignment horizontal="center" vertical="center"/>
    </xf>
    <xf numFmtId="0" fontId="54" fillId="0" borderId="11" xfId="0" applyFont="1" applyBorder="1" applyAlignment="1" applyProtection="1">
      <alignment horizontal="justify" vertical="center" wrapText="1"/>
      <protection locked="0"/>
    </xf>
    <xf numFmtId="0" fontId="54" fillId="0" borderId="13" xfId="0" applyFont="1" applyBorder="1" applyAlignment="1" applyProtection="1">
      <alignment horizontal="justify" vertical="center" wrapText="1"/>
      <protection locked="0"/>
    </xf>
    <xf numFmtId="0" fontId="54" fillId="0" borderId="14" xfId="0" applyFont="1" applyBorder="1" applyAlignment="1" applyProtection="1">
      <alignment horizontal="justify" vertical="center" wrapText="1"/>
      <protection locked="0"/>
    </xf>
    <xf numFmtId="0" fontId="22" fillId="0" borderId="11" xfId="0" applyFont="1" applyBorder="1" applyAlignment="1">
      <alignment horizontal="center"/>
    </xf>
    <xf numFmtId="0" fontId="22" fillId="0" borderId="13" xfId="0" applyFont="1" applyBorder="1" applyAlignment="1">
      <alignment horizontal="center"/>
    </xf>
    <xf numFmtId="0" fontId="20" fillId="0" borderId="11" xfId="0" applyFont="1" applyBorder="1" applyAlignment="1" applyProtection="1">
      <alignment horizontal="center" vertical="top" wrapText="1"/>
      <protection locked="0"/>
    </xf>
    <xf numFmtId="0" fontId="20" fillId="0" borderId="13" xfId="0" applyFont="1" applyBorder="1" applyAlignment="1" applyProtection="1">
      <alignment horizontal="center" vertical="top" wrapText="1"/>
      <protection locked="0"/>
    </xf>
    <xf numFmtId="0" fontId="22" fillId="0" borderId="11" xfId="0" applyFont="1" applyBorder="1" applyAlignment="1" applyProtection="1">
      <alignment horizontal="justify" vertical="top" wrapText="1"/>
      <protection locked="0"/>
    </xf>
    <xf numFmtId="0" fontId="22" fillId="0" borderId="13" xfId="0" applyFont="1" applyBorder="1" applyAlignment="1" applyProtection="1">
      <alignment horizontal="justify" vertical="top"/>
      <protection locked="0"/>
    </xf>
    <xf numFmtId="0" fontId="22" fillId="0" borderId="14" xfId="0" applyFont="1" applyBorder="1" applyAlignment="1" applyProtection="1">
      <alignment horizontal="justify" vertical="top"/>
      <protection locked="0"/>
    </xf>
    <xf numFmtId="0" fontId="53" fillId="0" borderId="1" xfId="0" applyFont="1" applyBorder="1" applyAlignment="1" applyProtection="1">
      <alignment horizontal="center" vertical="center" wrapText="1"/>
      <protection locked="0"/>
    </xf>
    <xf numFmtId="0" fontId="53" fillId="0" borderId="11" xfId="0" applyFont="1" applyBorder="1" applyAlignment="1" applyProtection="1">
      <alignment horizontal="center" vertical="center" wrapText="1"/>
      <protection locked="0"/>
    </xf>
    <xf numFmtId="0" fontId="54" fillId="0" borderId="13" xfId="0" applyFont="1" applyBorder="1" applyAlignment="1" applyProtection="1">
      <alignment horizontal="justify" vertical="center"/>
      <protection locked="0"/>
    </xf>
    <xf numFmtId="0" fontId="54" fillId="0" borderId="14" xfId="0" applyFont="1" applyBorder="1" applyAlignment="1" applyProtection="1">
      <alignment horizontal="justify" vertical="center"/>
      <protection locked="0"/>
    </xf>
    <xf numFmtId="0" fontId="54" fillId="0" borderId="13" xfId="0" applyFont="1" applyBorder="1" applyAlignment="1" applyProtection="1">
      <alignment horizontal="center" vertical="center" wrapText="1"/>
      <protection locked="0"/>
    </xf>
    <xf numFmtId="0" fontId="54" fillId="0" borderId="14" xfId="0" applyFont="1" applyBorder="1" applyAlignment="1" applyProtection="1">
      <alignment horizontal="center" vertical="center" wrapText="1"/>
      <protection locked="0"/>
    </xf>
    <xf numFmtId="0" fontId="22" fillId="0" borderId="13" xfId="0" applyFont="1" applyBorder="1" applyAlignment="1" applyProtection="1">
      <alignment horizontal="justify" vertical="top" wrapText="1"/>
      <protection locked="0"/>
    </xf>
    <xf numFmtId="0" fontId="22" fillId="0" borderId="14" xfId="0" applyFont="1" applyBorder="1" applyAlignment="1" applyProtection="1">
      <alignment horizontal="justify" vertical="top" wrapText="1"/>
      <protection locked="0"/>
    </xf>
    <xf numFmtId="0" fontId="54" fillId="0" borderId="1" xfId="0" applyFont="1"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14" fontId="22" fillId="0" borderId="11" xfId="0" applyNumberFormat="1" applyFont="1" applyBorder="1" applyAlignment="1" applyProtection="1">
      <alignment horizontal="center" vertical="center" wrapText="1"/>
      <protection locked="0"/>
    </xf>
    <xf numFmtId="0" fontId="54" fillId="0" borderId="1" xfId="0" applyFont="1" applyBorder="1" applyAlignment="1" applyProtection="1">
      <alignment horizontal="justify" vertical="center" wrapText="1"/>
      <protection locked="0"/>
    </xf>
    <xf numFmtId="0" fontId="54" fillId="0" borderId="1" xfId="0" applyFont="1" applyBorder="1" applyAlignment="1" applyProtection="1">
      <alignment horizontal="justify" vertical="center"/>
      <protection locked="0"/>
    </xf>
    <xf numFmtId="0" fontId="54" fillId="0" borderId="11" xfId="0" applyFont="1" applyBorder="1" applyAlignment="1" applyProtection="1">
      <alignment horizontal="justify" vertical="center"/>
      <protection locked="0"/>
    </xf>
    <xf numFmtId="0" fontId="22" fillId="0" borderId="1" xfId="0" applyFont="1" applyBorder="1" applyAlignment="1" applyProtection="1">
      <alignment horizontal="justify" vertical="center"/>
      <protection locked="0"/>
    </xf>
    <xf numFmtId="0" fontId="22" fillId="0" borderId="11" xfId="0" applyFont="1" applyBorder="1" applyAlignment="1" applyProtection="1">
      <alignment horizontal="justify" vertical="center"/>
      <protection locked="0"/>
    </xf>
    <xf numFmtId="0" fontId="22" fillId="0" borderId="1" xfId="0" applyFont="1" applyBorder="1" applyAlignment="1" applyProtection="1">
      <alignment horizontal="center" wrapText="1"/>
      <protection locked="0"/>
    </xf>
    <xf numFmtId="0" fontId="22" fillId="0" borderId="1" xfId="0" applyFont="1" applyBorder="1" applyAlignment="1" applyProtection="1">
      <alignment horizontal="center"/>
      <protection locked="0"/>
    </xf>
    <xf numFmtId="0" fontId="22" fillId="0" borderId="11" xfId="0" applyFont="1" applyBorder="1" applyAlignment="1" applyProtection="1">
      <alignment horizontal="center"/>
      <protection locked="0"/>
    </xf>
    <xf numFmtId="14" fontId="15" fillId="0" borderId="1" xfId="0" applyNumberFormat="1" applyFont="1" applyBorder="1" applyAlignment="1" applyProtection="1">
      <alignment horizontal="center" vertical="center"/>
      <protection locked="0"/>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10"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5" fillId="8" borderId="1" xfId="0" applyFont="1" applyFill="1" applyBorder="1" applyAlignment="1">
      <alignment horizontal="center" vertical="center" wrapText="1"/>
    </xf>
    <xf numFmtId="0" fontId="17" fillId="0" borderId="1" xfId="0" applyFont="1" applyBorder="1" applyAlignment="1" applyProtection="1">
      <alignment horizontal="left" vertical="center" wrapText="1"/>
      <protection locked="0"/>
    </xf>
    <xf numFmtId="14" fontId="60" fillId="2" borderId="5" xfId="0" applyNumberFormat="1" applyFont="1" applyFill="1" applyBorder="1" applyAlignment="1" applyProtection="1">
      <alignment horizontal="center" vertical="center" wrapText="1"/>
      <protection locked="0"/>
    </xf>
    <xf numFmtId="0" fontId="60" fillId="2" borderId="10" xfId="0" applyFont="1" applyFill="1" applyBorder="1" applyAlignment="1" applyProtection="1">
      <alignment horizontal="center" vertical="center" wrapText="1"/>
      <protection locked="0"/>
    </xf>
    <xf numFmtId="0" fontId="60" fillId="2" borderId="6" xfId="0" applyFont="1" applyFill="1" applyBorder="1" applyAlignment="1" applyProtection="1">
      <alignment horizontal="center" vertical="center" wrapText="1"/>
      <protection locked="0"/>
    </xf>
    <xf numFmtId="0" fontId="15" fillId="2" borderId="1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77" xfId="0" applyFont="1" applyBorder="1" applyAlignment="1">
      <alignment horizontal="center" vertical="center" wrapText="1"/>
    </xf>
    <xf numFmtId="0" fontId="15" fillId="5" borderId="11"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6" borderId="11"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16" fillId="2" borderId="11"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1" fontId="15" fillId="0" borderId="17" xfId="0" applyNumberFormat="1" applyFont="1" applyBorder="1" applyAlignment="1">
      <alignment horizontal="center" vertical="center" wrapText="1"/>
    </xf>
    <xf numFmtId="1" fontId="15" fillId="0" borderId="20" xfId="0" applyNumberFormat="1" applyFont="1" applyBorder="1" applyAlignment="1">
      <alignment horizontal="center" vertical="center" wrapText="1"/>
    </xf>
    <xf numFmtId="1" fontId="15" fillId="0" borderId="76" xfId="0" applyNumberFormat="1" applyFont="1" applyBorder="1" applyAlignment="1">
      <alignment horizontal="center"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7" fillId="9" borderId="1" xfId="0" applyFont="1" applyFill="1" applyBorder="1" applyAlignment="1" applyProtection="1">
      <alignment horizontal="center" vertical="center" wrapText="1"/>
      <protection locked="0"/>
    </xf>
    <xf numFmtId="0" fontId="15" fillId="0" borderId="11" xfId="0" applyFont="1" applyBorder="1" applyAlignment="1" applyProtection="1">
      <alignment horizontal="justify" vertical="center" wrapText="1"/>
      <protection locked="0"/>
    </xf>
    <xf numFmtId="0" fontId="15" fillId="0" borderId="13" xfId="0" applyFont="1" applyBorder="1" applyAlignment="1" applyProtection="1">
      <alignment horizontal="justify" vertical="center" wrapText="1"/>
      <protection locked="0"/>
    </xf>
    <xf numFmtId="0" fontId="15" fillId="0" borderId="14" xfId="0" applyFont="1" applyBorder="1" applyAlignment="1" applyProtection="1">
      <alignment horizontal="justify" vertical="center" wrapText="1"/>
      <protection locked="0"/>
    </xf>
    <xf numFmtId="0" fontId="16" fillId="0" borderId="11"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5" fillId="9"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59" fillId="9" borderId="1" xfId="0" applyFont="1" applyFill="1" applyBorder="1" applyAlignment="1" applyProtection="1">
      <alignment horizontal="center" vertical="center" wrapText="1"/>
      <protection locked="0"/>
    </xf>
    <xf numFmtId="0" fontId="15" fillId="5"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9" fillId="4" borderId="1"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justify" vertical="center" wrapText="1"/>
      <protection locked="0"/>
    </xf>
    <xf numFmtId="0" fontId="4" fillId="9" borderId="1" xfId="0" applyFont="1" applyFill="1" applyBorder="1" applyAlignment="1" applyProtection="1">
      <alignment horizontal="justify" vertical="center"/>
      <protection locked="0"/>
    </xf>
    <xf numFmtId="0" fontId="17" fillId="2" borderId="11" xfId="0" applyFont="1" applyFill="1" applyBorder="1" applyAlignment="1" applyProtection="1">
      <alignment horizontal="center" vertical="center" wrapText="1"/>
      <protection locked="0"/>
    </xf>
    <xf numFmtId="0" fontId="19" fillId="0" borderId="2" xfId="0" applyFont="1" applyBorder="1" applyAlignment="1" applyProtection="1">
      <alignment horizontal="justify" vertical="center" wrapText="1"/>
      <protection locked="0"/>
    </xf>
    <xf numFmtId="0" fontId="19" fillId="0" borderId="74"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wrapText="1"/>
      <protection locked="0"/>
    </xf>
    <xf numFmtId="0" fontId="16" fillId="0" borderId="6"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9" fillId="9" borderId="1" xfId="0" applyFont="1" applyFill="1" applyBorder="1" applyAlignment="1" applyProtection="1">
      <alignment horizontal="center" vertical="center" wrapText="1"/>
      <protection locked="0"/>
    </xf>
    <xf numFmtId="0" fontId="58" fillId="9" borderId="1"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justify" vertical="center"/>
      <protection locked="0"/>
    </xf>
    <xf numFmtId="0" fontId="15" fillId="4" borderId="1" xfId="0" applyFont="1" applyFill="1" applyBorder="1" applyAlignment="1" applyProtection="1">
      <alignment horizontal="center" vertical="center" wrapText="1"/>
      <protection locked="0"/>
    </xf>
    <xf numFmtId="0" fontId="17" fillId="4" borderId="1" xfId="0" applyFont="1" applyFill="1" applyBorder="1" applyAlignment="1" applyProtection="1">
      <alignment horizontal="center" vertical="center" wrapText="1"/>
      <protection locked="0"/>
    </xf>
    <xf numFmtId="0" fontId="19" fillId="0" borderId="63" xfId="0" applyFont="1" applyBorder="1" applyAlignment="1" applyProtection="1">
      <alignment horizontal="justify" vertical="center" wrapText="1"/>
      <protection locked="0"/>
    </xf>
    <xf numFmtId="0" fontId="15" fillId="3" borderId="1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7"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14" fontId="15" fillId="2" borderId="5"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0" fontId="13" fillId="0" borderId="33" xfId="2" applyFont="1" applyBorder="1" applyAlignment="1">
      <alignment horizontal="center" vertical="center"/>
    </xf>
    <xf numFmtId="0" fontId="13" fillId="0" borderId="31" xfId="2" applyFont="1" applyBorder="1" applyAlignment="1">
      <alignment horizontal="center" vertical="center"/>
    </xf>
    <xf numFmtId="0" fontId="62" fillId="0" borderId="33" xfId="2" applyFont="1" applyBorder="1" applyAlignment="1">
      <alignment horizontal="center" vertical="center"/>
    </xf>
    <xf numFmtId="0" fontId="67" fillId="0" borderId="38" xfId="2" applyFont="1" applyBorder="1"/>
    <xf numFmtId="0" fontId="67" fillId="0" borderId="34" xfId="2" applyFont="1" applyBorder="1"/>
    <xf numFmtId="0" fontId="13" fillId="18" borderId="33" xfId="2" applyFont="1" applyFill="1" applyBorder="1" applyAlignment="1">
      <alignment horizontal="center" wrapText="1"/>
    </xf>
    <xf numFmtId="0" fontId="15" fillId="0" borderId="35" xfId="2" applyFont="1" applyBorder="1" applyAlignment="1">
      <alignment horizontal="center" vertical="center"/>
    </xf>
    <xf numFmtId="0" fontId="15" fillId="0" borderId="33" xfId="2" applyFont="1" applyBorder="1" applyAlignment="1">
      <alignment horizontal="center" vertical="center"/>
    </xf>
    <xf numFmtId="0" fontId="15" fillId="0" borderId="33" xfId="2" applyFont="1" applyBorder="1" applyAlignment="1">
      <alignment horizontal="center" vertical="center" wrapText="1"/>
    </xf>
    <xf numFmtId="0" fontId="13" fillId="0" borderId="33" xfId="2" applyFont="1" applyBorder="1" applyAlignment="1">
      <alignment horizontal="center" vertical="top" wrapText="1"/>
    </xf>
    <xf numFmtId="14" fontId="14" fillId="0" borderId="33" xfId="2" applyNumberFormat="1" applyFont="1" applyBorder="1" applyAlignment="1">
      <alignment horizontal="center"/>
    </xf>
    <xf numFmtId="0" fontId="14" fillId="0" borderId="33" xfId="2" applyFont="1" applyBorder="1" applyAlignment="1">
      <alignment horizontal="center"/>
    </xf>
    <xf numFmtId="164" fontId="14" fillId="0" borderId="33" xfId="2" applyNumberFormat="1" applyFont="1" applyBorder="1" applyAlignment="1">
      <alignment horizontal="center"/>
    </xf>
    <xf numFmtId="0" fontId="14" fillId="0" borderId="40" xfId="2" applyFont="1" applyBorder="1" applyAlignment="1">
      <alignment horizontal="center"/>
    </xf>
    <xf numFmtId="0" fontId="14" fillId="0" borderId="27" xfId="2" applyFont="1" applyBorder="1" applyAlignment="1">
      <alignment horizontal="center" vertical="center"/>
    </xf>
    <xf numFmtId="0" fontId="31" fillId="0" borderId="29" xfId="2" applyFont="1" applyBorder="1" applyAlignment="1">
      <alignment vertical="center"/>
    </xf>
    <xf numFmtId="0" fontId="14" fillId="0" borderId="33" xfId="2" applyFont="1" applyBorder="1" applyAlignment="1">
      <alignment horizontal="left" vertical="top" wrapText="1"/>
    </xf>
    <xf numFmtId="0" fontId="13" fillId="12" borderId="35" xfId="2" applyFont="1" applyFill="1" applyBorder="1" applyAlignment="1">
      <alignment horizontal="center" vertical="center" wrapText="1"/>
    </xf>
    <xf numFmtId="0" fontId="13" fillId="12" borderId="35" xfId="2" applyFont="1" applyFill="1" applyBorder="1" applyAlignment="1">
      <alignment horizontal="center" vertical="center"/>
    </xf>
    <xf numFmtId="0" fontId="13" fillId="12" borderId="33" xfId="2" applyFont="1" applyFill="1" applyBorder="1" applyAlignment="1">
      <alignment horizontal="center" vertical="center"/>
    </xf>
    <xf numFmtId="0" fontId="21" fillId="0" borderId="47" xfId="2" applyFont="1" applyBorder="1" applyAlignment="1">
      <alignment horizontal="center" vertical="center" wrapText="1"/>
    </xf>
    <xf numFmtId="0" fontId="21" fillId="15" borderId="27" xfId="2" applyFont="1" applyFill="1" applyBorder="1" applyAlignment="1">
      <alignment horizontal="center" vertical="center" wrapText="1"/>
    </xf>
    <xf numFmtId="0" fontId="20" fillId="0" borderId="28" xfId="2" applyFont="1" applyBorder="1" applyAlignment="1">
      <alignment horizontal="center" vertical="top" wrapText="1"/>
    </xf>
    <xf numFmtId="0" fontId="20" fillId="23" borderId="27" xfId="2" applyFont="1" applyFill="1" applyBorder="1" applyAlignment="1">
      <alignment horizontal="center" vertical="center" wrapText="1"/>
    </xf>
    <xf numFmtId="0" fontId="63" fillId="0" borderId="30" xfId="2" applyFont="1" applyBorder="1" applyAlignment="1">
      <alignment horizontal="center" vertical="center" wrapText="1"/>
    </xf>
    <xf numFmtId="0" fontId="20" fillId="0" borderId="27" xfId="2" applyFont="1" applyBorder="1" applyAlignment="1">
      <alignment horizontal="center" vertical="center"/>
    </xf>
    <xf numFmtId="164" fontId="14" fillId="0" borderId="27" xfId="2" applyNumberFormat="1" applyFont="1" applyBorder="1" applyAlignment="1">
      <alignment horizontal="center" vertical="center" wrapText="1"/>
    </xf>
    <xf numFmtId="0" fontId="65" fillId="0" borderId="27" xfId="2" applyFont="1" applyBorder="1" applyAlignment="1">
      <alignment horizontal="left" vertical="center" wrapText="1"/>
    </xf>
    <xf numFmtId="0" fontId="15" fillId="0" borderId="27" xfId="2" applyFont="1" applyBorder="1" applyAlignment="1">
      <alignment horizontal="center" vertical="center" wrapText="1"/>
    </xf>
    <xf numFmtId="0" fontId="21" fillId="0" borderId="27" xfId="2" applyFont="1" applyBorder="1" applyAlignment="1">
      <alignment horizontal="center" vertical="center"/>
    </xf>
    <xf numFmtId="0" fontId="3" fillId="12" borderId="27" xfId="2" applyFont="1" applyFill="1" applyBorder="1" applyAlignment="1">
      <alignment horizontal="center" vertical="center"/>
    </xf>
    <xf numFmtId="0" fontId="64" fillId="0" borderId="30" xfId="2" applyFont="1" applyBorder="1" applyAlignment="1">
      <alignment horizontal="center" vertical="center" wrapText="1"/>
    </xf>
    <xf numFmtId="1" fontId="20" fillId="0" borderId="43" xfId="2" applyNumberFormat="1" applyFont="1" applyBorder="1" applyAlignment="1">
      <alignment horizontal="center" vertical="center" wrapText="1"/>
    </xf>
    <xf numFmtId="0" fontId="20" fillId="15" borderId="27" xfId="2" applyFont="1" applyFill="1" applyBorder="1" applyAlignment="1">
      <alignment horizontal="center" vertical="center"/>
    </xf>
    <xf numFmtId="0" fontId="14" fillId="0" borderId="27" xfId="2" applyFont="1" applyBorder="1" applyAlignment="1">
      <alignment horizontal="center"/>
    </xf>
    <xf numFmtId="0" fontId="3" fillId="0" borderId="27" xfId="2" applyFont="1" applyBorder="1" applyAlignment="1">
      <alignment horizontal="center" vertical="top" wrapText="1"/>
    </xf>
    <xf numFmtId="0" fontId="62" fillId="0" borderId="27" xfId="2" applyFont="1" applyBorder="1" applyAlignment="1">
      <alignment horizontal="center" vertical="center" wrapText="1"/>
    </xf>
    <xf numFmtId="0" fontId="63" fillId="0" borderId="27" xfId="2" applyFont="1" applyBorder="1" applyAlignment="1">
      <alignment horizontal="center" vertical="center" wrapText="1"/>
    </xf>
    <xf numFmtId="0" fontId="21" fillId="0" borderId="27" xfId="2" applyFont="1" applyBorder="1" applyAlignment="1">
      <alignment horizontal="center" vertical="center" wrapText="1"/>
    </xf>
    <xf numFmtId="0" fontId="41" fillId="0" borderId="27" xfId="2" applyBorder="1" applyAlignment="1">
      <alignment horizontal="center" vertical="center" wrapText="1"/>
    </xf>
    <xf numFmtId="0" fontId="13" fillId="13" borderId="33" xfId="2" applyFont="1" applyFill="1" applyBorder="1" applyAlignment="1">
      <alignment horizontal="center"/>
    </xf>
    <xf numFmtId="0" fontId="13" fillId="13" borderId="35" xfId="2" applyFont="1" applyFill="1" applyBorder="1" applyAlignment="1">
      <alignment horizontal="center"/>
    </xf>
    <xf numFmtId="0" fontId="13" fillId="13" borderId="27" xfId="2" applyFont="1" applyFill="1" applyBorder="1" applyAlignment="1">
      <alignment horizontal="center" vertical="center"/>
    </xf>
    <xf numFmtId="0" fontId="13" fillId="13" borderId="40" xfId="2" applyFont="1" applyFill="1" applyBorder="1" applyAlignment="1">
      <alignment horizontal="center" vertical="center"/>
    </xf>
    <xf numFmtId="164" fontId="13" fillId="12" borderId="33" xfId="2" applyNumberFormat="1" applyFont="1" applyFill="1" applyBorder="1" applyAlignment="1">
      <alignment horizontal="center" vertical="center"/>
    </xf>
    <xf numFmtId="0" fontId="15" fillId="13" borderId="33" xfId="2" applyFont="1" applyFill="1" applyBorder="1" applyAlignment="1">
      <alignment horizontal="left" vertical="center"/>
    </xf>
    <xf numFmtId="164" fontId="61" fillId="0" borderId="33" xfId="2" applyNumberFormat="1" applyFont="1" applyBorder="1" applyAlignment="1">
      <alignment horizontal="center" vertical="center"/>
    </xf>
    <xf numFmtId="0" fontId="17" fillId="13" borderId="33" xfId="2" applyFont="1" applyFill="1" applyBorder="1" applyAlignment="1">
      <alignment horizontal="center"/>
    </xf>
    <xf numFmtId="0" fontId="15" fillId="12" borderId="33" xfId="2" applyFont="1" applyFill="1" applyBorder="1" applyAlignment="1">
      <alignment horizontal="right" vertical="center"/>
    </xf>
    <xf numFmtId="0" fontId="17" fillId="12" borderId="33" xfId="2" applyFont="1" applyFill="1" applyBorder="1" applyAlignment="1">
      <alignment horizontal="center" vertical="center"/>
    </xf>
    <xf numFmtId="0" fontId="13" fillId="12" borderId="27" xfId="2" applyFont="1" applyFill="1" applyBorder="1" applyAlignment="1">
      <alignment horizontal="center" vertical="center"/>
    </xf>
    <xf numFmtId="0" fontId="13" fillId="12" borderId="30" xfId="2" applyFont="1" applyFill="1" applyBorder="1" applyAlignment="1">
      <alignment horizontal="center" vertical="center"/>
    </xf>
    <xf numFmtId="49" fontId="13" fillId="12" borderId="33" xfId="2" applyNumberFormat="1" applyFont="1" applyFill="1" applyBorder="1" applyAlignment="1">
      <alignment horizontal="center" vertical="center"/>
    </xf>
  </cellXfs>
  <cellStyles count="4">
    <cellStyle name="Normal" xfId="0" builtinId="0"/>
    <cellStyle name="Normal 2" xfId="2" xr:uid="{EFFDD7D3-B774-423B-9BE0-B0A38521922E}"/>
    <cellStyle name="Normal 2 2" xfId="3" xr:uid="{2AD578C6-F66B-4CF3-B1EF-C21FF9EEDBEA}"/>
    <cellStyle name="Porcentaje" xfId="1" builtinId="5"/>
  </cellStyles>
  <dxfs count="280">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DE75C172-288A-473B-8DDB-5F0EE2FA6A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27924822-7A41-49D6-8A73-776921905E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276FDFCF-E026-40EB-9B40-3C0D444103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C63EA814-1938-41C4-B6C1-3A01D0C5A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C3C51CA4-9854-443E-8C18-EF6422C254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323850</xdr:colOff>
      <xdr:row>0</xdr:row>
      <xdr:rowOff>142875</xdr:rowOff>
    </xdr:from>
    <xdr:ext cx="895350" cy="1028700"/>
    <xdr:pic>
      <xdr:nvPicPr>
        <xdr:cNvPr id="2" name="image1.jpg">
          <a:extLst>
            <a:ext uri="{FF2B5EF4-FFF2-40B4-BE49-F238E27FC236}">
              <a16:creationId xmlns:a16="http://schemas.microsoft.com/office/drawing/2014/main" id="{830D1334-5170-4D85-A4EB-400B62EEF3B3}"/>
            </a:ext>
          </a:extLst>
        </xdr:cNvPr>
        <xdr:cNvPicPr preferRelativeResize="0"/>
      </xdr:nvPicPr>
      <xdr:blipFill>
        <a:blip xmlns:r="http://schemas.openxmlformats.org/officeDocument/2006/relationships" r:embed="rId1" cstate="print"/>
        <a:stretch>
          <a:fillRect/>
        </a:stretch>
      </xdr:blipFill>
      <xdr:spPr>
        <a:xfrm>
          <a:off x="323850" y="142875"/>
          <a:ext cx="895350" cy="1028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2B5BDDF2-2FDC-4EE2-A08A-682DD056C2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65D5A88D-A0B2-40F6-BA36-BBC8A9806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2D5966DD-1117-475D-A28A-90B1C4428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152400</xdr:rowOff>
    </xdr:from>
    <xdr:to>
      <xdr:col>0</xdr:col>
      <xdr:colOff>1228725</xdr:colOff>
      <xdr:row>3</xdr:row>
      <xdr:rowOff>152400</xdr:rowOff>
    </xdr:to>
    <xdr:pic>
      <xdr:nvPicPr>
        <xdr:cNvPr id="2" name="Imagen 16">
          <a:extLst>
            <a:ext uri="{FF2B5EF4-FFF2-40B4-BE49-F238E27FC236}">
              <a16:creationId xmlns:a16="http://schemas.microsoft.com/office/drawing/2014/main" id="{82752D7C-46E3-40B5-B2EE-A625452A52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52400"/>
          <a:ext cx="9048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142875</xdr:rowOff>
    </xdr:from>
    <xdr:ext cx="895350" cy="1028700"/>
    <xdr:pic>
      <xdr:nvPicPr>
        <xdr:cNvPr id="2" name="image1.jpg">
          <a:extLst>
            <a:ext uri="{FF2B5EF4-FFF2-40B4-BE49-F238E27FC236}">
              <a16:creationId xmlns:a16="http://schemas.microsoft.com/office/drawing/2014/main" id="{4535DCE9-6757-407B-9E70-B5AF7D6BECF4}"/>
            </a:ext>
          </a:extLst>
        </xdr:cNvPr>
        <xdr:cNvPicPr preferRelativeResize="0"/>
      </xdr:nvPicPr>
      <xdr:blipFill>
        <a:blip xmlns:r="http://schemas.openxmlformats.org/officeDocument/2006/relationships" r:embed="rId1" cstate="print"/>
        <a:stretch>
          <a:fillRect/>
        </a:stretch>
      </xdr:blipFill>
      <xdr:spPr>
        <a:xfrm>
          <a:off x="323850" y="142875"/>
          <a:ext cx="895350" cy="10287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A51942B8-A860-43D5-A71A-19BB645B52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459288</xdr:colOff>
      <xdr:row>0</xdr:row>
      <xdr:rowOff>0</xdr:rowOff>
    </xdr:from>
    <xdr:ext cx="1187210" cy="1356302"/>
    <xdr:pic>
      <xdr:nvPicPr>
        <xdr:cNvPr id="2" name="Imagen 16">
          <a:extLst>
            <a:ext uri="{FF2B5EF4-FFF2-40B4-BE49-F238E27FC236}">
              <a16:creationId xmlns:a16="http://schemas.microsoft.com/office/drawing/2014/main" id="{7AA79DBB-2757-464B-BFEB-24AE2BCB23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288" y="0"/>
          <a:ext cx="1187210" cy="135630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F720CA74-3D5E-4D11-A414-DE2CEFEEB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E219A-E1DF-48FC-B84E-45ED74D632DE}">
  <dimension ref="A1:AR26"/>
  <sheetViews>
    <sheetView tabSelected="1" topLeftCell="AE8" zoomScale="55" zoomScaleNormal="55" workbookViewId="0">
      <selection activeCell="AG10" sqref="AG10:AG16"/>
    </sheetView>
  </sheetViews>
  <sheetFormatPr baseColWidth="10" defaultColWidth="11.42578125" defaultRowHeight="15.75" x14ac:dyDescent="0.25"/>
  <cols>
    <col min="1" max="6" width="32.5703125" style="2" customWidth="1"/>
    <col min="7" max="8" width="20.85546875" style="2" customWidth="1"/>
    <col min="9" max="9" width="20.85546875" style="2" hidden="1" customWidth="1"/>
    <col min="10" max="10" width="25.42578125" style="2" customWidth="1"/>
    <col min="11" max="11" width="59.140625" style="2" customWidth="1"/>
    <col min="12" max="12" width="53.7109375" style="2" customWidth="1"/>
    <col min="13" max="13" width="24.140625" style="2" bestFit="1" customWidth="1"/>
    <col min="14" max="14" width="0" style="2" hidden="1" customWidth="1"/>
    <col min="15" max="17" width="17.42578125" style="2" customWidth="1"/>
    <col min="18" max="18" width="23.7109375" style="2" customWidth="1"/>
    <col min="19" max="21" width="25.140625" style="2" customWidth="1"/>
    <col min="22" max="22" width="16.5703125" style="2" customWidth="1"/>
    <col min="23" max="27" width="25.42578125" style="2" customWidth="1"/>
    <col min="28" max="28" width="37.140625" style="2" customWidth="1"/>
    <col min="29" max="29" width="25.42578125" style="2" customWidth="1"/>
    <col min="30" max="30" width="151.5703125" style="2" customWidth="1"/>
    <col min="31" max="31" width="25.42578125" style="2" customWidth="1"/>
    <col min="32" max="32" width="38.5703125" style="2" customWidth="1"/>
    <col min="33" max="33" width="47" style="2" customWidth="1"/>
    <col min="34" max="41" width="11.42578125" style="2" hidden="1" customWidth="1"/>
    <col min="42" max="42" width="0" style="2" hidden="1" customWidth="1"/>
    <col min="43" max="43" width="11.42578125" style="2"/>
    <col min="44" max="44" width="85.28515625" style="2" customWidth="1"/>
    <col min="45" max="16384" width="11.42578125" style="2"/>
  </cols>
  <sheetData>
    <row r="1" spans="1:44" ht="27" customHeight="1" x14ac:dyDescent="0.25">
      <c r="A1" s="288"/>
      <c r="B1" s="289" t="s">
        <v>0</v>
      </c>
      <c r="C1" s="290"/>
      <c r="D1" s="290"/>
      <c r="E1" s="291"/>
      <c r="F1" s="289" t="s">
        <v>1</v>
      </c>
      <c r="G1" s="290"/>
      <c r="H1" s="290"/>
      <c r="I1" s="290"/>
      <c r="J1" s="290"/>
      <c r="K1" s="290"/>
      <c r="L1" s="290"/>
      <c r="M1" s="290"/>
      <c r="N1" s="290"/>
      <c r="O1" s="290"/>
      <c r="P1" s="290"/>
      <c r="Q1" s="290"/>
      <c r="R1" s="290"/>
      <c r="S1" s="290"/>
      <c r="T1" s="290"/>
      <c r="U1" s="290"/>
      <c r="V1" s="290"/>
      <c r="W1" s="290"/>
      <c r="X1" s="290"/>
      <c r="Y1" s="290"/>
      <c r="Z1" s="290"/>
      <c r="AA1" s="290"/>
      <c r="AB1" s="290"/>
      <c r="AC1" s="291"/>
      <c r="AD1" s="273" t="s">
        <v>2</v>
      </c>
      <c r="AE1" s="274"/>
      <c r="AF1" s="273" t="s">
        <v>3</v>
      </c>
      <c r="AG1" s="274"/>
      <c r="AH1" s="1"/>
      <c r="AI1" s="1"/>
      <c r="AJ1" s="1"/>
      <c r="AK1" s="1" t="s">
        <v>4</v>
      </c>
      <c r="AL1" s="1" t="s">
        <v>5</v>
      </c>
      <c r="AM1" s="1"/>
      <c r="AN1" s="1" t="s">
        <v>6</v>
      </c>
      <c r="AO1" s="1"/>
      <c r="AP1" s="1"/>
    </row>
    <row r="2" spans="1:44" ht="27" customHeight="1" x14ac:dyDescent="0.25">
      <c r="A2" s="288"/>
      <c r="B2" s="292"/>
      <c r="C2" s="293"/>
      <c r="D2" s="293"/>
      <c r="E2" s="294"/>
      <c r="F2" s="292"/>
      <c r="G2" s="293"/>
      <c r="H2" s="293"/>
      <c r="I2" s="293"/>
      <c r="J2" s="293"/>
      <c r="K2" s="293"/>
      <c r="L2" s="293"/>
      <c r="M2" s="293"/>
      <c r="N2" s="293"/>
      <c r="O2" s="293"/>
      <c r="P2" s="293"/>
      <c r="Q2" s="293"/>
      <c r="R2" s="293"/>
      <c r="S2" s="293"/>
      <c r="T2" s="293"/>
      <c r="U2" s="293"/>
      <c r="V2" s="293"/>
      <c r="W2" s="293"/>
      <c r="X2" s="293"/>
      <c r="Y2" s="293"/>
      <c r="Z2" s="293"/>
      <c r="AA2" s="293"/>
      <c r="AB2" s="293"/>
      <c r="AC2" s="294"/>
      <c r="AD2" s="273" t="s">
        <v>7</v>
      </c>
      <c r="AE2" s="274"/>
      <c r="AF2" s="295" t="s">
        <v>8</v>
      </c>
      <c r="AG2" s="296"/>
      <c r="AH2" s="1" t="s">
        <v>9</v>
      </c>
      <c r="AI2" s="1" t="s">
        <v>10</v>
      </c>
      <c r="AJ2" s="1"/>
      <c r="AK2" s="1"/>
      <c r="AL2" s="1" t="s">
        <v>11</v>
      </c>
      <c r="AM2" s="1"/>
      <c r="AN2" s="1" t="s">
        <v>12</v>
      </c>
      <c r="AO2" s="1"/>
      <c r="AP2" s="1"/>
    </row>
    <row r="3" spans="1:44" ht="27" customHeight="1" x14ac:dyDescent="0.25">
      <c r="A3" s="288"/>
      <c r="B3" s="289" t="s">
        <v>13</v>
      </c>
      <c r="C3" s="290"/>
      <c r="D3" s="290"/>
      <c r="E3" s="291"/>
      <c r="F3" s="289" t="s">
        <v>14</v>
      </c>
      <c r="G3" s="290"/>
      <c r="H3" s="290"/>
      <c r="I3" s="290"/>
      <c r="J3" s="290"/>
      <c r="K3" s="290"/>
      <c r="L3" s="290"/>
      <c r="M3" s="290"/>
      <c r="N3" s="290"/>
      <c r="O3" s="290"/>
      <c r="P3" s="290"/>
      <c r="Q3" s="290"/>
      <c r="R3" s="290"/>
      <c r="S3" s="290"/>
      <c r="T3" s="290"/>
      <c r="U3" s="290"/>
      <c r="V3" s="290"/>
      <c r="W3" s="290"/>
      <c r="X3" s="290"/>
      <c r="Y3" s="290"/>
      <c r="Z3" s="290"/>
      <c r="AA3" s="290"/>
      <c r="AB3" s="290"/>
      <c r="AC3" s="291"/>
      <c r="AD3" s="273" t="s">
        <v>15</v>
      </c>
      <c r="AE3" s="274"/>
      <c r="AF3" s="273" t="s">
        <v>16</v>
      </c>
      <c r="AG3" s="274"/>
      <c r="AH3" s="1" t="s">
        <v>17</v>
      </c>
      <c r="AI3" s="1" t="s">
        <v>18</v>
      </c>
      <c r="AJ3" s="1"/>
      <c r="AK3" s="1"/>
      <c r="AL3" s="1" t="s">
        <v>19</v>
      </c>
      <c r="AM3" s="1"/>
      <c r="AN3" s="1" t="s">
        <v>20</v>
      </c>
      <c r="AO3" s="1"/>
      <c r="AP3" s="1"/>
    </row>
    <row r="4" spans="1:44" ht="27" customHeight="1" x14ac:dyDescent="0.25">
      <c r="A4" s="288"/>
      <c r="B4" s="292"/>
      <c r="C4" s="293"/>
      <c r="D4" s="293"/>
      <c r="E4" s="294"/>
      <c r="F4" s="292"/>
      <c r="G4" s="293"/>
      <c r="H4" s="293"/>
      <c r="I4" s="293"/>
      <c r="J4" s="293"/>
      <c r="K4" s="293"/>
      <c r="L4" s="293"/>
      <c r="M4" s="293"/>
      <c r="N4" s="293"/>
      <c r="O4" s="293"/>
      <c r="P4" s="293"/>
      <c r="Q4" s="293"/>
      <c r="R4" s="293"/>
      <c r="S4" s="293"/>
      <c r="T4" s="293"/>
      <c r="U4" s="293"/>
      <c r="V4" s="293"/>
      <c r="W4" s="293"/>
      <c r="X4" s="293"/>
      <c r="Y4" s="293"/>
      <c r="Z4" s="293"/>
      <c r="AA4" s="293"/>
      <c r="AB4" s="293"/>
      <c r="AC4" s="294"/>
      <c r="AD4" s="273" t="s">
        <v>21</v>
      </c>
      <c r="AE4" s="274"/>
      <c r="AF4" s="275">
        <v>43846</v>
      </c>
      <c r="AG4" s="274"/>
      <c r="AH4" s="1" t="s">
        <v>22</v>
      </c>
      <c r="AI4" s="1" t="s">
        <v>23</v>
      </c>
      <c r="AJ4" s="1"/>
      <c r="AK4" s="1" t="s">
        <v>24</v>
      </c>
      <c r="AL4" s="1" t="s">
        <v>25</v>
      </c>
      <c r="AM4" s="1"/>
      <c r="AN4" s="1" t="s">
        <v>26</v>
      </c>
      <c r="AO4" s="1"/>
      <c r="AP4" s="1"/>
    </row>
    <row r="5" spans="1:44" x14ac:dyDescent="0.25">
      <c r="A5" s="276" t="s">
        <v>27</v>
      </c>
      <c r="B5" s="276"/>
      <c r="C5" s="277">
        <v>43843</v>
      </c>
      <c r="D5" s="278"/>
      <c r="E5" s="278"/>
      <c r="F5" s="278"/>
      <c r="G5" s="279"/>
      <c r="H5" s="280"/>
      <c r="I5" s="280"/>
      <c r="J5" s="280"/>
      <c r="K5" s="280"/>
      <c r="L5" s="281"/>
      <c r="M5" s="282" t="s">
        <v>28</v>
      </c>
      <c r="N5" s="283"/>
      <c r="O5" s="283"/>
      <c r="P5" s="283"/>
      <c r="Q5" s="283"/>
      <c r="R5" s="283"/>
      <c r="S5" s="283"/>
      <c r="T5" s="283"/>
      <c r="U5" s="283"/>
      <c r="V5" s="284"/>
      <c r="W5" s="3" t="s">
        <v>29</v>
      </c>
      <c r="X5" s="4"/>
      <c r="Y5" s="5" t="s">
        <v>30</v>
      </c>
      <c r="Z5" s="285" t="s">
        <v>31</v>
      </c>
      <c r="AA5" s="286"/>
      <c r="AB5" s="3" t="s">
        <v>32</v>
      </c>
      <c r="AC5" s="4"/>
      <c r="AD5" s="6" t="s">
        <v>33</v>
      </c>
      <c r="AE5" s="7"/>
      <c r="AF5" s="287"/>
      <c r="AG5" s="287"/>
      <c r="AH5" s="1" t="s">
        <v>34</v>
      </c>
      <c r="AI5" s="1" t="s">
        <v>35</v>
      </c>
      <c r="AJ5" s="1" t="s">
        <v>36</v>
      </c>
      <c r="AK5" s="1"/>
      <c r="AL5" s="1" t="s">
        <v>37</v>
      </c>
      <c r="AM5" s="1"/>
      <c r="AN5" s="1" t="s">
        <v>38</v>
      </c>
      <c r="AO5" s="1"/>
      <c r="AP5" s="1"/>
    </row>
    <row r="6" spans="1:44" x14ac:dyDescent="0.25">
      <c r="A6" s="297" t="s">
        <v>39</v>
      </c>
      <c r="B6" s="297"/>
      <c r="C6" s="297"/>
      <c r="D6" s="297"/>
      <c r="E6" s="297"/>
      <c r="F6" s="297"/>
      <c r="G6" s="298" t="s">
        <v>40</v>
      </c>
      <c r="H6" s="299"/>
      <c r="I6" s="299"/>
      <c r="J6" s="299"/>
      <c r="K6" s="299"/>
      <c r="L6" s="299"/>
      <c r="M6" s="299"/>
      <c r="N6" s="299"/>
      <c r="O6" s="299"/>
      <c r="P6" s="299"/>
      <c r="Q6" s="299"/>
      <c r="R6" s="299"/>
      <c r="S6" s="299"/>
      <c r="T6" s="299"/>
      <c r="U6" s="299"/>
      <c r="V6" s="299"/>
      <c r="W6" s="299"/>
      <c r="X6" s="300"/>
      <c r="Y6" s="299"/>
      <c r="Z6" s="299"/>
      <c r="AA6" s="299"/>
      <c r="AB6" s="301"/>
      <c r="AC6" s="302" t="s">
        <v>41</v>
      </c>
      <c r="AD6" s="305" t="s">
        <v>42</v>
      </c>
      <c r="AE6" s="306"/>
      <c r="AF6" s="306"/>
      <c r="AG6" s="306"/>
      <c r="AH6" s="1" t="s">
        <v>43</v>
      </c>
      <c r="AI6" s="1" t="s">
        <v>44</v>
      </c>
      <c r="AJ6" s="1"/>
      <c r="AK6" s="1"/>
      <c r="AL6" s="1"/>
      <c r="AM6" s="1"/>
      <c r="AN6" s="1" t="s">
        <v>45</v>
      </c>
      <c r="AO6" s="1"/>
      <c r="AP6" s="1"/>
    </row>
    <row r="7" spans="1:44" x14ac:dyDescent="0.25">
      <c r="A7" s="308" t="s">
        <v>46</v>
      </c>
      <c r="B7" s="309" t="s">
        <v>47</v>
      </c>
      <c r="C7" s="308" t="s">
        <v>48</v>
      </c>
      <c r="D7" s="308" t="s">
        <v>6</v>
      </c>
      <c r="E7" s="308" t="s">
        <v>49</v>
      </c>
      <c r="F7" s="297" t="s">
        <v>50</v>
      </c>
      <c r="G7" s="297" t="s">
        <v>51</v>
      </c>
      <c r="H7" s="297"/>
      <c r="I7" s="297"/>
      <c r="J7" s="297"/>
      <c r="K7" s="298" t="s">
        <v>52</v>
      </c>
      <c r="L7" s="299"/>
      <c r="M7" s="299"/>
      <c r="N7" s="299"/>
      <c r="O7" s="299"/>
      <c r="P7" s="299"/>
      <c r="Q7" s="299"/>
      <c r="R7" s="299"/>
      <c r="S7" s="299"/>
      <c r="T7" s="301"/>
      <c r="U7" s="298" t="s">
        <v>53</v>
      </c>
      <c r="V7" s="299"/>
      <c r="W7" s="299"/>
      <c r="X7" s="299"/>
      <c r="Y7" s="299"/>
      <c r="Z7" s="299"/>
      <c r="AA7" s="299"/>
      <c r="AB7" s="301"/>
      <c r="AC7" s="303"/>
      <c r="AD7" s="305"/>
      <c r="AE7" s="306"/>
      <c r="AF7" s="306"/>
      <c r="AG7" s="306"/>
      <c r="AH7" s="1" t="s">
        <v>54</v>
      </c>
      <c r="AI7" s="1" t="s">
        <v>55</v>
      </c>
      <c r="AJ7" s="1" t="s">
        <v>56</v>
      </c>
      <c r="AK7" s="8"/>
      <c r="AL7" s="8"/>
      <c r="AM7" s="8"/>
      <c r="AN7" s="8"/>
      <c r="AO7" s="8"/>
      <c r="AP7" s="8"/>
    </row>
    <row r="8" spans="1:44" x14ac:dyDescent="0.25">
      <c r="A8" s="308"/>
      <c r="B8" s="310"/>
      <c r="C8" s="308"/>
      <c r="D8" s="308"/>
      <c r="E8" s="308"/>
      <c r="F8" s="297"/>
      <c r="G8" s="304" t="s">
        <v>57</v>
      </c>
      <c r="H8" s="304"/>
      <c r="I8" s="304"/>
      <c r="J8" s="304"/>
      <c r="K8" s="312" t="s">
        <v>58</v>
      </c>
      <c r="L8" s="297" t="s">
        <v>59</v>
      </c>
      <c r="M8" s="297" t="s">
        <v>60</v>
      </c>
      <c r="N8" s="302" t="s">
        <v>61</v>
      </c>
      <c r="O8" s="308" t="s">
        <v>62</v>
      </c>
      <c r="P8" s="310" t="s">
        <v>63</v>
      </c>
      <c r="Q8" s="309" t="s">
        <v>64</v>
      </c>
      <c r="R8" s="308" t="s">
        <v>65</v>
      </c>
      <c r="S8" s="309" t="s">
        <v>66</v>
      </c>
      <c r="T8" s="309" t="s">
        <v>67</v>
      </c>
      <c r="U8" s="313" t="s">
        <v>68</v>
      </c>
      <c r="V8" s="308" t="s">
        <v>69</v>
      </c>
      <c r="W8" s="312" t="s">
        <v>70</v>
      </c>
      <c r="X8" s="309" t="s">
        <v>71</v>
      </c>
      <c r="Y8" s="308" t="s">
        <v>72</v>
      </c>
      <c r="Z8" s="308"/>
      <c r="AA8" s="308"/>
      <c r="AB8" s="308"/>
      <c r="AC8" s="303"/>
      <c r="AD8" s="307"/>
      <c r="AE8" s="300"/>
      <c r="AF8" s="300"/>
      <c r="AG8" s="300"/>
      <c r="AH8" s="8" t="s">
        <v>73</v>
      </c>
      <c r="AI8" s="8" t="s">
        <v>74</v>
      </c>
      <c r="AJ8" s="8" t="s">
        <v>75</v>
      </c>
      <c r="AK8" s="8"/>
      <c r="AL8" s="8" t="s">
        <v>76</v>
      </c>
      <c r="AM8" s="8"/>
      <c r="AN8" s="8"/>
      <c r="AO8" s="1" t="s">
        <v>77</v>
      </c>
      <c r="AP8" s="8"/>
    </row>
    <row r="9" spans="1:44" ht="63" x14ac:dyDescent="0.25">
      <c r="A9" s="309"/>
      <c r="B9" s="311"/>
      <c r="C9" s="309"/>
      <c r="D9" s="309"/>
      <c r="E9" s="309"/>
      <c r="F9" s="302"/>
      <c r="G9" s="9" t="s">
        <v>78</v>
      </c>
      <c r="H9" s="9" t="s">
        <v>4</v>
      </c>
      <c r="I9" s="9"/>
      <c r="J9" s="10" t="s">
        <v>79</v>
      </c>
      <c r="K9" s="313"/>
      <c r="L9" s="297"/>
      <c r="M9" s="297"/>
      <c r="N9" s="304"/>
      <c r="O9" s="308"/>
      <c r="P9" s="311"/>
      <c r="Q9" s="311"/>
      <c r="R9" s="308"/>
      <c r="S9" s="311"/>
      <c r="T9" s="311"/>
      <c r="U9" s="337"/>
      <c r="V9" s="308"/>
      <c r="W9" s="313"/>
      <c r="X9" s="311"/>
      <c r="Y9" s="11" t="s">
        <v>80</v>
      </c>
      <c r="Z9" s="11" t="s">
        <v>81</v>
      </c>
      <c r="AA9" s="12" t="s">
        <v>82</v>
      </c>
      <c r="AB9" s="12" t="s">
        <v>83</v>
      </c>
      <c r="AC9" s="304"/>
      <c r="AD9" s="13" t="s">
        <v>84</v>
      </c>
      <c r="AE9" s="14" t="s">
        <v>85</v>
      </c>
      <c r="AF9" s="14" t="s">
        <v>86</v>
      </c>
      <c r="AG9" s="11" t="s">
        <v>87</v>
      </c>
      <c r="AH9" s="8" t="s">
        <v>88</v>
      </c>
      <c r="AI9" s="8" t="s">
        <v>18</v>
      </c>
      <c r="AJ9" s="8"/>
      <c r="AK9" s="8"/>
      <c r="AL9" s="8" t="s">
        <v>89</v>
      </c>
      <c r="AM9" s="8"/>
      <c r="AN9" s="8"/>
      <c r="AO9" s="1" t="s">
        <v>90</v>
      </c>
      <c r="AP9" s="8"/>
      <c r="AR9" s="15"/>
    </row>
    <row r="10" spans="1:44" ht="117" customHeight="1" x14ac:dyDescent="0.25">
      <c r="A10" s="314" t="s">
        <v>91</v>
      </c>
      <c r="B10" s="315" t="s">
        <v>92</v>
      </c>
      <c r="C10" s="317" t="s">
        <v>93</v>
      </c>
      <c r="D10" s="320" t="s">
        <v>94</v>
      </c>
      <c r="E10" s="317" t="s">
        <v>95</v>
      </c>
      <c r="F10" s="317" t="s">
        <v>96</v>
      </c>
      <c r="G10" s="324" t="s">
        <v>5</v>
      </c>
      <c r="H10" s="324" t="s">
        <v>97</v>
      </c>
      <c r="I10" s="16" t="str">
        <f>CONCATENATE(G10,H10)</f>
        <v>RARA VEZMAYOR</v>
      </c>
      <c r="J10" s="326" t="str">
        <f>I11</f>
        <v>1. ALTO</v>
      </c>
      <c r="K10" s="328" t="s">
        <v>98</v>
      </c>
      <c r="L10" s="17" t="s">
        <v>99</v>
      </c>
      <c r="M10" s="18" t="s">
        <v>9</v>
      </c>
      <c r="N10" s="19">
        <f>IF(M10="ASIGNADO",15,IF(M10="NO ASIGNADO",0,""))</f>
        <v>15</v>
      </c>
      <c r="O10" s="331">
        <f>SUM(N10:N16)</f>
        <v>100</v>
      </c>
      <c r="P10" s="333" t="s">
        <v>74</v>
      </c>
      <c r="Q10" s="336">
        <f>IF(Q13="DÉBIL",0,IF(Q13="MODERADO",50,IF(Q13="FUERTE",100,"")))</f>
        <v>50</v>
      </c>
      <c r="R10" s="333" t="str">
        <f>IF(AND(O13="FUERTE",P10="FUERTE (SIEMPRE SE EJECUTA)"),"NO","SÍ")</f>
        <v>SÍ</v>
      </c>
      <c r="S10" s="347" t="s">
        <v>100</v>
      </c>
      <c r="T10" s="347" t="s">
        <v>100</v>
      </c>
      <c r="U10" s="321" t="s">
        <v>101</v>
      </c>
      <c r="V10" s="348" t="s">
        <v>102</v>
      </c>
      <c r="W10" s="344">
        <v>43767</v>
      </c>
      <c r="X10" s="317" t="s">
        <v>103</v>
      </c>
      <c r="Y10" s="323" t="s">
        <v>104</v>
      </c>
      <c r="Z10" s="323" t="s">
        <v>105</v>
      </c>
      <c r="AA10" s="322" t="s">
        <v>106</v>
      </c>
      <c r="AB10" s="317" t="s">
        <v>107</v>
      </c>
      <c r="AC10" s="344">
        <v>44316</v>
      </c>
      <c r="AD10" s="338" t="s">
        <v>108</v>
      </c>
      <c r="AE10" s="359" t="s">
        <v>109</v>
      </c>
      <c r="AF10" s="338" t="s">
        <v>110</v>
      </c>
      <c r="AG10" s="361" t="s">
        <v>111</v>
      </c>
      <c r="AH10" s="1" t="s">
        <v>112</v>
      </c>
      <c r="AI10" s="1" t="s">
        <v>113</v>
      </c>
      <c r="AJ10" s="1" t="s">
        <v>24</v>
      </c>
      <c r="AK10" s="1" t="s">
        <v>77</v>
      </c>
      <c r="AL10" s="1" t="s">
        <v>24</v>
      </c>
      <c r="AM10" s="1"/>
      <c r="AN10" s="1" t="s">
        <v>106</v>
      </c>
      <c r="AO10" s="1" t="s">
        <v>114</v>
      </c>
      <c r="AP10" s="1"/>
      <c r="AR10" s="20"/>
    </row>
    <row r="11" spans="1:44" ht="177.75" customHeight="1" x14ac:dyDescent="0.25">
      <c r="A11" s="314"/>
      <c r="B11" s="316"/>
      <c r="C11" s="318"/>
      <c r="D11" s="321"/>
      <c r="E11" s="318"/>
      <c r="F11" s="317"/>
      <c r="G11" s="324"/>
      <c r="H11" s="324"/>
      <c r="I11" s="1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327"/>
      <c r="K11" s="329"/>
      <c r="L11" s="21" t="s">
        <v>115</v>
      </c>
      <c r="M11" s="22" t="s">
        <v>22</v>
      </c>
      <c r="N11" s="23">
        <f>IF(M11="ADECUADO",15,IF(M11="INADECUADO",0,""))</f>
        <v>15</v>
      </c>
      <c r="O11" s="332"/>
      <c r="P11" s="334"/>
      <c r="Q11" s="336"/>
      <c r="R11" s="334"/>
      <c r="S11" s="347"/>
      <c r="T11" s="347"/>
      <c r="U11" s="321"/>
      <c r="V11" s="349"/>
      <c r="W11" s="345"/>
      <c r="X11" s="317"/>
      <c r="Y11" s="340"/>
      <c r="Z11" s="340"/>
      <c r="AA11" s="342"/>
      <c r="AB11" s="318"/>
      <c r="AC11" s="345"/>
      <c r="AD11" s="345"/>
      <c r="AE11" s="359"/>
      <c r="AF11" s="338"/>
      <c r="AG11" s="362"/>
      <c r="AH11" s="1" t="s">
        <v>100</v>
      </c>
      <c r="AI11" s="1" t="s">
        <v>116</v>
      </c>
      <c r="AJ11" s="1"/>
      <c r="AK11" s="1"/>
      <c r="AL11" s="1" t="s">
        <v>97</v>
      </c>
      <c r="AM11" s="1"/>
      <c r="AN11" s="1" t="s">
        <v>117</v>
      </c>
      <c r="AO11" s="1" t="s">
        <v>118</v>
      </c>
      <c r="AP11" s="1"/>
    </row>
    <row r="12" spans="1:44" ht="246.75" customHeight="1" x14ac:dyDescent="0.25">
      <c r="A12" s="314"/>
      <c r="B12" s="316"/>
      <c r="C12" s="318"/>
      <c r="D12" s="321"/>
      <c r="E12" s="318"/>
      <c r="F12" s="317"/>
      <c r="G12" s="324"/>
      <c r="H12" s="324"/>
      <c r="I12" s="1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327"/>
      <c r="K12" s="329"/>
      <c r="L12" s="24" t="s">
        <v>119</v>
      </c>
      <c r="M12" s="22" t="s">
        <v>120</v>
      </c>
      <c r="N12" s="23">
        <f>IF(M12="OPORTUNA",15,IF(M12="INOPORTUNA",0,""))</f>
        <v>15</v>
      </c>
      <c r="O12" s="332"/>
      <c r="P12" s="334"/>
      <c r="Q12" s="336"/>
      <c r="R12" s="334"/>
      <c r="S12" s="25" t="s">
        <v>121</v>
      </c>
      <c r="T12" s="25" t="s">
        <v>122</v>
      </c>
      <c r="U12" s="321"/>
      <c r="V12" s="349"/>
      <c r="W12" s="345"/>
      <c r="X12" s="317"/>
      <c r="Y12" s="340"/>
      <c r="Z12" s="340"/>
      <c r="AA12" s="342"/>
      <c r="AB12" s="318"/>
      <c r="AC12" s="345"/>
      <c r="AD12" s="345"/>
      <c r="AE12" s="359"/>
      <c r="AF12" s="338"/>
      <c r="AG12" s="362"/>
      <c r="AH12" s="1" t="s">
        <v>102</v>
      </c>
      <c r="AI12" s="1" t="s">
        <v>123</v>
      </c>
      <c r="AJ12" s="1" t="s">
        <v>124</v>
      </c>
      <c r="AK12" s="1" t="s">
        <v>125</v>
      </c>
      <c r="AL12" s="1" t="s">
        <v>126</v>
      </c>
      <c r="AM12" s="1"/>
      <c r="AN12" s="1"/>
      <c r="AO12" s="1" t="s">
        <v>127</v>
      </c>
      <c r="AP12" s="1"/>
    </row>
    <row r="13" spans="1:44" ht="197.25" customHeight="1" x14ac:dyDescent="0.25">
      <c r="A13" s="314"/>
      <c r="B13" s="316"/>
      <c r="C13" s="318"/>
      <c r="D13" s="321"/>
      <c r="E13" s="26" t="s">
        <v>128</v>
      </c>
      <c r="F13" s="317"/>
      <c r="G13" s="324"/>
      <c r="H13" s="324"/>
      <c r="I13" s="16"/>
      <c r="J13" s="327"/>
      <c r="K13" s="329"/>
      <c r="L13" s="21" t="s">
        <v>129</v>
      </c>
      <c r="M13" s="22" t="s">
        <v>130</v>
      </c>
      <c r="N13" s="23">
        <f>IF(M13="PREVENIR",15,IF(M13="DETECTAR",10,IF(M13="NO ES UN CONTROL",0,"")))</f>
        <v>15</v>
      </c>
      <c r="O13" s="364" t="str">
        <f>IF(O10&lt;86,"DÉBIL",IF(O10&lt;96,"MODERADO",IF(O10&lt;101,"FUERTE","")))</f>
        <v>FUERTE</v>
      </c>
      <c r="P13" s="334"/>
      <c r="Q13" s="366" t="str">
        <f>IF(AND(O13="FUERTE",P10="FUERTE (SIEMPRE SE EJECUTA)"),"FUERTE",IF(OR(O13="DÉBIL",P10="DÉBIL (NO SE EJECUTA)"),"DÉBIL",IF(OR(O13="MODERADO",P10="MODERADO (ALGUNAS VECES)"),"MODERADO")))</f>
        <v>MODERADO</v>
      </c>
      <c r="R13" s="334"/>
      <c r="S13" s="368">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369">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321"/>
      <c r="V13" s="349"/>
      <c r="W13" s="345"/>
      <c r="X13" s="317"/>
      <c r="Y13" s="340"/>
      <c r="Z13" s="341"/>
      <c r="AA13" s="342"/>
      <c r="AB13" s="318"/>
      <c r="AC13" s="345"/>
      <c r="AD13" s="345"/>
      <c r="AE13" s="359"/>
      <c r="AF13" s="338" t="s">
        <v>131</v>
      </c>
      <c r="AG13" s="362"/>
      <c r="AH13" s="1" t="s">
        <v>100</v>
      </c>
      <c r="AI13" s="1"/>
      <c r="AJ13" s="1" t="s">
        <v>94</v>
      </c>
      <c r="AK13" s="1" t="s">
        <v>132</v>
      </c>
      <c r="AL13" s="1"/>
      <c r="AM13" s="1"/>
      <c r="AN13" s="1"/>
      <c r="AO13" s="1" t="s">
        <v>133</v>
      </c>
      <c r="AP13" s="1"/>
    </row>
    <row r="14" spans="1:44" ht="75.75" customHeight="1" x14ac:dyDescent="0.25">
      <c r="A14" s="314"/>
      <c r="B14" s="316"/>
      <c r="C14" s="318"/>
      <c r="D14" s="321"/>
      <c r="E14" s="317" t="s">
        <v>134</v>
      </c>
      <c r="F14" s="317"/>
      <c r="G14" s="324"/>
      <c r="H14" s="324"/>
      <c r="I14" s="16"/>
      <c r="J14" s="327"/>
      <c r="K14" s="329"/>
      <c r="L14" s="21" t="s">
        <v>135</v>
      </c>
      <c r="M14" s="22" t="s">
        <v>34</v>
      </c>
      <c r="N14" s="23">
        <f>IF(M14="CONFIABLE",15,IF(M14="NO CONFIABLE",0,""))</f>
        <v>15</v>
      </c>
      <c r="O14" s="365"/>
      <c r="P14" s="334"/>
      <c r="Q14" s="366"/>
      <c r="R14" s="334"/>
      <c r="S14" s="368"/>
      <c r="T14" s="370"/>
      <c r="U14" s="321"/>
      <c r="V14" s="349"/>
      <c r="W14" s="345"/>
      <c r="X14" s="317"/>
      <c r="Y14" s="340"/>
      <c r="Z14" s="26" t="s">
        <v>136</v>
      </c>
      <c r="AA14" s="342"/>
      <c r="AB14" s="318"/>
      <c r="AC14" s="345"/>
      <c r="AD14" s="345"/>
      <c r="AE14" s="359"/>
      <c r="AF14" s="338"/>
      <c r="AG14" s="362"/>
      <c r="AH14" s="1" t="s">
        <v>137</v>
      </c>
      <c r="AI14" s="1"/>
      <c r="AJ14" s="1" t="s">
        <v>138</v>
      </c>
      <c r="AK14" s="1" t="s">
        <v>130</v>
      </c>
      <c r="AL14" s="1" t="s">
        <v>139</v>
      </c>
      <c r="AM14" s="1"/>
      <c r="AN14" s="1"/>
      <c r="AO14" s="1" t="s">
        <v>101</v>
      </c>
      <c r="AP14" s="1"/>
    </row>
    <row r="15" spans="1:44" ht="52.5" customHeight="1" x14ac:dyDescent="0.25">
      <c r="A15" s="314"/>
      <c r="B15" s="316"/>
      <c r="C15" s="318"/>
      <c r="D15" s="321"/>
      <c r="E15" s="318"/>
      <c r="F15" s="317"/>
      <c r="G15" s="324"/>
      <c r="H15" s="324"/>
      <c r="I15" s="16"/>
      <c r="J15" s="327"/>
      <c r="K15" s="329"/>
      <c r="L15" s="21" t="s">
        <v>140</v>
      </c>
      <c r="M15" s="22" t="s">
        <v>43</v>
      </c>
      <c r="N15" s="23">
        <f>IF(M15="SE INVESTIGAN Y SE RESUELVEN OPORTUNAMENTE",15,IF(M15="NO SE INVESTIGAN Y SE RESUELVEN OPORTUNAMENTE",0,""))</f>
        <v>15</v>
      </c>
      <c r="O15" s="365"/>
      <c r="P15" s="334"/>
      <c r="Q15" s="366"/>
      <c r="R15" s="334"/>
      <c r="S15" s="368"/>
      <c r="T15" s="370"/>
      <c r="U15" s="321"/>
      <c r="V15" s="349"/>
      <c r="W15" s="345"/>
      <c r="X15" s="317"/>
      <c r="Y15" s="340"/>
      <c r="Z15" s="323" t="s">
        <v>141</v>
      </c>
      <c r="AA15" s="342"/>
      <c r="AB15" s="318"/>
      <c r="AC15" s="345"/>
      <c r="AD15" s="345"/>
      <c r="AE15" s="359"/>
      <c r="AF15" s="338"/>
      <c r="AG15" s="362"/>
      <c r="AH15" s="1" t="s">
        <v>116</v>
      </c>
      <c r="AI15" s="1"/>
      <c r="AJ15" s="1"/>
      <c r="AK15" s="1"/>
      <c r="AL15" s="1"/>
      <c r="AM15" s="1"/>
      <c r="AN15" s="1"/>
      <c r="AO15" s="1" t="s">
        <v>142</v>
      </c>
      <c r="AP15" s="1"/>
    </row>
    <row r="16" spans="1:44" ht="6" customHeight="1" x14ac:dyDescent="0.25">
      <c r="A16" s="315"/>
      <c r="B16" s="316"/>
      <c r="C16" s="319"/>
      <c r="D16" s="322"/>
      <c r="E16" s="318"/>
      <c r="F16" s="323"/>
      <c r="G16" s="325"/>
      <c r="H16" s="325"/>
      <c r="I16" s="16"/>
      <c r="J16" s="327"/>
      <c r="K16" s="330"/>
      <c r="L16" s="27" t="s">
        <v>143</v>
      </c>
      <c r="M16" s="28" t="s">
        <v>54</v>
      </c>
      <c r="N16" s="29">
        <f>IF(M16="COMPLETA",10,IF(M16="INCOMPLETA",5,IF(M16="NO EXISTE",0,"")))</f>
        <v>10</v>
      </c>
      <c r="O16" s="365"/>
      <c r="P16" s="335"/>
      <c r="Q16" s="367"/>
      <c r="R16" s="335"/>
      <c r="S16" s="369"/>
      <c r="T16" s="370"/>
      <c r="U16" s="322"/>
      <c r="V16" s="349"/>
      <c r="W16" s="346"/>
      <c r="X16" s="323"/>
      <c r="Y16" s="341"/>
      <c r="Z16" s="341"/>
      <c r="AA16" s="343"/>
      <c r="AB16" s="319"/>
      <c r="AC16" s="346"/>
      <c r="AD16" s="346"/>
      <c r="AE16" s="360"/>
      <c r="AF16" s="339"/>
      <c r="AG16" s="363"/>
      <c r="AH16" s="1"/>
      <c r="AI16" s="1"/>
      <c r="AJ16" s="1"/>
      <c r="AK16" s="1"/>
      <c r="AL16" s="1"/>
      <c r="AM16" s="1"/>
      <c r="AN16" s="1"/>
      <c r="AO16" s="1" t="s">
        <v>144</v>
      </c>
      <c r="AP16" s="1"/>
    </row>
    <row r="17" spans="1:42" x14ac:dyDescent="0.25">
      <c r="A17" s="352" t="s">
        <v>145</v>
      </c>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1"/>
      <c r="AI17" s="1"/>
      <c r="AJ17" s="1"/>
      <c r="AK17" s="1"/>
      <c r="AL17" s="1"/>
      <c r="AM17" s="1"/>
      <c r="AN17" s="1"/>
      <c r="AO17" s="1" t="s">
        <v>146</v>
      </c>
      <c r="AP17" s="1"/>
    </row>
    <row r="18" spans="1:42" ht="30" customHeight="1" x14ac:dyDescent="0.25">
      <c r="A18" s="356" t="s">
        <v>147</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1"/>
      <c r="AI18" s="1"/>
      <c r="AJ18" s="1"/>
      <c r="AK18" s="1"/>
      <c r="AL18" s="1"/>
      <c r="AM18" s="1"/>
      <c r="AN18" s="1"/>
      <c r="AO18" s="1" t="s">
        <v>148</v>
      </c>
      <c r="AP18" s="1"/>
    </row>
    <row r="19" spans="1:42" ht="30" customHeight="1" x14ac:dyDescent="0.25">
      <c r="A19" s="357" t="s">
        <v>149</v>
      </c>
      <c r="B19" s="357"/>
      <c r="C19" s="357" t="s">
        <v>150</v>
      </c>
      <c r="D19" s="357"/>
      <c r="E19" s="357"/>
      <c r="F19" s="357"/>
      <c r="G19" s="357"/>
      <c r="H19" s="357"/>
      <c r="I19" s="357"/>
      <c r="J19" s="357"/>
      <c r="K19" s="357"/>
      <c r="L19" s="357"/>
      <c r="M19" s="357"/>
      <c r="N19" s="357"/>
      <c r="O19" s="357"/>
      <c r="P19" s="357"/>
      <c r="Q19" s="357"/>
      <c r="R19" s="357"/>
      <c r="S19" s="357"/>
      <c r="T19" s="357"/>
      <c r="U19" s="357"/>
      <c r="V19" s="357"/>
      <c r="W19" s="357"/>
      <c r="X19" s="357"/>
      <c r="Y19" s="357"/>
      <c r="Z19" s="358" t="s">
        <v>151</v>
      </c>
      <c r="AA19" s="358"/>
      <c r="AB19" s="358"/>
      <c r="AC19" s="358"/>
      <c r="AD19" s="288" t="s">
        <v>152</v>
      </c>
      <c r="AE19" s="288"/>
      <c r="AF19" s="288"/>
      <c r="AG19" s="288"/>
      <c r="AH19" s="1"/>
      <c r="AI19" s="1"/>
      <c r="AJ19" s="1"/>
      <c r="AK19" s="1"/>
      <c r="AL19" s="1"/>
      <c r="AM19" s="1"/>
      <c r="AN19" s="1"/>
      <c r="AO19" s="1" t="s">
        <v>153</v>
      </c>
      <c r="AP19" s="1"/>
    </row>
    <row r="20" spans="1:42" ht="30" customHeight="1" x14ac:dyDescent="0.25">
      <c r="A20" s="350">
        <v>1</v>
      </c>
      <c r="B20" s="351"/>
      <c r="C20" s="352" t="s">
        <v>154</v>
      </c>
      <c r="D20" s="352"/>
      <c r="E20" s="352"/>
      <c r="F20" s="352"/>
      <c r="G20" s="352"/>
      <c r="H20" s="352"/>
      <c r="I20" s="352"/>
      <c r="J20" s="352"/>
      <c r="K20" s="352"/>
      <c r="L20" s="352"/>
      <c r="M20" s="352"/>
      <c r="N20" s="352"/>
      <c r="O20" s="352"/>
      <c r="P20" s="352"/>
      <c r="Q20" s="352"/>
      <c r="R20" s="352"/>
      <c r="S20" s="352"/>
      <c r="T20" s="352"/>
      <c r="U20" s="352"/>
      <c r="V20" s="352"/>
      <c r="W20" s="352"/>
      <c r="X20" s="352"/>
      <c r="Y20" s="352"/>
      <c r="Z20" s="353">
        <v>43131</v>
      </c>
      <c r="AA20" s="354"/>
      <c r="AB20" s="354"/>
      <c r="AC20" s="355"/>
      <c r="AD20" s="345" t="s">
        <v>155</v>
      </c>
      <c r="AE20" s="345"/>
      <c r="AF20" s="345"/>
      <c r="AG20" s="345"/>
      <c r="AH20" s="30"/>
      <c r="AI20" s="30"/>
      <c r="AJ20" s="30"/>
      <c r="AK20" s="30"/>
      <c r="AL20" s="30"/>
      <c r="AM20" s="30"/>
      <c r="AN20" s="30"/>
      <c r="AO20" s="1" t="s">
        <v>156</v>
      </c>
      <c r="AP20" s="30"/>
    </row>
    <row r="21" spans="1:42" ht="30" customHeight="1" x14ac:dyDescent="0.25">
      <c r="A21" s="350">
        <v>2</v>
      </c>
      <c r="B21" s="351"/>
      <c r="C21" s="352" t="s">
        <v>157</v>
      </c>
      <c r="D21" s="352"/>
      <c r="E21" s="352"/>
      <c r="F21" s="352"/>
      <c r="G21" s="352"/>
      <c r="H21" s="352"/>
      <c r="I21" s="352"/>
      <c r="J21" s="352"/>
      <c r="K21" s="352"/>
      <c r="L21" s="352"/>
      <c r="M21" s="352"/>
      <c r="N21" s="352"/>
      <c r="O21" s="352"/>
      <c r="P21" s="352"/>
      <c r="Q21" s="352"/>
      <c r="R21" s="352"/>
      <c r="S21" s="352"/>
      <c r="T21" s="352"/>
      <c r="U21" s="352"/>
      <c r="V21" s="352"/>
      <c r="W21" s="352"/>
      <c r="X21" s="352"/>
      <c r="Y21" s="352"/>
      <c r="Z21" s="353">
        <v>43496</v>
      </c>
      <c r="AA21" s="354"/>
      <c r="AB21" s="354"/>
      <c r="AC21" s="355"/>
      <c r="AD21" s="345" t="s">
        <v>155</v>
      </c>
      <c r="AE21" s="345"/>
      <c r="AF21" s="345"/>
      <c r="AG21" s="345"/>
      <c r="AH21" s="30"/>
      <c r="AI21" s="30"/>
      <c r="AJ21" s="30"/>
      <c r="AK21" s="30"/>
      <c r="AL21" s="30"/>
      <c r="AM21" s="30"/>
      <c r="AN21" s="30"/>
      <c r="AO21" s="1" t="s">
        <v>158</v>
      </c>
      <c r="AP21" s="30"/>
    </row>
    <row r="22" spans="1:42" ht="30" customHeight="1" x14ac:dyDescent="0.25">
      <c r="A22" s="350">
        <v>3</v>
      </c>
      <c r="B22" s="351"/>
      <c r="C22" s="352" t="s">
        <v>159</v>
      </c>
      <c r="D22" s="352"/>
      <c r="E22" s="352"/>
      <c r="F22" s="352"/>
      <c r="G22" s="352"/>
      <c r="H22" s="352"/>
      <c r="I22" s="352"/>
      <c r="J22" s="352"/>
      <c r="K22" s="352"/>
      <c r="L22" s="352"/>
      <c r="M22" s="352"/>
      <c r="N22" s="352"/>
      <c r="O22" s="352"/>
      <c r="P22" s="352"/>
      <c r="Q22" s="352"/>
      <c r="R22" s="352"/>
      <c r="S22" s="352"/>
      <c r="T22" s="352"/>
      <c r="U22" s="352"/>
      <c r="V22" s="352"/>
      <c r="W22" s="352"/>
      <c r="X22" s="352"/>
      <c r="Y22" s="352"/>
      <c r="Z22" s="353">
        <v>43843</v>
      </c>
      <c r="AA22" s="354"/>
      <c r="AB22" s="354"/>
      <c r="AC22" s="355"/>
      <c r="AD22" s="345" t="s">
        <v>155</v>
      </c>
      <c r="AE22" s="345"/>
      <c r="AF22" s="345"/>
      <c r="AG22" s="345"/>
      <c r="AH22" s="30"/>
      <c r="AI22" s="30"/>
      <c r="AJ22" s="30"/>
      <c r="AK22" s="30"/>
      <c r="AL22" s="30"/>
      <c r="AM22" s="30"/>
      <c r="AN22" s="30"/>
      <c r="AO22" s="1" t="s">
        <v>160</v>
      </c>
      <c r="AP22" s="30"/>
    </row>
    <row r="23" spans="1:42" ht="30" customHeight="1" x14ac:dyDescent="0.25">
      <c r="A23" s="356" t="s">
        <v>161</v>
      </c>
      <c r="B23" s="356"/>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1"/>
      <c r="AI23" s="1"/>
      <c r="AJ23" s="1"/>
      <c r="AK23" s="1"/>
      <c r="AL23" s="1"/>
      <c r="AM23" s="1"/>
      <c r="AN23" s="1"/>
      <c r="AO23" s="1" t="s">
        <v>162</v>
      </c>
      <c r="AP23" s="1"/>
    </row>
    <row r="24" spans="1:42" ht="30" customHeight="1" x14ac:dyDescent="0.25">
      <c r="A24" s="371" t="s">
        <v>152</v>
      </c>
      <c r="B24" s="371"/>
      <c r="C24" s="371"/>
      <c r="D24" s="371"/>
      <c r="E24" s="371"/>
      <c r="F24" s="371"/>
      <c r="G24" s="371" t="s">
        <v>163</v>
      </c>
      <c r="H24" s="371"/>
      <c r="I24" s="371"/>
      <c r="J24" s="371"/>
      <c r="K24" s="371"/>
      <c r="L24" s="371"/>
      <c r="M24" s="372" t="s">
        <v>164</v>
      </c>
      <c r="N24" s="373"/>
      <c r="O24" s="373"/>
      <c r="P24" s="373"/>
      <c r="Q24" s="373"/>
      <c r="R24" s="373"/>
      <c r="S24" s="373"/>
      <c r="T24" s="373"/>
      <c r="U24" s="373"/>
      <c r="V24" s="374"/>
      <c r="W24" s="372" t="s">
        <v>165</v>
      </c>
      <c r="X24" s="373"/>
      <c r="Y24" s="373"/>
      <c r="Z24" s="373"/>
      <c r="AA24" s="374"/>
      <c r="AB24" s="375" t="s">
        <v>166</v>
      </c>
      <c r="AC24" s="375"/>
      <c r="AD24" s="375"/>
      <c r="AE24" s="375"/>
      <c r="AF24" s="375"/>
      <c r="AG24" s="375"/>
      <c r="AH24" s="31"/>
      <c r="AO24" s="1" t="s">
        <v>167</v>
      </c>
    </row>
    <row r="25" spans="1:42" ht="30" customHeight="1" x14ac:dyDescent="0.25">
      <c r="A25" s="32" t="s">
        <v>168</v>
      </c>
      <c r="B25" s="372" t="s">
        <v>169</v>
      </c>
      <c r="C25" s="373"/>
      <c r="D25" s="373"/>
      <c r="E25" s="373"/>
      <c r="F25" s="374"/>
      <c r="G25" s="33" t="s">
        <v>168</v>
      </c>
      <c r="H25" s="372" t="s">
        <v>170</v>
      </c>
      <c r="I25" s="373"/>
      <c r="J25" s="373"/>
      <c r="K25" s="373"/>
      <c r="L25" s="374"/>
      <c r="M25" s="33" t="s">
        <v>168</v>
      </c>
      <c r="N25" s="34"/>
      <c r="O25" s="376" t="s">
        <v>171</v>
      </c>
      <c r="P25" s="376"/>
      <c r="Q25" s="376"/>
      <c r="R25" s="376"/>
      <c r="S25" s="376"/>
      <c r="T25" s="376"/>
      <c r="U25" s="376"/>
      <c r="V25" s="377"/>
      <c r="W25" s="35" t="s">
        <v>168</v>
      </c>
      <c r="X25" s="372"/>
      <c r="Y25" s="373"/>
      <c r="Z25" s="373"/>
      <c r="AA25" s="374"/>
      <c r="AB25" s="35" t="s">
        <v>168</v>
      </c>
      <c r="AC25" s="321" t="s">
        <v>172</v>
      </c>
      <c r="AD25" s="321"/>
      <c r="AE25" s="321"/>
      <c r="AF25" s="321"/>
      <c r="AG25" s="321"/>
      <c r="AH25" s="36"/>
      <c r="AI25" s="36"/>
      <c r="AJ25" s="36"/>
      <c r="AK25" s="36"/>
      <c r="AL25" s="36"/>
      <c r="AM25" s="36"/>
      <c r="AN25" s="36"/>
      <c r="AO25" s="1" t="s">
        <v>173</v>
      </c>
      <c r="AP25" s="36"/>
    </row>
    <row r="26" spans="1:42" ht="30" customHeight="1" x14ac:dyDescent="0.25">
      <c r="A26" s="32" t="s">
        <v>174</v>
      </c>
      <c r="B26" s="372" t="s">
        <v>175</v>
      </c>
      <c r="C26" s="373"/>
      <c r="D26" s="373"/>
      <c r="E26" s="373"/>
      <c r="F26" s="374"/>
      <c r="G26" s="32" t="s">
        <v>174</v>
      </c>
      <c r="H26" s="378" t="s">
        <v>176</v>
      </c>
      <c r="I26" s="378"/>
      <c r="J26" s="378"/>
      <c r="K26" s="378"/>
      <c r="L26" s="378"/>
      <c r="M26" s="33" t="s">
        <v>174</v>
      </c>
      <c r="N26" s="37"/>
      <c r="O26" s="378" t="s">
        <v>177</v>
      </c>
      <c r="P26" s="378"/>
      <c r="Q26" s="378"/>
      <c r="R26" s="378"/>
      <c r="S26" s="378"/>
      <c r="T26" s="378"/>
      <c r="U26" s="378"/>
      <c r="V26" s="378"/>
      <c r="W26" s="32" t="s">
        <v>174</v>
      </c>
      <c r="X26" s="372"/>
      <c r="Y26" s="373"/>
      <c r="Z26" s="373"/>
      <c r="AA26" s="374"/>
      <c r="AB26" s="32" t="s">
        <v>174</v>
      </c>
      <c r="AC26" s="379" t="s">
        <v>178</v>
      </c>
      <c r="AD26" s="379"/>
      <c r="AE26" s="379"/>
      <c r="AF26" s="379"/>
      <c r="AG26" s="379"/>
      <c r="AH26" s="36"/>
      <c r="AI26" s="36"/>
      <c r="AJ26" s="36"/>
      <c r="AK26" s="36"/>
      <c r="AL26" s="36"/>
      <c r="AM26" s="36"/>
      <c r="AN26" s="36"/>
      <c r="AO26" s="1" t="s">
        <v>179</v>
      </c>
      <c r="AP26" s="36"/>
    </row>
  </sheetData>
  <mergeCells count="118">
    <mergeCell ref="B25:F25"/>
    <mergeCell ref="H25:L25"/>
    <mergeCell ref="O25:V25"/>
    <mergeCell ref="X25:AA25"/>
    <mergeCell ref="AC25:AG25"/>
    <mergeCell ref="B26:F26"/>
    <mergeCell ref="H26:L26"/>
    <mergeCell ref="O26:V26"/>
    <mergeCell ref="X26:AA26"/>
    <mergeCell ref="AC26:AG26"/>
    <mergeCell ref="A22:B22"/>
    <mergeCell ref="C22:Y22"/>
    <mergeCell ref="Z22:AC22"/>
    <mergeCell ref="AD22:AG22"/>
    <mergeCell ref="A23:AG23"/>
    <mergeCell ref="A24:F24"/>
    <mergeCell ref="G24:L24"/>
    <mergeCell ref="M24:V24"/>
    <mergeCell ref="W24:AA24"/>
    <mergeCell ref="AB24:AG24"/>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S13:S16"/>
    <mergeCell ref="T13:T16"/>
    <mergeCell ref="S10:S11"/>
    <mergeCell ref="T10:T11"/>
    <mergeCell ref="U10:U16"/>
    <mergeCell ref="V10:V16"/>
    <mergeCell ref="W10:W16"/>
    <mergeCell ref="A20:B20"/>
    <mergeCell ref="C20:Y20"/>
    <mergeCell ref="Z20:AC20"/>
    <mergeCell ref="AD20:AG20"/>
    <mergeCell ref="T8:T9"/>
    <mergeCell ref="U8:U9"/>
    <mergeCell ref="V8:V9"/>
    <mergeCell ref="AF13:AF16"/>
    <mergeCell ref="X10:X16"/>
    <mergeCell ref="Y10:Y16"/>
    <mergeCell ref="Z10:Z13"/>
    <mergeCell ref="AA10:AA16"/>
    <mergeCell ref="AB10:AB16"/>
    <mergeCell ref="AC10:AC16"/>
    <mergeCell ref="A10:A16"/>
    <mergeCell ref="B10:B16"/>
    <mergeCell ref="C10:C16"/>
    <mergeCell ref="D10:D16"/>
    <mergeCell ref="E10:E12"/>
    <mergeCell ref="F10:F16"/>
    <mergeCell ref="G10:G16"/>
    <mergeCell ref="Q8:Q9"/>
    <mergeCell ref="R8:R9"/>
    <mergeCell ref="H10:H16"/>
    <mergeCell ref="J10:J16"/>
    <mergeCell ref="K10:K16"/>
    <mergeCell ref="O10:O12"/>
    <mergeCell ref="P10:P16"/>
    <mergeCell ref="Q10:Q12"/>
    <mergeCell ref="R10:R16"/>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279" priority="5" operator="containsText" text="EXTREMO">
      <formula>NOT(ISERROR(SEARCH("EXTREMO",U10)))</formula>
    </cfRule>
    <cfRule type="containsText" dxfId="278" priority="6" operator="containsText" text="MODERADO">
      <formula>NOT(ISERROR(SEARCH("MODERADO",U10)))</formula>
    </cfRule>
    <cfRule type="containsText" dxfId="277" priority="7" operator="containsText" text="ALTO">
      <formula>NOT(ISERROR(SEARCH("ALTO",U10)))</formula>
    </cfRule>
    <cfRule type="containsText" dxfId="276" priority="8" operator="containsText" text="BAJO">
      <formula>NOT(ISERROR(SEARCH("BAJO",U10)))</formula>
    </cfRule>
  </conditionalFormatting>
  <conditionalFormatting sqref="J10:J16">
    <cfRule type="containsText" dxfId="275" priority="1" operator="containsText" text="EXTREMO">
      <formula>NOT(ISERROR(SEARCH("EXTREMO",J10)))</formula>
    </cfRule>
    <cfRule type="containsText" dxfId="274" priority="2" operator="containsText" text="ALTO">
      <formula>NOT(ISERROR(SEARCH("ALTO",J10)))</formula>
    </cfRule>
    <cfRule type="containsText" dxfId="273" priority="3" operator="containsText" text="MODERADO">
      <formula>NOT(ISERROR(SEARCH("MODERADO",J10)))</formula>
    </cfRule>
    <cfRule type="containsText" dxfId="272" priority="4" operator="containsText" text="BAJO">
      <formula>NOT(ISERROR(SEARCH("BAJO",J10)))</formula>
    </cfRule>
  </conditionalFormatting>
  <dataValidations count="15">
    <dataValidation type="list" allowBlank="1" showInputMessage="1" showErrorMessage="1" sqref="M13" xr:uid="{E29EBE4B-52B6-45F4-A73A-D28D77E8BFBC}">
      <formula1>$AJ$14:$AL$14</formula1>
    </dataValidation>
    <dataValidation type="list" allowBlank="1" showInputMessage="1" showErrorMessage="1" sqref="AA10:AA16" xr:uid="{433898AE-6A70-4FC0-99A2-75B5F253F033}">
      <formula1>$AN$10:$AN$11</formula1>
    </dataValidation>
    <dataValidation type="list" allowBlank="1" showInputMessage="1" showErrorMessage="1" sqref="T10 S10:S11" xr:uid="{9D823B0D-EFBC-449C-99F6-36F4BC6ED91B}">
      <formula1>$AH$13:$AH$15</formula1>
    </dataValidation>
    <dataValidation type="list" allowBlank="1" showInputMessage="1" showErrorMessage="1" sqref="D10:D16" xr:uid="{89061550-A706-4248-B1E8-6D4B822B8464}">
      <formula1>$AJ$13:$AK$13</formula1>
    </dataValidation>
    <dataValidation type="list" allowBlank="1" showInputMessage="1" showErrorMessage="1" sqref="V10:V16" xr:uid="{5FE85BF8-AACD-4518-B33E-2B18E9C5ACD4}">
      <formula1>$AI$12:$AK$12</formula1>
    </dataValidation>
    <dataValidation type="list" allowBlank="1" showInputMessage="1" showErrorMessage="1" sqref="P10" xr:uid="{E300671E-AFB9-49F8-9436-A0AC55E9747A}">
      <formula1>$AH$8:$AJ$8</formula1>
    </dataValidation>
    <dataValidation type="list" allowBlank="1" showInputMessage="1" showErrorMessage="1" sqref="M15" xr:uid="{6DBB94AA-F747-4E92-A950-8B03253465A4}">
      <formula1>$AH$6:$AI$6</formula1>
    </dataValidation>
    <dataValidation type="list" allowBlank="1" showInputMessage="1" showErrorMessage="1" sqref="M14" xr:uid="{A63D039C-306C-4992-982C-F063E5AC5630}">
      <formula1>$AH$5:$AI$5</formula1>
    </dataValidation>
    <dataValidation type="list" allowBlank="1" showInputMessage="1" showErrorMessage="1" sqref="M12" xr:uid="{7D69C18C-4A9E-4D35-B10A-06621D3ABFBD}">
      <formula1>#REF!</formula1>
    </dataValidation>
    <dataValidation type="list" allowBlank="1" showInputMessage="1" showErrorMessage="1" sqref="M11" xr:uid="{4712A8E7-323A-4DED-936D-53A7E50759EA}">
      <formula1>$AH$4:$AI$4</formula1>
    </dataValidation>
    <dataValidation type="list" allowBlank="1" showInputMessage="1" showErrorMessage="1" sqref="M10" xr:uid="{B72DD9FB-D0DB-4521-B850-F30A45E160EE}">
      <formula1>$AH$2:$AH$3</formula1>
    </dataValidation>
    <dataValidation type="list" allowBlank="1" showInputMessage="1" showErrorMessage="1" sqref="U10:U16" xr:uid="{D72E1942-C23A-4B2D-BD75-F7ADE55E004A}">
      <formula1>$AO$8:$AO$32</formula1>
    </dataValidation>
    <dataValidation type="list" allowBlank="1" showInputMessage="1" showErrorMessage="1" sqref="M16" xr:uid="{874DD85E-BA7D-4E4B-9C0F-10D28120A02D}">
      <formula1>$AH$7:$AJ$7</formula1>
    </dataValidation>
    <dataValidation type="list" allowBlank="1" showInputMessage="1" showErrorMessage="1" sqref="H10:H16" xr:uid="{3C26ED5D-501B-49E2-8482-B2A05057A3E0}">
      <formula1>$AL$10:$AL$12</formula1>
    </dataValidation>
    <dataValidation type="list" allowBlank="1" showInputMessage="1" showErrorMessage="1" sqref="G10:G16" xr:uid="{DE101CFD-E0A2-46FC-8E23-B94185ADBC69}">
      <formula1>$AL$1:$AL$5</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28D4-9C2D-4773-8AEA-1A34001A78CD}">
  <dimension ref="A1:BV55"/>
  <sheetViews>
    <sheetView topLeftCell="AE10" zoomScale="82" zoomScaleNormal="82" workbookViewId="0">
      <selection activeCell="AX10" sqref="AX10"/>
    </sheetView>
  </sheetViews>
  <sheetFormatPr baseColWidth="10" defaultColWidth="11.42578125" defaultRowHeight="15" x14ac:dyDescent="0.25"/>
  <cols>
    <col min="1" max="6" width="32.5703125" customWidth="1"/>
    <col min="7" max="9" width="20.85546875" customWidth="1"/>
    <col min="10" max="10" width="25.42578125" customWidth="1"/>
    <col min="11" max="11" width="59.140625"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9" width="25.42578125" customWidth="1"/>
    <col min="30" max="30" width="56.7109375" customWidth="1"/>
    <col min="31" max="31" width="25.42578125" customWidth="1"/>
    <col min="32" max="33" width="34.85546875" customWidth="1"/>
    <col min="34" max="41" width="11.42578125" hidden="1" customWidth="1"/>
    <col min="42" max="42" width="0" hidden="1" customWidth="1"/>
  </cols>
  <sheetData>
    <row r="1" spans="1:68" ht="27" customHeight="1" x14ac:dyDescent="0.25">
      <c r="A1" s="389"/>
      <c r="B1" s="390" t="s">
        <v>0</v>
      </c>
      <c r="C1" s="391"/>
      <c r="D1" s="391"/>
      <c r="E1" s="392"/>
      <c r="F1" s="390" t="s">
        <v>1</v>
      </c>
      <c r="G1" s="391"/>
      <c r="H1" s="391"/>
      <c r="I1" s="391"/>
      <c r="J1" s="391"/>
      <c r="K1" s="391"/>
      <c r="L1" s="391"/>
      <c r="M1" s="391"/>
      <c r="N1" s="391"/>
      <c r="O1" s="391"/>
      <c r="P1" s="391"/>
      <c r="Q1" s="391"/>
      <c r="R1" s="391"/>
      <c r="S1" s="391"/>
      <c r="T1" s="391"/>
      <c r="U1" s="391"/>
      <c r="V1" s="391"/>
      <c r="W1" s="391"/>
      <c r="X1" s="391"/>
      <c r="Y1" s="391"/>
      <c r="Z1" s="391"/>
      <c r="AA1" s="391"/>
      <c r="AB1" s="391"/>
      <c r="AC1" s="392"/>
      <c r="AD1" s="380" t="s">
        <v>2</v>
      </c>
      <c r="AE1" s="381"/>
      <c r="AF1" s="380" t="s">
        <v>3</v>
      </c>
      <c r="AG1" s="381"/>
      <c r="AH1" s="38"/>
      <c r="AI1" s="38"/>
      <c r="AJ1" s="38"/>
      <c r="AK1" s="38" t="s">
        <v>4</v>
      </c>
      <c r="AL1" s="38" t="s">
        <v>5</v>
      </c>
      <c r="AM1" s="38"/>
      <c r="AN1" s="38" t="s">
        <v>6</v>
      </c>
      <c r="AO1" s="38"/>
      <c r="AP1" s="38"/>
    </row>
    <row r="2" spans="1:68" ht="27" customHeight="1" x14ac:dyDescent="0.25">
      <c r="A2" s="389"/>
      <c r="B2" s="393"/>
      <c r="C2" s="394"/>
      <c r="D2" s="394"/>
      <c r="E2" s="395"/>
      <c r="F2" s="393"/>
      <c r="G2" s="394"/>
      <c r="H2" s="394"/>
      <c r="I2" s="394"/>
      <c r="J2" s="394"/>
      <c r="K2" s="394"/>
      <c r="L2" s="394"/>
      <c r="M2" s="394"/>
      <c r="N2" s="394"/>
      <c r="O2" s="394"/>
      <c r="P2" s="394"/>
      <c r="Q2" s="394"/>
      <c r="R2" s="394"/>
      <c r="S2" s="394"/>
      <c r="T2" s="394"/>
      <c r="U2" s="394"/>
      <c r="V2" s="394"/>
      <c r="W2" s="394"/>
      <c r="X2" s="394"/>
      <c r="Y2" s="394"/>
      <c r="Z2" s="394"/>
      <c r="AA2" s="394"/>
      <c r="AB2" s="394"/>
      <c r="AC2" s="395"/>
      <c r="AD2" s="380" t="s">
        <v>7</v>
      </c>
      <c r="AE2" s="381"/>
      <c r="AF2" s="396" t="s">
        <v>8</v>
      </c>
      <c r="AG2" s="397"/>
      <c r="AH2" s="38" t="s">
        <v>9</v>
      </c>
      <c r="AI2" s="38" t="s">
        <v>10</v>
      </c>
      <c r="AJ2" s="38"/>
      <c r="AK2" s="38"/>
      <c r="AL2" s="38" t="s">
        <v>11</v>
      </c>
      <c r="AM2" s="38"/>
      <c r="AN2" s="38" t="s">
        <v>12</v>
      </c>
      <c r="AO2" s="38"/>
      <c r="AP2" s="38"/>
    </row>
    <row r="3" spans="1:68" ht="27" customHeight="1" x14ac:dyDescent="0.25">
      <c r="A3" s="389"/>
      <c r="B3" s="390" t="s">
        <v>13</v>
      </c>
      <c r="C3" s="391"/>
      <c r="D3" s="391"/>
      <c r="E3" s="392"/>
      <c r="F3" s="390" t="s">
        <v>14</v>
      </c>
      <c r="G3" s="391"/>
      <c r="H3" s="391"/>
      <c r="I3" s="391"/>
      <c r="J3" s="391"/>
      <c r="K3" s="391"/>
      <c r="L3" s="391"/>
      <c r="M3" s="391"/>
      <c r="N3" s="391"/>
      <c r="O3" s="391"/>
      <c r="P3" s="391"/>
      <c r="Q3" s="391"/>
      <c r="R3" s="391"/>
      <c r="S3" s="391"/>
      <c r="T3" s="391"/>
      <c r="U3" s="391"/>
      <c r="V3" s="391"/>
      <c r="W3" s="391"/>
      <c r="X3" s="391"/>
      <c r="Y3" s="391"/>
      <c r="Z3" s="391"/>
      <c r="AA3" s="391"/>
      <c r="AB3" s="391"/>
      <c r="AC3" s="392"/>
      <c r="AD3" s="380" t="s">
        <v>15</v>
      </c>
      <c r="AE3" s="381"/>
      <c r="AF3" s="380" t="s">
        <v>16</v>
      </c>
      <c r="AG3" s="381"/>
      <c r="AH3" s="38" t="s">
        <v>17</v>
      </c>
      <c r="AI3" s="38" t="s">
        <v>18</v>
      </c>
      <c r="AJ3" s="38"/>
      <c r="AK3" s="38"/>
      <c r="AL3" s="38" t="s">
        <v>19</v>
      </c>
      <c r="AM3" s="38"/>
      <c r="AN3" s="38" t="s">
        <v>20</v>
      </c>
      <c r="AO3" s="38"/>
      <c r="AP3" s="38"/>
    </row>
    <row r="4" spans="1:68" ht="27" customHeight="1" x14ac:dyDescent="0.25">
      <c r="A4" s="389"/>
      <c r="B4" s="393"/>
      <c r="C4" s="394"/>
      <c r="D4" s="394"/>
      <c r="E4" s="395"/>
      <c r="F4" s="393"/>
      <c r="G4" s="394"/>
      <c r="H4" s="394"/>
      <c r="I4" s="394"/>
      <c r="J4" s="394"/>
      <c r="K4" s="394"/>
      <c r="L4" s="394"/>
      <c r="M4" s="394"/>
      <c r="N4" s="394"/>
      <c r="O4" s="394"/>
      <c r="P4" s="394"/>
      <c r="Q4" s="394"/>
      <c r="R4" s="394"/>
      <c r="S4" s="394"/>
      <c r="T4" s="394"/>
      <c r="U4" s="394"/>
      <c r="V4" s="394"/>
      <c r="W4" s="394"/>
      <c r="X4" s="394"/>
      <c r="Y4" s="394"/>
      <c r="Z4" s="394"/>
      <c r="AA4" s="394"/>
      <c r="AB4" s="394"/>
      <c r="AC4" s="395"/>
      <c r="AD4" s="380" t="s">
        <v>21</v>
      </c>
      <c r="AE4" s="381"/>
      <c r="AF4" s="382">
        <v>43846</v>
      </c>
      <c r="AG4" s="381"/>
      <c r="AH4" s="38" t="s">
        <v>22</v>
      </c>
      <c r="AI4" s="38" t="s">
        <v>23</v>
      </c>
      <c r="AJ4" s="38"/>
      <c r="AK4" s="38" t="s">
        <v>24</v>
      </c>
      <c r="AL4" s="38" t="s">
        <v>25</v>
      </c>
      <c r="AM4" s="38"/>
      <c r="AN4" s="38" t="s">
        <v>26</v>
      </c>
      <c r="AO4" s="38"/>
      <c r="AP4" s="38"/>
    </row>
    <row r="5" spans="1:68" x14ac:dyDescent="0.25">
      <c r="A5" s="383" t="s">
        <v>27</v>
      </c>
      <c r="B5" s="383"/>
      <c r="C5" s="384">
        <v>43889</v>
      </c>
      <c r="D5" s="385"/>
      <c r="E5" s="385"/>
      <c r="F5" s="385"/>
      <c r="G5" s="756"/>
      <c r="H5" s="757"/>
      <c r="I5" s="757"/>
      <c r="J5" s="757"/>
      <c r="K5" s="757"/>
      <c r="L5" s="758"/>
      <c r="M5" s="436" t="s">
        <v>180</v>
      </c>
      <c r="N5" s="437"/>
      <c r="O5" s="437"/>
      <c r="P5" s="437"/>
      <c r="Q5" s="437"/>
      <c r="R5" s="437"/>
      <c r="S5" s="437"/>
      <c r="T5" s="437"/>
      <c r="U5" s="437"/>
      <c r="V5" s="438"/>
      <c r="W5" s="66" t="s">
        <v>29</v>
      </c>
      <c r="X5" s="68"/>
      <c r="Y5" s="158" t="s">
        <v>30</v>
      </c>
      <c r="Z5" s="759" t="s">
        <v>31</v>
      </c>
      <c r="AA5" s="760"/>
      <c r="AB5" s="66" t="s">
        <v>32</v>
      </c>
      <c r="AC5" s="68"/>
      <c r="AD5" s="159" t="s">
        <v>33</v>
      </c>
      <c r="AE5" s="70"/>
      <c r="AF5" s="761"/>
      <c r="AG5" s="761"/>
      <c r="AH5" s="45" t="s">
        <v>34</v>
      </c>
      <c r="AI5" s="45" t="s">
        <v>35</v>
      </c>
      <c r="AJ5" s="45" t="s">
        <v>36</v>
      </c>
      <c r="AK5" s="45"/>
      <c r="AL5" s="45" t="s">
        <v>37</v>
      </c>
      <c r="AM5" s="45"/>
      <c r="AN5" s="45" t="s">
        <v>38</v>
      </c>
      <c r="AO5" s="45"/>
      <c r="AP5" s="45"/>
    </row>
    <row r="6" spans="1:68" x14ac:dyDescent="0.25">
      <c r="A6" s="750" t="s">
        <v>39</v>
      </c>
      <c r="B6" s="750"/>
      <c r="C6" s="750"/>
      <c r="D6" s="750"/>
      <c r="E6" s="750"/>
      <c r="F6" s="750"/>
      <c r="G6" s="751" t="s">
        <v>40</v>
      </c>
      <c r="H6" s="752"/>
      <c r="I6" s="752"/>
      <c r="J6" s="752"/>
      <c r="K6" s="752"/>
      <c r="L6" s="752"/>
      <c r="M6" s="752"/>
      <c r="N6" s="752"/>
      <c r="O6" s="752"/>
      <c r="P6" s="752"/>
      <c r="Q6" s="752"/>
      <c r="R6" s="752"/>
      <c r="S6" s="752"/>
      <c r="T6" s="752"/>
      <c r="U6" s="752"/>
      <c r="V6" s="752"/>
      <c r="W6" s="752"/>
      <c r="X6" s="755"/>
      <c r="Y6" s="752"/>
      <c r="Z6" s="752"/>
      <c r="AA6" s="752"/>
      <c r="AB6" s="753"/>
      <c r="AC6" s="445" t="s">
        <v>41</v>
      </c>
      <c r="AD6" s="448" t="s">
        <v>42</v>
      </c>
      <c r="AE6" s="449"/>
      <c r="AF6" s="449"/>
      <c r="AG6" s="449"/>
      <c r="AH6" s="38" t="s">
        <v>43</v>
      </c>
      <c r="AI6" s="38" t="s">
        <v>44</v>
      </c>
      <c r="AJ6" s="38"/>
      <c r="AK6" s="38"/>
      <c r="AL6" s="38"/>
      <c r="AM6" s="38"/>
      <c r="AN6" s="38" t="s">
        <v>45</v>
      </c>
      <c r="AO6" s="38"/>
      <c r="AP6" s="38"/>
    </row>
    <row r="7" spans="1:68" x14ac:dyDescent="0.25">
      <c r="A7" s="399" t="s">
        <v>46</v>
      </c>
      <c r="B7" s="451" t="s">
        <v>47</v>
      </c>
      <c r="C7" s="399" t="s">
        <v>48</v>
      </c>
      <c r="D7" s="399" t="s">
        <v>6</v>
      </c>
      <c r="E7" s="399" t="s">
        <v>49</v>
      </c>
      <c r="F7" s="398" t="s">
        <v>50</v>
      </c>
      <c r="G7" s="750" t="s">
        <v>51</v>
      </c>
      <c r="H7" s="750"/>
      <c r="I7" s="750"/>
      <c r="J7" s="750"/>
      <c r="K7" s="751" t="s">
        <v>52</v>
      </c>
      <c r="L7" s="752"/>
      <c r="M7" s="752"/>
      <c r="N7" s="752"/>
      <c r="O7" s="752"/>
      <c r="P7" s="752"/>
      <c r="Q7" s="752"/>
      <c r="R7" s="752"/>
      <c r="S7" s="752"/>
      <c r="T7" s="753"/>
      <c r="U7" s="751" t="s">
        <v>53</v>
      </c>
      <c r="V7" s="752"/>
      <c r="W7" s="752"/>
      <c r="X7" s="752"/>
      <c r="Y7" s="752"/>
      <c r="Z7" s="752"/>
      <c r="AA7" s="752"/>
      <c r="AB7" s="753"/>
      <c r="AC7" s="446"/>
      <c r="AD7" s="448"/>
      <c r="AE7" s="449"/>
      <c r="AF7" s="449"/>
      <c r="AG7" s="449"/>
      <c r="AH7" s="38" t="s">
        <v>54</v>
      </c>
      <c r="AI7" s="38" t="s">
        <v>55</v>
      </c>
      <c r="AJ7" s="38" t="s">
        <v>56</v>
      </c>
      <c r="AK7" s="46"/>
      <c r="AL7" s="46"/>
      <c r="AM7" s="46"/>
      <c r="AN7" s="46"/>
      <c r="AO7" s="46"/>
      <c r="AP7" s="46"/>
    </row>
    <row r="8" spans="1:68" x14ac:dyDescent="0.25">
      <c r="A8" s="399"/>
      <c r="B8" s="452"/>
      <c r="C8" s="399"/>
      <c r="D8" s="399"/>
      <c r="E8" s="399"/>
      <c r="F8" s="398"/>
      <c r="G8" s="754" t="s">
        <v>57</v>
      </c>
      <c r="H8" s="754"/>
      <c r="I8" s="754"/>
      <c r="J8" s="754"/>
      <c r="K8" s="453" t="s">
        <v>58</v>
      </c>
      <c r="L8" s="398" t="s">
        <v>59</v>
      </c>
      <c r="M8" s="398" t="s">
        <v>60</v>
      </c>
      <c r="N8" s="445" t="s">
        <v>61</v>
      </c>
      <c r="O8" s="399" t="s">
        <v>62</v>
      </c>
      <c r="P8" s="452" t="s">
        <v>63</v>
      </c>
      <c r="Q8" s="451" t="s">
        <v>64</v>
      </c>
      <c r="R8" s="399" t="s">
        <v>65</v>
      </c>
      <c r="S8" s="451" t="s">
        <v>66</v>
      </c>
      <c r="T8" s="451" t="s">
        <v>67</v>
      </c>
      <c r="U8" s="454" t="s">
        <v>68</v>
      </c>
      <c r="V8" s="399" t="s">
        <v>69</v>
      </c>
      <c r="W8" s="453" t="s">
        <v>70</v>
      </c>
      <c r="X8" s="451" t="s">
        <v>71</v>
      </c>
      <c r="Y8" s="399" t="s">
        <v>72</v>
      </c>
      <c r="Z8" s="399"/>
      <c r="AA8" s="399"/>
      <c r="AB8" s="399"/>
      <c r="AC8" s="446"/>
      <c r="AD8" s="450"/>
      <c r="AE8" s="443"/>
      <c r="AF8" s="443"/>
      <c r="AG8" s="443"/>
      <c r="AH8" s="46" t="s">
        <v>73</v>
      </c>
      <c r="AI8" s="46" t="s">
        <v>74</v>
      </c>
      <c r="AJ8" s="46" t="s">
        <v>75</v>
      </c>
      <c r="AK8" s="46"/>
      <c r="AL8" s="46" t="s">
        <v>76</v>
      </c>
      <c r="AM8" s="46"/>
      <c r="AN8" s="46"/>
      <c r="AO8" s="38" t="s">
        <v>77</v>
      </c>
      <c r="AP8" s="46"/>
    </row>
    <row r="9" spans="1:68" ht="38.25" x14ac:dyDescent="0.25">
      <c r="A9" s="451"/>
      <c r="B9" s="455"/>
      <c r="C9" s="451"/>
      <c r="D9" s="451"/>
      <c r="E9" s="451"/>
      <c r="F9" s="445"/>
      <c r="G9" s="47" t="s">
        <v>78</v>
      </c>
      <c r="H9" s="47" t="s">
        <v>4</v>
      </c>
      <c r="I9" s="47"/>
      <c r="J9" s="10" t="s">
        <v>79</v>
      </c>
      <c r="K9" s="454"/>
      <c r="L9" s="398"/>
      <c r="M9" s="398"/>
      <c r="N9" s="447"/>
      <c r="O9" s="399"/>
      <c r="P9" s="455"/>
      <c r="Q9" s="455"/>
      <c r="R9" s="399"/>
      <c r="S9" s="455"/>
      <c r="T9" s="455"/>
      <c r="U9" s="400"/>
      <c r="V9" s="399"/>
      <c r="W9" s="454"/>
      <c r="X9" s="455"/>
      <c r="Y9" s="48" t="s">
        <v>80</v>
      </c>
      <c r="Z9" s="48" t="s">
        <v>81</v>
      </c>
      <c r="AA9" s="49" t="s">
        <v>82</v>
      </c>
      <c r="AB9" s="49" t="s">
        <v>83</v>
      </c>
      <c r="AC9" s="447"/>
      <c r="AD9" s="51" t="s">
        <v>84</v>
      </c>
      <c r="AE9" s="51" t="s">
        <v>85</v>
      </c>
      <c r="AF9" s="51" t="s">
        <v>86</v>
      </c>
      <c r="AG9" s="48" t="s">
        <v>87</v>
      </c>
      <c r="AH9" s="46" t="s">
        <v>88</v>
      </c>
      <c r="AI9" s="46" t="s">
        <v>18</v>
      </c>
      <c r="AJ9" s="46"/>
      <c r="AK9" s="46"/>
      <c r="AL9" s="46" t="s">
        <v>89</v>
      </c>
      <c r="AM9" s="46"/>
      <c r="AN9" s="46"/>
      <c r="AO9" s="38" t="s">
        <v>90</v>
      </c>
      <c r="AP9" s="46"/>
    </row>
    <row r="10" spans="1:68" s="199" customFormat="1" ht="41.25" customHeight="1" x14ac:dyDescent="0.25">
      <c r="A10" s="418" t="s">
        <v>541</v>
      </c>
      <c r="B10" s="930" t="s">
        <v>542</v>
      </c>
      <c r="C10" s="419" t="s">
        <v>543</v>
      </c>
      <c r="D10" s="404" t="s">
        <v>94</v>
      </c>
      <c r="E10" s="944" t="s">
        <v>544</v>
      </c>
      <c r="F10" s="420" t="s">
        <v>545</v>
      </c>
      <c r="G10" s="406" t="s">
        <v>11</v>
      </c>
      <c r="H10" s="406" t="s">
        <v>24</v>
      </c>
      <c r="I10" s="56" t="str">
        <f>CONCATENATE(G10,H10)</f>
        <v>IMPROBABLEMODERADO</v>
      </c>
      <c r="J10" s="951" t="str">
        <f>I11</f>
        <v>2. MODERADO</v>
      </c>
      <c r="K10" s="524" t="s">
        <v>546</v>
      </c>
      <c r="L10" s="161" t="s">
        <v>99</v>
      </c>
      <c r="M10" s="53" t="s">
        <v>9</v>
      </c>
      <c r="N10" s="19">
        <f>IF(M10="ASIGNADO",15,IF(M10="NO ASIGNADO",0,""))</f>
        <v>15</v>
      </c>
      <c r="O10" s="488">
        <f>SUM(N10:N16)</f>
        <v>100</v>
      </c>
      <c r="P10" s="333" t="s">
        <v>73</v>
      </c>
      <c r="Q10" s="929">
        <f>IF(Q13="DÉBIL",0,IF(Q13="MODERADO",50,IF(Q13="FUERTE",100,"")))</f>
        <v>100</v>
      </c>
      <c r="R10" s="728"/>
      <c r="S10" s="416" t="s">
        <v>100</v>
      </c>
      <c r="T10" s="416" t="s">
        <v>100</v>
      </c>
      <c r="U10" s="925" t="s">
        <v>101</v>
      </c>
      <c r="V10" s="501" t="s">
        <v>124</v>
      </c>
      <c r="W10" s="420" t="s">
        <v>547</v>
      </c>
      <c r="X10" s="420" t="s">
        <v>548</v>
      </c>
      <c r="Y10" s="457" t="s">
        <v>549</v>
      </c>
      <c r="Z10" s="474">
        <v>2021</v>
      </c>
      <c r="AA10" s="477" t="s">
        <v>106</v>
      </c>
      <c r="AB10" s="420" t="s">
        <v>550</v>
      </c>
      <c r="AC10" s="414">
        <v>44316</v>
      </c>
      <c r="AD10" s="941" t="s">
        <v>551</v>
      </c>
      <c r="AE10" s="524" t="s">
        <v>552</v>
      </c>
      <c r="AF10" s="420" t="s">
        <v>553</v>
      </c>
      <c r="AG10" s="935" t="s">
        <v>554</v>
      </c>
      <c r="AH10" s="38" t="s">
        <v>112</v>
      </c>
      <c r="AI10" s="38" t="s">
        <v>113</v>
      </c>
      <c r="AJ10" s="38" t="s">
        <v>24</v>
      </c>
      <c r="AK10" s="38" t="s">
        <v>77</v>
      </c>
      <c r="AL10" s="38" t="s">
        <v>24</v>
      </c>
      <c r="AM10" s="38"/>
      <c r="AN10" s="38" t="s">
        <v>106</v>
      </c>
      <c r="AO10" s="38" t="s">
        <v>114</v>
      </c>
      <c r="AP10" s="38"/>
      <c r="AQ10"/>
      <c r="AR10"/>
      <c r="AS10"/>
      <c r="AT10"/>
      <c r="AU10"/>
      <c r="AV10"/>
      <c r="AW10"/>
      <c r="AX10"/>
      <c r="AY10"/>
      <c r="AZ10"/>
      <c r="BA10"/>
      <c r="BB10"/>
      <c r="BC10"/>
      <c r="BD10"/>
      <c r="BE10"/>
      <c r="BF10"/>
      <c r="BG10"/>
      <c r="BH10"/>
      <c r="BI10"/>
      <c r="BJ10"/>
      <c r="BK10"/>
      <c r="BL10"/>
      <c r="BM10"/>
      <c r="BN10"/>
      <c r="BO10"/>
      <c r="BP10"/>
    </row>
    <row r="11" spans="1:68" s="199" customFormat="1" ht="55.5" customHeight="1" x14ac:dyDescent="0.25">
      <c r="A11" s="418"/>
      <c r="B11" s="931"/>
      <c r="C11" s="933"/>
      <c r="D11" s="405"/>
      <c r="E11" s="945"/>
      <c r="F11" s="412"/>
      <c r="G11" s="406"/>
      <c r="H11" s="406"/>
      <c r="I11" s="5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2. MODERADO</v>
      </c>
      <c r="J11" s="952"/>
      <c r="K11" s="524"/>
      <c r="L11" s="162" t="s">
        <v>115</v>
      </c>
      <c r="M11" s="54" t="s">
        <v>22</v>
      </c>
      <c r="N11" s="23">
        <f>IF(M11="ADECUADO",15,IF(M11="INADECUADO",0,""))</f>
        <v>15</v>
      </c>
      <c r="O11" s="489"/>
      <c r="P11" s="334"/>
      <c r="Q11" s="929"/>
      <c r="R11" s="729"/>
      <c r="S11" s="416"/>
      <c r="T11" s="416"/>
      <c r="U11" s="925"/>
      <c r="V11" s="502"/>
      <c r="W11" s="420"/>
      <c r="X11" s="420"/>
      <c r="Y11" s="460"/>
      <c r="Z11" s="475"/>
      <c r="AA11" s="478"/>
      <c r="AB11" s="420"/>
      <c r="AC11" s="412"/>
      <c r="AD11" s="942"/>
      <c r="AE11" s="524"/>
      <c r="AF11" s="420"/>
      <c r="AG11" s="935"/>
      <c r="AH11" s="38" t="s">
        <v>100</v>
      </c>
      <c r="AI11" s="38" t="s">
        <v>116</v>
      </c>
      <c r="AJ11" s="38"/>
      <c r="AK11" s="38"/>
      <c r="AL11" s="38" t="s">
        <v>97</v>
      </c>
      <c r="AM11" s="38"/>
      <c r="AN11" s="38" t="s">
        <v>117</v>
      </c>
      <c r="AO11" s="38" t="s">
        <v>118</v>
      </c>
      <c r="AP11" s="38"/>
      <c r="AQ11"/>
      <c r="AR11"/>
      <c r="AS11"/>
      <c r="AT11"/>
      <c r="AU11"/>
      <c r="AV11"/>
      <c r="AW11"/>
      <c r="AX11"/>
      <c r="AY11"/>
      <c r="AZ11"/>
      <c r="BA11"/>
      <c r="BB11"/>
      <c r="BC11"/>
      <c r="BD11"/>
      <c r="BE11"/>
      <c r="BF11"/>
      <c r="BG11"/>
      <c r="BH11"/>
      <c r="BI11"/>
      <c r="BJ11"/>
      <c r="BK11"/>
      <c r="BL11"/>
      <c r="BM11"/>
      <c r="BN11"/>
      <c r="BO11"/>
      <c r="BP11"/>
    </row>
    <row r="12" spans="1:68" s="199" customFormat="1" ht="69" customHeight="1" x14ac:dyDescent="0.25">
      <c r="A12" s="418"/>
      <c r="B12" s="931"/>
      <c r="C12" s="933"/>
      <c r="D12" s="405"/>
      <c r="E12" s="945"/>
      <c r="F12" s="412"/>
      <c r="G12" s="406"/>
      <c r="H12" s="406"/>
      <c r="I12" s="5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952"/>
      <c r="K12" s="524"/>
      <c r="L12" s="163" t="s">
        <v>119</v>
      </c>
      <c r="M12" s="54" t="s">
        <v>120</v>
      </c>
      <c r="N12" s="23">
        <f>IF(M12="OPORTUNA",15,IF(M12="INOPORTUNA",0,""))</f>
        <v>15</v>
      </c>
      <c r="O12" s="489"/>
      <c r="P12" s="334"/>
      <c r="Q12" s="929"/>
      <c r="R12" s="729"/>
      <c r="S12" s="200" t="s">
        <v>121</v>
      </c>
      <c r="T12" s="200" t="s">
        <v>122</v>
      </c>
      <c r="U12" s="925"/>
      <c r="V12" s="502"/>
      <c r="W12" s="420"/>
      <c r="X12" s="420"/>
      <c r="Y12" s="460"/>
      <c r="Z12" s="475"/>
      <c r="AA12" s="478"/>
      <c r="AB12" s="420"/>
      <c r="AC12" s="412"/>
      <c r="AD12" s="942"/>
      <c r="AE12" s="524"/>
      <c r="AF12" s="420"/>
      <c r="AG12" s="935"/>
      <c r="AH12" s="38" t="s">
        <v>102</v>
      </c>
      <c r="AI12" s="38" t="s">
        <v>123</v>
      </c>
      <c r="AJ12" s="38" t="s">
        <v>124</v>
      </c>
      <c r="AK12" s="38" t="s">
        <v>125</v>
      </c>
      <c r="AL12" s="38" t="s">
        <v>126</v>
      </c>
      <c r="AM12" s="38"/>
      <c r="AN12" s="38"/>
      <c r="AO12" s="38" t="s">
        <v>127</v>
      </c>
      <c r="AP12" s="38"/>
      <c r="AQ12"/>
      <c r="AR12"/>
      <c r="AS12"/>
      <c r="AT12"/>
      <c r="AU12"/>
      <c r="AV12"/>
      <c r="AW12"/>
      <c r="AX12"/>
      <c r="AY12"/>
      <c r="AZ12"/>
      <c r="BA12"/>
      <c r="BB12"/>
      <c r="BC12"/>
      <c r="BD12"/>
      <c r="BE12"/>
      <c r="BF12"/>
      <c r="BG12"/>
      <c r="BH12"/>
      <c r="BI12"/>
      <c r="BJ12"/>
      <c r="BK12"/>
      <c r="BL12"/>
      <c r="BM12"/>
      <c r="BN12"/>
      <c r="BO12"/>
      <c r="BP12"/>
    </row>
    <row r="13" spans="1:68" s="199" customFormat="1" ht="86.25" customHeight="1" x14ac:dyDescent="0.25">
      <c r="A13" s="418"/>
      <c r="B13" s="931"/>
      <c r="C13" s="933"/>
      <c r="D13" s="405"/>
      <c r="E13" s="55" t="s">
        <v>128</v>
      </c>
      <c r="F13" s="412"/>
      <c r="G13" s="406"/>
      <c r="H13" s="406"/>
      <c r="I13" s="56"/>
      <c r="J13" s="952"/>
      <c r="K13" s="524"/>
      <c r="L13" s="162" t="s">
        <v>194</v>
      </c>
      <c r="M13" s="54" t="s">
        <v>130</v>
      </c>
      <c r="N13" s="23">
        <f>IF(M13="PREVENIR",15,IF(M13="DETECTAR",10,IF(M13="NO ES UN CONTROL",0,"")))</f>
        <v>15</v>
      </c>
      <c r="O13" s="462" t="str">
        <f>IF(O10&lt;86,"DÉBIL",IF(O10&lt;96,"MODERADO",IF(O10&lt;101,"FUERTE","")))</f>
        <v>FUERTE</v>
      </c>
      <c r="P13" s="334"/>
      <c r="Q13" s="423" t="str">
        <f>IF(AND(O13="FUERTE",P10="FUERTE (SIEMPRE SE EJECUTA)"),"FUERTE",IF(OR(O13="DÉBIL",P10="DÉBIL (NO SE EJECUTA)"),"DÉBIL",IF(OR(O13="MODERADO",P10="MODERADO (ALGUNAS VECES)"),"MODERADO")))</f>
        <v>FUERTE</v>
      </c>
      <c r="R13" s="712" t="str">
        <f>IF(AND(O13="FUERTE",P10="FUERTE (SIEMPRE SE EJECUTA)"),"NO","SÍ")</f>
        <v>NO</v>
      </c>
      <c r="S13" s="425">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92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925"/>
      <c r="V13" s="502"/>
      <c r="W13" s="420"/>
      <c r="X13" s="420"/>
      <c r="Y13" s="460"/>
      <c r="Z13" s="476"/>
      <c r="AA13" s="478"/>
      <c r="AB13" s="420"/>
      <c r="AC13" s="412"/>
      <c r="AD13" s="942"/>
      <c r="AE13" s="524"/>
      <c r="AF13" s="420" t="s">
        <v>555</v>
      </c>
      <c r="AG13" s="935"/>
      <c r="AH13" s="38" t="s">
        <v>100</v>
      </c>
      <c r="AI13" s="38"/>
      <c r="AJ13" s="38" t="s">
        <v>94</v>
      </c>
      <c r="AK13" s="38" t="s">
        <v>132</v>
      </c>
      <c r="AL13" s="38"/>
      <c r="AM13" s="38"/>
      <c r="AN13" s="38"/>
      <c r="AO13" s="38" t="s">
        <v>133</v>
      </c>
      <c r="AP13" s="38"/>
      <c r="AQ13"/>
      <c r="AR13"/>
      <c r="AS13"/>
      <c r="AT13"/>
      <c r="AU13"/>
      <c r="AV13"/>
      <c r="AW13"/>
      <c r="AX13"/>
      <c r="AY13"/>
      <c r="AZ13"/>
      <c r="BA13"/>
      <c r="BB13"/>
      <c r="BC13"/>
      <c r="BD13"/>
      <c r="BE13"/>
      <c r="BF13"/>
      <c r="BG13"/>
      <c r="BH13"/>
      <c r="BI13"/>
      <c r="BJ13"/>
      <c r="BK13"/>
      <c r="BL13"/>
      <c r="BM13"/>
      <c r="BN13"/>
      <c r="BO13"/>
      <c r="BP13"/>
    </row>
    <row r="14" spans="1:68" s="199" customFormat="1" ht="75.75" customHeight="1" x14ac:dyDescent="0.25">
      <c r="A14" s="418"/>
      <c r="B14" s="931"/>
      <c r="C14" s="933"/>
      <c r="D14" s="405"/>
      <c r="E14" s="460" t="s">
        <v>556</v>
      </c>
      <c r="F14" s="412"/>
      <c r="G14" s="406"/>
      <c r="H14" s="406"/>
      <c r="I14" s="56"/>
      <c r="J14" s="952"/>
      <c r="K14" s="524"/>
      <c r="L14" s="162" t="s">
        <v>135</v>
      </c>
      <c r="M14" s="54" t="s">
        <v>34</v>
      </c>
      <c r="N14" s="23">
        <f>IF(M14="CONFIABLE",15,IF(M14="NO CONFIABLE",0,""))</f>
        <v>15</v>
      </c>
      <c r="O14" s="463"/>
      <c r="P14" s="334"/>
      <c r="Q14" s="423"/>
      <c r="R14" s="712"/>
      <c r="S14" s="425"/>
      <c r="T14" s="465"/>
      <c r="U14" s="925"/>
      <c r="V14" s="502"/>
      <c r="W14" s="420"/>
      <c r="X14" s="420"/>
      <c r="Y14" s="460"/>
      <c r="Z14" s="75" t="s">
        <v>136</v>
      </c>
      <c r="AA14" s="478"/>
      <c r="AB14" s="420"/>
      <c r="AC14" s="412"/>
      <c r="AD14" s="942"/>
      <c r="AE14" s="524"/>
      <c r="AF14" s="420"/>
      <c r="AG14" s="935"/>
      <c r="AH14" s="38" t="s">
        <v>137</v>
      </c>
      <c r="AI14" s="38"/>
      <c r="AJ14" s="38" t="s">
        <v>138</v>
      </c>
      <c r="AK14" s="38" t="s">
        <v>130</v>
      </c>
      <c r="AL14" s="38" t="s">
        <v>139</v>
      </c>
      <c r="AM14" s="38"/>
      <c r="AN14" s="38"/>
      <c r="AO14" s="38" t="s">
        <v>101</v>
      </c>
      <c r="AP14" s="38"/>
      <c r="AQ14"/>
      <c r="AR14"/>
      <c r="AS14"/>
      <c r="AT14"/>
      <c r="AU14"/>
      <c r="AV14"/>
      <c r="AW14"/>
      <c r="AX14"/>
      <c r="AY14"/>
      <c r="AZ14"/>
      <c r="BA14"/>
      <c r="BB14"/>
      <c r="BC14"/>
      <c r="BD14"/>
      <c r="BE14"/>
      <c r="BF14"/>
      <c r="BG14"/>
      <c r="BH14"/>
      <c r="BI14"/>
      <c r="BJ14"/>
      <c r="BK14"/>
      <c r="BL14"/>
      <c r="BM14"/>
      <c r="BN14"/>
      <c r="BO14"/>
      <c r="BP14"/>
    </row>
    <row r="15" spans="1:68" s="199" customFormat="1" ht="66.75" customHeight="1" x14ac:dyDescent="0.25">
      <c r="A15" s="418"/>
      <c r="B15" s="931"/>
      <c r="C15" s="933"/>
      <c r="D15" s="405"/>
      <c r="E15" s="460"/>
      <c r="F15" s="412"/>
      <c r="G15" s="406"/>
      <c r="H15" s="406"/>
      <c r="I15" s="56"/>
      <c r="J15" s="952"/>
      <c r="K15" s="524"/>
      <c r="L15" s="162" t="s">
        <v>140</v>
      </c>
      <c r="M15" s="54" t="s">
        <v>43</v>
      </c>
      <c r="N15" s="23">
        <f>IF(M15="SE INVESTIGAN Y SE RESUELVEN OPORTUNAMENTE",15,IF(M15="NO SE INVESTIGAN Y SE RESUELVEN OPORTUNAMENTE",0,""))</f>
        <v>15</v>
      </c>
      <c r="O15" s="463"/>
      <c r="P15" s="334"/>
      <c r="Q15" s="423"/>
      <c r="R15" s="712"/>
      <c r="S15" s="425"/>
      <c r="T15" s="465"/>
      <c r="U15" s="925"/>
      <c r="V15" s="502"/>
      <c r="W15" s="420"/>
      <c r="X15" s="420"/>
      <c r="Y15" s="460"/>
      <c r="Z15" s="915" t="s">
        <v>557</v>
      </c>
      <c r="AA15" s="478"/>
      <c r="AB15" s="420"/>
      <c r="AC15" s="412"/>
      <c r="AD15" s="942"/>
      <c r="AE15" s="524"/>
      <c r="AF15" s="420"/>
      <c r="AG15" s="935"/>
      <c r="AH15" s="38" t="s">
        <v>116</v>
      </c>
      <c r="AI15" s="38"/>
      <c r="AJ15" s="38"/>
      <c r="AK15" s="38"/>
      <c r="AL15" s="38"/>
      <c r="AM15" s="38"/>
      <c r="AN15" s="38"/>
      <c r="AO15" s="38" t="s">
        <v>142</v>
      </c>
      <c r="AP15" s="38"/>
      <c r="AQ15"/>
      <c r="AR15"/>
      <c r="AS15"/>
      <c r="AT15"/>
      <c r="AU15"/>
      <c r="AV15"/>
      <c r="AW15"/>
      <c r="AX15"/>
      <c r="AY15"/>
      <c r="AZ15"/>
      <c r="BA15"/>
      <c r="BB15"/>
      <c r="BC15"/>
      <c r="BD15"/>
      <c r="BE15"/>
      <c r="BF15"/>
      <c r="BG15"/>
      <c r="BH15"/>
      <c r="BI15"/>
      <c r="BJ15"/>
      <c r="BK15"/>
      <c r="BL15"/>
      <c r="BM15"/>
      <c r="BN15"/>
      <c r="BO15"/>
      <c r="BP15"/>
    </row>
    <row r="16" spans="1:68" s="199" customFormat="1" ht="409.5" customHeight="1" x14ac:dyDescent="0.25">
      <c r="A16" s="506"/>
      <c r="B16" s="932"/>
      <c r="C16" s="934"/>
      <c r="D16" s="482"/>
      <c r="E16" s="461"/>
      <c r="F16" s="474"/>
      <c r="G16" s="456"/>
      <c r="H16" s="456"/>
      <c r="I16" s="56"/>
      <c r="J16" s="952"/>
      <c r="K16" s="583"/>
      <c r="L16" s="164" t="s">
        <v>143</v>
      </c>
      <c r="M16" s="57" t="s">
        <v>54</v>
      </c>
      <c r="N16" s="29">
        <f>IF(M16="COMPLETA",10,IF(M16="INCOMPLETA",5,IF(M16="NO EXISTE",0,"")))</f>
        <v>10</v>
      </c>
      <c r="O16" s="463"/>
      <c r="P16" s="335"/>
      <c r="Q16" s="920"/>
      <c r="R16" s="713"/>
      <c r="S16" s="921"/>
      <c r="T16" s="465"/>
      <c r="U16" s="926"/>
      <c r="V16" s="502"/>
      <c r="W16" s="457"/>
      <c r="X16" s="457"/>
      <c r="Y16" s="461"/>
      <c r="Z16" s="916"/>
      <c r="AA16" s="479"/>
      <c r="AB16" s="457"/>
      <c r="AC16" s="474"/>
      <c r="AD16" s="943"/>
      <c r="AE16" s="583"/>
      <c r="AF16" s="457"/>
      <c r="AG16" s="950"/>
      <c r="AH16" s="38"/>
      <c r="AI16" s="38"/>
      <c r="AJ16" s="38"/>
      <c r="AK16" s="38"/>
      <c r="AL16" s="38"/>
      <c r="AM16" s="38"/>
      <c r="AN16" s="38"/>
      <c r="AO16" s="38" t="s">
        <v>144</v>
      </c>
      <c r="AP16" s="38"/>
      <c r="AQ16"/>
      <c r="AR16"/>
      <c r="AS16"/>
      <c r="AT16"/>
      <c r="AU16"/>
      <c r="AV16"/>
      <c r="AW16"/>
      <c r="AX16"/>
      <c r="AY16"/>
      <c r="AZ16"/>
      <c r="BA16"/>
      <c r="BB16"/>
      <c r="BC16"/>
      <c r="BD16"/>
      <c r="BE16"/>
      <c r="BF16"/>
      <c r="BG16"/>
      <c r="BH16"/>
      <c r="BI16"/>
      <c r="BJ16"/>
      <c r="BK16"/>
      <c r="BL16"/>
      <c r="BM16"/>
      <c r="BN16"/>
      <c r="BO16"/>
      <c r="BP16"/>
    </row>
    <row r="17" spans="1:68" s="199" customFormat="1" ht="41.25" customHeight="1" x14ac:dyDescent="0.25">
      <c r="A17" s="418" t="s">
        <v>541</v>
      </c>
      <c r="B17" s="930" t="s">
        <v>542</v>
      </c>
      <c r="C17" s="419" t="s">
        <v>558</v>
      </c>
      <c r="D17" s="404" t="s">
        <v>94</v>
      </c>
      <c r="E17" s="944" t="s">
        <v>559</v>
      </c>
      <c r="F17" s="420" t="s">
        <v>560</v>
      </c>
      <c r="G17" s="406" t="s">
        <v>19</v>
      </c>
      <c r="H17" s="406" t="s">
        <v>24</v>
      </c>
      <c r="I17" s="201" t="str">
        <f>CONCATENATE(G17,H17)</f>
        <v>POSIBLEMODERADO</v>
      </c>
      <c r="J17" s="927" t="str">
        <f>I18</f>
        <v>3. ALTO</v>
      </c>
      <c r="K17" s="524" t="s">
        <v>561</v>
      </c>
      <c r="L17" s="161" t="s">
        <v>99</v>
      </c>
      <c r="M17" s="53" t="s">
        <v>9</v>
      </c>
      <c r="N17" s="19">
        <f>IF(M17="ASIGNADO",15,IF(M17="NO ASIGNADO",0,""))</f>
        <v>15</v>
      </c>
      <c r="O17" s="488">
        <f>SUM(N17:N23)</f>
        <v>85</v>
      </c>
      <c r="P17" s="333" t="s">
        <v>74</v>
      </c>
      <c r="Q17" s="929">
        <f>IF(Q20="DÉBIL",0,IF(Q20="MODERADO",50,IF(Q20="FUERTE",100,"")))</f>
        <v>0</v>
      </c>
      <c r="R17" s="728"/>
      <c r="S17" s="416" t="s">
        <v>100</v>
      </c>
      <c r="T17" s="416" t="s">
        <v>100</v>
      </c>
      <c r="U17" s="925" t="s">
        <v>142</v>
      </c>
      <c r="V17" s="501" t="s">
        <v>123</v>
      </c>
      <c r="W17" s="420" t="s">
        <v>547</v>
      </c>
      <c r="X17" s="420" t="s">
        <v>562</v>
      </c>
      <c r="Y17" s="457" t="s">
        <v>563</v>
      </c>
      <c r="Z17" s="474">
        <v>2021</v>
      </c>
      <c r="AA17" s="477" t="s">
        <v>106</v>
      </c>
      <c r="AB17" s="420" t="s">
        <v>564</v>
      </c>
      <c r="AC17" s="414">
        <v>44316</v>
      </c>
      <c r="AD17" s="947" t="s">
        <v>565</v>
      </c>
      <c r="AE17" s="524" t="s">
        <v>566</v>
      </c>
      <c r="AF17" s="420" t="s">
        <v>567</v>
      </c>
      <c r="AG17" s="936" t="s">
        <v>568</v>
      </c>
      <c r="AH17" s="38" t="s">
        <v>112</v>
      </c>
      <c r="AI17" s="38" t="s">
        <v>113</v>
      </c>
      <c r="AJ17" s="38" t="s">
        <v>24</v>
      </c>
      <c r="AK17" s="38" t="s">
        <v>77</v>
      </c>
      <c r="AL17" s="38" t="s">
        <v>24</v>
      </c>
      <c r="AM17" s="38"/>
      <c r="AN17" s="38" t="s">
        <v>106</v>
      </c>
      <c r="AO17" s="38" t="s">
        <v>114</v>
      </c>
      <c r="AP17" s="38"/>
      <c r="AQ17"/>
      <c r="AR17"/>
      <c r="AS17"/>
      <c r="AT17"/>
      <c r="AU17"/>
      <c r="AV17"/>
      <c r="AW17"/>
      <c r="AX17"/>
      <c r="AY17"/>
      <c r="AZ17"/>
      <c r="BA17"/>
      <c r="BB17"/>
      <c r="BC17"/>
      <c r="BD17"/>
      <c r="BE17"/>
      <c r="BF17"/>
      <c r="BG17"/>
      <c r="BH17"/>
      <c r="BI17"/>
      <c r="BJ17"/>
      <c r="BK17"/>
      <c r="BL17"/>
      <c r="BM17"/>
      <c r="BN17"/>
      <c r="BO17"/>
      <c r="BP17"/>
    </row>
    <row r="18" spans="1:68" s="199" customFormat="1" ht="55.5" customHeight="1" x14ac:dyDescent="0.25">
      <c r="A18" s="418"/>
      <c r="B18" s="931"/>
      <c r="C18" s="933"/>
      <c r="D18" s="405"/>
      <c r="E18" s="945"/>
      <c r="F18" s="412"/>
      <c r="G18" s="406"/>
      <c r="H18" s="406"/>
      <c r="I18" s="201"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3. ALTO</v>
      </c>
      <c r="J18" s="928"/>
      <c r="K18" s="524"/>
      <c r="L18" s="162" t="s">
        <v>115</v>
      </c>
      <c r="M18" s="54" t="s">
        <v>22</v>
      </c>
      <c r="N18" s="23">
        <f>IF(M18="ADECUADO",15,IF(M18="INADECUADO",0,""))</f>
        <v>15</v>
      </c>
      <c r="O18" s="489"/>
      <c r="P18" s="334"/>
      <c r="Q18" s="929"/>
      <c r="R18" s="729"/>
      <c r="S18" s="416"/>
      <c r="T18" s="416"/>
      <c r="U18" s="925"/>
      <c r="V18" s="502"/>
      <c r="W18" s="420"/>
      <c r="X18" s="420"/>
      <c r="Y18" s="460"/>
      <c r="Z18" s="475"/>
      <c r="AA18" s="478"/>
      <c r="AB18" s="420"/>
      <c r="AC18" s="412"/>
      <c r="AD18" s="948"/>
      <c r="AE18" s="524"/>
      <c r="AF18" s="420"/>
      <c r="AG18" s="419"/>
      <c r="AH18" s="38" t="s">
        <v>100</v>
      </c>
      <c r="AI18" s="38" t="s">
        <v>116</v>
      </c>
      <c r="AJ18" s="38"/>
      <c r="AK18" s="38"/>
      <c r="AL18" s="38" t="s">
        <v>97</v>
      </c>
      <c r="AM18" s="38"/>
      <c r="AN18" s="38" t="s">
        <v>117</v>
      </c>
      <c r="AO18" s="38" t="s">
        <v>118</v>
      </c>
      <c r="AP18" s="38"/>
      <c r="AQ18"/>
      <c r="AR18"/>
      <c r="AS18"/>
      <c r="AT18"/>
      <c r="AU18"/>
      <c r="AV18"/>
      <c r="AW18"/>
      <c r="AX18"/>
      <c r="AY18"/>
      <c r="AZ18"/>
      <c r="BA18"/>
      <c r="BB18"/>
      <c r="BC18"/>
      <c r="BD18"/>
      <c r="BE18"/>
      <c r="BF18"/>
      <c r="BG18"/>
      <c r="BH18"/>
      <c r="BI18"/>
      <c r="BJ18"/>
      <c r="BK18"/>
      <c r="BL18"/>
      <c r="BM18"/>
      <c r="BN18"/>
      <c r="BO18"/>
      <c r="BP18"/>
    </row>
    <row r="19" spans="1:68" s="199" customFormat="1" ht="69" customHeight="1" x14ac:dyDescent="0.25">
      <c r="A19" s="418"/>
      <c r="B19" s="931"/>
      <c r="C19" s="933"/>
      <c r="D19" s="405"/>
      <c r="E19" s="945"/>
      <c r="F19" s="412"/>
      <c r="G19" s="406"/>
      <c r="H19" s="406"/>
      <c r="I19" s="201"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928"/>
      <c r="K19" s="524"/>
      <c r="L19" s="163" t="s">
        <v>119</v>
      </c>
      <c r="M19" s="54" t="s">
        <v>120</v>
      </c>
      <c r="N19" s="23">
        <f>IF(M19="OPORTUNA",15,IF(M19="INOPORTUNA",0,""))</f>
        <v>15</v>
      </c>
      <c r="O19" s="489"/>
      <c r="P19" s="334"/>
      <c r="Q19" s="929"/>
      <c r="R19" s="729"/>
      <c r="S19" s="200" t="s">
        <v>121</v>
      </c>
      <c r="T19" s="200" t="s">
        <v>122</v>
      </c>
      <c r="U19" s="925"/>
      <c r="V19" s="502"/>
      <c r="W19" s="420"/>
      <c r="X19" s="420"/>
      <c r="Y19" s="460"/>
      <c r="Z19" s="475"/>
      <c r="AA19" s="478"/>
      <c r="AB19" s="420"/>
      <c r="AC19" s="412"/>
      <c r="AD19" s="948"/>
      <c r="AE19" s="524"/>
      <c r="AF19" s="420"/>
      <c r="AG19" s="419"/>
      <c r="AH19" s="38" t="s">
        <v>102</v>
      </c>
      <c r="AI19" s="38" t="s">
        <v>123</v>
      </c>
      <c r="AJ19" s="38" t="s">
        <v>124</v>
      </c>
      <c r="AK19" s="38" t="s">
        <v>125</v>
      </c>
      <c r="AL19" s="38" t="s">
        <v>126</v>
      </c>
      <c r="AM19" s="38"/>
      <c r="AN19" s="38"/>
      <c r="AO19" s="38" t="s">
        <v>127</v>
      </c>
      <c r="AP19" s="38"/>
      <c r="AQ19"/>
      <c r="AR19"/>
      <c r="AS19"/>
      <c r="AT19"/>
      <c r="AU19"/>
      <c r="AV19"/>
      <c r="AW19"/>
      <c r="AX19"/>
      <c r="AY19"/>
      <c r="AZ19"/>
      <c r="BA19"/>
      <c r="BB19"/>
      <c r="BC19"/>
      <c r="BD19"/>
      <c r="BE19"/>
      <c r="BF19"/>
      <c r="BG19"/>
      <c r="BH19"/>
      <c r="BI19"/>
      <c r="BJ19"/>
      <c r="BK19"/>
      <c r="BL19"/>
      <c r="BM19"/>
      <c r="BN19"/>
      <c r="BO19"/>
      <c r="BP19"/>
    </row>
    <row r="20" spans="1:68" s="199" customFormat="1" ht="86.25" customHeight="1" x14ac:dyDescent="0.25">
      <c r="A20" s="418"/>
      <c r="B20" s="931"/>
      <c r="C20" s="933"/>
      <c r="D20" s="405"/>
      <c r="E20" s="55" t="s">
        <v>128</v>
      </c>
      <c r="F20" s="412"/>
      <c r="G20" s="406"/>
      <c r="H20" s="406"/>
      <c r="I20" s="201"/>
      <c r="J20" s="928"/>
      <c r="K20" s="524"/>
      <c r="L20" s="162" t="s">
        <v>194</v>
      </c>
      <c r="M20" s="54" t="s">
        <v>130</v>
      </c>
      <c r="N20" s="23">
        <f>IF(M20="PREVENIR",15,IF(M20="DETECTAR",10,IF(M20="NO ES UN CONTROL",0,"")))</f>
        <v>15</v>
      </c>
      <c r="O20" s="462" t="str">
        <f>IF(O17&lt;86,"DÉBIL",IF(O17&lt;96,"MODERADO",IF(O17&lt;101,"FUERTE","")))</f>
        <v>DÉBIL</v>
      </c>
      <c r="P20" s="334"/>
      <c r="Q20" s="423" t="str">
        <f>IF(AND(O20="FUERTE",P17="FUERTE (SIEMPRE SE EJECUTA)"),"FUERTE",IF(OR(O20="DÉBIL",P17="DÉBIL (NO SE EJECUTA)"),"DÉBIL",IF(OR(O20="MODERADO",P17="MODERADO (ALGUNAS VECES)"),"MODERADO")))</f>
        <v>DÉBIL</v>
      </c>
      <c r="R20" s="712" t="str">
        <f>IF(AND(O20="FUERTE",P17="FUERTE (SIEMPRE SE EJECUTA)"),"NO","SÍ")</f>
        <v>SÍ</v>
      </c>
      <c r="S20" s="425">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92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925"/>
      <c r="V20" s="502"/>
      <c r="W20" s="420"/>
      <c r="X20" s="420"/>
      <c r="Y20" s="460"/>
      <c r="Z20" s="476"/>
      <c r="AA20" s="478"/>
      <c r="AB20" s="420"/>
      <c r="AC20" s="412"/>
      <c r="AD20" s="948"/>
      <c r="AE20" s="524"/>
      <c r="AF20" s="420" t="s">
        <v>569</v>
      </c>
      <c r="AG20" s="419"/>
      <c r="AH20" s="38" t="s">
        <v>100</v>
      </c>
      <c r="AI20" s="38"/>
      <c r="AJ20" s="38" t="s">
        <v>94</v>
      </c>
      <c r="AK20" s="38" t="s">
        <v>132</v>
      </c>
      <c r="AL20" s="38"/>
      <c r="AM20" s="38"/>
      <c r="AN20" s="38"/>
      <c r="AO20" s="38" t="s">
        <v>133</v>
      </c>
      <c r="AP20" s="38"/>
      <c r="AQ20"/>
      <c r="AR20"/>
      <c r="AS20"/>
      <c r="AT20"/>
      <c r="AU20"/>
      <c r="AV20"/>
      <c r="AW20"/>
      <c r="AX20"/>
      <c r="AY20"/>
      <c r="AZ20"/>
      <c r="BA20"/>
      <c r="BB20"/>
      <c r="BC20"/>
      <c r="BD20"/>
      <c r="BE20"/>
      <c r="BF20"/>
      <c r="BG20"/>
      <c r="BH20"/>
      <c r="BI20"/>
      <c r="BJ20"/>
      <c r="BK20"/>
      <c r="BL20"/>
      <c r="BM20"/>
      <c r="BN20"/>
      <c r="BO20"/>
      <c r="BP20"/>
    </row>
    <row r="21" spans="1:68" s="199" customFormat="1" ht="75.75" customHeight="1" x14ac:dyDescent="0.25">
      <c r="A21" s="418"/>
      <c r="B21" s="931"/>
      <c r="C21" s="933"/>
      <c r="D21" s="405"/>
      <c r="E21" s="460" t="s">
        <v>570</v>
      </c>
      <c r="F21" s="412"/>
      <c r="G21" s="406"/>
      <c r="H21" s="406"/>
      <c r="I21" s="201"/>
      <c r="J21" s="928"/>
      <c r="K21" s="524"/>
      <c r="L21" s="162" t="s">
        <v>135</v>
      </c>
      <c r="M21" s="54" t="s">
        <v>34</v>
      </c>
      <c r="N21" s="23">
        <f>IF(M21="CONFIABLE",15,IF(M21="NO CONFIABLE",0,""))</f>
        <v>15</v>
      </c>
      <c r="O21" s="463"/>
      <c r="P21" s="334"/>
      <c r="Q21" s="423"/>
      <c r="R21" s="712"/>
      <c r="S21" s="425"/>
      <c r="T21" s="465"/>
      <c r="U21" s="925"/>
      <c r="V21" s="502"/>
      <c r="W21" s="420"/>
      <c r="X21" s="420"/>
      <c r="Y21" s="460"/>
      <c r="Z21" s="75" t="s">
        <v>136</v>
      </c>
      <c r="AA21" s="478"/>
      <c r="AB21" s="420"/>
      <c r="AC21" s="412"/>
      <c r="AD21" s="948"/>
      <c r="AE21" s="524"/>
      <c r="AF21" s="420"/>
      <c r="AG21" s="419"/>
      <c r="AH21" s="38" t="s">
        <v>137</v>
      </c>
      <c r="AI21" s="38"/>
      <c r="AJ21" s="38" t="s">
        <v>138</v>
      </c>
      <c r="AK21" s="38" t="s">
        <v>130</v>
      </c>
      <c r="AL21" s="38" t="s">
        <v>139</v>
      </c>
      <c r="AM21" s="38"/>
      <c r="AN21" s="38"/>
      <c r="AO21" s="38" t="s">
        <v>101</v>
      </c>
      <c r="AP21" s="38"/>
      <c r="AQ21"/>
      <c r="AR21"/>
      <c r="AS21"/>
      <c r="AT21"/>
      <c r="AU21"/>
      <c r="AV21"/>
      <c r="AW21"/>
      <c r="AX21"/>
      <c r="AY21"/>
      <c r="AZ21"/>
      <c r="BA21"/>
      <c r="BB21"/>
      <c r="BC21"/>
      <c r="BD21"/>
      <c r="BE21"/>
      <c r="BF21"/>
      <c r="BG21"/>
      <c r="BH21"/>
      <c r="BI21"/>
      <c r="BJ21"/>
      <c r="BK21"/>
      <c r="BL21"/>
      <c r="BM21"/>
      <c r="BN21"/>
      <c r="BO21"/>
      <c r="BP21"/>
    </row>
    <row r="22" spans="1:68" s="199" customFormat="1" ht="66.75" customHeight="1" x14ac:dyDescent="0.25">
      <c r="A22" s="418"/>
      <c r="B22" s="931"/>
      <c r="C22" s="933"/>
      <c r="D22" s="405"/>
      <c r="E22" s="460"/>
      <c r="F22" s="412"/>
      <c r="G22" s="406"/>
      <c r="H22" s="406"/>
      <c r="I22" s="201"/>
      <c r="J22" s="928"/>
      <c r="K22" s="524"/>
      <c r="L22" s="162" t="s">
        <v>140</v>
      </c>
      <c r="M22" s="54" t="s">
        <v>44</v>
      </c>
      <c r="N22" s="23">
        <f>IF(M22="SE INVESTIGAN Y SE RESUELVEN OPORTUNAMENTE",15,IF(M22="NO SE INVESTIGAN Y SE RESUELVEN OPORTUNAMENTE",0,""))</f>
        <v>0</v>
      </c>
      <c r="O22" s="463"/>
      <c r="P22" s="334"/>
      <c r="Q22" s="423"/>
      <c r="R22" s="712"/>
      <c r="S22" s="425"/>
      <c r="T22" s="465"/>
      <c r="U22" s="925"/>
      <c r="V22" s="502"/>
      <c r="W22" s="420"/>
      <c r="X22" s="420"/>
      <c r="Y22" s="460"/>
      <c r="Z22" s="474" t="s">
        <v>571</v>
      </c>
      <c r="AA22" s="478"/>
      <c r="AB22" s="420"/>
      <c r="AC22" s="412"/>
      <c r="AD22" s="948"/>
      <c r="AE22" s="524"/>
      <c r="AF22" s="420"/>
      <c r="AG22" s="419"/>
      <c r="AH22" s="38" t="s">
        <v>116</v>
      </c>
      <c r="AI22" s="38"/>
      <c r="AJ22" s="38"/>
      <c r="AK22" s="38"/>
      <c r="AL22" s="38"/>
      <c r="AM22" s="38"/>
      <c r="AN22" s="38"/>
      <c r="AO22" s="38" t="s">
        <v>142</v>
      </c>
      <c r="AP22" s="38"/>
      <c r="AQ22"/>
      <c r="AR22"/>
      <c r="AS22"/>
      <c r="AT22"/>
      <c r="AU22"/>
      <c r="AV22"/>
      <c r="AW22"/>
      <c r="AX22"/>
      <c r="AY22"/>
      <c r="AZ22"/>
      <c r="BA22"/>
      <c r="BB22"/>
      <c r="BC22"/>
      <c r="BD22"/>
      <c r="BE22"/>
      <c r="BF22"/>
      <c r="BG22"/>
      <c r="BH22"/>
      <c r="BI22"/>
      <c r="BJ22"/>
      <c r="BK22"/>
      <c r="BL22"/>
      <c r="BM22"/>
      <c r="BN22"/>
      <c r="BO22"/>
      <c r="BP22"/>
    </row>
    <row r="23" spans="1:68" s="199" customFormat="1" ht="409.5" customHeight="1" x14ac:dyDescent="0.25">
      <c r="A23" s="506"/>
      <c r="B23" s="932"/>
      <c r="C23" s="934"/>
      <c r="D23" s="482"/>
      <c r="E23" s="461"/>
      <c r="F23" s="474"/>
      <c r="G23" s="456"/>
      <c r="H23" s="456"/>
      <c r="I23" s="201"/>
      <c r="J23" s="928"/>
      <c r="K23" s="583"/>
      <c r="L23" s="164" t="s">
        <v>143</v>
      </c>
      <c r="M23" s="57" t="s">
        <v>54</v>
      </c>
      <c r="N23" s="29">
        <f>IF(M23="COMPLETA",10,IF(M23="INCOMPLETA",5,IF(M23="NO EXISTE",0,"")))</f>
        <v>10</v>
      </c>
      <c r="O23" s="463"/>
      <c r="P23" s="335"/>
      <c r="Q23" s="920"/>
      <c r="R23" s="713"/>
      <c r="S23" s="921"/>
      <c r="T23" s="465"/>
      <c r="U23" s="926"/>
      <c r="V23" s="502"/>
      <c r="W23" s="457"/>
      <c r="X23" s="457"/>
      <c r="Y23" s="461"/>
      <c r="Z23" s="476"/>
      <c r="AA23" s="479"/>
      <c r="AB23" s="457"/>
      <c r="AC23" s="474"/>
      <c r="AD23" s="949"/>
      <c r="AE23" s="583"/>
      <c r="AF23" s="457"/>
      <c r="AG23" s="946"/>
      <c r="AH23" s="38"/>
      <c r="AI23" s="38"/>
      <c r="AJ23" s="38"/>
      <c r="AK23" s="38"/>
      <c r="AL23" s="38"/>
      <c r="AM23" s="38"/>
      <c r="AN23" s="38"/>
      <c r="AO23" s="38" t="s">
        <v>144</v>
      </c>
      <c r="AP23" s="38"/>
      <c r="AQ23"/>
      <c r="AR23"/>
      <c r="AS23"/>
      <c r="AT23"/>
      <c r="AU23"/>
      <c r="AV23"/>
      <c r="AW23"/>
      <c r="AX23"/>
      <c r="AY23"/>
      <c r="AZ23"/>
      <c r="BA23"/>
      <c r="BB23"/>
      <c r="BC23"/>
      <c r="BD23"/>
      <c r="BE23"/>
      <c r="BF23"/>
      <c r="BG23"/>
      <c r="BH23"/>
      <c r="BI23"/>
      <c r="BJ23"/>
      <c r="BK23"/>
      <c r="BL23"/>
      <c r="BM23"/>
      <c r="BN23"/>
      <c r="BO23"/>
      <c r="BP23"/>
    </row>
    <row r="24" spans="1:68" s="199" customFormat="1" ht="41.25" customHeight="1" x14ac:dyDescent="0.25">
      <c r="A24" s="418" t="s">
        <v>541</v>
      </c>
      <c r="B24" s="930" t="s">
        <v>542</v>
      </c>
      <c r="C24" s="419" t="s">
        <v>572</v>
      </c>
      <c r="D24" s="404" t="s">
        <v>94</v>
      </c>
      <c r="E24" s="944" t="s">
        <v>573</v>
      </c>
      <c r="F24" s="420" t="s">
        <v>574</v>
      </c>
      <c r="G24" s="406" t="s">
        <v>25</v>
      </c>
      <c r="H24" s="406" t="s">
        <v>24</v>
      </c>
      <c r="I24" s="201" t="str">
        <f>CONCATENATE(G24,H24)</f>
        <v>PROBABLEMODERADO</v>
      </c>
      <c r="J24" s="927" t="str">
        <f>I25</f>
        <v>5. ALTO</v>
      </c>
      <c r="K24" s="524" t="s">
        <v>575</v>
      </c>
      <c r="L24" s="161" t="s">
        <v>99</v>
      </c>
      <c r="M24" s="53" t="s">
        <v>9</v>
      </c>
      <c r="N24" s="19">
        <f>IF(M24="ASIGNADO",15,IF(M24="NO ASIGNADO",0,""))</f>
        <v>15</v>
      </c>
      <c r="O24" s="488">
        <f>SUM(N24:N30)</f>
        <v>100</v>
      </c>
      <c r="P24" s="333" t="s">
        <v>73</v>
      </c>
      <c r="Q24" s="929">
        <f>IF(Q27="DÉBIL",0,IF(Q27="MODERADO",50,IF(Q27="FUERTE",100,"")))</f>
        <v>100</v>
      </c>
      <c r="R24" s="728"/>
      <c r="S24" s="416" t="s">
        <v>100</v>
      </c>
      <c r="T24" s="416" t="s">
        <v>100</v>
      </c>
      <c r="U24" s="925" t="s">
        <v>142</v>
      </c>
      <c r="V24" s="501" t="s">
        <v>123</v>
      </c>
      <c r="W24" s="420" t="s">
        <v>547</v>
      </c>
      <c r="X24" s="420" t="s">
        <v>576</v>
      </c>
      <c r="Y24" s="457" t="s">
        <v>577</v>
      </c>
      <c r="Z24" s="474">
        <v>2021</v>
      </c>
      <c r="AA24" s="477" t="s">
        <v>106</v>
      </c>
      <c r="AB24" s="420" t="s">
        <v>578</v>
      </c>
      <c r="AC24" s="414">
        <v>44316</v>
      </c>
      <c r="AD24" s="941" t="s">
        <v>579</v>
      </c>
      <c r="AE24" s="524" t="s">
        <v>566</v>
      </c>
      <c r="AF24" s="420" t="s">
        <v>580</v>
      </c>
      <c r="AG24" s="936" t="s">
        <v>581</v>
      </c>
      <c r="AH24" s="38" t="s">
        <v>112</v>
      </c>
      <c r="AI24" s="38" t="s">
        <v>113</v>
      </c>
      <c r="AJ24" s="38" t="s">
        <v>24</v>
      </c>
      <c r="AK24" s="38" t="s">
        <v>77</v>
      </c>
      <c r="AL24" s="38" t="s">
        <v>24</v>
      </c>
      <c r="AM24" s="38"/>
      <c r="AN24" s="38" t="s">
        <v>106</v>
      </c>
      <c r="AO24" s="38" t="s">
        <v>114</v>
      </c>
      <c r="AP24" s="38"/>
      <c r="AQ24"/>
      <c r="AR24"/>
      <c r="AS24"/>
      <c r="AT24"/>
      <c r="AU24"/>
      <c r="AV24"/>
      <c r="AW24"/>
      <c r="AX24"/>
      <c r="AY24"/>
      <c r="AZ24"/>
      <c r="BA24"/>
      <c r="BB24"/>
      <c r="BC24"/>
      <c r="BD24"/>
      <c r="BE24"/>
      <c r="BF24"/>
      <c r="BG24"/>
      <c r="BH24"/>
      <c r="BI24"/>
      <c r="BJ24"/>
      <c r="BK24"/>
      <c r="BL24"/>
      <c r="BM24"/>
      <c r="BN24"/>
      <c r="BO24"/>
      <c r="BP24"/>
    </row>
    <row r="25" spans="1:68" s="199" customFormat="1" ht="55.5" customHeight="1" x14ac:dyDescent="0.25">
      <c r="A25" s="418"/>
      <c r="B25" s="931"/>
      <c r="C25" s="933"/>
      <c r="D25" s="405"/>
      <c r="E25" s="945"/>
      <c r="F25" s="412"/>
      <c r="G25" s="406"/>
      <c r="H25" s="406"/>
      <c r="I25" s="201"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5. ALTO</v>
      </c>
      <c r="J25" s="928"/>
      <c r="K25" s="524"/>
      <c r="L25" s="162" t="s">
        <v>115</v>
      </c>
      <c r="M25" s="54" t="s">
        <v>22</v>
      </c>
      <c r="N25" s="23">
        <f>IF(M25="ADECUADO",15,IF(M25="INADECUADO",0,""))</f>
        <v>15</v>
      </c>
      <c r="O25" s="489"/>
      <c r="P25" s="334"/>
      <c r="Q25" s="929"/>
      <c r="R25" s="729"/>
      <c r="S25" s="416"/>
      <c r="T25" s="416"/>
      <c r="U25" s="925"/>
      <c r="V25" s="502"/>
      <c r="W25" s="420"/>
      <c r="X25" s="420"/>
      <c r="Y25" s="460"/>
      <c r="Z25" s="475"/>
      <c r="AA25" s="478"/>
      <c r="AB25" s="420"/>
      <c r="AC25" s="412"/>
      <c r="AD25" s="942"/>
      <c r="AE25" s="524"/>
      <c r="AF25" s="420"/>
      <c r="AG25" s="936"/>
      <c r="AH25" s="38" t="s">
        <v>100</v>
      </c>
      <c r="AI25" s="38" t="s">
        <v>116</v>
      </c>
      <c r="AJ25" s="38"/>
      <c r="AK25" s="38"/>
      <c r="AL25" s="38" t="s">
        <v>97</v>
      </c>
      <c r="AM25" s="38"/>
      <c r="AN25" s="38" t="s">
        <v>117</v>
      </c>
      <c r="AO25" s="38" t="s">
        <v>118</v>
      </c>
      <c r="AP25" s="38"/>
      <c r="AQ25"/>
      <c r="AR25"/>
      <c r="AS25"/>
      <c r="AT25"/>
      <c r="AU25"/>
      <c r="AV25"/>
      <c r="AW25"/>
      <c r="AX25"/>
      <c r="AY25"/>
      <c r="AZ25"/>
      <c r="BA25"/>
      <c r="BB25"/>
      <c r="BC25"/>
      <c r="BD25"/>
      <c r="BE25"/>
      <c r="BF25"/>
      <c r="BG25"/>
      <c r="BH25"/>
      <c r="BI25"/>
      <c r="BJ25"/>
      <c r="BK25"/>
      <c r="BL25"/>
      <c r="BM25"/>
      <c r="BN25"/>
      <c r="BO25"/>
      <c r="BP25"/>
    </row>
    <row r="26" spans="1:68" s="199" customFormat="1" ht="69" customHeight="1" x14ac:dyDescent="0.25">
      <c r="A26" s="418"/>
      <c r="B26" s="931"/>
      <c r="C26" s="933"/>
      <c r="D26" s="405"/>
      <c r="E26" s="945"/>
      <c r="F26" s="412"/>
      <c r="G26" s="406"/>
      <c r="H26" s="406"/>
      <c r="I26" s="201"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928"/>
      <c r="K26" s="524"/>
      <c r="L26" s="163" t="s">
        <v>119</v>
      </c>
      <c r="M26" s="54" t="s">
        <v>120</v>
      </c>
      <c r="N26" s="23">
        <f>IF(M26="OPORTUNA",15,IF(M26="INOPORTUNA",0,""))</f>
        <v>15</v>
      </c>
      <c r="O26" s="489"/>
      <c r="P26" s="334"/>
      <c r="Q26" s="929"/>
      <c r="R26" s="729"/>
      <c r="S26" s="200" t="s">
        <v>121</v>
      </c>
      <c r="T26" s="200" t="s">
        <v>122</v>
      </c>
      <c r="U26" s="925"/>
      <c r="V26" s="502"/>
      <c r="W26" s="420"/>
      <c r="X26" s="420"/>
      <c r="Y26" s="460"/>
      <c r="Z26" s="475"/>
      <c r="AA26" s="478"/>
      <c r="AB26" s="420"/>
      <c r="AC26" s="412"/>
      <c r="AD26" s="942"/>
      <c r="AE26" s="524"/>
      <c r="AF26" s="420"/>
      <c r="AG26" s="936"/>
      <c r="AH26" s="38" t="s">
        <v>102</v>
      </c>
      <c r="AI26" s="38" t="s">
        <v>123</v>
      </c>
      <c r="AJ26" s="38" t="s">
        <v>124</v>
      </c>
      <c r="AK26" s="38" t="s">
        <v>125</v>
      </c>
      <c r="AL26" s="38" t="s">
        <v>126</v>
      </c>
      <c r="AM26" s="38"/>
      <c r="AN26" s="38"/>
      <c r="AO26" s="38" t="s">
        <v>127</v>
      </c>
      <c r="AP26" s="38"/>
      <c r="AQ26"/>
      <c r="AR26"/>
      <c r="AS26"/>
      <c r="AT26"/>
      <c r="AU26"/>
      <c r="AV26"/>
      <c r="AW26"/>
      <c r="AX26"/>
      <c r="AY26"/>
      <c r="AZ26"/>
      <c r="BA26"/>
      <c r="BB26"/>
      <c r="BC26"/>
      <c r="BD26"/>
      <c r="BE26"/>
      <c r="BF26"/>
      <c r="BG26"/>
      <c r="BH26"/>
      <c r="BI26"/>
      <c r="BJ26"/>
      <c r="BK26"/>
      <c r="BL26"/>
      <c r="BM26"/>
      <c r="BN26"/>
      <c r="BO26"/>
      <c r="BP26"/>
    </row>
    <row r="27" spans="1:68" s="199" customFormat="1" ht="86.25" customHeight="1" x14ac:dyDescent="0.25">
      <c r="A27" s="418"/>
      <c r="B27" s="931"/>
      <c r="C27" s="933"/>
      <c r="D27" s="405"/>
      <c r="E27" s="55" t="s">
        <v>128</v>
      </c>
      <c r="F27" s="412"/>
      <c r="G27" s="406"/>
      <c r="H27" s="406"/>
      <c r="I27" s="201"/>
      <c r="J27" s="928"/>
      <c r="K27" s="524"/>
      <c r="L27" s="162" t="s">
        <v>194</v>
      </c>
      <c r="M27" s="54" t="s">
        <v>130</v>
      </c>
      <c r="N27" s="23">
        <f>IF(M27="PREVENIR",15,IF(M27="DETECTAR",10,IF(M27="NO ES UN CONTROL",0,"")))</f>
        <v>15</v>
      </c>
      <c r="O27" s="462" t="str">
        <f>IF(O24&lt;86,"DÉBIL",IF(O24&lt;96,"MODERADO",IF(O24&lt;101,"FUERTE","")))</f>
        <v>FUERTE</v>
      </c>
      <c r="P27" s="334"/>
      <c r="Q27" s="423" t="str">
        <f>IF(AND(O27="FUERTE",P24="FUERTE (SIEMPRE SE EJECUTA)"),"FUERTE",IF(OR(O27="DÉBIL",P24="DÉBIL (NO SE EJECUTA)"),"DÉBIL",IF(OR(O27="MODERADO",P24="MODERADO (ALGUNAS VECES)"),"MODERADO")))</f>
        <v>FUERTE</v>
      </c>
      <c r="R27" s="712" t="str">
        <f>IF(AND(O27="FUERTE",P24="FUERTE (SIEMPRE SE EJECUTA)"),"NO","SÍ")</f>
        <v>NO</v>
      </c>
      <c r="S27" s="425">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92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925"/>
      <c r="V27" s="502"/>
      <c r="W27" s="420"/>
      <c r="X27" s="420"/>
      <c r="Y27" s="460"/>
      <c r="Z27" s="476"/>
      <c r="AA27" s="478"/>
      <c r="AB27" s="420"/>
      <c r="AC27" s="412"/>
      <c r="AD27" s="942"/>
      <c r="AE27" s="524"/>
      <c r="AF27" s="420" t="s">
        <v>582</v>
      </c>
      <c r="AG27" s="936"/>
      <c r="AH27" s="38" t="s">
        <v>100</v>
      </c>
      <c r="AI27" s="38"/>
      <c r="AJ27" s="38" t="s">
        <v>94</v>
      </c>
      <c r="AK27" s="38" t="s">
        <v>132</v>
      </c>
      <c r="AL27" s="38"/>
      <c r="AM27" s="38"/>
      <c r="AN27" s="38"/>
      <c r="AO27" s="38" t="s">
        <v>133</v>
      </c>
      <c r="AP27" s="38"/>
      <c r="AQ27"/>
      <c r="AR27"/>
      <c r="AS27"/>
      <c r="AT27"/>
      <c r="AU27"/>
      <c r="AV27"/>
      <c r="AW27"/>
      <c r="AX27"/>
      <c r="AY27"/>
      <c r="AZ27"/>
      <c r="BA27"/>
      <c r="BB27"/>
      <c r="BC27"/>
      <c r="BD27"/>
      <c r="BE27"/>
      <c r="BF27"/>
      <c r="BG27"/>
      <c r="BH27"/>
      <c r="BI27"/>
      <c r="BJ27"/>
      <c r="BK27"/>
      <c r="BL27"/>
      <c r="BM27"/>
      <c r="BN27"/>
      <c r="BO27"/>
      <c r="BP27"/>
    </row>
    <row r="28" spans="1:68" s="199" customFormat="1" ht="75.75" customHeight="1" x14ac:dyDescent="0.25">
      <c r="A28" s="418"/>
      <c r="B28" s="931"/>
      <c r="C28" s="933"/>
      <c r="D28" s="405"/>
      <c r="E28" s="460" t="s">
        <v>583</v>
      </c>
      <c r="F28" s="412"/>
      <c r="G28" s="406"/>
      <c r="H28" s="406"/>
      <c r="I28" s="201"/>
      <c r="J28" s="928"/>
      <c r="K28" s="524"/>
      <c r="L28" s="162" t="s">
        <v>135</v>
      </c>
      <c r="M28" s="54" t="s">
        <v>34</v>
      </c>
      <c r="N28" s="23">
        <f>IF(M28="CONFIABLE",15,IF(M28="NO CONFIABLE",0,""))</f>
        <v>15</v>
      </c>
      <c r="O28" s="463"/>
      <c r="P28" s="334"/>
      <c r="Q28" s="423"/>
      <c r="R28" s="712"/>
      <c r="S28" s="425"/>
      <c r="T28" s="465"/>
      <c r="U28" s="925"/>
      <c r="V28" s="502"/>
      <c r="W28" s="420"/>
      <c r="X28" s="420"/>
      <c r="Y28" s="460"/>
      <c r="Z28" s="75" t="s">
        <v>136</v>
      </c>
      <c r="AA28" s="478"/>
      <c r="AB28" s="420"/>
      <c r="AC28" s="412"/>
      <c r="AD28" s="942"/>
      <c r="AE28" s="524"/>
      <c r="AF28" s="420"/>
      <c r="AG28" s="936"/>
      <c r="AH28" s="38" t="s">
        <v>137</v>
      </c>
      <c r="AI28" s="38"/>
      <c r="AJ28" s="38" t="s">
        <v>138</v>
      </c>
      <c r="AK28" s="38" t="s">
        <v>130</v>
      </c>
      <c r="AL28" s="38" t="s">
        <v>139</v>
      </c>
      <c r="AM28" s="38"/>
      <c r="AN28" s="38"/>
      <c r="AO28" s="38" t="s">
        <v>101</v>
      </c>
      <c r="AP28" s="38"/>
      <c r="AQ28"/>
      <c r="AR28"/>
      <c r="AS28"/>
      <c r="AT28"/>
      <c r="AU28"/>
      <c r="AV28"/>
      <c r="AW28"/>
      <c r="AX28"/>
      <c r="AY28"/>
      <c r="AZ28"/>
      <c r="BA28"/>
      <c r="BB28"/>
      <c r="BC28"/>
      <c r="BD28"/>
      <c r="BE28"/>
      <c r="BF28"/>
      <c r="BG28"/>
      <c r="BH28"/>
      <c r="BI28"/>
      <c r="BJ28"/>
      <c r="BK28"/>
      <c r="BL28"/>
      <c r="BM28"/>
      <c r="BN28"/>
      <c r="BO28"/>
      <c r="BP28"/>
    </row>
    <row r="29" spans="1:68" s="199" customFormat="1" ht="66.75" customHeight="1" x14ac:dyDescent="0.25">
      <c r="A29" s="418"/>
      <c r="B29" s="931"/>
      <c r="C29" s="933"/>
      <c r="D29" s="405"/>
      <c r="E29" s="460"/>
      <c r="F29" s="412"/>
      <c r="G29" s="406"/>
      <c r="H29" s="406"/>
      <c r="I29" s="201"/>
      <c r="J29" s="928"/>
      <c r="K29" s="524"/>
      <c r="L29" s="162" t="s">
        <v>140</v>
      </c>
      <c r="M29" s="54" t="s">
        <v>43</v>
      </c>
      <c r="N29" s="23">
        <f>IF(M29="SE INVESTIGAN Y SE RESUELVEN OPORTUNAMENTE",15,IF(M29="NO SE INVESTIGAN Y SE RESUELVEN OPORTUNAMENTE",0,""))</f>
        <v>15</v>
      </c>
      <c r="O29" s="463"/>
      <c r="P29" s="334"/>
      <c r="Q29" s="423"/>
      <c r="R29" s="712"/>
      <c r="S29" s="425"/>
      <c r="T29" s="465"/>
      <c r="U29" s="925"/>
      <c r="V29" s="502"/>
      <c r="W29" s="420"/>
      <c r="X29" s="420"/>
      <c r="Y29" s="460"/>
      <c r="Z29" s="457" t="s">
        <v>584</v>
      </c>
      <c r="AA29" s="478"/>
      <c r="AB29" s="420"/>
      <c r="AC29" s="412"/>
      <c r="AD29" s="942"/>
      <c r="AE29" s="524"/>
      <c r="AF29" s="420"/>
      <c r="AG29" s="936"/>
      <c r="AH29" s="38" t="s">
        <v>116</v>
      </c>
      <c r="AI29" s="38"/>
      <c r="AJ29" s="38"/>
      <c r="AK29" s="38"/>
      <c r="AL29" s="38"/>
      <c r="AM29" s="38"/>
      <c r="AN29" s="38"/>
      <c r="AO29" s="38" t="s">
        <v>142</v>
      </c>
      <c r="AP29" s="38"/>
      <c r="AQ29"/>
      <c r="AR29"/>
      <c r="AS29"/>
      <c r="AT29"/>
      <c r="AU29"/>
      <c r="AV29"/>
      <c r="AW29"/>
      <c r="AX29"/>
      <c r="AY29"/>
      <c r="AZ29"/>
      <c r="BA29"/>
      <c r="BB29"/>
      <c r="BC29"/>
      <c r="BD29"/>
      <c r="BE29"/>
      <c r="BF29"/>
      <c r="BG29"/>
      <c r="BH29"/>
      <c r="BI29"/>
      <c r="BJ29"/>
      <c r="BK29"/>
      <c r="BL29"/>
      <c r="BM29"/>
      <c r="BN29"/>
      <c r="BO29"/>
      <c r="BP29"/>
    </row>
    <row r="30" spans="1:68" s="199" customFormat="1" ht="102" customHeight="1" x14ac:dyDescent="0.25">
      <c r="A30" s="506"/>
      <c r="B30" s="932"/>
      <c r="C30" s="934"/>
      <c r="D30" s="482"/>
      <c r="E30" s="461"/>
      <c r="F30" s="474"/>
      <c r="G30" s="456"/>
      <c r="H30" s="456"/>
      <c r="I30" s="201"/>
      <c r="J30" s="928"/>
      <c r="K30" s="583"/>
      <c r="L30" s="164" t="s">
        <v>143</v>
      </c>
      <c r="M30" s="57" t="s">
        <v>54</v>
      </c>
      <c r="N30" s="29">
        <f>IF(M30="COMPLETA",10,IF(M30="INCOMPLETA",5,IF(M30="NO EXISTE",0,"")))</f>
        <v>10</v>
      </c>
      <c r="O30" s="463"/>
      <c r="P30" s="335"/>
      <c r="Q30" s="920"/>
      <c r="R30" s="713"/>
      <c r="S30" s="921"/>
      <c r="T30" s="465"/>
      <c r="U30" s="926"/>
      <c r="V30" s="502"/>
      <c r="W30" s="457"/>
      <c r="X30" s="457"/>
      <c r="Y30" s="461"/>
      <c r="Z30" s="461"/>
      <c r="AA30" s="479"/>
      <c r="AB30" s="457"/>
      <c r="AC30" s="474"/>
      <c r="AD30" s="943"/>
      <c r="AE30" s="583"/>
      <c r="AF30" s="457"/>
      <c r="AG30" s="937"/>
      <c r="AH30" s="38"/>
      <c r="AI30" s="38"/>
      <c r="AJ30" s="38"/>
      <c r="AK30" s="38"/>
      <c r="AL30" s="38"/>
      <c r="AM30" s="38"/>
      <c r="AN30" s="38"/>
      <c r="AO30" s="38" t="s">
        <v>144</v>
      </c>
      <c r="AP30" s="38"/>
      <c r="AQ30"/>
      <c r="AR30"/>
      <c r="AS30"/>
      <c r="AT30"/>
      <c r="AU30"/>
      <c r="AV30"/>
      <c r="AW30"/>
      <c r="AX30"/>
      <c r="AY30"/>
      <c r="AZ30"/>
      <c r="BA30"/>
      <c r="BB30"/>
      <c r="BC30"/>
      <c r="BD30"/>
      <c r="BE30"/>
      <c r="BF30"/>
      <c r="BG30"/>
      <c r="BH30"/>
      <c r="BI30"/>
      <c r="BJ30"/>
      <c r="BK30"/>
      <c r="BL30"/>
      <c r="BM30"/>
      <c r="BN30"/>
      <c r="BO30"/>
      <c r="BP30"/>
    </row>
    <row r="31" spans="1:68" ht="41.25" customHeight="1" x14ac:dyDescent="0.25">
      <c r="A31" s="418" t="s">
        <v>541</v>
      </c>
      <c r="B31" s="930" t="s">
        <v>542</v>
      </c>
      <c r="C31" s="419" t="s">
        <v>585</v>
      </c>
      <c r="D31" s="404" t="s">
        <v>94</v>
      </c>
      <c r="E31" s="457" t="s">
        <v>586</v>
      </c>
      <c r="F31" s="420" t="s">
        <v>587</v>
      </c>
      <c r="G31" s="406" t="s">
        <v>19</v>
      </c>
      <c r="H31" s="406" t="s">
        <v>24</v>
      </c>
      <c r="I31" s="52" t="str">
        <f>CONCATENATE(G31,H31)</f>
        <v>POSIBLEMODERADO</v>
      </c>
      <c r="J31" s="326" t="str">
        <f>I32</f>
        <v>3. ALTO</v>
      </c>
      <c r="K31" s="524" t="s">
        <v>588</v>
      </c>
      <c r="L31" s="161" t="s">
        <v>99</v>
      </c>
      <c r="M31" s="53" t="s">
        <v>9</v>
      </c>
      <c r="N31" s="19">
        <f>IF(M31="ASIGNADO",15,IF(M31="NO ASIGNADO",0,""))</f>
        <v>15</v>
      </c>
      <c r="O31" s="488">
        <f>SUM(N31:N37)</f>
        <v>100</v>
      </c>
      <c r="P31" s="333" t="s">
        <v>73</v>
      </c>
      <c r="Q31" s="410">
        <f>IF(Q34="DÉBIL",0,IF(Q34="MODERADO",50,IF(Q34="FUERTE",100,"")))</f>
        <v>100</v>
      </c>
      <c r="R31" s="728"/>
      <c r="S31" s="416" t="s">
        <v>100</v>
      </c>
      <c r="T31" s="416" t="s">
        <v>100</v>
      </c>
      <c r="U31" s="405" t="s">
        <v>142</v>
      </c>
      <c r="V31" s="501" t="s">
        <v>123</v>
      </c>
      <c r="W31" s="420" t="s">
        <v>547</v>
      </c>
      <c r="X31" s="420" t="s">
        <v>576</v>
      </c>
      <c r="Y31" s="420" t="s">
        <v>589</v>
      </c>
      <c r="Z31" s="474">
        <v>2021</v>
      </c>
      <c r="AA31" s="477" t="s">
        <v>106</v>
      </c>
      <c r="AB31" s="420" t="s">
        <v>578</v>
      </c>
      <c r="AC31" s="414">
        <v>44316</v>
      </c>
      <c r="AD31" s="938" t="s">
        <v>590</v>
      </c>
      <c r="AE31" s="524" t="s">
        <v>591</v>
      </c>
      <c r="AF31" s="420" t="s">
        <v>592</v>
      </c>
      <c r="AG31" s="935" t="s">
        <v>593</v>
      </c>
      <c r="AH31" s="38" t="s">
        <v>112</v>
      </c>
      <c r="AI31" s="38" t="s">
        <v>113</v>
      </c>
      <c r="AJ31" s="38" t="s">
        <v>24</v>
      </c>
      <c r="AK31" s="38" t="s">
        <v>77</v>
      </c>
      <c r="AL31" s="38" t="s">
        <v>24</v>
      </c>
      <c r="AM31" s="38"/>
      <c r="AN31" s="38" t="s">
        <v>106</v>
      </c>
      <c r="AO31" s="38" t="s">
        <v>114</v>
      </c>
      <c r="AP31" s="38"/>
    </row>
    <row r="32" spans="1:68" ht="55.5" customHeight="1" x14ac:dyDescent="0.25">
      <c r="A32" s="418"/>
      <c r="B32" s="931"/>
      <c r="C32" s="933"/>
      <c r="D32" s="405"/>
      <c r="E32" s="460"/>
      <c r="F32" s="412"/>
      <c r="G32" s="406"/>
      <c r="H32" s="406"/>
      <c r="I32" s="52"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3. ALTO</v>
      </c>
      <c r="J32" s="327"/>
      <c r="K32" s="524"/>
      <c r="L32" s="162" t="s">
        <v>115</v>
      </c>
      <c r="M32" s="54" t="s">
        <v>22</v>
      </c>
      <c r="N32" s="23">
        <f>IF(M32="ADECUADO",15,IF(M32="INADECUADO",0,""))</f>
        <v>15</v>
      </c>
      <c r="O32" s="489"/>
      <c r="P32" s="334"/>
      <c r="Q32" s="410"/>
      <c r="R32" s="729"/>
      <c r="S32" s="416"/>
      <c r="T32" s="416"/>
      <c r="U32" s="405"/>
      <c r="V32" s="502"/>
      <c r="W32" s="420"/>
      <c r="X32" s="420"/>
      <c r="Y32" s="420"/>
      <c r="Z32" s="475"/>
      <c r="AA32" s="478"/>
      <c r="AB32" s="420"/>
      <c r="AC32" s="412"/>
      <c r="AD32" s="939"/>
      <c r="AE32" s="524"/>
      <c r="AF32" s="420"/>
      <c r="AG32" s="936"/>
      <c r="AH32" s="38" t="s">
        <v>100</v>
      </c>
      <c r="AI32" s="38" t="s">
        <v>116</v>
      </c>
      <c r="AJ32" s="38"/>
      <c r="AK32" s="38"/>
      <c r="AL32" s="38" t="s">
        <v>97</v>
      </c>
      <c r="AM32" s="38"/>
      <c r="AN32" s="38" t="s">
        <v>117</v>
      </c>
      <c r="AO32" s="38" t="s">
        <v>118</v>
      </c>
      <c r="AP32" s="38"/>
    </row>
    <row r="33" spans="1:74" ht="69" customHeight="1" x14ac:dyDescent="0.25">
      <c r="A33" s="418"/>
      <c r="B33" s="931"/>
      <c r="C33" s="933"/>
      <c r="D33" s="405"/>
      <c r="E33" s="460"/>
      <c r="F33" s="412"/>
      <c r="G33" s="406"/>
      <c r="H33" s="406"/>
      <c r="I33" s="52"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327"/>
      <c r="K33" s="524"/>
      <c r="L33" s="163" t="s">
        <v>119</v>
      </c>
      <c r="M33" s="54" t="s">
        <v>120</v>
      </c>
      <c r="N33" s="23">
        <f>IF(M33="OPORTUNA",15,IF(M33="INOPORTUNA",0,""))</f>
        <v>15</v>
      </c>
      <c r="O33" s="489"/>
      <c r="P33" s="334"/>
      <c r="Q33" s="410"/>
      <c r="R33" s="729"/>
      <c r="S33" s="25" t="s">
        <v>121</v>
      </c>
      <c r="T33" s="25" t="s">
        <v>122</v>
      </c>
      <c r="U33" s="405"/>
      <c r="V33" s="502"/>
      <c r="W33" s="420"/>
      <c r="X33" s="420"/>
      <c r="Y33" s="420"/>
      <c r="Z33" s="475"/>
      <c r="AA33" s="478"/>
      <c r="AB33" s="420"/>
      <c r="AC33" s="412"/>
      <c r="AD33" s="939"/>
      <c r="AE33" s="524"/>
      <c r="AF33" s="420"/>
      <c r="AG33" s="936"/>
      <c r="AH33" s="38" t="s">
        <v>102</v>
      </c>
      <c r="AI33" s="38" t="s">
        <v>123</v>
      </c>
      <c r="AJ33" s="38" t="s">
        <v>124</v>
      </c>
      <c r="AK33" s="38" t="s">
        <v>125</v>
      </c>
      <c r="AL33" s="38" t="s">
        <v>126</v>
      </c>
      <c r="AM33" s="38"/>
      <c r="AN33" s="38"/>
      <c r="AO33" s="38" t="s">
        <v>127</v>
      </c>
      <c r="AP33" s="38"/>
    </row>
    <row r="34" spans="1:74" ht="86.25" customHeight="1" x14ac:dyDescent="0.25">
      <c r="A34" s="418"/>
      <c r="B34" s="931"/>
      <c r="C34" s="933"/>
      <c r="D34" s="405"/>
      <c r="E34" s="55" t="s">
        <v>128</v>
      </c>
      <c r="F34" s="412"/>
      <c r="G34" s="406"/>
      <c r="H34" s="406"/>
      <c r="I34" s="52"/>
      <c r="J34" s="327"/>
      <c r="K34" s="524"/>
      <c r="L34" s="162" t="s">
        <v>194</v>
      </c>
      <c r="M34" s="54" t="s">
        <v>130</v>
      </c>
      <c r="N34" s="23">
        <f>IF(M34="PREVENIR",15,IF(M34="DETECTAR",10,IF(M34="NO ES UN CONTROL",0,"")))</f>
        <v>15</v>
      </c>
      <c r="O34" s="462" t="str">
        <f>IF(O31&lt;86,"DÉBIL",IF(O31&lt;96,"MODERADO",IF(O31&lt;101,"FUERTE","")))</f>
        <v>FUERTE</v>
      </c>
      <c r="P34" s="334"/>
      <c r="Q34" s="424" t="str">
        <f>IF(AND(O34="FUERTE",P31="FUERTE (SIEMPRE SE EJECUTA)"),"FUERTE",IF(OR(O34="DÉBIL",P31="DÉBIL (NO SE EJECUTA)"),"DÉBIL",IF(OR(O34="MODERADO",P31="MODERADO (ALGUNAS VECES)"),"MODERADO")))</f>
        <v>FUERTE</v>
      </c>
      <c r="R34" s="712" t="str">
        <f>IF(AND(O34="FUERTE",P31="FUERTE (SIEMPRE SE EJECUTA)"),"NO","SÍ")</f>
        <v>NO</v>
      </c>
      <c r="S34"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34"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34" s="405"/>
      <c r="V34" s="502"/>
      <c r="W34" s="420"/>
      <c r="X34" s="420"/>
      <c r="Y34" s="420"/>
      <c r="Z34" s="476"/>
      <c r="AA34" s="478"/>
      <c r="AB34" s="420"/>
      <c r="AC34" s="412"/>
      <c r="AD34" s="939"/>
      <c r="AE34" s="524"/>
      <c r="AF34" s="420" t="s">
        <v>594</v>
      </c>
      <c r="AG34" s="936"/>
      <c r="AH34" s="38" t="s">
        <v>100</v>
      </c>
      <c r="AI34" s="38"/>
      <c r="AJ34" s="38" t="s">
        <v>94</v>
      </c>
      <c r="AK34" s="38" t="s">
        <v>132</v>
      </c>
      <c r="AL34" s="38"/>
      <c r="AM34" s="38"/>
      <c r="AN34" s="38"/>
      <c r="AO34" s="38" t="s">
        <v>133</v>
      </c>
      <c r="AP34" s="38"/>
    </row>
    <row r="35" spans="1:74" ht="75.75" customHeight="1" x14ac:dyDescent="0.25">
      <c r="A35" s="418"/>
      <c r="B35" s="931"/>
      <c r="C35" s="933"/>
      <c r="D35" s="405"/>
      <c r="E35" s="460" t="s">
        <v>595</v>
      </c>
      <c r="F35" s="412"/>
      <c r="G35" s="406"/>
      <c r="H35" s="406"/>
      <c r="I35" s="52"/>
      <c r="J35" s="327"/>
      <c r="K35" s="524"/>
      <c r="L35" s="162" t="s">
        <v>135</v>
      </c>
      <c r="M35" s="54" t="s">
        <v>34</v>
      </c>
      <c r="N35" s="23">
        <f>IF(M35="CONFIABLE",15,IF(M35="NO CONFIABLE",0,""))</f>
        <v>15</v>
      </c>
      <c r="O35" s="463"/>
      <c r="P35" s="334"/>
      <c r="Q35" s="424"/>
      <c r="R35" s="712"/>
      <c r="S35" s="411"/>
      <c r="T35" s="468"/>
      <c r="U35" s="405"/>
      <c r="V35" s="502"/>
      <c r="W35" s="420"/>
      <c r="X35" s="420"/>
      <c r="Y35" s="420"/>
      <c r="Z35" s="55" t="s">
        <v>136</v>
      </c>
      <c r="AA35" s="478"/>
      <c r="AB35" s="420"/>
      <c r="AC35" s="412"/>
      <c r="AD35" s="939"/>
      <c r="AE35" s="524"/>
      <c r="AF35" s="420"/>
      <c r="AG35" s="936"/>
      <c r="AH35" s="38" t="s">
        <v>137</v>
      </c>
      <c r="AI35" s="38"/>
      <c r="AJ35" s="38" t="s">
        <v>138</v>
      </c>
      <c r="AK35" s="38" t="s">
        <v>130</v>
      </c>
      <c r="AL35" s="38" t="s">
        <v>139</v>
      </c>
      <c r="AM35" s="38"/>
      <c r="AN35" s="38"/>
      <c r="AO35" s="38" t="s">
        <v>101</v>
      </c>
      <c r="AP35" s="38"/>
    </row>
    <row r="36" spans="1:74" ht="66.75" customHeight="1" x14ac:dyDescent="0.25">
      <c r="A36" s="418"/>
      <c r="B36" s="931"/>
      <c r="C36" s="933"/>
      <c r="D36" s="405"/>
      <c r="E36" s="460"/>
      <c r="F36" s="412"/>
      <c r="G36" s="406"/>
      <c r="H36" s="406"/>
      <c r="I36" s="52"/>
      <c r="J36" s="327"/>
      <c r="K36" s="524"/>
      <c r="L36" s="162" t="s">
        <v>140</v>
      </c>
      <c r="M36" s="54" t="s">
        <v>43</v>
      </c>
      <c r="N36" s="23">
        <f>IF(M36="SE INVESTIGAN Y SE RESUELVEN OPORTUNAMENTE",15,IF(M36="NO SE INVESTIGAN Y SE RESUELVEN OPORTUNAMENTE",0,""))</f>
        <v>15</v>
      </c>
      <c r="O36" s="463"/>
      <c r="P36" s="334"/>
      <c r="Q36" s="424"/>
      <c r="R36" s="712"/>
      <c r="S36" s="411"/>
      <c r="T36" s="468"/>
      <c r="U36" s="405"/>
      <c r="V36" s="502"/>
      <c r="W36" s="420"/>
      <c r="X36" s="420"/>
      <c r="Y36" s="420"/>
      <c r="Z36" s="457" t="s">
        <v>596</v>
      </c>
      <c r="AA36" s="478"/>
      <c r="AB36" s="420"/>
      <c r="AC36" s="412"/>
      <c r="AD36" s="939"/>
      <c r="AE36" s="524"/>
      <c r="AF36" s="420"/>
      <c r="AG36" s="936"/>
      <c r="AH36" s="38" t="s">
        <v>116</v>
      </c>
      <c r="AI36" s="38"/>
      <c r="AJ36" s="38"/>
      <c r="AK36" s="38"/>
      <c r="AL36" s="38"/>
      <c r="AM36" s="38"/>
      <c r="AN36" s="38"/>
      <c r="AO36" s="38" t="s">
        <v>142</v>
      </c>
      <c r="AP36" s="38"/>
    </row>
    <row r="37" spans="1:74" ht="297.75" customHeight="1" x14ac:dyDescent="0.25">
      <c r="A37" s="506"/>
      <c r="B37" s="932"/>
      <c r="C37" s="934"/>
      <c r="D37" s="482"/>
      <c r="E37" s="461"/>
      <c r="F37" s="474"/>
      <c r="G37" s="456"/>
      <c r="H37" s="456"/>
      <c r="I37" s="52"/>
      <c r="J37" s="327"/>
      <c r="K37" s="583"/>
      <c r="L37" s="164" t="s">
        <v>143</v>
      </c>
      <c r="M37" s="57" t="s">
        <v>54</v>
      </c>
      <c r="N37" s="29">
        <f>IF(M37="COMPLETA",10,IF(M37="INCOMPLETA",5,IF(M37="NO EXISTE",0,"")))</f>
        <v>10</v>
      </c>
      <c r="O37" s="463"/>
      <c r="P37" s="335"/>
      <c r="Q37" s="464"/>
      <c r="R37" s="713"/>
      <c r="S37" s="467"/>
      <c r="T37" s="468"/>
      <c r="U37" s="482"/>
      <c r="V37" s="502"/>
      <c r="W37" s="457"/>
      <c r="X37" s="457"/>
      <c r="Y37" s="457"/>
      <c r="Z37" s="461"/>
      <c r="AA37" s="479"/>
      <c r="AB37" s="457"/>
      <c r="AC37" s="474"/>
      <c r="AD37" s="940"/>
      <c r="AE37" s="583"/>
      <c r="AF37" s="457"/>
      <c r="AG37" s="937"/>
      <c r="AH37" s="38"/>
      <c r="AI37" s="38"/>
      <c r="AJ37" s="38"/>
      <c r="AK37" s="38"/>
      <c r="AL37" s="38"/>
      <c r="AM37" s="38"/>
      <c r="AN37" s="38"/>
      <c r="AO37" s="38" t="s">
        <v>144</v>
      </c>
      <c r="AP37" s="38"/>
    </row>
    <row r="38" spans="1:74" s="199" customFormat="1" ht="41.25" customHeight="1" x14ac:dyDescent="0.25">
      <c r="A38" s="418" t="s">
        <v>541</v>
      </c>
      <c r="B38" s="930" t="s">
        <v>542</v>
      </c>
      <c r="C38" s="419" t="s">
        <v>597</v>
      </c>
      <c r="D38" s="404" t="s">
        <v>94</v>
      </c>
      <c r="E38" s="457" t="s">
        <v>598</v>
      </c>
      <c r="F38" s="420" t="s">
        <v>599</v>
      </c>
      <c r="G38" s="406" t="s">
        <v>25</v>
      </c>
      <c r="H38" s="406" t="s">
        <v>24</v>
      </c>
      <c r="I38" s="201" t="str">
        <f>CONCATENATE(G38,H38)</f>
        <v>PROBABLEMODERADO</v>
      </c>
      <c r="J38" s="927" t="str">
        <f>I39</f>
        <v>5. ALTO</v>
      </c>
      <c r="K38" s="524" t="s">
        <v>600</v>
      </c>
      <c r="L38" s="161" t="s">
        <v>99</v>
      </c>
      <c r="M38" s="53" t="s">
        <v>9</v>
      </c>
      <c r="N38" s="19">
        <f>IF(M38="ASIGNADO",15,IF(M38="NO ASIGNADO",0,""))</f>
        <v>15</v>
      </c>
      <c r="O38" s="488">
        <f>SUM(N38:N44)</f>
        <v>85</v>
      </c>
      <c r="P38" s="333" t="s">
        <v>73</v>
      </c>
      <c r="Q38" s="929">
        <f>IF(Q41="DÉBIL",0,IF(Q41="MODERADO",50,IF(Q41="FUERTE",100,"")))</f>
        <v>0</v>
      </c>
      <c r="R38" s="728"/>
      <c r="S38" s="416" t="s">
        <v>100</v>
      </c>
      <c r="T38" s="416" t="s">
        <v>100</v>
      </c>
      <c r="U38" s="925" t="s">
        <v>144</v>
      </c>
      <c r="V38" s="501" t="s">
        <v>123</v>
      </c>
      <c r="W38" s="420" t="s">
        <v>547</v>
      </c>
      <c r="X38" s="420" t="s">
        <v>601</v>
      </c>
      <c r="Y38" s="457" t="s">
        <v>602</v>
      </c>
      <c r="Z38" s="474">
        <v>2021</v>
      </c>
      <c r="AA38" s="477" t="s">
        <v>106</v>
      </c>
      <c r="AB38" s="420" t="s">
        <v>603</v>
      </c>
      <c r="AC38" s="414">
        <v>44316</v>
      </c>
      <c r="AD38" s="922" t="s">
        <v>604</v>
      </c>
      <c r="AE38" s="524" t="s">
        <v>605</v>
      </c>
      <c r="AF38" s="420" t="s">
        <v>606</v>
      </c>
      <c r="AG38" s="524" t="s">
        <v>607</v>
      </c>
      <c r="AH38" s="38" t="s">
        <v>112</v>
      </c>
      <c r="AI38" s="38" t="s">
        <v>113</v>
      </c>
      <c r="AJ38" s="38" t="s">
        <v>24</v>
      </c>
      <c r="AK38" s="38" t="s">
        <v>77</v>
      </c>
      <c r="AL38" s="38" t="s">
        <v>24</v>
      </c>
      <c r="AM38" s="38"/>
      <c r="AN38" s="38" t="s">
        <v>106</v>
      </c>
      <c r="AO38" s="38" t="s">
        <v>114</v>
      </c>
      <c r="AP38" s="38"/>
      <c r="AQ38"/>
      <c r="AR38"/>
      <c r="AS38"/>
      <c r="AT38"/>
      <c r="AU38"/>
      <c r="AV38"/>
      <c r="AW38"/>
      <c r="AX38"/>
      <c r="AY38"/>
      <c r="AZ38"/>
      <c r="BA38"/>
      <c r="BB38"/>
      <c r="BC38"/>
      <c r="BD38"/>
      <c r="BE38"/>
      <c r="BF38"/>
      <c r="BG38"/>
      <c r="BH38"/>
      <c r="BI38"/>
      <c r="BJ38"/>
      <c r="BK38"/>
      <c r="BL38"/>
      <c r="BM38"/>
      <c r="BN38"/>
      <c r="BO38"/>
      <c r="BP38"/>
      <c r="BQ38"/>
      <c r="BR38"/>
      <c r="BS38"/>
      <c r="BT38"/>
      <c r="BU38"/>
      <c r="BV38"/>
    </row>
    <row r="39" spans="1:74" s="199" customFormat="1" ht="55.5" customHeight="1" x14ac:dyDescent="0.25">
      <c r="A39" s="418"/>
      <c r="B39" s="931"/>
      <c r="C39" s="933"/>
      <c r="D39" s="405"/>
      <c r="E39" s="460"/>
      <c r="F39" s="412"/>
      <c r="G39" s="406"/>
      <c r="H39" s="406"/>
      <c r="I39" s="201" t="str">
        <f>IF(I38="RARA VEZINSIGNIFICANTE","1. BAJO",IF(I38="RARA VEZMENOR","2. BAJO",IF(I38="IMPROBABLEINSIGNIFICANTE","3. BAJO",IF(I38="IMPROBABLEMENOR","4. BAJO",IF(I38="POSIBLEINSIGNIFICANTE","5. BAJO",IF(I38="RARA VEZMODERADO","1. MODERADO",IF(I38="IMPROBABLEMODERADO","2. MODERADO",IF(I38="POSIBLEMENOR","3. MODERADO",IF(I38="PROBABLEINSIGNIFICANTE","4. MODERADO",IF(I38="RARA VEZMAYOR","1. ALTO",IF(I38="IMPROBABLEMAYOR","2. ALTO",IF(I38="POSIBLEMODERADO","3. ALTO",IF(I38="PROBABLEMENOR","4. ALTO",IF(I38="PROBABLEMODERADO","5. ALTO",IF(I38="CASI SEGUROINSIGNIFICANTE","6. ALTO",IF(I38="CASI SEGUROMENOR","7. ALTO",IF(I38="RARA VEZCATASTRÓFICO","1. EXTREMO",IF(I38="IMPROBABLECATASTRÓFICO","2. EXTREMO",IF(I38="POSIBLEMAYOR","3. EXTREMO",IF(I38="POSIBLECATASTRÓFICO","4. EXTREMO",IF(I38="PROBABLEMAYOR","5. EXTREMO",IF(I38="PROBABLECATASTRÓFICO","6. EXTREMO",IF(I38="CASI SEGUROMODERADO","7. EXTREMO",IF(I38="CASI SEGUROMAYOR","8. EXTREMO",IF(I38="CASI SEGUROCATASTRÓFICO","9. EXTREMO","")))))))))))))))))))))))))</f>
        <v>5. ALTO</v>
      </c>
      <c r="J39" s="928"/>
      <c r="K39" s="524"/>
      <c r="L39" s="162" t="s">
        <v>115</v>
      </c>
      <c r="M39" s="54" t="s">
        <v>22</v>
      </c>
      <c r="N39" s="23">
        <f>IF(M39="ADECUADO",15,IF(M39="INADECUADO",0,""))</f>
        <v>15</v>
      </c>
      <c r="O39" s="489"/>
      <c r="P39" s="334"/>
      <c r="Q39" s="929"/>
      <c r="R39" s="729"/>
      <c r="S39" s="416"/>
      <c r="T39" s="416"/>
      <c r="U39" s="925"/>
      <c r="V39" s="502"/>
      <c r="W39" s="420"/>
      <c r="X39" s="420"/>
      <c r="Y39" s="460"/>
      <c r="Z39" s="475"/>
      <c r="AA39" s="478"/>
      <c r="AB39" s="420"/>
      <c r="AC39" s="412"/>
      <c r="AD39" s="923"/>
      <c r="AE39" s="524"/>
      <c r="AF39" s="420"/>
      <c r="AG39" s="918"/>
      <c r="AH39" s="38" t="s">
        <v>100</v>
      </c>
      <c r="AI39" s="38" t="s">
        <v>116</v>
      </c>
      <c r="AJ39" s="38"/>
      <c r="AK39" s="38"/>
      <c r="AL39" s="38" t="s">
        <v>97</v>
      </c>
      <c r="AM39" s="38"/>
      <c r="AN39" s="38" t="s">
        <v>117</v>
      </c>
      <c r="AO39" s="38" t="s">
        <v>118</v>
      </c>
      <c r="AP39" s="38"/>
      <c r="AQ39"/>
      <c r="AR39"/>
      <c r="AS39"/>
      <c r="AT39"/>
      <c r="AU39"/>
      <c r="AV39"/>
      <c r="AW39"/>
      <c r="AX39"/>
      <c r="AY39"/>
      <c r="AZ39"/>
      <c r="BA39"/>
      <c r="BB39"/>
      <c r="BC39"/>
      <c r="BD39"/>
      <c r="BE39"/>
      <c r="BF39"/>
      <c r="BG39"/>
      <c r="BH39"/>
      <c r="BI39"/>
      <c r="BJ39"/>
      <c r="BK39"/>
      <c r="BL39"/>
      <c r="BM39"/>
      <c r="BN39"/>
      <c r="BO39"/>
      <c r="BP39"/>
      <c r="BQ39"/>
      <c r="BR39"/>
      <c r="BS39"/>
      <c r="BT39"/>
      <c r="BU39"/>
      <c r="BV39"/>
    </row>
    <row r="40" spans="1:74" s="199" customFormat="1" ht="69" customHeight="1" x14ac:dyDescent="0.25">
      <c r="A40" s="418"/>
      <c r="B40" s="931"/>
      <c r="C40" s="933"/>
      <c r="D40" s="405"/>
      <c r="E40" s="460"/>
      <c r="F40" s="412"/>
      <c r="G40" s="406"/>
      <c r="H40" s="406"/>
      <c r="I40" s="201" t="str">
        <f>IF(OR(I39="1. BAJO",I39="2. BAJO",I39="3. BAJO",I39="4. BAJO",I39="5. BAJO"),"BAJO",IF(OR(I39="1. MODERADO",I39="2. MODERADO",I39="3. MODERADO",I39="4. MODERADO"),"MODERADO",IF(OR(I39="1. ALTO",I39="2. ALTO",I39="3. ALTO",I39="4. ALTO",I39="5. ALTO",I39="6. ALTO",I39="7. ALTO"),"ALTO",IF(OR(I39="1. EXTREMO",I39="2. EXTREMO",I39="3. EXTREMO",I39="4. EXTREMO",I39="5. EXTREMO",I39="6. EXTREMO",I39="7. EXTREMO",I39="8. EXTREMO",I39="9. EXTREMO"),"EXTREMO",""))))</f>
        <v>ALTO</v>
      </c>
      <c r="J40" s="928"/>
      <c r="K40" s="524"/>
      <c r="L40" s="163" t="s">
        <v>119</v>
      </c>
      <c r="M40" s="54" t="s">
        <v>120</v>
      </c>
      <c r="N40" s="23">
        <f>IF(M40="OPORTUNA",15,IF(M40="INOPORTUNA",0,""))</f>
        <v>15</v>
      </c>
      <c r="O40" s="489"/>
      <c r="P40" s="334"/>
      <c r="Q40" s="929"/>
      <c r="R40" s="729"/>
      <c r="S40" s="200" t="s">
        <v>121</v>
      </c>
      <c r="T40" s="200" t="s">
        <v>122</v>
      </c>
      <c r="U40" s="925"/>
      <c r="V40" s="502"/>
      <c r="W40" s="420"/>
      <c r="X40" s="420"/>
      <c r="Y40" s="460"/>
      <c r="Z40" s="475"/>
      <c r="AA40" s="478"/>
      <c r="AB40" s="420"/>
      <c r="AC40" s="412"/>
      <c r="AD40" s="923"/>
      <c r="AE40" s="524"/>
      <c r="AF40" s="420"/>
      <c r="AG40" s="918"/>
      <c r="AH40" s="38" t="s">
        <v>102</v>
      </c>
      <c r="AI40" s="38" t="s">
        <v>123</v>
      </c>
      <c r="AJ40" s="38" t="s">
        <v>124</v>
      </c>
      <c r="AK40" s="38" t="s">
        <v>125</v>
      </c>
      <c r="AL40" s="38" t="s">
        <v>126</v>
      </c>
      <c r="AM40" s="38"/>
      <c r="AN40" s="38"/>
      <c r="AO40" s="38" t="s">
        <v>127</v>
      </c>
      <c r="AP40" s="38"/>
      <c r="AQ40"/>
      <c r="AR40"/>
      <c r="AS40"/>
      <c r="AT40"/>
      <c r="AU40"/>
      <c r="AV40"/>
      <c r="AW40"/>
      <c r="AX40"/>
      <c r="AY40"/>
      <c r="AZ40"/>
      <c r="BA40"/>
      <c r="BB40"/>
      <c r="BC40"/>
      <c r="BD40"/>
      <c r="BE40"/>
      <c r="BF40"/>
      <c r="BG40"/>
      <c r="BH40"/>
      <c r="BI40"/>
      <c r="BJ40"/>
      <c r="BK40"/>
      <c r="BL40"/>
      <c r="BM40"/>
      <c r="BN40"/>
      <c r="BO40"/>
      <c r="BP40"/>
      <c r="BQ40"/>
      <c r="BR40"/>
      <c r="BS40"/>
      <c r="BT40"/>
      <c r="BU40"/>
      <c r="BV40"/>
    </row>
    <row r="41" spans="1:74" s="199" customFormat="1" ht="86.25" customHeight="1" x14ac:dyDescent="0.25">
      <c r="A41" s="418"/>
      <c r="B41" s="931"/>
      <c r="C41" s="933"/>
      <c r="D41" s="405"/>
      <c r="E41" s="55" t="s">
        <v>128</v>
      </c>
      <c r="F41" s="412"/>
      <c r="G41" s="406"/>
      <c r="H41" s="406"/>
      <c r="I41" s="201"/>
      <c r="J41" s="928"/>
      <c r="K41" s="524"/>
      <c r="L41" s="162" t="s">
        <v>194</v>
      </c>
      <c r="M41" s="54" t="s">
        <v>130</v>
      </c>
      <c r="N41" s="23">
        <f>IF(M41="PREVENIR",15,IF(M41="DETECTAR",10,IF(M41="NO ES UN CONTROL",0,"")))</f>
        <v>15</v>
      </c>
      <c r="O41" s="462" t="str">
        <f>IF(O38&lt;86,"DÉBIL",IF(O38&lt;96,"MODERADO",IF(O38&lt;101,"FUERTE","")))</f>
        <v>DÉBIL</v>
      </c>
      <c r="P41" s="334"/>
      <c r="Q41" s="423" t="str">
        <f>IF(AND(O41="FUERTE",P38="FUERTE (SIEMPRE SE EJECUTA)"),"FUERTE",IF(OR(O41="DÉBIL",P38="DÉBIL (NO SE EJECUTA)"),"DÉBIL",IF(OR(O41="MODERADO",P38="MODERADO (ALGUNAS VECES)"),"MODERADO")))</f>
        <v>DÉBIL</v>
      </c>
      <c r="R41" s="712" t="str">
        <f>IF(AND(O41="FUERTE",P38="FUERTE (SIEMPRE SE EJECUTA)"),"NO","SÍ")</f>
        <v>SÍ</v>
      </c>
      <c r="S41" s="425">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41" s="92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41" s="925"/>
      <c r="V41" s="502"/>
      <c r="W41" s="420"/>
      <c r="X41" s="420"/>
      <c r="Y41" s="460"/>
      <c r="Z41" s="476"/>
      <c r="AA41" s="478"/>
      <c r="AB41" s="420"/>
      <c r="AC41" s="412"/>
      <c r="AD41" s="923"/>
      <c r="AE41" s="524"/>
      <c r="AF41" s="420" t="s">
        <v>608</v>
      </c>
      <c r="AG41" s="918"/>
      <c r="AH41" s="38" t="s">
        <v>100</v>
      </c>
      <c r="AI41" s="38"/>
      <c r="AJ41" s="38" t="s">
        <v>94</v>
      </c>
      <c r="AK41" s="38" t="s">
        <v>132</v>
      </c>
      <c r="AL41" s="38"/>
      <c r="AM41" s="38"/>
      <c r="AN41" s="38"/>
      <c r="AO41" s="38" t="s">
        <v>133</v>
      </c>
      <c r="AP41" s="38"/>
      <c r="AQ41"/>
      <c r="AR41"/>
      <c r="AS41"/>
      <c r="AT41"/>
      <c r="AU41"/>
      <c r="AV41"/>
      <c r="AW41"/>
      <c r="AX41"/>
      <c r="AY41"/>
      <c r="AZ41"/>
      <c r="BA41"/>
      <c r="BB41"/>
      <c r="BC41"/>
      <c r="BD41"/>
      <c r="BE41"/>
      <c r="BF41"/>
      <c r="BG41"/>
      <c r="BH41"/>
      <c r="BI41"/>
      <c r="BJ41"/>
      <c r="BK41"/>
      <c r="BL41"/>
      <c r="BM41"/>
      <c r="BN41"/>
      <c r="BO41"/>
      <c r="BP41"/>
      <c r="BQ41"/>
      <c r="BR41"/>
      <c r="BS41"/>
      <c r="BT41"/>
      <c r="BU41"/>
      <c r="BV41"/>
    </row>
    <row r="42" spans="1:74" s="199" customFormat="1" ht="75.75" customHeight="1" x14ac:dyDescent="0.25">
      <c r="A42" s="418"/>
      <c r="B42" s="931"/>
      <c r="C42" s="933"/>
      <c r="D42" s="405"/>
      <c r="E42" s="460" t="s">
        <v>609</v>
      </c>
      <c r="F42" s="412"/>
      <c r="G42" s="406"/>
      <c r="H42" s="406"/>
      <c r="I42" s="201"/>
      <c r="J42" s="928"/>
      <c r="K42" s="524"/>
      <c r="L42" s="162" t="s">
        <v>135</v>
      </c>
      <c r="M42" s="54" t="s">
        <v>34</v>
      </c>
      <c r="N42" s="23">
        <f>IF(M42="CONFIABLE",15,IF(M42="NO CONFIABLE",0,""))</f>
        <v>15</v>
      </c>
      <c r="O42" s="463"/>
      <c r="P42" s="334"/>
      <c r="Q42" s="423"/>
      <c r="R42" s="712"/>
      <c r="S42" s="425"/>
      <c r="T42" s="465"/>
      <c r="U42" s="925"/>
      <c r="V42" s="502"/>
      <c r="W42" s="420"/>
      <c r="X42" s="420"/>
      <c r="Y42" s="460"/>
      <c r="Z42" s="75" t="s">
        <v>136</v>
      </c>
      <c r="AA42" s="478"/>
      <c r="AB42" s="420"/>
      <c r="AC42" s="412"/>
      <c r="AD42" s="923"/>
      <c r="AE42" s="524"/>
      <c r="AF42" s="420"/>
      <c r="AG42" s="918"/>
      <c r="AH42" s="38" t="s">
        <v>137</v>
      </c>
      <c r="AI42" s="38"/>
      <c r="AJ42" s="38" t="s">
        <v>138</v>
      </c>
      <c r="AK42" s="38" t="s">
        <v>130</v>
      </c>
      <c r="AL42" s="38" t="s">
        <v>139</v>
      </c>
      <c r="AM42" s="38"/>
      <c r="AN42" s="38"/>
      <c r="AO42" s="38" t="s">
        <v>101</v>
      </c>
      <c r="AP42" s="38"/>
      <c r="AQ42"/>
      <c r="AR42"/>
      <c r="AS42"/>
      <c r="AT42"/>
      <c r="AU42"/>
      <c r="AV42"/>
      <c r="AW42"/>
      <c r="AX42"/>
      <c r="AY42"/>
      <c r="AZ42"/>
      <c r="BA42"/>
      <c r="BB42"/>
      <c r="BC42"/>
      <c r="BD42"/>
      <c r="BE42"/>
      <c r="BF42"/>
      <c r="BG42"/>
      <c r="BH42"/>
      <c r="BI42"/>
      <c r="BJ42"/>
      <c r="BK42"/>
      <c r="BL42"/>
      <c r="BM42"/>
      <c r="BN42"/>
      <c r="BO42"/>
      <c r="BP42"/>
      <c r="BQ42"/>
      <c r="BR42"/>
      <c r="BS42"/>
      <c r="BT42"/>
      <c r="BU42"/>
      <c r="BV42"/>
    </row>
    <row r="43" spans="1:74" s="199" customFormat="1" ht="66.75" customHeight="1" x14ac:dyDescent="0.25">
      <c r="A43" s="418"/>
      <c r="B43" s="931"/>
      <c r="C43" s="933"/>
      <c r="D43" s="405"/>
      <c r="E43" s="460"/>
      <c r="F43" s="412"/>
      <c r="G43" s="406"/>
      <c r="H43" s="406"/>
      <c r="I43" s="201"/>
      <c r="J43" s="928"/>
      <c r="K43" s="524"/>
      <c r="L43" s="162" t="s">
        <v>140</v>
      </c>
      <c r="M43" s="54" t="s">
        <v>44</v>
      </c>
      <c r="N43" s="23">
        <f>IF(M43="SE INVESTIGAN Y SE RESUELVEN OPORTUNAMENTE",15,IF(M43="NO SE INVESTIGAN Y SE RESUELVEN OPORTUNAMENTE",0,""))</f>
        <v>0</v>
      </c>
      <c r="O43" s="463"/>
      <c r="P43" s="334"/>
      <c r="Q43" s="423"/>
      <c r="R43" s="712"/>
      <c r="S43" s="425"/>
      <c r="T43" s="465"/>
      <c r="U43" s="925"/>
      <c r="V43" s="502"/>
      <c r="W43" s="420"/>
      <c r="X43" s="420"/>
      <c r="Y43" s="460"/>
      <c r="Z43" s="915" t="s">
        <v>610</v>
      </c>
      <c r="AA43" s="478"/>
      <c r="AB43" s="420"/>
      <c r="AC43" s="412"/>
      <c r="AD43" s="923"/>
      <c r="AE43" s="524"/>
      <c r="AF43" s="420"/>
      <c r="AG43" s="918"/>
      <c r="AH43" s="38" t="s">
        <v>116</v>
      </c>
      <c r="AI43" s="38"/>
      <c r="AJ43" s="38"/>
      <c r="AK43" s="38"/>
      <c r="AL43" s="38"/>
      <c r="AM43" s="38"/>
      <c r="AN43" s="38"/>
      <c r="AO43" s="38" t="s">
        <v>142</v>
      </c>
      <c r="AP43" s="38"/>
      <c r="AQ43"/>
      <c r="AR43"/>
      <c r="AS43"/>
      <c r="AT43"/>
      <c r="AU43"/>
      <c r="AV43"/>
      <c r="AW43"/>
      <c r="AX43"/>
      <c r="AY43"/>
      <c r="AZ43"/>
      <c r="BA43"/>
      <c r="BB43"/>
      <c r="BC43"/>
      <c r="BD43"/>
      <c r="BE43"/>
      <c r="BF43"/>
      <c r="BG43"/>
      <c r="BH43"/>
      <c r="BI43"/>
      <c r="BJ43"/>
      <c r="BK43"/>
      <c r="BL43"/>
      <c r="BM43"/>
      <c r="BN43"/>
      <c r="BO43"/>
      <c r="BP43"/>
      <c r="BQ43"/>
      <c r="BR43"/>
      <c r="BS43"/>
      <c r="BT43"/>
      <c r="BU43"/>
      <c r="BV43"/>
    </row>
    <row r="44" spans="1:74" s="199" customFormat="1" ht="51" customHeight="1" x14ac:dyDescent="0.25">
      <c r="A44" s="506"/>
      <c r="B44" s="932"/>
      <c r="C44" s="934"/>
      <c r="D44" s="482"/>
      <c r="E44" s="461"/>
      <c r="F44" s="474"/>
      <c r="G44" s="456"/>
      <c r="H44" s="456"/>
      <c r="I44" s="201"/>
      <c r="J44" s="928"/>
      <c r="K44" s="583"/>
      <c r="L44" s="164" t="s">
        <v>143</v>
      </c>
      <c r="M44" s="57" t="s">
        <v>54</v>
      </c>
      <c r="N44" s="29">
        <f>IF(M44="COMPLETA",10,IF(M44="INCOMPLETA",5,IF(M44="NO EXISTE",0,"")))</f>
        <v>10</v>
      </c>
      <c r="O44" s="463"/>
      <c r="P44" s="335"/>
      <c r="Q44" s="920"/>
      <c r="R44" s="713"/>
      <c r="S44" s="921"/>
      <c r="T44" s="465"/>
      <c r="U44" s="926"/>
      <c r="V44" s="502"/>
      <c r="W44" s="457"/>
      <c r="X44" s="457"/>
      <c r="Y44" s="461"/>
      <c r="Z44" s="916"/>
      <c r="AA44" s="479"/>
      <c r="AB44" s="457"/>
      <c r="AC44" s="474"/>
      <c r="AD44" s="924"/>
      <c r="AE44" s="583"/>
      <c r="AF44" s="457"/>
      <c r="AG44" s="919"/>
      <c r="AH44" s="38"/>
      <c r="AI44" s="38"/>
      <c r="AJ44" s="38"/>
      <c r="AK44" s="38"/>
      <c r="AL44" s="38"/>
      <c r="AM44" s="38"/>
      <c r="AN44" s="38"/>
      <c r="AO44" s="38" t="s">
        <v>144</v>
      </c>
      <c r="AP44" s="38"/>
      <c r="AQ44"/>
      <c r="AR44"/>
      <c r="AS44"/>
      <c r="AT44"/>
      <c r="AU44"/>
      <c r="AV44"/>
      <c r="AW44"/>
      <c r="AX44"/>
      <c r="AY44"/>
      <c r="AZ44"/>
      <c r="BA44"/>
      <c r="BB44"/>
      <c r="BC44"/>
      <c r="BD44"/>
      <c r="BE44"/>
      <c r="BF44"/>
      <c r="BG44"/>
      <c r="BH44"/>
      <c r="BI44"/>
      <c r="BJ44"/>
      <c r="BK44"/>
      <c r="BL44"/>
      <c r="BM44"/>
      <c r="BN44"/>
      <c r="BO44"/>
      <c r="BP44"/>
      <c r="BQ44"/>
      <c r="BR44"/>
      <c r="BS44"/>
      <c r="BT44"/>
      <c r="BU44"/>
      <c r="BV44"/>
    </row>
    <row r="45" spans="1:74" x14ac:dyDescent="0.25">
      <c r="A45" s="917" t="s">
        <v>145</v>
      </c>
      <c r="B45" s="917"/>
      <c r="C45" s="917"/>
      <c r="D45" s="917"/>
      <c r="E45" s="917"/>
      <c r="F45" s="917"/>
      <c r="G45" s="917"/>
      <c r="H45" s="917"/>
      <c r="I45" s="917"/>
      <c r="J45" s="917"/>
      <c r="K45" s="917"/>
      <c r="L45" s="917"/>
      <c r="M45" s="917"/>
      <c r="N45" s="917"/>
      <c r="O45" s="917"/>
      <c r="P45" s="917"/>
      <c r="Q45" s="917"/>
      <c r="R45" s="917"/>
      <c r="S45" s="917"/>
      <c r="T45" s="917"/>
      <c r="U45" s="917"/>
      <c r="V45" s="917"/>
      <c r="W45" s="917"/>
      <c r="X45" s="917"/>
      <c r="Y45" s="917"/>
      <c r="Z45" s="917"/>
      <c r="AA45" s="917"/>
      <c r="AB45" s="917"/>
      <c r="AC45" s="917"/>
      <c r="AD45" s="917"/>
      <c r="AE45" s="917"/>
      <c r="AF45" s="917"/>
      <c r="AG45" s="917"/>
      <c r="AH45" s="38"/>
      <c r="AI45" s="38"/>
      <c r="AJ45" s="38"/>
      <c r="AK45" s="38"/>
      <c r="AL45" s="38"/>
      <c r="AM45" s="38"/>
      <c r="AN45" s="38"/>
      <c r="AO45" s="38" t="s">
        <v>146</v>
      </c>
      <c r="AP45" s="38"/>
    </row>
    <row r="46" spans="1:74" ht="30" customHeight="1" x14ac:dyDescent="0.25">
      <c r="A46" s="421" t="s">
        <v>147</v>
      </c>
      <c r="B46" s="421"/>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38"/>
      <c r="AI46" s="38"/>
      <c r="AJ46" s="38"/>
      <c r="AK46" s="38"/>
      <c r="AL46" s="38"/>
      <c r="AM46" s="38"/>
      <c r="AN46" s="38"/>
      <c r="AO46" s="38" t="s">
        <v>148</v>
      </c>
      <c r="AP46" s="38"/>
    </row>
    <row r="47" spans="1:74" ht="30" customHeight="1" x14ac:dyDescent="0.25">
      <c r="A47" s="544" t="s">
        <v>149</v>
      </c>
      <c r="B47" s="544"/>
      <c r="C47" s="544" t="s">
        <v>150</v>
      </c>
      <c r="D47" s="544"/>
      <c r="E47" s="544"/>
      <c r="F47" s="544"/>
      <c r="G47" s="544"/>
      <c r="H47" s="544"/>
      <c r="I47" s="544"/>
      <c r="J47" s="544"/>
      <c r="K47" s="544"/>
      <c r="L47" s="544"/>
      <c r="M47" s="544"/>
      <c r="N47" s="544"/>
      <c r="O47" s="544"/>
      <c r="P47" s="544"/>
      <c r="Q47" s="544"/>
      <c r="R47" s="544"/>
      <c r="S47" s="544"/>
      <c r="T47" s="544"/>
      <c r="U47" s="544"/>
      <c r="V47" s="544"/>
      <c r="W47" s="544"/>
      <c r="X47" s="544"/>
      <c r="Y47" s="544"/>
      <c r="Z47" s="704" t="s">
        <v>151</v>
      </c>
      <c r="AA47" s="704"/>
      <c r="AB47" s="704"/>
      <c r="AC47" s="704"/>
      <c r="AD47" s="389" t="s">
        <v>152</v>
      </c>
      <c r="AE47" s="389"/>
      <c r="AF47" s="389"/>
      <c r="AG47" s="389"/>
      <c r="AH47" s="38"/>
      <c r="AI47" s="38"/>
      <c r="AJ47" s="38"/>
      <c r="AK47" s="38"/>
      <c r="AL47" s="38"/>
      <c r="AM47" s="38"/>
      <c r="AN47" s="38"/>
      <c r="AO47" s="38" t="s">
        <v>153</v>
      </c>
      <c r="AP47" s="38"/>
    </row>
    <row r="48" spans="1:74" ht="30" customHeight="1" x14ac:dyDescent="0.25">
      <c r="A48" s="906" t="s">
        <v>611</v>
      </c>
      <c r="B48" s="907"/>
      <c r="C48" s="908" t="s">
        <v>612</v>
      </c>
      <c r="D48" s="908"/>
      <c r="E48" s="908"/>
      <c r="F48" s="908"/>
      <c r="G48" s="908"/>
      <c r="H48" s="908"/>
      <c r="I48" s="908"/>
      <c r="J48" s="908"/>
      <c r="K48" s="908"/>
      <c r="L48" s="908"/>
      <c r="M48" s="908"/>
      <c r="N48" s="908"/>
      <c r="O48" s="908"/>
      <c r="P48" s="908"/>
      <c r="Q48" s="908"/>
      <c r="R48" s="908"/>
      <c r="S48" s="908"/>
      <c r="T48" s="908"/>
      <c r="U48" s="908"/>
      <c r="V48" s="908"/>
      <c r="W48" s="908"/>
      <c r="X48" s="908"/>
      <c r="Y48" s="908"/>
      <c r="Z48" s="909">
        <v>44316</v>
      </c>
      <c r="AA48" s="910"/>
      <c r="AB48" s="910"/>
      <c r="AC48" s="911"/>
      <c r="AD48" s="913" t="s">
        <v>613</v>
      </c>
      <c r="AE48" s="914"/>
      <c r="AF48" s="914"/>
      <c r="AG48" s="914"/>
      <c r="AH48" s="59"/>
      <c r="AI48" s="59"/>
      <c r="AJ48" s="59"/>
      <c r="AK48" s="59"/>
      <c r="AL48" s="59"/>
      <c r="AM48" s="59"/>
      <c r="AN48" s="59"/>
      <c r="AO48" s="38" t="s">
        <v>156</v>
      </c>
      <c r="AP48" s="59"/>
    </row>
    <row r="49" spans="1:42" ht="30" customHeight="1" x14ac:dyDescent="0.25">
      <c r="A49" s="906" t="s">
        <v>614</v>
      </c>
      <c r="B49" s="907"/>
      <c r="C49" s="908" t="s">
        <v>615</v>
      </c>
      <c r="D49" s="908"/>
      <c r="E49" s="908"/>
      <c r="F49" s="908"/>
      <c r="G49" s="908"/>
      <c r="H49" s="908"/>
      <c r="I49" s="908"/>
      <c r="J49" s="908"/>
      <c r="K49" s="908"/>
      <c r="L49" s="908"/>
      <c r="M49" s="908"/>
      <c r="N49" s="908"/>
      <c r="O49" s="908"/>
      <c r="P49" s="908"/>
      <c r="Q49" s="908"/>
      <c r="R49" s="908"/>
      <c r="S49" s="908"/>
      <c r="T49" s="908"/>
      <c r="U49" s="908"/>
      <c r="V49" s="908"/>
      <c r="W49" s="908"/>
      <c r="X49" s="908"/>
      <c r="Y49" s="908"/>
      <c r="Z49" s="909"/>
      <c r="AA49" s="910"/>
      <c r="AB49" s="910"/>
      <c r="AC49" s="911"/>
      <c r="AD49" s="912"/>
      <c r="AE49" s="912"/>
      <c r="AF49" s="912"/>
      <c r="AG49" s="912"/>
      <c r="AH49" s="59"/>
      <c r="AI49" s="59"/>
      <c r="AJ49" s="59"/>
      <c r="AK49" s="59"/>
      <c r="AL49" s="59"/>
      <c r="AM49" s="59"/>
      <c r="AN49" s="59"/>
      <c r="AO49" s="38" t="s">
        <v>158</v>
      </c>
      <c r="AP49" s="59"/>
    </row>
    <row r="50" spans="1:42" ht="30" customHeight="1" x14ac:dyDescent="0.25">
      <c r="A50" s="906" t="s">
        <v>616</v>
      </c>
      <c r="B50" s="907"/>
      <c r="C50" s="908" t="s">
        <v>617</v>
      </c>
      <c r="D50" s="908"/>
      <c r="E50" s="908"/>
      <c r="F50" s="908"/>
      <c r="G50" s="908"/>
      <c r="H50" s="908"/>
      <c r="I50" s="908"/>
      <c r="J50" s="908"/>
      <c r="K50" s="908"/>
      <c r="L50" s="908"/>
      <c r="M50" s="908"/>
      <c r="N50" s="908"/>
      <c r="O50" s="908"/>
      <c r="P50" s="908"/>
      <c r="Q50" s="908"/>
      <c r="R50" s="908"/>
      <c r="S50" s="908"/>
      <c r="T50" s="908"/>
      <c r="U50" s="908"/>
      <c r="V50" s="908"/>
      <c r="W50" s="908"/>
      <c r="X50" s="908"/>
      <c r="Y50" s="908"/>
      <c r="Z50" s="909"/>
      <c r="AA50" s="910"/>
      <c r="AB50" s="910"/>
      <c r="AC50" s="911"/>
      <c r="AD50" s="912"/>
      <c r="AE50" s="912"/>
      <c r="AF50" s="912"/>
      <c r="AG50" s="912"/>
      <c r="AH50" s="59"/>
      <c r="AI50" s="59"/>
      <c r="AJ50" s="59"/>
      <c r="AK50" s="59"/>
      <c r="AL50" s="59"/>
      <c r="AM50" s="59"/>
      <c r="AN50" s="59"/>
      <c r="AO50" s="38"/>
      <c r="AP50" s="59"/>
    </row>
    <row r="51" spans="1:42" ht="30" customHeight="1" x14ac:dyDescent="0.25">
      <c r="A51" s="906" t="s">
        <v>618</v>
      </c>
      <c r="B51" s="907"/>
      <c r="C51" s="908" t="s">
        <v>619</v>
      </c>
      <c r="D51" s="908"/>
      <c r="E51" s="908"/>
      <c r="F51" s="908"/>
      <c r="G51" s="908"/>
      <c r="H51" s="908"/>
      <c r="I51" s="908"/>
      <c r="J51" s="908"/>
      <c r="K51" s="908"/>
      <c r="L51" s="908"/>
      <c r="M51" s="908"/>
      <c r="N51" s="908"/>
      <c r="O51" s="908"/>
      <c r="P51" s="908"/>
      <c r="Q51" s="908"/>
      <c r="R51" s="908"/>
      <c r="S51" s="908"/>
      <c r="T51" s="908"/>
      <c r="U51" s="908"/>
      <c r="V51" s="908"/>
      <c r="W51" s="908"/>
      <c r="X51" s="908"/>
      <c r="Y51" s="908"/>
      <c r="Z51" s="909"/>
      <c r="AA51" s="910"/>
      <c r="AB51" s="910"/>
      <c r="AC51" s="911"/>
      <c r="AD51" s="912"/>
      <c r="AE51" s="912"/>
      <c r="AF51" s="912"/>
      <c r="AG51" s="912"/>
      <c r="AH51" s="59"/>
      <c r="AI51" s="59"/>
      <c r="AJ51" s="59"/>
      <c r="AK51" s="59"/>
      <c r="AL51" s="59"/>
      <c r="AM51" s="59"/>
      <c r="AN51" s="59"/>
      <c r="AO51" s="38" t="s">
        <v>160</v>
      </c>
      <c r="AP51" s="59"/>
    </row>
    <row r="52" spans="1:42" ht="30" customHeight="1" x14ac:dyDescent="0.25">
      <c r="A52" s="693" t="s">
        <v>161</v>
      </c>
      <c r="B52" s="693"/>
      <c r="C52" s="693"/>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38"/>
      <c r="AI52" s="38"/>
      <c r="AJ52" s="38"/>
      <c r="AK52" s="38"/>
      <c r="AL52" s="38"/>
      <c r="AM52" s="38"/>
      <c r="AN52" s="38"/>
      <c r="AO52" s="38" t="s">
        <v>162</v>
      </c>
      <c r="AP52" s="38"/>
    </row>
    <row r="53" spans="1:42" ht="30" customHeight="1" x14ac:dyDescent="0.25">
      <c r="A53" s="694" t="s">
        <v>152</v>
      </c>
      <c r="B53" s="694"/>
      <c r="C53" s="694"/>
      <c r="D53" s="694"/>
      <c r="E53" s="694"/>
      <c r="F53" s="694"/>
      <c r="G53" s="694" t="s">
        <v>163</v>
      </c>
      <c r="H53" s="694"/>
      <c r="I53" s="694"/>
      <c r="J53" s="694"/>
      <c r="K53" s="694"/>
      <c r="L53" s="694"/>
      <c r="M53" s="678" t="s">
        <v>164</v>
      </c>
      <c r="N53" s="679"/>
      <c r="O53" s="679"/>
      <c r="P53" s="679"/>
      <c r="Q53" s="679"/>
      <c r="R53" s="679"/>
      <c r="S53" s="679"/>
      <c r="T53" s="679"/>
      <c r="U53" s="679"/>
      <c r="V53" s="680"/>
      <c r="W53" s="678" t="s">
        <v>165</v>
      </c>
      <c r="X53" s="679"/>
      <c r="Y53" s="679"/>
      <c r="Z53" s="679"/>
      <c r="AA53" s="680"/>
      <c r="AB53" s="427" t="s">
        <v>166</v>
      </c>
      <c r="AC53" s="427"/>
      <c r="AD53" s="427"/>
      <c r="AE53" s="427"/>
      <c r="AF53" s="427"/>
      <c r="AG53" s="427"/>
      <c r="AH53" s="60"/>
      <c r="AO53" s="38" t="s">
        <v>167</v>
      </c>
    </row>
    <row r="54" spans="1:42" ht="30" customHeight="1" x14ac:dyDescent="0.25">
      <c r="A54" s="61" t="s">
        <v>168</v>
      </c>
      <c r="B54" s="429" t="s">
        <v>613</v>
      </c>
      <c r="C54" s="430"/>
      <c r="D54" s="430"/>
      <c r="E54" s="430"/>
      <c r="F54" s="431"/>
      <c r="G54" s="62" t="s">
        <v>168</v>
      </c>
      <c r="H54" s="429" t="s">
        <v>620</v>
      </c>
      <c r="I54" s="430"/>
      <c r="J54" s="430"/>
      <c r="K54" s="430"/>
      <c r="L54" s="431"/>
      <c r="M54" s="62" t="s">
        <v>168</v>
      </c>
      <c r="N54" s="165"/>
      <c r="O54" s="762" t="s">
        <v>620</v>
      </c>
      <c r="P54" s="762"/>
      <c r="Q54" s="762"/>
      <c r="R54" s="762"/>
      <c r="S54" s="762"/>
      <c r="T54" s="762"/>
      <c r="U54" s="762"/>
      <c r="V54" s="763"/>
      <c r="W54" s="166" t="s">
        <v>168</v>
      </c>
      <c r="X54" s="429"/>
      <c r="Y54" s="430"/>
      <c r="Z54" s="430"/>
      <c r="AA54" s="431"/>
      <c r="AB54" s="166" t="s">
        <v>168</v>
      </c>
      <c r="AC54" s="683" t="s">
        <v>621</v>
      </c>
      <c r="AD54" s="683"/>
      <c r="AE54" s="683"/>
      <c r="AF54" s="683"/>
      <c r="AG54" s="683"/>
      <c r="AH54" s="63"/>
      <c r="AI54" s="63"/>
      <c r="AJ54" s="63"/>
      <c r="AK54" s="63"/>
      <c r="AL54" s="63"/>
      <c r="AM54" s="63"/>
      <c r="AN54" s="63"/>
      <c r="AO54" s="38" t="s">
        <v>173</v>
      </c>
      <c r="AP54" s="63"/>
    </row>
    <row r="55" spans="1:42" ht="30" customHeight="1" x14ac:dyDescent="0.25">
      <c r="A55" s="61" t="s">
        <v>174</v>
      </c>
      <c r="B55" s="429" t="s">
        <v>622</v>
      </c>
      <c r="C55" s="430"/>
      <c r="D55" s="430"/>
      <c r="E55" s="430"/>
      <c r="F55" s="431"/>
      <c r="G55" s="61" t="s">
        <v>174</v>
      </c>
      <c r="H55" s="428" t="s">
        <v>623</v>
      </c>
      <c r="I55" s="428"/>
      <c r="J55" s="428"/>
      <c r="K55" s="428"/>
      <c r="L55" s="428"/>
      <c r="M55" s="62" t="s">
        <v>174</v>
      </c>
      <c r="N55" s="167"/>
      <c r="O55" s="428" t="s">
        <v>623</v>
      </c>
      <c r="P55" s="428"/>
      <c r="Q55" s="428"/>
      <c r="R55" s="428"/>
      <c r="S55" s="428"/>
      <c r="T55" s="428"/>
      <c r="U55" s="428"/>
      <c r="V55" s="428"/>
      <c r="W55" s="61" t="s">
        <v>174</v>
      </c>
      <c r="X55" s="429"/>
      <c r="Y55" s="430"/>
      <c r="Z55" s="430"/>
      <c r="AA55" s="431"/>
      <c r="AB55" s="61" t="s">
        <v>174</v>
      </c>
      <c r="AC55" s="683" t="s">
        <v>624</v>
      </c>
      <c r="AD55" s="683"/>
      <c r="AE55" s="683"/>
      <c r="AF55" s="683"/>
      <c r="AG55" s="683"/>
      <c r="AH55" s="63"/>
      <c r="AI55" s="63"/>
      <c r="AJ55" s="63"/>
      <c r="AK55" s="63"/>
      <c r="AL55" s="63"/>
      <c r="AM55" s="63"/>
      <c r="AN55" s="63"/>
      <c r="AO55" s="38" t="s">
        <v>179</v>
      </c>
      <c r="AP55" s="63"/>
    </row>
  </sheetData>
  <mergeCells count="271">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E28:E30"/>
    <mergeCell ref="Z29:Z30"/>
    <mergeCell ref="A31:A37"/>
    <mergeCell ref="B31:B37"/>
    <mergeCell ref="C31:C37"/>
    <mergeCell ref="D31:D37"/>
    <mergeCell ref="E31:E33"/>
    <mergeCell ref="F31:F37"/>
    <mergeCell ref="G31:G37"/>
    <mergeCell ref="H31:H37"/>
    <mergeCell ref="J24:J30"/>
    <mergeCell ref="K24:K30"/>
    <mergeCell ref="R24:R26"/>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O31:O33"/>
    <mergeCell ref="P31:P37"/>
    <mergeCell ref="Q31:Q33"/>
    <mergeCell ref="J38:J44"/>
    <mergeCell ref="K38:K44"/>
    <mergeCell ref="O38:O40"/>
    <mergeCell ref="P38:P44"/>
    <mergeCell ref="Q38:Q40"/>
    <mergeCell ref="R38:R40"/>
    <mergeCell ref="E35:E37"/>
    <mergeCell ref="Z36:Z37"/>
    <mergeCell ref="A38:A44"/>
    <mergeCell ref="B38:B44"/>
    <mergeCell ref="C38:C44"/>
    <mergeCell ref="D38:D44"/>
    <mergeCell ref="E38:E40"/>
    <mergeCell ref="F38:F44"/>
    <mergeCell ref="G38:G44"/>
    <mergeCell ref="H38:H44"/>
    <mergeCell ref="J31:J37"/>
    <mergeCell ref="K31:K37"/>
    <mergeCell ref="R31:R33"/>
    <mergeCell ref="AF41:AF44"/>
    <mergeCell ref="Y38:Y44"/>
    <mergeCell ref="Z38:Z41"/>
    <mergeCell ref="AA38:AA44"/>
    <mergeCell ref="AB38:AB44"/>
    <mergeCell ref="AC38:AC44"/>
    <mergeCell ref="AD38:AD44"/>
    <mergeCell ref="S38:S39"/>
    <mergeCell ref="T38:T39"/>
    <mergeCell ref="U38:U44"/>
    <mergeCell ref="V38:V44"/>
    <mergeCell ref="W38:W44"/>
    <mergeCell ref="X38:X44"/>
    <mergeCell ref="A48:B48"/>
    <mergeCell ref="C48:Y48"/>
    <mergeCell ref="Z48:AC48"/>
    <mergeCell ref="AD48:AG48"/>
    <mergeCell ref="A49:B49"/>
    <mergeCell ref="C49:Y49"/>
    <mergeCell ref="Z49:AC49"/>
    <mergeCell ref="AD49:AG49"/>
    <mergeCell ref="E42:E44"/>
    <mergeCell ref="Z43:Z44"/>
    <mergeCell ref="A45:AG45"/>
    <mergeCell ref="A46:AG46"/>
    <mergeCell ref="A47:B47"/>
    <mergeCell ref="C47:Y47"/>
    <mergeCell ref="Z47:AC47"/>
    <mergeCell ref="AD47:AG47"/>
    <mergeCell ref="AE38:AE44"/>
    <mergeCell ref="AF38:AF40"/>
    <mergeCell ref="AG38:AG44"/>
    <mergeCell ref="O41:O44"/>
    <mergeCell ref="Q41:Q44"/>
    <mergeCell ref="R41:R44"/>
    <mergeCell ref="S41:S44"/>
    <mergeCell ref="T41:T44"/>
    <mergeCell ref="A52:AG52"/>
    <mergeCell ref="A53:F53"/>
    <mergeCell ref="G53:L53"/>
    <mergeCell ref="M53:V53"/>
    <mergeCell ref="W53:AA53"/>
    <mergeCell ref="AB53:AG53"/>
    <mergeCell ref="A50:B50"/>
    <mergeCell ref="C50:Y50"/>
    <mergeCell ref="Z50:AC50"/>
    <mergeCell ref="AD50:AG50"/>
    <mergeCell ref="A51:B51"/>
    <mergeCell ref="C51:Y51"/>
    <mergeCell ref="Z51:AC51"/>
    <mergeCell ref="AD51:AG51"/>
    <mergeCell ref="B54:F54"/>
    <mergeCell ref="H54:L54"/>
    <mergeCell ref="O54:V54"/>
    <mergeCell ref="X54:AA54"/>
    <mergeCell ref="AC54:AG54"/>
    <mergeCell ref="B55:F55"/>
    <mergeCell ref="H55:L55"/>
    <mergeCell ref="O55:V55"/>
    <mergeCell ref="X55:AA55"/>
    <mergeCell ref="AC55:AG55"/>
  </mergeCells>
  <conditionalFormatting sqref="U10:U16">
    <cfRule type="containsText" dxfId="127" priority="37" operator="containsText" text="EXTREMO">
      <formula>NOT(ISERROR(SEARCH("EXTREMO",U10)))</formula>
    </cfRule>
    <cfRule type="containsText" dxfId="126" priority="38" operator="containsText" text="MODERADO">
      <formula>NOT(ISERROR(SEARCH("MODERADO",U10)))</formula>
    </cfRule>
    <cfRule type="containsText" dxfId="125" priority="39" operator="containsText" text="ALTO">
      <formula>NOT(ISERROR(SEARCH("ALTO",U10)))</formula>
    </cfRule>
    <cfRule type="containsText" dxfId="124" priority="40" operator="containsText" text="BAJO">
      <formula>NOT(ISERROR(SEARCH("BAJO",U10)))</formula>
    </cfRule>
  </conditionalFormatting>
  <conditionalFormatting sqref="J10:J16">
    <cfRule type="containsText" dxfId="123" priority="33" operator="containsText" text="EXTREMO">
      <formula>NOT(ISERROR(SEARCH("EXTREMO",J10)))</formula>
    </cfRule>
    <cfRule type="containsText" dxfId="122" priority="34" operator="containsText" text="ALTO">
      <formula>NOT(ISERROR(SEARCH("ALTO",J10)))</formula>
    </cfRule>
    <cfRule type="containsText" dxfId="121" priority="35" operator="containsText" text="MODERADO">
      <formula>NOT(ISERROR(SEARCH("MODERADO",J10)))</formula>
    </cfRule>
    <cfRule type="containsText" dxfId="120" priority="36" operator="containsText" text="BAJO">
      <formula>NOT(ISERROR(SEARCH("BAJO",J10)))</formula>
    </cfRule>
  </conditionalFormatting>
  <conditionalFormatting sqref="U17:U23">
    <cfRule type="containsText" dxfId="119" priority="29" operator="containsText" text="EXTREMO">
      <formula>NOT(ISERROR(SEARCH("EXTREMO",U17)))</formula>
    </cfRule>
    <cfRule type="containsText" dxfId="118" priority="30" operator="containsText" text="MODERADO">
      <formula>NOT(ISERROR(SEARCH("MODERADO",U17)))</formula>
    </cfRule>
    <cfRule type="containsText" dxfId="117" priority="31" operator="containsText" text="ALTO">
      <formula>NOT(ISERROR(SEARCH("ALTO",U17)))</formula>
    </cfRule>
    <cfRule type="containsText" dxfId="116" priority="32" operator="containsText" text="BAJO">
      <formula>NOT(ISERROR(SEARCH("BAJO",U17)))</formula>
    </cfRule>
  </conditionalFormatting>
  <conditionalFormatting sqref="J17:J23">
    <cfRule type="containsText" dxfId="115" priority="25" operator="containsText" text="EXTREMO">
      <formula>NOT(ISERROR(SEARCH("EXTREMO",J17)))</formula>
    </cfRule>
    <cfRule type="containsText" dxfId="114" priority="26" operator="containsText" text="ALTO">
      <formula>NOT(ISERROR(SEARCH("ALTO",J17)))</formula>
    </cfRule>
    <cfRule type="containsText" dxfId="113" priority="27" operator="containsText" text="MODERADO">
      <formula>NOT(ISERROR(SEARCH("MODERADO",J17)))</formula>
    </cfRule>
    <cfRule type="containsText" dxfId="112" priority="28" operator="containsText" text="BAJO">
      <formula>NOT(ISERROR(SEARCH("BAJO",J17)))</formula>
    </cfRule>
  </conditionalFormatting>
  <conditionalFormatting sqref="U24:U30">
    <cfRule type="containsText" dxfId="111" priority="21" operator="containsText" text="EXTREMO">
      <formula>NOT(ISERROR(SEARCH("EXTREMO",U24)))</formula>
    </cfRule>
    <cfRule type="containsText" dxfId="110" priority="22" operator="containsText" text="MODERADO">
      <formula>NOT(ISERROR(SEARCH("MODERADO",U24)))</formula>
    </cfRule>
    <cfRule type="containsText" dxfId="109" priority="23" operator="containsText" text="ALTO">
      <formula>NOT(ISERROR(SEARCH("ALTO",U24)))</formula>
    </cfRule>
    <cfRule type="containsText" dxfId="108" priority="24" operator="containsText" text="BAJO">
      <formula>NOT(ISERROR(SEARCH("BAJO",U24)))</formula>
    </cfRule>
  </conditionalFormatting>
  <conditionalFormatting sqref="J24:J30">
    <cfRule type="containsText" dxfId="107" priority="17" operator="containsText" text="EXTREMO">
      <formula>NOT(ISERROR(SEARCH("EXTREMO",J24)))</formula>
    </cfRule>
    <cfRule type="containsText" dxfId="106" priority="18" operator="containsText" text="ALTO">
      <formula>NOT(ISERROR(SEARCH("ALTO",J24)))</formula>
    </cfRule>
    <cfRule type="containsText" dxfId="105" priority="19" operator="containsText" text="MODERADO">
      <formula>NOT(ISERROR(SEARCH("MODERADO",J24)))</formula>
    </cfRule>
    <cfRule type="containsText" dxfId="104" priority="20" operator="containsText" text="BAJO">
      <formula>NOT(ISERROR(SEARCH("BAJO",J24)))</formula>
    </cfRule>
  </conditionalFormatting>
  <conditionalFormatting sqref="U31:U37">
    <cfRule type="containsText" dxfId="103" priority="13" operator="containsText" text="EXTREMO">
      <formula>NOT(ISERROR(SEARCH("EXTREMO",U31)))</formula>
    </cfRule>
    <cfRule type="containsText" dxfId="102" priority="14" operator="containsText" text="MODERADO">
      <formula>NOT(ISERROR(SEARCH("MODERADO",U31)))</formula>
    </cfRule>
    <cfRule type="containsText" dxfId="101" priority="15" operator="containsText" text="ALTO">
      <formula>NOT(ISERROR(SEARCH("ALTO",U31)))</formula>
    </cfRule>
    <cfRule type="containsText" dxfId="100" priority="16" operator="containsText" text="BAJO">
      <formula>NOT(ISERROR(SEARCH("BAJO",U31)))</formula>
    </cfRule>
  </conditionalFormatting>
  <conditionalFormatting sqref="J31:J37">
    <cfRule type="containsText" dxfId="99" priority="9" operator="containsText" text="EXTREMO">
      <formula>NOT(ISERROR(SEARCH("EXTREMO",J31)))</formula>
    </cfRule>
    <cfRule type="containsText" dxfId="98" priority="10" operator="containsText" text="ALTO">
      <formula>NOT(ISERROR(SEARCH("ALTO",J31)))</formula>
    </cfRule>
    <cfRule type="containsText" dxfId="97" priority="11" operator="containsText" text="MODERADO">
      <formula>NOT(ISERROR(SEARCH("MODERADO",J31)))</formula>
    </cfRule>
    <cfRule type="containsText" dxfId="96" priority="12" operator="containsText" text="BAJO">
      <formula>NOT(ISERROR(SEARCH("BAJO",J31)))</formula>
    </cfRule>
  </conditionalFormatting>
  <conditionalFormatting sqref="U38:U44">
    <cfRule type="containsText" dxfId="95" priority="5" operator="containsText" text="EXTREMO">
      <formula>NOT(ISERROR(SEARCH("EXTREMO",U38)))</formula>
    </cfRule>
    <cfRule type="containsText" dxfId="94" priority="6" operator="containsText" text="MODERADO">
      <formula>NOT(ISERROR(SEARCH("MODERADO",U38)))</formula>
    </cfRule>
    <cfRule type="containsText" dxfId="93" priority="7" operator="containsText" text="ALTO">
      <formula>NOT(ISERROR(SEARCH("ALTO",U38)))</formula>
    </cfRule>
    <cfRule type="containsText" dxfId="92" priority="8" operator="containsText" text="BAJO">
      <formula>NOT(ISERROR(SEARCH("BAJO",U38)))</formula>
    </cfRule>
  </conditionalFormatting>
  <conditionalFormatting sqref="J38:J44">
    <cfRule type="containsText" dxfId="91" priority="1" operator="containsText" text="EXTREMO">
      <formula>NOT(ISERROR(SEARCH("EXTREMO",J38)))</formula>
    </cfRule>
    <cfRule type="containsText" dxfId="90" priority="2" operator="containsText" text="ALTO">
      <formula>NOT(ISERROR(SEARCH("ALTO",J38)))</formula>
    </cfRule>
    <cfRule type="containsText" dxfId="89" priority="3" operator="containsText" text="MODERADO">
      <formula>NOT(ISERROR(SEARCH("MODERADO",J38)))</formula>
    </cfRule>
    <cfRule type="containsText" dxfId="88" priority="4" operator="containsText" text="BAJO">
      <formula>NOT(ISERROR(SEARCH("BAJO",J38)))</formula>
    </cfRule>
  </conditionalFormatting>
  <dataValidations count="15">
    <dataValidation type="list" allowBlank="1" showInputMessage="1" showErrorMessage="1" sqref="G10:G44" xr:uid="{DA3B3492-E251-4AC5-B005-A59A5CF65660}">
      <formula1>$AL$1:$AL$5</formula1>
    </dataValidation>
    <dataValidation type="list" allowBlank="1" showInputMessage="1" showErrorMessage="1" sqref="H10:H44" xr:uid="{D2F9EB7A-9023-4FCB-B2B7-22D8B9FA0807}">
      <formula1>$AL$10:$AL$12</formula1>
    </dataValidation>
    <dataValidation type="list" allowBlank="1" showInputMessage="1" showErrorMessage="1" sqref="M16 M23 M30 M37 M44" xr:uid="{387EFE9A-74B9-4EB2-BA40-C2ED9F0E02CB}">
      <formula1>$AH$7:$AJ$7</formula1>
    </dataValidation>
    <dataValidation type="list" allowBlank="1" showInputMessage="1" showErrorMessage="1" sqref="U10:U44" xr:uid="{89C702F3-6C4F-4FCB-980C-31A3C1B2F259}">
      <formula1>$AO$8:$AO$61</formula1>
    </dataValidation>
    <dataValidation type="list" allowBlank="1" showInputMessage="1" showErrorMessage="1" sqref="M10 M17 M24 M31 M38" xr:uid="{1F2BA53F-381F-4C59-BB72-546A220E0060}">
      <formula1>$AH$2:$AH$3</formula1>
    </dataValidation>
    <dataValidation type="list" allowBlank="1" showInputMessage="1" showErrorMessage="1" sqref="M11 M18 M25 M32 M39" xr:uid="{31E7F9B9-5827-4B0F-A970-DA1AF1A4C1AC}">
      <formula1>$AH$4:$AI$4</formula1>
    </dataValidation>
    <dataValidation type="list" allowBlank="1" showInputMessage="1" showErrorMessage="1" sqref="M12 M19 M26 M33 M40" xr:uid="{6B88EBA0-5025-45CF-ACF1-369622758250}">
      <formula1>#REF!</formula1>
    </dataValidation>
    <dataValidation type="list" allowBlank="1" showInputMessage="1" showErrorMessage="1" sqref="M14 M21 M28 M35 M42" xr:uid="{CBF9F7AE-8341-4DF1-9F14-66D670648947}">
      <formula1>$AH$5:$AI$5</formula1>
    </dataValidation>
    <dataValidation type="list" allowBlank="1" showInputMessage="1" showErrorMessage="1" sqref="M15 M22 M29 M36 M43" xr:uid="{684D00EB-FA49-4822-9229-DB6395DDF6A7}">
      <formula1>$AH$6:$AI$6</formula1>
    </dataValidation>
    <dataValidation type="list" allowBlank="1" showInputMessage="1" showErrorMessage="1" sqref="P10 P17 P24 P31 P38" xr:uid="{F0A5A0F9-6A6E-4B46-BCEF-09F929CBFE91}">
      <formula1>$AH$8:$AJ$8</formula1>
    </dataValidation>
    <dataValidation type="list" allowBlank="1" showInputMessage="1" showErrorMessage="1" sqref="V10:V44" xr:uid="{537FCF89-F2D3-4A50-AC63-DDD916BBC204}">
      <formula1>$AI$12:$AK$12</formula1>
    </dataValidation>
    <dataValidation type="list" allowBlank="1" showInputMessage="1" showErrorMessage="1" sqref="D10:D44" xr:uid="{DED5897B-19A1-4054-B460-C33850444783}">
      <formula1>$AJ$13:$AK$13</formula1>
    </dataValidation>
    <dataValidation type="list" allowBlank="1" showInputMessage="1" showErrorMessage="1" sqref="T10 S10:S11 T17 S17:S18 T24 S24:S25 T31 S31:S32 T38 S38:S39" xr:uid="{7396DB08-FE1B-457D-AE27-97BED69B7319}">
      <formula1>$AH$13:$AH$15</formula1>
    </dataValidation>
    <dataValidation type="list" allowBlank="1" showInputMessage="1" showErrorMessage="1" sqref="AA10:AA44" xr:uid="{433BE1D8-977A-4E0E-9D80-1E21204A3011}">
      <formula1>$AN$10:$AN$11</formula1>
    </dataValidation>
    <dataValidation type="list" allowBlank="1" showInputMessage="1" showErrorMessage="1" sqref="M13 M20 M27 M34 M41" xr:uid="{28400D99-77FB-48E0-8821-820A7AD4353E}">
      <formula1>$AJ$14:$AL$14</formula1>
    </dataValidation>
  </dataValidation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29CA-3E66-4920-82A6-BB9C658F11F2}">
  <dimension ref="A1:AQ33"/>
  <sheetViews>
    <sheetView topLeftCell="AC9" zoomScale="80" zoomScaleNormal="80" workbookViewId="0">
      <selection activeCell="AF17" sqref="AF17:AF19"/>
    </sheetView>
  </sheetViews>
  <sheetFormatPr baseColWidth="10" defaultColWidth="11.42578125" defaultRowHeight="15" x14ac:dyDescent="0.25"/>
  <cols>
    <col min="1" max="1" width="32.5703125" style="71" customWidth="1"/>
    <col min="2" max="2" width="32.5703125" style="171" customWidth="1"/>
    <col min="3" max="3" width="32.5703125" style="71" customWidth="1"/>
    <col min="4" max="4" width="22" style="71" customWidth="1"/>
    <col min="5" max="6" width="32.5703125" style="71" customWidth="1"/>
    <col min="7" max="7" width="17" style="71" customWidth="1"/>
    <col min="8" max="8" width="20.85546875" style="71" customWidth="1"/>
    <col min="9" max="9" width="20.85546875" style="71" hidden="1" customWidth="1"/>
    <col min="10" max="10" width="25.42578125" style="71" customWidth="1"/>
    <col min="11" max="11" width="44.28515625" style="71" customWidth="1"/>
    <col min="12" max="12" width="53.7109375" style="71" customWidth="1"/>
    <col min="13" max="13" width="24.140625" style="71" bestFit="1" customWidth="1"/>
    <col min="14" max="14" width="0" style="71" hidden="1" customWidth="1"/>
    <col min="15" max="17" width="17.42578125" style="71" customWidth="1"/>
    <col min="18" max="18" width="19.7109375" style="71" customWidth="1"/>
    <col min="19" max="21" width="25.140625" style="71" customWidth="1"/>
    <col min="22" max="22" width="16.5703125" style="71" customWidth="1"/>
    <col min="23" max="23" width="22" style="71" customWidth="1"/>
    <col min="24" max="24" width="44.5703125" style="71" customWidth="1"/>
    <col min="25" max="25" width="34.5703125" style="71" customWidth="1"/>
    <col min="26" max="26" width="25.42578125" style="71" customWidth="1"/>
    <col min="27" max="27" width="23" style="71" customWidth="1"/>
    <col min="28" max="28" width="25.42578125" style="71" customWidth="1"/>
    <col min="29" max="29" width="16.85546875" style="71" customWidth="1"/>
    <col min="30" max="30" width="49.28515625" style="71" customWidth="1"/>
    <col min="31" max="31" width="19.42578125" style="71" customWidth="1"/>
    <col min="32" max="32" width="34.85546875" style="71" customWidth="1"/>
    <col min="33" max="33" width="34.42578125" style="71" customWidth="1"/>
    <col min="34" max="41" width="11.42578125" style="71" hidden="1" customWidth="1"/>
    <col min="42" max="42" width="0" style="71" hidden="1" customWidth="1"/>
    <col min="43" max="16384" width="11.42578125" style="71"/>
  </cols>
  <sheetData>
    <row r="1" spans="1:43" ht="27" customHeight="1" x14ac:dyDescent="0.25">
      <c r="A1" s="389"/>
      <c r="B1" s="390" t="s">
        <v>0</v>
      </c>
      <c r="C1" s="391"/>
      <c r="D1" s="391"/>
      <c r="E1" s="392"/>
      <c r="F1" s="390" t="s">
        <v>1</v>
      </c>
      <c r="G1" s="391"/>
      <c r="H1" s="391"/>
      <c r="I1" s="391"/>
      <c r="J1" s="391"/>
      <c r="K1" s="391"/>
      <c r="L1" s="391"/>
      <c r="M1" s="391"/>
      <c r="N1" s="391"/>
      <c r="O1" s="391"/>
      <c r="P1" s="391"/>
      <c r="Q1" s="391"/>
      <c r="R1" s="391"/>
      <c r="S1" s="391"/>
      <c r="T1" s="391"/>
      <c r="U1" s="391"/>
      <c r="V1" s="391"/>
      <c r="W1" s="391"/>
      <c r="X1" s="391"/>
      <c r="Y1" s="391"/>
      <c r="Z1" s="391"/>
      <c r="AA1" s="391"/>
      <c r="AB1" s="391"/>
      <c r="AC1" s="392"/>
      <c r="AD1" s="380" t="s">
        <v>2</v>
      </c>
      <c r="AE1" s="381"/>
      <c r="AF1" s="380" t="s">
        <v>3</v>
      </c>
      <c r="AG1" s="381"/>
      <c r="AH1" s="64"/>
      <c r="AI1" s="64"/>
      <c r="AJ1" s="64"/>
      <c r="AK1" s="64" t="s">
        <v>4</v>
      </c>
      <c r="AL1" s="64" t="s">
        <v>5</v>
      </c>
      <c r="AM1" s="64"/>
      <c r="AN1" s="64" t="s">
        <v>6</v>
      </c>
      <c r="AO1" s="64"/>
      <c r="AP1" s="64"/>
    </row>
    <row r="2" spans="1:43" ht="27" customHeight="1" x14ac:dyDescent="0.25">
      <c r="A2" s="389"/>
      <c r="B2" s="393"/>
      <c r="C2" s="394"/>
      <c r="D2" s="394"/>
      <c r="E2" s="395"/>
      <c r="F2" s="393"/>
      <c r="G2" s="394"/>
      <c r="H2" s="394"/>
      <c r="I2" s="394"/>
      <c r="J2" s="394"/>
      <c r="K2" s="394"/>
      <c r="L2" s="394"/>
      <c r="M2" s="394"/>
      <c r="N2" s="394"/>
      <c r="O2" s="394"/>
      <c r="P2" s="394"/>
      <c r="Q2" s="394"/>
      <c r="R2" s="394"/>
      <c r="S2" s="394"/>
      <c r="T2" s="394"/>
      <c r="U2" s="394"/>
      <c r="V2" s="394"/>
      <c r="W2" s="394"/>
      <c r="X2" s="394"/>
      <c r="Y2" s="394"/>
      <c r="Z2" s="394"/>
      <c r="AA2" s="394"/>
      <c r="AB2" s="394"/>
      <c r="AC2" s="395"/>
      <c r="AD2" s="380" t="s">
        <v>7</v>
      </c>
      <c r="AE2" s="381"/>
      <c r="AF2" s="396" t="s">
        <v>8</v>
      </c>
      <c r="AG2" s="397"/>
      <c r="AH2" s="64" t="s">
        <v>9</v>
      </c>
      <c r="AI2" s="64" t="s">
        <v>10</v>
      </c>
      <c r="AJ2" s="64"/>
      <c r="AK2" s="64"/>
      <c r="AL2" s="64" t="s">
        <v>11</v>
      </c>
      <c r="AM2" s="64"/>
      <c r="AN2" s="64" t="s">
        <v>12</v>
      </c>
      <c r="AO2" s="64"/>
      <c r="AP2" s="64"/>
    </row>
    <row r="3" spans="1:43" ht="27" customHeight="1" x14ac:dyDescent="0.25">
      <c r="A3" s="389"/>
      <c r="B3" s="390" t="s">
        <v>13</v>
      </c>
      <c r="C3" s="391"/>
      <c r="D3" s="391"/>
      <c r="E3" s="392"/>
      <c r="F3" s="390" t="s">
        <v>14</v>
      </c>
      <c r="G3" s="391"/>
      <c r="H3" s="391"/>
      <c r="I3" s="391"/>
      <c r="J3" s="391"/>
      <c r="K3" s="391"/>
      <c r="L3" s="391"/>
      <c r="M3" s="391"/>
      <c r="N3" s="391"/>
      <c r="O3" s="391"/>
      <c r="P3" s="391"/>
      <c r="Q3" s="391"/>
      <c r="R3" s="391"/>
      <c r="S3" s="391"/>
      <c r="T3" s="391"/>
      <c r="U3" s="391"/>
      <c r="V3" s="391"/>
      <c r="W3" s="391"/>
      <c r="X3" s="391"/>
      <c r="Y3" s="391"/>
      <c r="Z3" s="391"/>
      <c r="AA3" s="391"/>
      <c r="AB3" s="391"/>
      <c r="AC3" s="392"/>
      <c r="AD3" s="380" t="s">
        <v>15</v>
      </c>
      <c r="AE3" s="381"/>
      <c r="AF3" s="380" t="s">
        <v>16</v>
      </c>
      <c r="AG3" s="381"/>
      <c r="AH3" s="64" t="s">
        <v>17</v>
      </c>
      <c r="AI3" s="64" t="s">
        <v>18</v>
      </c>
      <c r="AJ3" s="64"/>
      <c r="AK3" s="64"/>
      <c r="AL3" s="64" t="s">
        <v>19</v>
      </c>
      <c r="AM3" s="64"/>
      <c r="AN3" s="64" t="s">
        <v>20</v>
      </c>
      <c r="AO3" s="64"/>
      <c r="AP3" s="64"/>
    </row>
    <row r="4" spans="1:43" ht="27" customHeight="1" x14ac:dyDescent="0.25">
      <c r="A4" s="389"/>
      <c r="B4" s="393"/>
      <c r="C4" s="394"/>
      <c r="D4" s="394"/>
      <c r="E4" s="395"/>
      <c r="F4" s="393"/>
      <c r="G4" s="394"/>
      <c r="H4" s="394"/>
      <c r="I4" s="394"/>
      <c r="J4" s="394"/>
      <c r="K4" s="394"/>
      <c r="L4" s="394"/>
      <c r="M4" s="394"/>
      <c r="N4" s="394"/>
      <c r="O4" s="394"/>
      <c r="P4" s="394"/>
      <c r="Q4" s="394"/>
      <c r="R4" s="394"/>
      <c r="S4" s="394"/>
      <c r="T4" s="394"/>
      <c r="U4" s="394"/>
      <c r="V4" s="394"/>
      <c r="W4" s="394"/>
      <c r="X4" s="394"/>
      <c r="Y4" s="394"/>
      <c r="Z4" s="394"/>
      <c r="AA4" s="394"/>
      <c r="AB4" s="394"/>
      <c r="AC4" s="395"/>
      <c r="AD4" s="380" t="s">
        <v>21</v>
      </c>
      <c r="AE4" s="381"/>
      <c r="AF4" s="382">
        <v>43846</v>
      </c>
      <c r="AG4" s="381"/>
      <c r="AH4" s="64" t="s">
        <v>22</v>
      </c>
      <c r="AI4" s="64" t="s">
        <v>23</v>
      </c>
      <c r="AJ4" s="64"/>
      <c r="AK4" s="64" t="s">
        <v>24</v>
      </c>
      <c r="AL4" s="64" t="s">
        <v>25</v>
      </c>
      <c r="AM4" s="64"/>
      <c r="AN4" s="64" t="s">
        <v>26</v>
      </c>
      <c r="AO4" s="64"/>
      <c r="AP4" s="64"/>
    </row>
    <row r="5" spans="1:43" ht="25.5" customHeight="1" x14ac:dyDescent="0.25">
      <c r="A5" s="383" t="s">
        <v>27</v>
      </c>
      <c r="B5" s="383"/>
      <c r="C5" s="384">
        <v>43853</v>
      </c>
      <c r="D5" s="385"/>
      <c r="E5" s="385"/>
      <c r="F5" s="385"/>
      <c r="G5" s="433"/>
      <c r="H5" s="434"/>
      <c r="I5" s="434"/>
      <c r="J5" s="434"/>
      <c r="K5" s="434"/>
      <c r="L5" s="435"/>
      <c r="M5" s="436" t="s">
        <v>180</v>
      </c>
      <c r="N5" s="437"/>
      <c r="O5" s="437"/>
      <c r="P5" s="437"/>
      <c r="Q5" s="437"/>
      <c r="R5" s="437"/>
      <c r="S5" s="437"/>
      <c r="T5" s="437"/>
      <c r="U5" s="437"/>
      <c r="V5" s="438"/>
      <c r="W5" s="39" t="s">
        <v>29</v>
      </c>
      <c r="X5" s="202"/>
      <c r="Y5" s="41" t="s">
        <v>30</v>
      </c>
      <c r="Z5" s="759" t="s">
        <v>31</v>
      </c>
      <c r="AA5" s="760"/>
      <c r="AB5" s="39" t="s">
        <v>32</v>
      </c>
      <c r="AC5" s="68"/>
      <c r="AD5" s="39" t="s">
        <v>33</v>
      </c>
      <c r="AE5" s="68"/>
      <c r="AF5" s="386"/>
      <c r="AG5" s="386"/>
      <c r="AH5" s="71" t="s">
        <v>34</v>
      </c>
      <c r="AI5" s="71" t="s">
        <v>35</v>
      </c>
      <c r="AJ5" s="71" t="s">
        <v>36</v>
      </c>
      <c r="AL5" s="71" t="s">
        <v>37</v>
      </c>
      <c r="AN5" s="71" t="s">
        <v>38</v>
      </c>
    </row>
    <row r="6" spans="1:43" x14ac:dyDescent="0.25">
      <c r="A6" s="398" t="s">
        <v>39</v>
      </c>
      <c r="B6" s="398"/>
      <c r="C6" s="398"/>
      <c r="D6" s="398"/>
      <c r="E6" s="398"/>
      <c r="F6" s="398"/>
      <c r="G6" s="441" t="s">
        <v>40</v>
      </c>
      <c r="H6" s="442"/>
      <c r="I6" s="442"/>
      <c r="J6" s="442"/>
      <c r="K6" s="442"/>
      <c r="L6" s="442"/>
      <c r="M6" s="442"/>
      <c r="N6" s="442"/>
      <c r="O6" s="442"/>
      <c r="P6" s="442"/>
      <c r="Q6" s="442"/>
      <c r="R6" s="442"/>
      <c r="S6" s="442"/>
      <c r="T6" s="442"/>
      <c r="U6" s="442"/>
      <c r="V6" s="442"/>
      <c r="W6" s="442"/>
      <c r="X6" s="443"/>
      <c r="Y6" s="442"/>
      <c r="Z6" s="442"/>
      <c r="AA6" s="442"/>
      <c r="AB6" s="444"/>
      <c r="AC6" s="445" t="s">
        <v>41</v>
      </c>
      <c r="AD6" s="448" t="s">
        <v>42</v>
      </c>
      <c r="AE6" s="449"/>
      <c r="AF6" s="449"/>
      <c r="AG6" s="449"/>
      <c r="AH6" s="64" t="s">
        <v>43</v>
      </c>
      <c r="AI6" s="64" t="s">
        <v>44</v>
      </c>
      <c r="AJ6" s="64"/>
      <c r="AK6" s="64"/>
      <c r="AL6" s="64"/>
      <c r="AM6" s="64"/>
      <c r="AN6" s="64" t="s">
        <v>45</v>
      </c>
      <c r="AO6" s="64"/>
      <c r="AP6" s="64"/>
    </row>
    <row r="7" spans="1:43" x14ac:dyDescent="0.25">
      <c r="A7" s="399" t="s">
        <v>46</v>
      </c>
      <c r="B7" s="451" t="s">
        <v>47</v>
      </c>
      <c r="C7" s="399" t="s">
        <v>48</v>
      </c>
      <c r="D7" s="399" t="s">
        <v>6</v>
      </c>
      <c r="E7" s="399" t="s">
        <v>49</v>
      </c>
      <c r="F7" s="398" t="s">
        <v>50</v>
      </c>
      <c r="G7" s="398" t="s">
        <v>51</v>
      </c>
      <c r="H7" s="398"/>
      <c r="I7" s="398"/>
      <c r="J7" s="398"/>
      <c r="K7" s="441" t="s">
        <v>52</v>
      </c>
      <c r="L7" s="442"/>
      <c r="M7" s="442"/>
      <c r="N7" s="442"/>
      <c r="O7" s="442"/>
      <c r="P7" s="442"/>
      <c r="Q7" s="442"/>
      <c r="R7" s="442"/>
      <c r="S7" s="442"/>
      <c r="T7" s="444"/>
      <c r="U7" s="441" t="s">
        <v>53</v>
      </c>
      <c r="V7" s="442"/>
      <c r="W7" s="442"/>
      <c r="X7" s="442"/>
      <c r="Y7" s="442"/>
      <c r="Z7" s="442"/>
      <c r="AA7" s="442"/>
      <c r="AB7" s="444"/>
      <c r="AC7" s="446"/>
      <c r="AD7" s="448"/>
      <c r="AE7" s="449"/>
      <c r="AF7" s="449"/>
      <c r="AG7" s="449"/>
      <c r="AH7" s="64" t="s">
        <v>54</v>
      </c>
      <c r="AI7" s="64" t="s">
        <v>55</v>
      </c>
      <c r="AJ7" s="64" t="s">
        <v>56</v>
      </c>
      <c r="AK7" s="72"/>
      <c r="AL7" s="72"/>
      <c r="AM7" s="72"/>
      <c r="AN7" s="72"/>
      <c r="AO7" s="72"/>
      <c r="AP7" s="72"/>
    </row>
    <row r="8" spans="1:43" x14ac:dyDescent="0.25">
      <c r="A8" s="399"/>
      <c r="B8" s="452"/>
      <c r="C8" s="399"/>
      <c r="D8" s="399"/>
      <c r="E8" s="399"/>
      <c r="F8" s="398"/>
      <c r="G8" s="447" t="s">
        <v>57</v>
      </c>
      <c r="H8" s="447"/>
      <c r="I8" s="447"/>
      <c r="J8" s="447"/>
      <c r="K8" s="453" t="s">
        <v>58</v>
      </c>
      <c r="L8" s="398" t="s">
        <v>59</v>
      </c>
      <c r="M8" s="398" t="s">
        <v>60</v>
      </c>
      <c r="N8" s="445" t="s">
        <v>61</v>
      </c>
      <c r="O8" s="399" t="s">
        <v>62</v>
      </c>
      <c r="P8" s="452" t="s">
        <v>63</v>
      </c>
      <c r="Q8" s="451" t="s">
        <v>64</v>
      </c>
      <c r="R8" s="399" t="s">
        <v>65</v>
      </c>
      <c r="S8" s="451" t="s">
        <v>66</v>
      </c>
      <c r="T8" s="451" t="s">
        <v>67</v>
      </c>
      <c r="U8" s="454" t="s">
        <v>68</v>
      </c>
      <c r="V8" s="399" t="s">
        <v>69</v>
      </c>
      <c r="W8" s="453" t="s">
        <v>70</v>
      </c>
      <c r="X8" s="451" t="s">
        <v>71</v>
      </c>
      <c r="Y8" s="399" t="s">
        <v>72</v>
      </c>
      <c r="Z8" s="399"/>
      <c r="AA8" s="399"/>
      <c r="AB8" s="399"/>
      <c r="AC8" s="446"/>
      <c r="AD8" s="450"/>
      <c r="AE8" s="443"/>
      <c r="AF8" s="443"/>
      <c r="AG8" s="443"/>
      <c r="AH8" s="72" t="s">
        <v>73</v>
      </c>
      <c r="AI8" s="72" t="s">
        <v>74</v>
      </c>
      <c r="AJ8" s="72" t="s">
        <v>75</v>
      </c>
      <c r="AK8" s="72"/>
      <c r="AL8" s="72" t="s">
        <v>76</v>
      </c>
      <c r="AM8" s="72"/>
      <c r="AN8" s="72"/>
      <c r="AO8" s="64" t="s">
        <v>77</v>
      </c>
      <c r="AP8" s="72"/>
    </row>
    <row r="9" spans="1:43" ht="61.5" customHeight="1" x14ac:dyDescent="0.25">
      <c r="A9" s="451"/>
      <c r="B9" s="455"/>
      <c r="C9" s="451"/>
      <c r="D9" s="451"/>
      <c r="E9" s="451"/>
      <c r="F9" s="445"/>
      <c r="G9" s="47" t="s">
        <v>78</v>
      </c>
      <c r="H9" s="47" t="s">
        <v>4</v>
      </c>
      <c r="I9" s="47"/>
      <c r="J9" s="10" t="s">
        <v>79</v>
      </c>
      <c r="K9" s="454"/>
      <c r="L9" s="398"/>
      <c r="M9" s="398"/>
      <c r="N9" s="447"/>
      <c r="O9" s="399"/>
      <c r="P9" s="455"/>
      <c r="Q9" s="455"/>
      <c r="R9" s="399"/>
      <c r="S9" s="455"/>
      <c r="T9" s="455"/>
      <c r="U9" s="400"/>
      <c r="V9" s="399"/>
      <c r="W9" s="454"/>
      <c r="X9" s="455"/>
      <c r="Y9" s="48" t="s">
        <v>80</v>
      </c>
      <c r="Z9" s="48" t="s">
        <v>81</v>
      </c>
      <c r="AA9" s="49" t="s">
        <v>82</v>
      </c>
      <c r="AB9" s="49" t="s">
        <v>83</v>
      </c>
      <c r="AC9" s="447"/>
      <c r="AD9" s="50" t="s">
        <v>84</v>
      </c>
      <c r="AE9" s="51" t="s">
        <v>85</v>
      </c>
      <c r="AF9" s="51" t="s">
        <v>86</v>
      </c>
      <c r="AG9" s="48" t="s">
        <v>87</v>
      </c>
      <c r="AH9" s="72" t="s">
        <v>88</v>
      </c>
      <c r="AI9" s="72" t="s">
        <v>18</v>
      </c>
      <c r="AJ9" s="72"/>
      <c r="AK9" s="72"/>
      <c r="AL9" s="72" t="s">
        <v>89</v>
      </c>
      <c r="AM9" s="72"/>
      <c r="AN9" s="72"/>
      <c r="AO9" s="64" t="s">
        <v>90</v>
      </c>
      <c r="AP9" s="72"/>
    </row>
    <row r="10" spans="1:43" ht="51" customHeight="1" x14ac:dyDescent="0.25">
      <c r="A10" s="579" t="s">
        <v>625</v>
      </c>
      <c r="B10" s="778" t="s">
        <v>626</v>
      </c>
      <c r="C10" s="590" t="s">
        <v>627</v>
      </c>
      <c r="D10" s="960" t="s">
        <v>94</v>
      </c>
      <c r="E10" s="498" t="s">
        <v>628</v>
      </c>
      <c r="F10" s="402" t="s">
        <v>629</v>
      </c>
      <c r="G10" s="406" t="s">
        <v>19</v>
      </c>
      <c r="H10" s="406" t="s">
        <v>24</v>
      </c>
      <c r="I10" s="52" t="str">
        <f>CONCATENATE(G10,H10)</f>
        <v>POSIBLEMODERADO</v>
      </c>
      <c r="J10" s="326" t="str">
        <f>I11</f>
        <v>3. ALTO</v>
      </c>
      <c r="K10" s="408" t="s">
        <v>630</v>
      </c>
      <c r="L10" s="203" t="s">
        <v>99</v>
      </c>
      <c r="M10" s="53" t="s">
        <v>9</v>
      </c>
      <c r="N10" s="19">
        <f>IF(M10="ASIGNADO",15,IF(M10="NO ASIGNADO",0,""))</f>
        <v>15</v>
      </c>
      <c r="O10" s="488">
        <f>SUM(N10:N16)</f>
        <v>100</v>
      </c>
      <c r="P10" s="333" t="s">
        <v>73</v>
      </c>
      <c r="Q10" s="410">
        <f>IF(Q13="DÉBIL",0,IF(Q13="MODERADO",50,IF(Q13="FUERTE",100,"")))</f>
        <v>100</v>
      </c>
      <c r="R10" s="480"/>
      <c r="S10" s="416" t="s">
        <v>100</v>
      </c>
      <c r="T10" s="416" t="s">
        <v>100</v>
      </c>
      <c r="U10" s="405" t="s">
        <v>101</v>
      </c>
      <c r="V10" s="501" t="s">
        <v>124</v>
      </c>
      <c r="W10" s="412" t="s">
        <v>631</v>
      </c>
      <c r="X10" s="402" t="s">
        <v>632</v>
      </c>
      <c r="Y10" s="498"/>
      <c r="Z10" s="958"/>
      <c r="AA10" s="477" t="s">
        <v>117</v>
      </c>
      <c r="AB10" s="402"/>
      <c r="AC10" s="414">
        <v>44316</v>
      </c>
      <c r="AD10" s="419" t="s">
        <v>633</v>
      </c>
      <c r="AE10" s="420" t="s">
        <v>634</v>
      </c>
      <c r="AF10" s="402" t="s">
        <v>635</v>
      </c>
      <c r="AG10" s="352" t="s">
        <v>636</v>
      </c>
      <c r="AH10" s="64" t="s">
        <v>112</v>
      </c>
      <c r="AI10" s="64" t="s">
        <v>113</v>
      </c>
      <c r="AJ10" s="64" t="s">
        <v>24</v>
      </c>
      <c r="AK10" s="64" t="s">
        <v>77</v>
      </c>
      <c r="AL10" s="64" t="s">
        <v>24</v>
      </c>
      <c r="AM10" s="64"/>
      <c r="AN10" s="64" t="s">
        <v>106</v>
      </c>
      <c r="AO10" s="64" t="s">
        <v>114</v>
      </c>
      <c r="AP10" s="64"/>
    </row>
    <row r="11" spans="1:43" ht="51" customHeight="1" x14ac:dyDescent="0.25">
      <c r="A11" s="580"/>
      <c r="B11" s="779"/>
      <c r="C11" s="318"/>
      <c r="D11" s="961"/>
      <c r="E11" s="599"/>
      <c r="F11" s="403"/>
      <c r="G11" s="406"/>
      <c r="H11" s="406"/>
      <c r="I11" s="52"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327"/>
      <c r="K11" s="963"/>
      <c r="L11" s="204" t="s">
        <v>115</v>
      </c>
      <c r="M11" s="54" t="s">
        <v>22</v>
      </c>
      <c r="N11" s="23">
        <f>IF(M11="ADECUADO",15,IF(M11="INADECUADO",0,""))</f>
        <v>15</v>
      </c>
      <c r="O11" s="489"/>
      <c r="P11" s="334"/>
      <c r="Q11" s="410"/>
      <c r="R11" s="481"/>
      <c r="S11" s="416"/>
      <c r="T11" s="416"/>
      <c r="U11" s="405"/>
      <c r="V11" s="502"/>
      <c r="W11" s="412"/>
      <c r="X11" s="403"/>
      <c r="Y11" s="499"/>
      <c r="Z11" s="475"/>
      <c r="AA11" s="478"/>
      <c r="AB11" s="403"/>
      <c r="AC11" s="412"/>
      <c r="AD11" s="933"/>
      <c r="AE11" s="420"/>
      <c r="AF11" s="402"/>
      <c r="AG11" s="352"/>
      <c r="AH11" s="64" t="s">
        <v>100</v>
      </c>
      <c r="AI11" s="64" t="s">
        <v>116</v>
      </c>
      <c r="AJ11" s="64"/>
      <c r="AK11" s="64"/>
      <c r="AL11" s="64" t="s">
        <v>97</v>
      </c>
      <c r="AM11" s="64"/>
      <c r="AN11" s="64" t="s">
        <v>117</v>
      </c>
      <c r="AO11" s="64" t="s">
        <v>118</v>
      </c>
      <c r="AP11" s="64"/>
      <c r="AQ11" s="205"/>
    </row>
    <row r="12" spans="1:43" ht="38.450000000000003" customHeight="1" x14ac:dyDescent="0.25">
      <c r="A12" s="580"/>
      <c r="B12" s="779"/>
      <c r="C12" s="318"/>
      <c r="D12" s="961"/>
      <c r="E12" s="599"/>
      <c r="F12" s="403"/>
      <c r="G12" s="406"/>
      <c r="H12" s="406"/>
      <c r="I12" s="52"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327"/>
      <c r="K12" s="963"/>
      <c r="L12" s="206" t="s">
        <v>119</v>
      </c>
      <c r="M12" s="54" t="s">
        <v>120</v>
      </c>
      <c r="N12" s="23">
        <f>IF(M12="OPORTUNA",15,IF(M12="INOPORTUNA",0,""))</f>
        <v>15</v>
      </c>
      <c r="O12" s="489"/>
      <c r="P12" s="334"/>
      <c r="Q12" s="410"/>
      <c r="R12" s="481"/>
      <c r="S12" s="25" t="s">
        <v>121</v>
      </c>
      <c r="T12" s="25" t="s">
        <v>122</v>
      </c>
      <c r="U12" s="405"/>
      <c r="V12" s="502"/>
      <c r="W12" s="412"/>
      <c r="X12" s="403"/>
      <c r="Y12" s="499"/>
      <c r="Z12" s="475"/>
      <c r="AA12" s="478"/>
      <c r="AB12" s="403"/>
      <c r="AC12" s="412"/>
      <c r="AD12" s="933"/>
      <c r="AE12" s="420"/>
      <c r="AF12" s="402"/>
      <c r="AG12" s="352"/>
      <c r="AH12" s="64" t="s">
        <v>102</v>
      </c>
      <c r="AI12" s="64" t="s">
        <v>123</v>
      </c>
      <c r="AJ12" s="64" t="s">
        <v>124</v>
      </c>
      <c r="AK12" s="64" t="s">
        <v>125</v>
      </c>
      <c r="AL12" s="64" t="s">
        <v>126</v>
      </c>
      <c r="AM12" s="64"/>
      <c r="AN12" s="64"/>
      <c r="AO12" s="64" t="s">
        <v>127</v>
      </c>
      <c r="AP12" s="64"/>
    </row>
    <row r="13" spans="1:43" ht="72.599999999999994" customHeight="1" x14ac:dyDescent="0.25">
      <c r="A13" s="580"/>
      <c r="B13" s="779"/>
      <c r="C13" s="318"/>
      <c r="D13" s="961"/>
      <c r="E13" s="207" t="s">
        <v>128</v>
      </c>
      <c r="F13" s="403"/>
      <c r="G13" s="406"/>
      <c r="H13" s="406"/>
      <c r="I13" s="52"/>
      <c r="J13" s="327"/>
      <c r="K13" s="963"/>
      <c r="L13" s="204" t="s">
        <v>129</v>
      </c>
      <c r="M13" s="54" t="s">
        <v>130</v>
      </c>
      <c r="N13" s="23">
        <f>IF(M13="PREVENIR",15,IF(M13="DETECTAR",10,IF(M13="NO ES UN CONTROL",0,"")))</f>
        <v>15</v>
      </c>
      <c r="O13" s="462" t="str">
        <f>IF(O10&lt;86,"DÉBIL",IF(O10&lt;96,"MODERADO",IF(O10&lt;101,"FUERTE","")))</f>
        <v>FUERTE</v>
      </c>
      <c r="P13" s="334"/>
      <c r="Q13" s="424" t="str">
        <f>IF(AND(O13="FUERTE",P10="FUERTE (SIEMPRE SE EJECUTA)"),"FUERTE",IF(OR(O13="DÉBIL",P10="DÉBIL (NO SE EJECUTA)"),"DÉBIL",IF(OR(O13="MODERADO",P10="MODERADO (ALGUNAS VECES)"),"MODERADO")))</f>
        <v>FUERTE</v>
      </c>
      <c r="R13" s="465" t="str">
        <f>IF(AND(O13="FUERTE",P10="FUERTE (SIEMPRE SE EJECUTA)"),"NO","SÍ")</f>
        <v>NO</v>
      </c>
      <c r="S13"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405"/>
      <c r="V13" s="502"/>
      <c r="W13" s="412"/>
      <c r="X13" s="403"/>
      <c r="Y13" s="499"/>
      <c r="Z13" s="476"/>
      <c r="AA13" s="478"/>
      <c r="AB13" s="403"/>
      <c r="AC13" s="412"/>
      <c r="AD13" s="933"/>
      <c r="AE13" s="420"/>
      <c r="AF13" s="402" t="s">
        <v>637</v>
      </c>
      <c r="AG13" s="352"/>
      <c r="AH13" s="64" t="s">
        <v>100</v>
      </c>
      <c r="AI13" s="64"/>
      <c r="AJ13" s="64" t="s">
        <v>94</v>
      </c>
      <c r="AK13" s="64" t="s">
        <v>132</v>
      </c>
      <c r="AL13" s="64"/>
      <c r="AM13" s="64"/>
      <c r="AN13" s="64"/>
      <c r="AO13" s="64" t="s">
        <v>133</v>
      </c>
      <c r="AP13" s="64"/>
      <c r="AQ13" s="205"/>
    </row>
    <row r="14" spans="1:43" ht="51" customHeight="1" x14ac:dyDescent="0.25">
      <c r="A14" s="580"/>
      <c r="B14" s="779"/>
      <c r="C14" s="318"/>
      <c r="D14" s="961"/>
      <c r="E14" s="599" t="s">
        <v>638</v>
      </c>
      <c r="F14" s="403"/>
      <c r="G14" s="406"/>
      <c r="H14" s="406"/>
      <c r="I14" s="52"/>
      <c r="J14" s="327"/>
      <c r="K14" s="963"/>
      <c r="L14" s="204" t="s">
        <v>135</v>
      </c>
      <c r="M14" s="54" t="s">
        <v>34</v>
      </c>
      <c r="N14" s="23">
        <f>IF(M14="CONFIABLE",15,IF(M14="NO CONFIABLE",0,""))</f>
        <v>15</v>
      </c>
      <c r="O14" s="463"/>
      <c r="P14" s="334"/>
      <c r="Q14" s="424"/>
      <c r="R14" s="465"/>
      <c r="S14" s="411"/>
      <c r="T14" s="468"/>
      <c r="U14" s="405"/>
      <c r="V14" s="502"/>
      <c r="W14" s="412"/>
      <c r="X14" s="403"/>
      <c r="Y14" s="499"/>
      <c r="Z14" s="55" t="s">
        <v>136</v>
      </c>
      <c r="AA14" s="478"/>
      <c r="AB14" s="403"/>
      <c r="AC14" s="412"/>
      <c r="AD14" s="933"/>
      <c r="AE14" s="420"/>
      <c r="AF14" s="402"/>
      <c r="AG14" s="352"/>
      <c r="AH14" s="64" t="s">
        <v>137</v>
      </c>
      <c r="AI14" s="64"/>
      <c r="AJ14" s="64" t="s">
        <v>138</v>
      </c>
      <c r="AK14" s="64" t="s">
        <v>130</v>
      </c>
      <c r="AL14" s="64" t="s">
        <v>139</v>
      </c>
      <c r="AM14" s="64"/>
      <c r="AN14" s="64"/>
      <c r="AO14" s="64" t="s">
        <v>101</v>
      </c>
      <c r="AP14" s="64"/>
    </row>
    <row r="15" spans="1:43" ht="63" customHeight="1" x14ac:dyDescent="0.25">
      <c r="A15" s="580"/>
      <c r="B15" s="779"/>
      <c r="C15" s="318"/>
      <c r="D15" s="961"/>
      <c r="E15" s="599"/>
      <c r="F15" s="403"/>
      <c r="G15" s="406"/>
      <c r="H15" s="406"/>
      <c r="I15" s="52"/>
      <c r="J15" s="327"/>
      <c r="K15" s="963"/>
      <c r="L15" s="204" t="s">
        <v>140</v>
      </c>
      <c r="M15" s="54" t="s">
        <v>43</v>
      </c>
      <c r="N15" s="23">
        <f>IF(M15="SE INVESTIGAN Y SE RESUELVEN OPORTUNAMENTE",15,IF(M15="NO SE INVESTIGAN Y SE RESUELVEN OPORTUNAMENTE",0,""))</f>
        <v>15</v>
      </c>
      <c r="O15" s="463"/>
      <c r="P15" s="334"/>
      <c r="Q15" s="424"/>
      <c r="R15" s="465"/>
      <c r="S15" s="411"/>
      <c r="T15" s="468"/>
      <c r="U15" s="405"/>
      <c r="V15" s="502"/>
      <c r="W15" s="412"/>
      <c r="X15" s="403"/>
      <c r="Y15" s="499"/>
      <c r="Z15" s="474"/>
      <c r="AA15" s="478"/>
      <c r="AB15" s="403"/>
      <c r="AC15" s="412"/>
      <c r="AD15" s="933"/>
      <c r="AE15" s="420"/>
      <c r="AF15" s="402"/>
      <c r="AG15" s="352"/>
      <c r="AH15" s="64" t="s">
        <v>116</v>
      </c>
      <c r="AI15" s="64"/>
      <c r="AJ15" s="64"/>
      <c r="AK15" s="64"/>
      <c r="AL15" s="64"/>
      <c r="AM15" s="64"/>
      <c r="AN15" s="64"/>
      <c r="AO15" s="64" t="s">
        <v>142</v>
      </c>
      <c r="AP15" s="64"/>
    </row>
    <row r="16" spans="1:43" ht="80.45" customHeight="1" x14ac:dyDescent="0.25">
      <c r="A16" s="580"/>
      <c r="B16" s="779"/>
      <c r="C16" s="319"/>
      <c r="D16" s="962"/>
      <c r="E16" s="600"/>
      <c r="F16" s="470"/>
      <c r="G16" s="456"/>
      <c r="H16" s="456"/>
      <c r="I16" s="52"/>
      <c r="J16" s="327"/>
      <c r="K16" s="964"/>
      <c r="L16" s="208" t="s">
        <v>143</v>
      </c>
      <c r="M16" s="57" t="s">
        <v>54</v>
      </c>
      <c r="N16" s="29">
        <f>IF(M16="COMPLETA",10,IF(M16="INCOMPLETA",5,IF(M16="NO EXISTE",0,"")))</f>
        <v>10</v>
      </c>
      <c r="O16" s="463"/>
      <c r="P16" s="335"/>
      <c r="Q16" s="464"/>
      <c r="R16" s="466"/>
      <c r="S16" s="467"/>
      <c r="T16" s="468"/>
      <c r="U16" s="482"/>
      <c r="V16" s="502"/>
      <c r="W16" s="474"/>
      <c r="X16" s="470"/>
      <c r="Y16" s="500"/>
      <c r="Z16" s="476"/>
      <c r="AA16" s="479"/>
      <c r="AB16" s="470"/>
      <c r="AC16" s="474"/>
      <c r="AD16" s="934"/>
      <c r="AE16" s="457"/>
      <c r="AF16" s="498"/>
      <c r="AG16" s="965"/>
      <c r="AH16" s="64"/>
      <c r="AI16" s="64"/>
      <c r="AJ16" s="64"/>
      <c r="AK16" s="64"/>
      <c r="AL16" s="64"/>
      <c r="AM16" s="64"/>
      <c r="AN16" s="64"/>
      <c r="AO16" s="64" t="s">
        <v>144</v>
      </c>
      <c r="AP16" s="64"/>
    </row>
    <row r="17" spans="1:43" ht="65.25" customHeight="1" x14ac:dyDescent="0.25">
      <c r="A17" s="580"/>
      <c r="B17" s="779"/>
      <c r="C17" s="317" t="s">
        <v>639</v>
      </c>
      <c r="D17" s="960" t="s">
        <v>94</v>
      </c>
      <c r="E17" s="498" t="s">
        <v>640</v>
      </c>
      <c r="F17" s="402" t="s">
        <v>641</v>
      </c>
      <c r="G17" s="406" t="s">
        <v>25</v>
      </c>
      <c r="H17" s="406" t="s">
        <v>97</v>
      </c>
      <c r="I17" s="52" t="str">
        <f>CONCATENATE(G17,H17)</f>
        <v>PROBABLEMAYOR</v>
      </c>
      <c r="J17" s="326" t="str">
        <f>I18</f>
        <v>5. EXTREMO</v>
      </c>
      <c r="K17" s="408" t="s">
        <v>642</v>
      </c>
      <c r="L17" s="203" t="s">
        <v>99</v>
      </c>
      <c r="M17" s="53" t="s">
        <v>9</v>
      </c>
      <c r="N17" s="19">
        <f>IF(M17="ASIGNADO",15,IF(M17="NO ASIGNADO",0,""))</f>
        <v>15</v>
      </c>
      <c r="O17" s="488">
        <f>SUM(N17:N23)</f>
        <v>100</v>
      </c>
      <c r="P17" s="333" t="s">
        <v>73</v>
      </c>
      <c r="Q17" s="410">
        <f>IF(Q20="DÉBIL",0,IF(Q20="MODERADO",50,IF(Q20="FUERTE",100,"")))</f>
        <v>100</v>
      </c>
      <c r="R17" s="480"/>
      <c r="S17" s="416" t="s">
        <v>100</v>
      </c>
      <c r="T17" s="416" t="s">
        <v>137</v>
      </c>
      <c r="U17" s="405" t="s">
        <v>142</v>
      </c>
      <c r="V17" s="501" t="s">
        <v>124</v>
      </c>
      <c r="W17" s="412" t="s">
        <v>643</v>
      </c>
      <c r="X17" s="402" t="s">
        <v>644</v>
      </c>
      <c r="Y17" s="498"/>
      <c r="Z17" s="958"/>
      <c r="AA17" s="477" t="s">
        <v>117</v>
      </c>
      <c r="AB17" s="402"/>
      <c r="AC17" s="414">
        <v>44316</v>
      </c>
      <c r="AD17" s="419" t="s">
        <v>645</v>
      </c>
      <c r="AE17" s="420" t="s">
        <v>634</v>
      </c>
      <c r="AF17" s="402" t="s">
        <v>646</v>
      </c>
      <c r="AG17" s="956" t="s">
        <v>647</v>
      </c>
      <c r="AH17" s="64"/>
      <c r="AI17" s="64"/>
      <c r="AJ17" s="64"/>
      <c r="AK17" s="64"/>
      <c r="AL17" s="64"/>
      <c r="AM17" s="64"/>
      <c r="AN17" s="64"/>
      <c r="AO17" s="64"/>
      <c r="AP17" s="64"/>
    </row>
    <row r="18" spans="1:43" ht="66.75" customHeight="1" x14ac:dyDescent="0.25">
      <c r="A18" s="580"/>
      <c r="B18" s="779"/>
      <c r="C18" s="318"/>
      <c r="D18" s="961"/>
      <c r="E18" s="599"/>
      <c r="F18" s="403"/>
      <c r="G18" s="406"/>
      <c r="H18" s="406"/>
      <c r="I18" s="52"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5. EXTREMO</v>
      </c>
      <c r="J18" s="327"/>
      <c r="K18" s="963"/>
      <c r="L18" s="204" t="s">
        <v>115</v>
      </c>
      <c r="M18" s="54" t="s">
        <v>22</v>
      </c>
      <c r="N18" s="23">
        <f>IF(M18="ADECUADO",15,IF(M18="INADECUADO",0,""))</f>
        <v>15</v>
      </c>
      <c r="O18" s="489"/>
      <c r="P18" s="334"/>
      <c r="Q18" s="410"/>
      <c r="R18" s="481"/>
      <c r="S18" s="416"/>
      <c r="T18" s="416"/>
      <c r="U18" s="405"/>
      <c r="V18" s="502"/>
      <c r="W18" s="412"/>
      <c r="X18" s="403"/>
      <c r="Y18" s="499"/>
      <c r="Z18" s="475"/>
      <c r="AA18" s="478"/>
      <c r="AB18" s="403"/>
      <c r="AC18" s="412"/>
      <c r="AD18" s="933"/>
      <c r="AE18" s="420"/>
      <c r="AF18" s="402"/>
      <c r="AG18" s="956"/>
      <c r="AH18" s="64"/>
      <c r="AI18" s="64"/>
      <c r="AJ18" s="64"/>
      <c r="AK18" s="64"/>
      <c r="AL18" s="64"/>
      <c r="AM18" s="64"/>
      <c r="AN18" s="64"/>
      <c r="AO18" s="64"/>
      <c r="AP18" s="64"/>
    </row>
    <row r="19" spans="1:43" ht="48.6" customHeight="1" x14ac:dyDescent="0.25">
      <c r="A19" s="580"/>
      <c r="B19" s="779"/>
      <c r="C19" s="318"/>
      <c r="D19" s="961"/>
      <c r="E19" s="599"/>
      <c r="F19" s="403"/>
      <c r="G19" s="406"/>
      <c r="H19" s="406"/>
      <c r="I19" s="52"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327"/>
      <c r="K19" s="963"/>
      <c r="L19" s="206" t="s">
        <v>119</v>
      </c>
      <c r="M19" s="54" t="s">
        <v>120</v>
      </c>
      <c r="N19" s="23">
        <f>IF(M19="OPORTUNA",15,IF(M19="INOPORTUNA",0,""))</f>
        <v>15</v>
      </c>
      <c r="O19" s="489"/>
      <c r="P19" s="334"/>
      <c r="Q19" s="410"/>
      <c r="R19" s="481"/>
      <c r="S19" s="25" t="s">
        <v>121</v>
      </c>
      <c r="T19" s="25" t="s">
        <v>122</v>
      </c>
      <c r="U19" s="405"/>
      <c r="V19" s="502"/>
      <c r="W19" s="412"/>
      <c r="X19" s="403"/>
      <c r="Y19" s="499"/>
      <c r="Z19" s="475"/>
      <c r="AA19" s="478"/>
      <c r="AB19" s="403"/>
      <c r="AC19" s="412"/>
      <c r="AD19" s="933"/>
      <c r="AE19" s="420"/>
      <c r="AF19" s="402"/>
      <c r="AG19" s="956"/>
      <c r="AH19" s="64"/>
      <c r="AI19" s="64"/>
      <c r="AJ19" s="64"/>
      <c r="AK19" s="64"/>
      <c r="AL19" s="64"/>
      <c r="AM19" s="64"/>
      <c r="AN19" s="64"/>
      <c r="AO19" s="64"/>
      <c r="AP19" s="64"/>
      <c r="AQ19" s="205"/>
    </row>
    <row r="20" spans="1:43" ht="36" customHeight="1" x14ac:dyDescent="0.25">
      <c r="A20" s="580"/>
      <c r="B20" s="779"/>
      <c r="C20" s="318"/>
      <c r="D20" s="961"/>
      <c r="E20" s="78" t="s">
        <v>128</v>
      </c>
      <c r="F20" s="403"/>
      <c r="G20" s="406"/>
      <c r="H20" s="406"/>
      <c r="I20" s="52"/>
      <c r="J20" s="327"/>
      <c r="K20" s="963"/>
      <c r="L20" s="204" t="s">
        <v>129</v>
      </c>
      <c r="M20" s="54" t="s">
        <v>130</v>
      </c>
      <c r="N20" s="23">
        <f>IF(M20="PREVENIR",15,IF(M20="DETECTAR",10,IF(M20="NO ES UN CONTROL",0,"")))</f>
        <v>15</v>
      </c>
      <c r="O20" s="462" t="str">
        <f>IF(O17&lt;86,"DÉBIL",IF(O17&lt;96,"MODERADO",IF(O17&lt;101,"FUERTE","")))</f>
        <v>FUERTE</v>
      </c>
      <c r="P20" s="334"/>
      <c r="Q20" s="424" t="str">
        <f>IF(AND(O20="FUERTE",P17="FUERTE (SIEMPRE SE EJECUTA)"),"FUERTE",IF(OR(O20="DÉBIL",P17="DÉBIL (NO SE EJECUTA)"),"DÉBIL",IF(OR(O20="MODERADO",P17="MODERADO (ALGUNAS VECES)"),"MODERADO")))</f>
        <v>FUERTE</v>
      </c>
      <c r="R20" s="465" t="str">
        <f>IF(AND(O20="FUERTE",P17="FUERTE (SIEMPRE SE EJECUTA)"),"NO","SÍ")</f>
        <v>NO</v>
      </c>
      <c r="S20"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405"/>
      <c r="V20" s="502"/>
      <c r="W20" s="412"/>
      <c r="X20" s="403"/>
      <c r="Y20" s="499"/>
      <c r="Z20" s="476"/>
      <c r="AA20" s="478"/>
      <c r="AB20" s="403"/>
      <c r="AC20" s="412"/>
      <c r="AD20" s="933"/>
      <c r="AE20" s="420"/>
      <c r="AF20" s="402" t="s">
        <v>637</v>
      </c>
      <c r="AG20" s="956"/>
      <c r="AH20" s="64"/>
      <c r="AI20" s="64"/>
      <c r="AJ20" s="64"/>
      <c r="AK20" s="64"/>
      <c r="AL20" s="64"/>
      <c r="AM20" s="64"/>
      <c r="AN20" s="64"/>
      <c r="AO20" s="64"/>
      <c r="AP20" s="64"/>
    </row>
    <row r="21" spans="1:43" ht="50.25" customHeight="1" x14ac:dyDescent="0.25">
      <c r="A21" s="580"/>
      <c r="B21" s="779"/>
      <c r="C21" s="318"/>
      <c r="D21" s="961"/>
      <c r="E21" s="599" t="s">
        <v>648</v>
      </c>
      <c r="F21" s="403"/>
      <c r="G21" s="406"/>
      <c r="H21" s="406"/>
      <c r="I21" s="52"/>
      <c r="J21" s="327"/>
      <c r="K21" s="963"/>
      <c r="L21" s="204" t="s">
        <v>135</v>
      </c>
      <c r="M21" s="54" t="s">
        <v>34</v>
      </c>
      <c r="N21" s="23">
        <f>IF(M21="CONFIABLE",15,IF(M21="NO CONFIABLE",0,""))</f>
        <v>15</v>
      </c>
      <c r="O21" s="463"/>
      <c r="P21" s="334"/>
      <c r="Q21" s="424"/>
      <c r="R21" s="465"/>
      <c r="S21" s="411"/>
      <c r="T21" s="468"/>
      <c r="U21" s="405"/>
      <c r="V21" s="502"/>
      <c r="W21" s="412"/>
      <c r="X21" s="403"/>
      <c r="Y21" s="499"/>
      <c r="Z21" s="55" t="s">
        <v>136</v>
      </c>
      <c r="AA21" s="478"/>
      <c r="AB21" s="403"/>
      <c r="AC21" s="412"/>
      <c r="AD21" s="933"/>
      <c r="AE21" s="420"/>
      <c r="AF21" s="402"/>
      <c r="AG21" s="956"/>
      <c r="AH21" s="64"/>
      <c r="AI21" s="64"/>
      <c r="AJ21" s="64"/>
      <c r="AK21" s="64"/>
      <c r="AL21" s="64"/>
      <c r="AM21" s="64"/>
      <c r="AN21" s="64"/>
      <c r="AO21" s="64"/>
      <c r="AP21" s="64"/>
    </row>
    <row r="22" spans="1:43" ht="50.45" customHeight="1" x14ac:dyDescent="0.25">
      <c r="A22" s="580"/>
      <c r="B22" s="779"/>
      <c r="C22" s="318"/>
      <c r="D22" s="961"/>
      <c r="E22" s="599"/>
      <c r="F22" s="403"/>
      <c r="G22" s="406"/>
      <c r="H22" s="406"/>
      <c r="I22" s="52"/>
      <c r="J22" s="327"/>
      <c r="K22" s="963"/>
      <c r="L22" s="204" t="s">
        <v>140</v>
      </c>
      <c r="M22" s="54" t="s">
        <v>43</v>
      </c>
      <c r="N22" s="23">
        <f>IF(M22="SE INVESTIGAN Y SE RESUELVEN OPORTUNAMENTE",15,IF(M22="NO SE INVESTIGAN Y SE RESUELVEN OPORTUNAMENTE",0,""))</f>
        <v>15</v>
      </c>
      <c r="O22" s="463"/>
      <c r="P22" s="334"/>
      <c r="Q22" s="424"/>
      <c r="R22" s="465"/>
      <c r="S22" s="411"/>
      <c r="T22" s="468"/>
      <c r="U22" s="405"/>
      <c r="V22" s="502"/>
      <c r="W22" s="412"/>
      <c r="X22" s="403"/>
      <c r="Y22" s="499"/>
      <c r="Z22" s="474"/>
      <c r="AA22" s="478"/>
      <c r="AB22" s="403"/>
      <c r="AC22" s="412"/>
      <c r="AD22" s="933"/>
      <c r="AE22" s="420"/>
      <c r="AF22" s="402"/>
      <c r="AG22" s="956"/>
      <c r="AH22" s="64"/>
      <c r="AI22" s="64"/>
      <c r="AJ22" s="64"/>
      <c r="AK22" s="64"/>
      <c r="AL22" s="64"/>
      <c r="AM22" s="64"/>
      <c r="AN22" s="64"/>
      <c r="AO22" s="64"/>
      <c r="AP22" s="64"/>
    </row>
    <row r="23" spans="1:43" ht="53.45" customHeight="1" thickBot="1" x14ac:dyDescent="0.3">
      <c r="A23" s="966"/>
      <c r="B23" s="967"/>
      <c r="C23" s="959"/>
      <c r="D23" s="962"/>
      <c r="E23" s="600"/>
      <c r="F23" s="470"/>
      <c r="G23" s="456"/>
      <c r="H23" s="456"/>
      <c r="I23" s="52"/>
      <c r="J23" s="327"/>
      <c r="K23" s="964"/>
      <c r="L23" s="208" t="s">
        <v>143</v>
      </c>
      <c r="M23" s="57" t="s">
        <v>54</v>
      </c>
      <c r="N23" s="29">
        <f>IF(M23="COMPLETA",10,IF(M23="INCOMPLETA",5,IF(M23="NO EXISTE",0,"")))</f>
        <v>10</v>
      </c>
      <c r="O23" s="463"/>
      <c r="P23" s="335"/>
      <c r="Q23" s="464"/>
      <c r="R23" s="466"/>
      <c r="S23" s="467"/>
      <c r="T23" s="468"/>
      <c r="U23" s="482"/>
      <c r="V23" s="502"/>
      <c r="W23" s="474"/>
      <c r="X23" s="470"/>
      <c r="Y23" s="500"/>
      <c r="Z23" s="476"/>
      <c r="AA23" s="479"/>
      <c r="AB23" s="470"/>
      <c r="AC23" s="474"/>
      <c r="AD23" s="934"/>
      <c r="AE23" s="457"/>
      <c r="AF23" s="498"/>
      <c r="AG23" s="957"/>
      <c r="AH23" s="64"/>
      <c r="AI23" s="64"/>
      <c r="AJ23" s="64"/>
      <c r="AK23" s="64"/>
      <c r="AL23" s="64"/>
      <c r="AM23" s="64"/>
      <c r="AN23" s="64"/>
      <c r="AO23" s="64"/>
      <c r="AP23" s="64"/>
    </row>
    <row r="24" spans="1:43" ht="33.75" customHeight="1" x14ac:dyDescent="0.25">
      <c r="A24" s="419" t="s">
        <v>145</v>
      </c>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64"/>
      <c r="AI24" s="64"/>
      <c r="AJ24" s="64"/>
      <c r="AK24" s="64"/>
      <c r="AL24" s="64"/>
      <c r="AM24" s="64"/>
      <c r="AN24" s="64"/>
      <c r="AO24" s="64" t="s">
        <v>146</v>
      </c>
      <c r="AP24" s="64"/>
    </row>
    <row r="25" spans="1:43" ht="30" customHeight="1" x14ac:dyDescent="0.25">
      <c r="A25" s="421" t="s">
        <v>147</v>
      </c>
      <c r="B25" s="421"/>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64"/>
      <c r="AI25" s="64"/>
      <c r="AJ25" s="64"/>
      <c r="AK25" s="64"/>
      <c r="AL25" s="64"/>
      <c r="AM25" s="64"/>
      <c r="AN25" s="64"/>
      <c r="AO25" s="64" t="s">
        <v>148</v>
      </c>
      <c r="AP25" s="64"/>
    </row>
    <row r="26" spans="1:43" ht="30" customHeight="1" x14ac:dyDescent="0.25">
      <c r="A26" s="544" t="s">
        <v>149</v>
      </c>
      <c r="B26" s="544"/>
      <c r="C26" s="544" t="s">
        <v>150</v>
      </c>
      <c r="D26" s="544"/>
      <c r="E26" s="544"/>
      <c r="F26" s="544"/>
      <c r="G26" s="544"/>
      <c r="H26" s="544"/>
      <c r="I26" s="544"/>
      <c r="J26" s="544"/>
      <c r="K26" s="544"/>
      <c r="L26" s="544"/>
      <c r="M26" s="544"/>
      <c r="N26" s="544"/>
      <c r="O26" s="544"/>
      <c r="P26" s="544"/>
      <c r="Q26" s="544"/>
      <c r="R26" s="544"/>
      <c r="S26" s="544"/>
      <c r="T26" s="544"/>
      <c r="U26" s="544"/>
      <c r="V26" s="544"/>
      <c r="W26" s="544"/>
      <c r="X26" s="544"/>
      <c r="Y26" s="544"/>
      <c r="Z26" s="704" t="s">
        <v>151</v>
      </c>
      <c r="AA26" s="704"/>
      <c r="AB26" s="704"/>
      <c r="AC26" s="704"/>
      <c r="AD26" s="389" t="s">
        <v>152</v>
      </c>
      <c r="AE26" s="389"/>
      <c r="AF26" s="389"/>
      <c r="AG26" s="389"/>
      <c r="AH26" s="64"/>
      <c r="AI26" s="64"/>
      <c r="AJ26" s="64"/>
      <c r="AK26" s="64"/>
      <c r="AL26" s="64"/>
      <c r="AM26" s="64"/>
      <c r="AN26" s="64"/>
      <c r="AO26" s="64" t="s">
        <v>153</v>
      </c>
      <c r="AP26" s="64"/>
    </row>
    <row r="27" spans="1:43" ht="30" customHeight="1" x14ac:dyDescent="0.25">
      <c r="A27" s="550">
        <v>1</v>
      </c>
      <c r="B27" s="551"/>
      <c r="C27" s="419" t="s">
        <v>649</v>
      </c>
      <c r="D27" s="419"/>
      <c r="E27" s="419"/>
      <c r="F27" s="419"/>
      <c r="G27" s="419"/>
      <c r="H27" s="419"/>
      <c r="I27" s="419"/>
      <c r="J27" s="419"/>
      <c r="K27" s="419"/>
      <c r="L27" s="419"/>
      <c r="M27" s="419"/>
      <c r="N27" s="419"/>
      <c r="O27" s="419"/>
      <c r="P27" s="419"/>
      <c r="Q27" s="419"/>
      <c r="R27" s="419"/>
      <c r="S27" s="419"/>
      <c r="T27" s="419"/>
      <c r="U27" s="419"/>
      <c r="V27" s="419"/>
      <c r="W27" s="419"/>
      <c r="X27" s="419"/>
      <c r="Y27" s="419"/>
      <c r="Z27" s="765"/>
      <c r="AA27" s="766"/>
      <c r="AB27" s="766"/>
      <c r="AC27" s="767"/>
      <c r="AD27" s="412"/>
      <c r="AE27" s="412"/>
      <c r="AF27" s="412"/>
      <c r="AG27" s="412"/>
      <c r="AH27" s="80"/>
      <c r="AI27" s="80"/>
      <c r="AJ27" s="80"/>
      <c r="AK27" s="80"/>
      <c r="AL27" s="80"/>
      <c r="AM27" s="80"/>
      <c r="AN27" s="80"/>
      <c r="AO27" s="64" t="s">
        <v>156</v>
      </c>
      <c r="AP27" s="80"/>
    </row>
    <row r="28" spans="1:43" ht="30" customHeight="1" x14ac:dyDescent="0.25">
      <c r="A28" s="550" t="s">
        <v>243</v>
      </c>
      <c r="B28" s="551"/>
      <c r="C28" s="418"/>
      <c r="D28" s="418"/>
      <c r="E28" s="418"/>
      <c r="F28" s="418"/>
      <c r="G28" s="418"/>
      <c r="H28" s="418"/>
      <c r="I28" s="418"/>
      <c r="J28" s="418"/>
      <c r="K28" s="418"/>
      <c r="L28" s="418"/>
      <c r="M28" s="418"/>
      <c r="N28" s="418"/>
      <c r="O28" s="418"/>
      <c r="P28" s="418"/>
      <c r="Q28" s="418"/>
      <c r="R28" s="418"/>
      <c r="S28" s="418"/>
      <c r="T28" s="418"/>
      <c r="U28" s="418"/>
      <c r="V28" s="418"/>
      <c r="W28" s="418"/>
      <c r="X28" s="418"/>
      <c r="Y28" s="418"/>
      <c r="Z28" s="765"/>
      <c r="AA28" s="766"/>
      <c r="AB28" s="766"/>
      <c r="AC28" s="767"/>
      <c r="AD28" s="412"/>
      <c r="AE28" s="412"/>
      <c r="AF28" s="412"/>
      <c r="AG28" s="412"/>
      <c r="AH28" s="80"/>
      <c r="AI28" s="80"/>
      <c r="AJ28" s="80"/>
      <c r="AK28" s="80"/>
      <c r="AL28" s="80"/>
      <c r="AM28" s="80"/>
      <c r="AN28" s="80"/>
      <c r="AO28" s="64" t="s">
        <v>158</v>
      </c>
      <c r="AP28" s="80"/>
    </row>
    <row r="29" spans="1:43" ht="30" customHeight="1" x14ac:dyDescent="0.25">
      <c r="A29" s="550" t="s">
        <v>243</v>
      </c>
      <c r="B29" s="551"/>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765"/>
      <c r="AA29" s="766"/>
      <c r="AB29" s="766"/>
      <c r="AC29" s="767"/>
      <c r="AD29" s="412"/>
      <c r="AE29" s="412"/>
      <c r="AF29" s="412"/>
      <c r="AG29" s="412"/>
      <c r="AH29" s="80"/>
      <c r="AI29" s="80"/>
      <c r="AJ29" s="80"/>
      <c r="AK29" s="80"/>
      <c r="AL29" s="80"/>
      <c r="AM29" s="80"/>
      <c r="AN29" s="80"/>
      <c r="AO29" s="64" t="s">
        <v>160</v>
      </c>
      <c r="AP29" s="80"/>
    </row>
    <row r="30" spans="1:43" ht="30" customHeight="1" x14ac:dyDescent="0.25">
      <c r="A30" s="421" t="s">
        <v>161</v>
      </c>
      <c r="B30" s="421"/>
      <c r="C30" s="421"/>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64"/>
      <c r="AI30" s="64"/>
      <c r="AJ30" s="64"/>
      <c r="AK30" s="64"/>
      <c r="AL30" s="64"/>
      <c r="AM30" s="64"/>
      <c r="AN30" s="64"/>
      <c r="AO30" s="64" t="s">
        <v>162</v>
      </c>
      <c r="AP30" s="64"/>
    </row>
    <row r="31" spans="1:43" ht="30" customHeight="1" x14ac:dyDescent="0.25">
      <c r="A31" s="694" t="s">
        <v>152</v>
      </c>
      <c r="B31" s="694"/>
      <c r="C31" s="694"/>
      <c r="D31" s="694"/>
      <c r="E31" s="694"/>
      <c r="F31" s="694"/>
      <c r="G31" s="694" t="s">
        <v>163</v>
      </c>
      <c r="H31" s="694"/>
      <c r="I31" s="694"/>
      <c r="J31" s="694"/>
      <c r="K31" s="694"/>
      <c r="L31" s="694"/>
      <c r="M31" s="678" t="s">
        <v>164</v>
      </c>
      <c r="N31" s="679"/>
      <c r="O31" s="679"/>
      <c r="P31" s="679"/>
      <c r="Q31" s="679"/>
      <c r="R31" s="679"/>
      <c r="S31" s="679"/>
      <c r="T31" s="679"/>
      <c r="U31" s="679"/>
      <c r="V31" s="680"/>
      <c r="W31" s="678" t="s">
        <v>165</v>
      </c>
      <c r="X31" s="679"/>
      <c r="Y31" s="679"/>
      <c r="Z31" s="679"/>
      <c r="AA31" s="680"/>
      <c r="AB31" s="427" t="str">
        <f>IF(X5="X","APOYO OFICINA ASESORA DE PLANEACIÓN","APOYO OFICINA DE CONTROL INTERNO")</f>
        <v>APOYO OFICINA DE CONTROL INTERNO</v>
      </c>
      <c r="AC31" s="427"/>
      <c r="AD31" s="427"/>
      <c r="AE31" s="427"/>
      <c r="AF31" s="427"/>
      <c r="AG31" s="427"/>
      <c r="AH31" s="60"/>
      <c r="AO31" s="64" t="s">
        <v>167</v>
      </c>
    </row>
    <row r="32" spans="1:43" ht="30" customHeight="1" x14ac:dyDescent="0.25">
      <c r="A32" s="61" t="s">
        <v>168</v>
      </c>
      <c r="B32" s="429" t="s">
        <v>650</v>
      </c>
      <c r="C32" s="430"/>
      <c r="D32" s="430"/>
      <c r="E32" s="430"/>
      <c r="F32" s="431"/>
      <c r="G32" s="62" t="s">
        <v>168</v>
      </c>
      <c r="H32" s="429" t="s">
        <v>651</v>
      </c>
      <c r="I32" s="430"/>
      <c r="J32" s="430"/>
      <c r="K32" s="430"/>
      <c r="L32" s="431"/>
      <c r="M32" s="62" t="s">
        <v>168</v>
      </c>
      <c r="N32" s="165"/>
      <c r="O32" s="430" t="s">
        <v>171</v>
      </c>
      <c r="P32" s="430"/>
      <c r="Q32" s="430"/>
      <c r="R32" s="430"/>
      <c r="S32" s="430"/>
      <c r="T32" s="430"/>
      <c r="U32" s="430"/>
      <c r="V32" s="431"/>
      <c r="W32" s="166" t="s">
        <v>168</v>
      </c>
      <c r="X32" s="953" t="s">
        <v>652</v>
      </c>
      <c r="Y32" s="954"/>
      <c r="Z32" s="954"/>
      <c r="AA32" s="955"/>
      <c r="AB32" s="166" t="s">
        <v>168</v>
      </c>
      <c r="AC32" s="764"/>
      <c r="AD32" s="722"/>
      <c r="AE32" s="722"/>
      <c r="AF32" s="722"/>
      <c r="AG32" s="722"/>
      <c r="AH32" s="170"/>
      <c r="AI32" s="170"/>
      <c r="AJ32" s="170"/>
      <c r="AK32" s="170"/>
      <c r="AL32" s="170"/>
      <c r="AM32" s="170"/>
      <c r="AN32" s="170"/>
      <c r="AO32" s="64" t="s">
        <v>173</v>
      </c>
      <c r="AP32" s="170"/>
    </row>
    <row r="33" spans="1:42" ht="30" customHeight="1" x14ac:dyDescent="0.25">
      <c r="A33" s="61" t="s">
        <v>174</v>
      </c>
      <c r="B33" s="429" t="s">
        <v>653</v>
      </c>
      <c r="C33" s="430"/>
      <c r="D33" s="430"/>
      <c r="E33" s="430"/>
      <c r="F33" s="431"/>
      <c r="G33" s="61" t="s">
        <v>174</v>
      </c>
      <c r="H33" s="428" t="s">
        <v>654</v>
      </c>
      <c r="I33" s="428"/>
      <c r="J33" s="428"/>
      <c r="K33" s="428"/>
      <c r="L33" s="428"/>
      <c r="M33" s="62" t="s">
        <v>174</v>
      </c>
      <c r="N33" s="167"/>
      <c r="O33" s="428" t="s">
        <v>655</v>
      </c>
      <c r="P33" s="428"/>
      <c r="Q33" s="428"/>
      <c r="R33" s="428"/>
      <c r="S33" s="428"/>
      <c r="T33" s="428"/>
      <c r="U33" s="428"/>
      <c r="V33" s="428"/>
      <c r="W33" s="61" t="s">
        <v>174</v>
      </c>
      <c r="X33" s="953" t="s">
        <v>656</v>
      </c>
      <c r="Y33" s="954"/>
      <c r="Z33" s="954"/>
      <c r="AA33" s="955"/>
      <c r="AB33" s="61" t="s">
        <v>174</v>
      </c>
      <c r="AC33" s="764"/>
      <c r="AD33" s="764"/>
      <c r="AE33" s="764"/>
      <c r="AF33" s="764"/>
      <c r="AG33" s="764"/>
      <c r="AH33" s="170"/>
      <c r="AI33" s="170"/>
      <c r="AJ33" s="170"/>
      <c r="AK33" s="170"/>
      <c r="AL33" s="170"/>
      <c r="AM33" s="170"/>
      <c r="AN33" s="170"/>
      <c r="AO33" s="64" t="s">
        <v>179</v>
      </c>
      <c r="AP33" s="170"/>
    </row>
  </sheetData>
  <mergeCells count="154">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23"/>
    <mergeCell ref="B10:B23"/>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O17:O19"/>
    <mergeCell ref="P17:P23"/>
    <mergeCell ref="Q17:Q19"/>
    <mergeCell ref="R17:R19"/>
    <mergeCell ref="S17:S18"/>
    <mergeCell ref="T17:T18"/>
    <mergeCell ref="E14:E16"/>
    <mergeCell ref="Z15:Z16"/>
    <mergeCell ref="C17:C23"/>
    <mergeCell ref="D17:D23"/>
    <mergeCell ref="E17:E19"/>
    <mergeCell ref="F17:F23"/>
    <mergeCell ref="G17:G23"/>
    <mergeCell ref="H17:H23"/>
    <mergeCell ref="J17:J23"/>
    <mergeCell ref="K17:K23"/>
    <mergeCell ref="H10:H16"/>
    <mergeCell ref="J10:J16"/>
    <mergeCell ref="K10:K16"/>
    <mergeCell ref="Q10:Q12"/>
    <mergeCell ref="AB17:AB23"/>
    <mergeCell ref="AC17:AC23"/>
    <mergeCell ref="AD17:AD23"/>
    <mergeCell ref="AE17:AE23"/>
    <mergeCell ref="AF17:AF19"/>
    <mergeCell ref="U17:U23"/>
    <mergeCell ref="V17:V23"/>
    <mergeCell ref="W17:W23"/>
    <mergeCell ref="X17:X23"/>
    <mergeCell ref="Y17:Y23"/>
    <mergeCell ref="Z17:Z20"/>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G17:AG23"/>
    <mergeCell ref="O20:O23"/>
    <mergeCell ref="Q20:Q23"/>
    <mergeCell ref="R20:R23"/>
    <mergeCell ref="S20:S23"/>
    <mergeCell ref="T20:T23"/>
    <mergeCell ref="AF20:AF23"/>
    <mergeCell ref="AA17:AA23"/>
    <mergeCell ref="A29:B29"/>
    <mergeCell ref="C29:Y29"/>
    <mergeCell ref="Z29:AC29"/>
    <mergeCell ref="AD29:AG29"/>
    <mergeCell ref="A30:AG30"/>
    <mergeCell ref="A31:F31"/>
    <mergeCell ref="G31:L31"/>
    <mergeCell ref="M31:V31"/>
    <mergeCell ref="W31:AA31"/>
    <mergeCell ref="AB31:AG31"/>
    <mergeCell ref="B32:F32"/>
    <mergeCell ref="H32:L32"/>
    <mergeCell ref="O32:V32"/>
    <mergeCell ref="X32:AA32"/>
    <mergeCell ref="AC32:AG32"/>
    <mergeCell ref="B33:F33"/>
    <mergeCell ref="H33:L33"/>
    <mergeCell ref="O33:V33"/>
    <mergeCell ref="X33:AA33"/>
    <mergeCell ref="AC33:AG33"/>
  </mergeCells>
  <conditionalFormatting sqref="U10:U16">
    <cfRule type="containsText" dxfId="87" priority="13" operator="containsText" text="EXTREMO">
      <formula>NOT(ISERROR(SEARCH("EXTREMO",U10)))</formula>
    </cfRule>
    <cfRule type="containsText" dxfId="86" priority="14" operator="containsText" text="MODERADO">
      <formula>NOT(ISERROR(SEARCH("MODERADO",U10)))</formula>
    </cfRule>
    <cfRule type="containsText" dxfId="85" priority="15" operator="containsText" text="ALTO">
      <formula>NOT(ISERROR(SEARCH("ALTO",U10)))</formula>
    </cfRule>
    <cfRule type="containsText" dxfId="84" priority="16" operator="containsText" text="BAJO">
      <formula>NOT(ISERROR(SEARCH("BAJO",U10)))</formula>
    </cfRule>
  </conditionalFormatting>
  <conditionalFormatting sqref="J10:J16">
    <cfRule type="containsText" dxfId="83" priority="9" operator="containsText" text="EXTREMO">
      <formula>NOT(ISERROR(SEARCH("EXTREMO",J10)))</formula>
    </cfRule>
    <cfRule type="containsText" dxfId="82" priority="10" operator="containsText" text="ALTO">
      <formula>NOT(ISERROR(SEARCH("ALTO",J10)))</formula>
    </cfRule>
    <cfRule type="containsText" dxfId="81" priority="11" operator="containsText" text="MODERADO">
      <formula>NOT(ISERROR(SEARCH("MODERADO",J10)))</formula>
    </cfRule>
    <cfRule type="containsText" dxfId="80" priority="12" operator="containsText" text="BAJO">
      <formula>NOT(ISERROR(SEARCH("BAJO",J10)))</formula>
    </cfRule>
  </conditionalFormatting>
  <conditionalFormatting sqref="U17:U23">
    <cfRule type="containsText" dxfId="79" priority="5" operator="containsText" text="EXTREMO">
      <formula>NOT(ISERROR(SEARCH("EXTREMO",U17)))</formula>
    </cfRule>
    <cfRule type="containsText" dxfId="78" priority="6" operator="containsText" text="MODERADO">
      <formula>NOT(ISERROR(SEARCH("MODERADO",U17)))</formula>
    </cfRule>
    <cfRule type="containsText" dxfId="77" priority="7" operator="containsText" text="ALTO">
      <formula>NOT(ISERROR(SEARCH("ALTO",U17)))</formula>
    </cfRule>
    <cfRule type="containsText" dxfId="76" priority="8" operator="containsText" text="BAJO">
      <formula>NOT(ISERROR(SEARCH("BAJO",U17)))</formula>
    </cfRule>
  </conditionalFormatting>
  <conditionalFormatting sqref="J17:J23">
    <cfRule type="containsText" dxfId="75" priority="1" operator="containsText" text="EXTREMO">
      <formula>NOT(ISERROR(SEARCH("EXTREMO",J17)))</formula>
    </cfRule>
    <cfRule type="containsText" dxfId="74" priority="2" operator="containsText" text="ALTO">
      <formula>NOT(ISERROR(SEARCH("ALTO",J17)))</formula>
    </cfRule>
    <cfRule type="containsText" dxfId="73" priority="3" operator="containsText" text="MODERADO">
      <formula>NOT(ISERROR(SEARCH("MODERADO",J17)))</formula>
    </cfRule>
    <cfRule type="containsText" dxfId="72" priority="4" operator="containsText" text="BAJO">
      <formula>NOT(ISERROR(SEARCH("BAJO",J17)))</formula>
    </cfRule>
  </conditionalFormatting>
  <dataValidations count="15">
    <dataValidation type="list" allowBlank="1" showInputMessage="1" showErrorMessage="1" sqref="M13 M20" xr:uid="{2C88F4F1-21BC-4BCA-91B5-1FD72CDAF99E}">
      <formula1>$AJ$14:$AL$14</formula1>
    </dataValidation>
    <dataValidation type="list" allowBlank="1" showInputMessage="1" showErrorMessage="1" sqref="AA10:AA23" xr:uid="{BE852BE6-F328-4B9D-B73F-37AC3D90308C}">
      <formula1>$AN$10:$AN$11</formula1>
    </dataValidation>
    <dataValidation type="list" allowBlank="1" showInputMessage="1" showErrorMessage="1" sqref="T10 S10:S11 T17 S17:S18" xr:uid="{6EBCEA2F-304E-42E5-84BB-8E4B40481EB3}">
      <formula1>$AH$13:$AH$15</formula1>
    </dataValidation>
    <dataValidation type="list" allowBlank="1" showInputMessage="1" showErrorMessage="1" sqref="D10:D23" xr:uid="{80331EFE-D409-4E7B-BB56-7F187492D0D3}">
      <formula1>$AJ$13:$AK$13</formula1>
    </dataValidation>
    <dataValidation type="list" allowBlank="1" showInputMessage="1" showErrorMessage="1" sqref="V10:V23" xr:uid="{E3873E44-4647-49C8-B0B0-ADFF4259ACB4}">
      <formula1>$AI$12:$AK$12</formula1>
    </dataValidation>
    <dataValidation type="list" allowBlank="1" showInputMessage="1" showErrorMessage="1" sqref="P10 P17" xr:uid="{80110837-1E57-40B5-8FE3-BD1129A975E6}">
      <formula1>$AH$8:$AJ$8</formula1>
    </dataValidation>
    <dataValidation type="list" allowBlank="1" showInputMessage="1" showErrorMessage="1" sqref="M15 M22" xr:uid="{07C617AB-01FF-4D14-B26F-47EDE5A185BA}">
      <formula1>$AH$6:$AI$6</formula1>
    </dataValidation>
    <dataValidation type="list" allowBlank="1" showInputMessage="1" showErrorMessage="1" sqref="M14 M21" xr:uid="{5F12BAA7-735F-4A31-AB29-60ACCB5D64A7}">
      <formula1>$AH$5:$AI$5</formula1>
    </dataValidation>
    <dataValidation type="list" allowBlank="1" showInputMessage="1" showErrorMessage="1" sqref="M12 M19" xr:uid="{BA91369E-BAF1-4403-B7BB-93C1C8CCD009}">
      <formula1>#REF!</formula1>
    </dataValidation>
    <dataValidation type="list" allowBlank="1" showInputMessage="1" showErrorMessage="1" sqref="M11 M18" xr:uid="{6B071046-D372-4590-828B-4ECA1C443DA2}">
      <formula1>$AH$4:$AI$4</formula1>
    </dataValidation>
    <dataValidation type="list" allowBlank="1" showInputMessage="1" showErrorMessage="1" sqref="M10 M17" xr:uid="{F7604D35-FC03-4C70-966C-339DB1C76243}">
      <formula1>$AH$2:$AH$3</formula1>
    </dataValidation>
    <dataValidation type="list" allowBlank="1" showInputMessage="1" showErrorMessage="1" sqref="U10:U23" xr:uid="{175AF56E-07E3-413D-AD82-6AA09BA24974}">
      <formula1>$AO$8:$AO$39</formula1>
    </dataValidation>
    <dataValidation type="list" allowBlank="1" showInputMessage="1" showErrorMessage="1" sqref="M16 M23" xr:uid="{24EFFDB0-099F-4718-94D4-280F471995C5}">
      <formula1>$AH$7:$AJ$7</formula1>
    </dataValidation>
    <dataValidation type="list" allowBlank="1" showInputMessage="1" showErrorMessage="1" sqref="H10:H23" xr:uid="{6C21F032-D7AF-43C2-9168-FF97F8AD0CFB}">
      <formula1>$AL$10:$AL$12</formula1>
    </dataValidation>
    <dataValidation type="list" allowBlank="1" showInputMessage="1" showErrorMessage="1" sqref="G10:G23" xr:uid="{DA65CE47-AF7A-478C-A74E-660E58EBB061}">
      <formula1>$AL$1:$AL$5</formula1>
    </dataValidation>
  </dataValidations>
  <pageMargins left="0.7" right="0.7" top="0.75" bottom="0.75" header="0.3" footer="0.3"/>
  <pageSetup orientation="portrait"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DFF75-2B38-4848-8B43-52D23658A9C0}">
  <dimension ref="A1:AP61"/>
  <sheetViews>
    <sheetView topLeftCell="Y42" zoomScale="40" zoomScaleNormal="40" workbookViewId="0">
      <selection activeCell="AG45" sqref="AG45:AG51"/>
    </sheetView>
  </sheetViews>
  <sheetFormatPr baseColWidth="10" defaultRowHeight="15" x14ac:dyDescent="0.25"/>
  <cols>
    <col min="1" max="6" width="32.5703125" customWidth="1"/>
    <col min="7" max="8" width="20.85546875" customWidth="1"/>
    <col min="9" max="9" width="20.85546875" hidden="1" customWidth="1"/>
    <col min="10" max="10" width="25.42578125" customWidth="1"/>
    <col min="11" max="11" width="67"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9" width="25.42578125" customWidth="1"/>
    <col min="30" max="30" width="64.42578125" customWidth="1"/>
    <col min="31" max="31" width="25.42578125" customWidth="1"/>
    <col min="32" max="32" width="34.85546875" customWidth="1"/>
    <col min="33" max="33" width="168.140625" customWidth="1"/>
    <col min="34" max="41" width="11.42578125" hidden="1" customWidth="1"/>
    <col min="42" max="42" width="0" hidden="1" customWidth="1"/>
  </cols>
  <sheetData>
    <row r="1" spans="1:42" ht="27" customHeight="1" x14ac:dyDescent="0.25">
      <c r="A1" s="389"/>
      <c r="B1" s="390" t="s">
        <v>0</v>
      </c>
      <c r="C1" s="391"/>
      <c r="D1" s="391"/>
      <c r="E1" s="392"/>
      <c r="F1" s="390" t="s">
        <v>1</v>
      </c>
      <c r="G1" s="391"/>
      <c r="H1" s="391"/>
      <c r="I1" s="391"/>
      <c r="J1" s="391"/>
      <c r="K1" s="391"/>
      <c r="L1" s="391"/>
      <c r="M1" s="391"/>
      <c r="N1" s="391"/>
      <c r="O1" s="391"/>
      <c r="P1" s="391"/>
      <c r="Q1" s="391"/>
      <c r="R1" s="391"/>
      <c r="S1" s="391"/>
      <c r="T1" s="391"/>
      <c r="U1" s="391"/>
      <c r="V1" s="391"/>
      <c r="W1" s="391"/>
      <c r="X1" s="391"/>
      <c r="Y1" s="391"/>
      <c r="Z1" s="391"/>
      <c r="AA1" s="391"/>
      <c r="AB1" s="391"/>
      <c r="AC1" s="392"/>
      <c r="AD1" s="380" t="s">
        <v>2</v>
      </c>
      <c r="AE1" s="381"/>
      <c r="AF1" s="380" t="s">
        <v>3</v>
      </c>
      <c r="AG1" s="381"/>
      <c r="AH1" s="38"/>
      <c r="AI1" s="38"/>
      <c r="AJ1" s="38"/>
      <c r="AK1" s="38" t="s">
        <v>4</v>
      </c>
      <c r="AL1" s="38" t="s">
        <v>5</v>
      </c>
      <c r="AM1" s="38"/>
      <c r="AN1" s="38" t="s">
        <v>6</v>
      </c>
      <c r="AO1" s="38"/>
      <c r="AP1" s="38"/>
    </row>
    <row r="2" spans="1:42" ht="27" customHeight="1" x14ac:dyDescent="0.25">
      <c r="A2" s="389"/>
      <c r="B2" s="393"/>
      <c r="C2" s="394"/>
      <c r="D2" s="394"/>
      <c r="E2" s="395"/>
      <c r="F2" s="393"/>
      <c r="G2" s="394"/>
      <c r="H2" s="394"/>
      <c r="I2" s="394"/>
      <c r="J2" s="394"/>
      <c r="K2" s="394"/>
      <c r="L2" s="394"/>
      <c r="M2" s="394"/>
      <c r="N2" s="394"/>
      <c r="O2" s="394"/>
      <c r="P2" s="394"/>
      <c r="Q2" s="394"/>
      <c r="R2" s="394"/>
      <c r="S2" s="394"/>
      <c r="T2" s="394"/>
      <c r="U2" s="394"/>
      <c r="V2" s="394"/>
      <c r="W2" s="394"/>
      <c r="X2" s="394"/>
      <c r="Y2" s="394"/>
      <c r="Z2" s="394"/>
      <c r="AA2" s="394"/>
      <c r="AB2" s="394"/>
      <c r="AC2" s="395"/>
      <c r="AD2" s="380" t="s">
        <v>7</v>
      </c>
      <c r="AE2" s="381"/>
      <c r="AF2" s="396" t="s">
        <v>8</v>
      </c>
      <c r="AG2" s="397"/>
      <c r="AH2" s="38" t="s">
        <v>9</v>
      </c>
      <c r="AI2" s="38" t="s">
        <v>10</v>
      </c>
      <c r="AJ2" s="38"/>
      <c r="AK2" s="38"/>
      <c r="AL2" s="38" t="s">
        <v>11</v>
      </c>
      <c r="AM2" s="38"/>
      <c r="AN2" s="38" t="s">
        <v>12</v>
      </c>
      <c r="AO2" s="38"/>
      <c r="AP2" s="38"/>
    </row>
    <row r="3" spans="1:42" ht="27" customHeight="1" x14ac:dyDescent="0.25">
      <c r="A3" s="389"/>
      <c r="B3" s="390" t="s">
        <v>13</v>
      </c>
      <c r="C3" s="391"/>
      <c r="D3" s="391"/>
      <c r="E3" s="392"/>
      <c r="F3" s="390" t="s">
        <v>14</v>
      </c>
      <c r="G3" s="391"/>
      <c r="H3" s="391"/>
      <c r="I3" s="391"/>
      <c r="J3" s="391"/>
      <c r="K3" s="391"/>
      <c r="L3" s="391"/>
      <c r="M3" s="391"/>
      <c r="N3" s="391"/>
      <c r="O3" s="391"/>
      <c r="P3" s="391"/>
      <c r="Q3" s="391"/>
      <c r="R3" s="391"/>
      <c r="S3" s="391"/>
      <c r="T3" s="391"/>
      <c r="U3" s="391"/>
      <c r="V3" s="391"/>
      <c r="W3" s="391"/>
      <c r="X3" s="391"/>
      <c r="Y3" s="391"/>
      <c r="Z3" s="391"/>
      <c r="AA3" s="391"/>
      <c r="AB3" s="391"/>
      <c r="AC3" s="392"/>
      <c r="AD3" s="380" t="s">
        <v>15</v>
      </c>
      <c r="AE3" s="381"/>
      <c r="AF3" s="380" t="s">
        <v>16</v>
      </c>
      <c r="AG3" s="381"/>
      <c r="AH3" s="38" t="s">
        <v>17</v>
      </c>
      <c r="AI3" s="38" t="s">
        <v>18</v>
      </c>
      <c r="AJ3" s="38"/>
      <c r="AK3" s="38"/>
      <c r="AL3" s="38" t="s">
        <v>19</v>
      </c>
      <c r="AM3" s="38"/>
      <c r="AN3" s="38" t="s">
        <v>20</v>
      </c>
      <c r="AO3" s="38"/>
      <c r="AP3" s="38"/>
    </row>
    <row r="4" spans="1:42" ht="27" customHeight="1" x14ac:dyDescent="0.25">
      <c r="A4" s="389"/>
      <c r="B4" s="393"/>
      <c r="C4" s="394"/>
      <c r="D4" s="394"/>
      <c r="E4" s="395"/>
      <c r="F4" s="393"/>
      <c r="G4" s="394"/>
      <c r="H4" s="394"/>
      <c r="I4" s="394"/>
      <c r="J4" s="394"/>
      <c r="K4" s="394"/>
      <c r="L4" s="394"/>
      <c r="M4" s="394"/>
      <c r="N4" s="394"/>
      <c r="O4" s="394"/>
      <c r="P4" s="394"/>
      <c r="Q4" s="394"/>
      <c r="R4" s="394"/>
      <c r="S4" s="394"/>
      <c r="T4" s="394"/>
      <c r="U4" s="394"/>
      <c r="V4" s="394"/>
      <c r="W4" s="394"/>
      <c r="X4" s="394"/>
      <c r="Y4" s="394"/>
      <c r="Z4" s="394"/>
      <c r="AA4" s="394"/>
      <c r="AB4" s="394"/>
      <c r="AC4" s="395"/>
      <c r="AD4" s="380" t="s">
        <v>21</v>
      </c>
      <c r="AE4" s="381"/>
      <c r="AF4" s="382">
        <v>43846</v>
      </c>
      <c r="AG4" s="381"/>
      <c r="AH4" s="38" t="s">
        <v>22</v>
      </c>
      <c r="AI4" s="38" t="s">
        <v>23</v>
      </c>
      <c r="AJ4" s="38"/>
      <c r="AK4" s="38" t="s">
        <v>24</v>
      </c>
      <c r="AL4" s="38" t="s">
        <v>25</v>
      </c>
      <c r="AM4" s="38"/>
      <c r="AN4" s="38" t="s">
        <v>26</v>
      </c>
      <c r="AO4" s="38"/>
      <c r="AP4" s="38"/>
    </row>
    <row r="5" spans="1:42" x14ac:dyDescent="0.25">
      <c r="A5" s="383" t="s">
        <v>27</v>
      </c>
      <c r="B5" s="383"/>
      <c r="C5" s="1028"/>
      <c r="D5" s="764"/>
      <c r="E5" s="764"/>
      <c r="F5" s="764"/>
      <c r="G5" s="756"/>
      <c r="H5" s="757"/>
      <c r="I5" s="757"/>
      <c r="J5" s="757"/>
      <c r="K5" s="757"/>
      <c r="L5" s="758"/>
      <c r="M5" s="436" t="s">
        <v>180</v>
      </c>
      <c r="N5" s="437"/>
      <c r="O5" s="437"/>
      <c r="P5" s="437"/>
      <c r="Q5" s="437"/>
      <c r="R5" s="437"/>
      <c r="S5" s="437"/>
      <c r="T5" s="437"/>
      <c r="U5" s="437"/>
      <c r="V5" s="438"/>
      <c r="W5" s="66" t="s">
        <v>29</v>
      </c>
      <c r="X5" s="68"/>
      <c r="Y5" s="158" t="s">
        <v>30</v>
      </c>
      <c r="Z5" s="759" t="s">
        <v>31</v>
      </c>
      <c r="AA5" s="760"/>
      <c r="AB5" s="66" t="s">
        <v>32</v>
      </c>
      <c r="AC5" s="68"/>
      <c r="AD5" s="159" t="s">
        <v>33</v>
      </c>
      <c r="AE5" s="70"/>
      <c r="AF5" s="761"/>
      <c r="AG5" s="761"/>
      <c r="AH5" s="45" t="s">
        <v>34</v>
      </c>
      <c r="AI5" s="45" t="s">
        <v>35</v>
      </c>
      <c r="AJ5" s="45" t="s">
        <v>36</v>
      </c>
      <c r="AK5" s="45"/>
      <c r="AL5" s="45" t="s">
        <v>37</v>
      </c>
      <c r="AM5" s="45"/>
      <c r="AN5" s="45" t="s">
        <v>38</v>
      </c>
      <c r="AO5" s="45"/>
      <c r="AP5" s="45"/>
    </row>
    <row r="6" spans="1:42" x14ac:dyDescent="0.25">
      <c r="A6" s="750" t="s">
        <v>39</v>
      </c>
      <c r="B6" s="750"/>
      <c r="C6" s="750"/>
      <c r="D6" s="750"/>
      <c r="E6" s="750"/>
      <c r="F6" s="750"/>
      <c r="G6" s="751" t="s">
        <v>40</v>
      </c>
      <c r="H6" s="752"/>
      <c r="I6" s="752"/>
      <c r="J6" s="752"/>
      <c r="K6" s="752"/>
      <c r="L6" s="752"/>
      <c r="M6" s="752"/>
      <c r="N6" s="752"/>
      <c r="O6" s="752"/>
      <c r="P6" s="752"/>
      <c r="Q6" s="752"/>
      <c r="R6" s="752"/>
      <c r="S6" s="752"/>
      <c r="T6" s="752"/>
      <c r="U6" s="752"/>
      <c r="V6" s="752"/>
      <c r="W6" s="752"/>
      <c r="X6" s="755"/>
      <c r="Y6" s="752"/>
      <c r="Z6" s="752"/>
      <c r="AA6" s="752"/>
      <c r="AB6" s="753"/>
      <c r="AC6" s="445" t="s">
        <v>41</v>
      </c>
      <c r="AD6" s="448" t="s">
        <v>42</v>
      </c>
      <c r="AE6" s="449"/>
      <c r="AF6" s="449"/>
      <c r="AG6" s="449"/>
      <c r="AH6" s="38" t="s">
        <v>43</v>
      </c>
      <c r="AI6" s="38" t="s">
        <v>44</v>
      </c>
      <c r="AJ6" s="38"/>
      <c r="AK6" s="38"/>
      <c r="AL6" s="38"/>
      <c r="AM6" s="38"/>
      <c r="AN6" s="38" t="s">
        <v>45</v>
      </c>
      <c r="AO6" s="38"/>
      <c r="AP6" s="38"/>
    </row>
    <row r="7" spans="1:42" x14ac:dyDescent="0.25">
      <c r="A7" s="399" t="s">
        <v>46</v>
      </c>
      <c r="B7" s="451" t="s">
        <v>47</v>
      </c>
      <c r="C7" s="399" t="s">
        <v>48</v>
      </c>
      <c r="D7" s="399" t="s">
        <v>6</v>
      </c>
      <c r="E7" s="399" t="s">
        <v>49</v>
      </c>
      <c r="F7" s="398" t="s">
        <v>50</v>
      </c>
      <c r="G7" s="750" t="s">
        <v>51</v>
      </c>
      <c r="H7" s="750"/>
      <c r="I7" s="750"/>
      <c r="J7" s="750"/>
      <c r="K7" s="751" t="s">
        <v>52</v>
      </c>
      <c r="L7" s="752"/>
      <c r="M7" s="752"/>
      <c r="N7" s="752"/>
      <c r="O7" s="752"/>
      <c r="P7" s="752"/>
      <c r="Q7" s="752"/>
      <c r="R7" s="752"/>
      <c r="S7" s="752"/>
      <c r="T7" s="753"/>
      <c r="U7" s="751" t="s">
        <v>53</v>
      </c>
      <c r="V7" s="752"/>
      <c r="W7" s="752"/>
      <c r="X7" s="752"/>
      <c r="Y7" s="752"/>
      <c r="Z7" s="752"/>
      <c r="AA7" s="752"/>
      <c r="AB7" s="753"/>
      <c r="AC7" s="446"/>
      <c r="AD7" s="448"/>
      <c r="AE7" s="449"/>
      <c r="AF7" s="449"/>
      <c r="AG7" s="449"/>
      <c r="AH7" s="38" t="s">
        <v>54</v>
      </c>
      <c r="AI7" s="38" t="s">
        <v>55</v>
      </c>
      <c r="AJ7" s="38" t="s">
        <v>56</v>
      </c>
      <c r="AK7" s="46"/>
      <c r="AL7" s="46"/>
      <c r="AM7" s="46"/>
      <c r="AN7" s="46"/>
      <c r="AO7" s="46"/>
      <c r="AP7" s="46"/>
    </row>
    <row r="8" spans="1:42" x14ac:dyDescent="0.25">
      <c r="A8" s="399"/>
      <c r="B8" s="452"/>
      <c r="C8" s="399"/>
      <c r="D8" s="399"/>
      <c r="E8" s="399"/>
      <c r="F8" s="398"/>
      <c r="G8" s="754" t="s">
        <v>57</v>
      </c>
      <c r="H8" s="754"/>
      <c r="I8" s="754"/>
      <c r="J8" s="754"/>
      <c r="K8" s="453" t="s">
        <v>58</v>
      </c>
      <c r="L8" s="398" t="s">
        <v>59</v>
      </c>
      <c r="M8" s="398" t="s">
        <v>60</v>
      </c>
      <c r="N8" s="445" t="s">
        <v>61</v>
      </c>
      <c r="O8" s="399" t="s">
        <v>62</v>
      </c>
      <c r="P8" s="452" t="s">
        <v>63</v>
      </c>
      <c r="Q8" s="451" t="s">
        <v>64</v>
      </c>
      <c r="R8" s="399" t="s">
        <v>65</v>
      </c>
      <c r="S8" s="451" t="s">
        <v>66</v>
      </c>
      <c r="T8" s="451" t="s">
        <v>67</v>
      </c>
      <c r="U8" s="454" t="s">
        <v>68</v>
      </c>
      <c r="V8" s="399" t="s">
        <v>69</v>
      </c>
      <c r="W8" s="453" t="s">
        <v>70</v>
      </c>
      <c r="X8" s="451" t="s">
        <v>71</v>
      </c>
      <c r="Y8" s="399" t="s">
        <v>72</v>
      </c>
      <c r="Z8" s="399"/>
      <c r="AA8" s="399"/>
      <c r="AB8" s="399"/>
      <c r="AC8" s="446"/>
      <c r="AD8" s="450"/>
      <c r="AE8" s="443"/>
      <c r="AF8" s="443"/>
      <c r="AG8" s="443"/>
      <c r="AH8" s="46" t="s">
        <v>73</v>
      </c>
      <c r="AI8" s="46" t="s">
        <v>74</v>
      </c>
      <c r="AJ8" s="46" t="s">
        <v>75</v>
      </c>
      <c r="AK8" s="46"/>
      <c r="AL8" s="46" t="s">
        <v>76</v>
      </c>
      <c r="AM8" s="46"/>
      <c r="AN8" s="46"/>
      <c r="AO8" s="38" t="s">
        <v>77</v>
      </c>
      <c r="AP8" s="46"/>
    </row>
    <row r="9" spans="1:42" ht="38.25" x14ac:dyDescent="0.25">
      <c r="A9" s="451"/>
      <c r="B9" s="455"/>
      <c r="C9" s="451"/>
      <c r="D9" s="451"/>
      <c r="E9" s="451"/>
      <c r="F9" s="445"/>
      <c r="G9" s="47" t="s">
        <v>78</v>
      </c>
      <c r="H9" s="47" t="s">
        <v>4</v>
      </c>
      <c r="I9" s="47"/>
      <c r="J9" s="10" t="s">
        <v>79</v>
      </c>
      <c r="K9" s="454"/>
      <c r="L9" s="398"/>
      <c r="M9" s="398"/>
      <c r="N9" s="447"/>
      <c r="O9" s="399"/>
      <c r="P9" s="455"/>
      <c r="Q9" s="455"/>
      <c r="R9" s="399"/>
      <c r="S9" s="455"/>
      <c r="T9" s="455"/>
      <c r="U9" s="400"/>
      <c r="V9" s="399"/>
      <c r="W9" s="454"/>
      <c r="X9" s="455"/>
      <c r="Y9" s="48" t="s">
        <v>80</v>
      </c>
      <c r="Z9" s="48" t="s">
        <v>81</v>
      </c>
      <c r="AA9" s="49" t="s">
        <v>82</v>
      </c>
      <c r="AB9" s="49" t="s">
        <v>83</v>
      </c>
      <c r="AC9" s="447"/>
      <c r="AD9" s="50" t="s">
        <v>84</v>
      </c>
      <c r="AE9" s="51" t="s">
        <v>85</v>
      </c>
      <c r="AF9" s="51" t="s">
        <v>86</v>
      </c>
      <c r="AG9" s="48" t="s">
        <v>87</v>
      </c>
      <c r="AH9" s="46" t="s">
        <v>88</v>
      </c>
      <c r="AI9" s="46" t="s">
        <v>18</v>
      </c>
      <c r="AJ9" s="46"/>
      <c r="AK9" s="46"/>
      <c r="AL9" s="46" t="s">
        <v>89</v>
      </c>
      <c r="AM9" s="46"/>
      <c r="AN9" s="46"/>
      <c r="AO9" s="38" t="s">
        <v>90</v>
      </c>
      <c r="AP9" s="46"/>
    </row>
    <row r="10" spans="1:42" ht="84.6" customHeight="1" x14ac:dyDescent="0.25">
      <c r="A10" s="530" t="s">
        <v>657</v>
      </c>
      <c r="B10" s="591" t="s">
        <v>658</v>
      </c>
      <c r="C10" s="992" t="s">
        <v>659</v>
      </c>
      <c r="D10" s="530" t="s">
        <v>94</v>
      </c>
      <c r="E10" s="992" t="s">
        <v>660</v>
      </c>
      <c r="F10" s="981" t="s">
        <v>661</v>
      </c>
      <c r="G10" s="1009" t="s">
        <v>5</v>
      </c>
      <c r="H10" s="1009" t="s">
        <v>97</v>
      </c>
      <c r="I10" s="209" t="str">
        <f>CONCATENATE(G10,H10)</f>
        <v>RARA VEZMAYOR</v>
      </c>
      <c r="J10" s="997" t="str">
        <f>I11</f>
        <v>1. ALTO</v>
      </c>
      <c r="K10" s="1020" t="s">
        <v>662</v>
      </c>
      <c r="L10" s="210" t="s">
        <v>99</v>
      </c>
      <c r="M10" s="211" t="s">
        <v>9</v>
      </c>
      <c r="N10" s="212">
        <f>IF(M10="ASIGNADO",15,IF(M10="NO ASIGNADO",0,""))</f>
        <v>15</v>
      </c>
      <c r="O10" s="488">
        <f>SUM(N10:N16)</f>
        <v>100</v>
      </c>
      <c r="P10" s="921" t="s">
        <v>73</v>
      </c>
      <c r="Q10" s="410">
        <f>IF(Q13="DÉBIL",0,IF(Q13="MODERADO",50,IF(Q13="FUERTE",100,"")))</f>
        <v>100</v>
      </c>
      <c r="R10" s="1002"/>
      <c r="S10" s="425" t="s">
        <v>100</v>
      </c>
      <c r="T10" s="425" t="s">
        <v>100</v>
      </c>
      <c r="U10" s="413" t="s">
        <v>101</v>
      </c>
      <c r="V10" s="995" t="s">
        <v>124</v>
      </c>
      <c r="W10" s="981" t="s">
        <v>663</v>
      </c>
      <c r="X10" s="1025" t="s">
        <v>664</v>
      </c>
      <c r="Y10" s="987" t="s">
        <v>665</v>
      </c>
      <c r="Z10" s="988">
        <v>44196</v>
      </c>
      <c r="AA10" s="477" t="s">
        <v>106</v>
      </c>
      <c r="AB10" s="981" t="s">
        <v>666</v>
      </c>
      <c r="AC10" s="988">
        <v>44316</v>
      </c>
      <c r="AD10" s="992" t="s">
        <v>667</v>
      </c>
      <c r="AE10" s="979" t="s">
        <v>668</v>
      </c>
      <c r="AF10" s="981" t="s">
        <v>669</v>
      </c>
      <c r="AG10" s="981" t="s">
        <v>670</v>
      </c>
      <c r="AH10" s="981" t="s">
        <v>671</v>
      </c>
      <c r="AI10" s="981" t="s">
        <v>671</v>
      </c>
      <c r="AJ10" s="981" t="s">
        <v>671</v>
      </c>
      <c r="AK10" s="981" t="s">
        <v>671</v>
      </c>
      <c r="AL10" s="981" t="s">
        <v>671</v>
      </c>
      <c r="AM10" s="981" t="s">
        <v>671</v>
      </c>
      <c r="AN10" s="981" t="s">
        <v>671</v>
      </c>
      <c r="AO10" s="981" t="s">
        <v>671</v>
      </c>
      <c r="AP10" s="981" t="s">
        <v>671</v>
      </c>
    </row>
    <row r="11" spans="1:42" ht="55.5" customHeight="1" x14ac:dyDescent="0.25">
      <c r="A11" s="530"/>
      <c r="B11" s="592"/>
      <c r="C11" s="993"/>
      <c r="D11" s="413"/>
      <c r="E11" s="801"/>
      <c r="F11" s="838"/>
      <c r="G11" s="1009"/>
      <c r="H11" s="1009"/>
      <c r="I11" s="209"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998"/>
      <c r="K11" s="1021"/>
      <c r="L11" s="213" t="s">
        <v>115</v>
      </c>
      <c r="M11" s="214" t="s">
        <v>22</v>
      </c>
      <c r="N11" s="215">
        <f>IF(M11="ADECUADO",15,IF(M11="INADECUADO",0,""))</f>
        <v>15</v>
      </c>
      <c r="O11" s="489"/>
      <c r="P11" s="465"/>
      <c r="Q11" s="410"/>
      <c r="R11" s="1003"/>
      <c r="S11" s="425"/>
      <c r="T11" s="425"/>
      <c r="U11" s="413"/>
      <c r="V11" s="996"/>
      <c r="W11" s="981"/>
      <c r="X11" s="1026"/>
      <c r="Y11" s="833"/>
      <c r="Z11" s="989"/>
      <c r="AA11" s="478"/>
      <c r="AB11" s="981"/>
      <c r="AC11" s="990"/>
      <c r="AD11" s="993"/>
      <c r="AE11" s="979"/>
      <c r="AF11" s="981"/>
      <c r="AG11" s="981"/>
      <c r="AH11" s="981"/>
      <c r="AI11" s="981"/>
      <c r="AJ11" s="981"/>
      <c r="AK11" s="981"/>
      <c r="AL11" s="981"/>
      <c r="AM11" s="981"/>
      <c r="AN11" s="981"/>
      <c r="AO11" s="981"/>
      <c r="AP11" s="981"/>
    </row>
    <row r="12" spans="1:42" ht="69" customHeight="1" x14ac:dyDescent="0.25">
      <c r="A12" s="530"/>
      <c r="B12" s="592"/>
      <c r="C12" s="993"/>
      <c r="D12" s="413"/>
      <c r="E12" s="977"/>
      <c r="F12" s="838"/>
      <c r="G12" s="1009"/>
      <c r="H12" s="1009"/>
      <c r="I12" s="209"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998"/>
      <c r="K12" s="1021"/>
      <c r="L12" s="216" t="s">
        <v>119</v>
      </c>
      <c r="M12" s="214" t="s">
        <v>120</v>
      </c>
      <c r="N12" s="215">
        <f>IF(M12="OPORTUNA",15,IF(M12="INOPORTUNA",0,""))</f>
        <v>15</v>
      </c>
      <c r="O12" s="489"/>
      <c r="P12" s="465"/>
      <c r="Q12" s="410"/>
      <c r="R12" s="1003"/>
      <c r="S12" s="217" t="s">
        <v>121</v>
      </c>
      <c r="T12" s="217" t="s">
        <v>122</v>
      </c>
      <c r="U12" s="413"/>
      <c r="V12" s="996"/>
      <c r="W12" s="981"/>
      <c r="X12" s="1026"/>
      <c r="Y12" s="833"/>
      <c r="Z12" s="989"/>
      <c r="AA12" s="478"/>
      <c r="AB12" s="981"/>
      <c r="AC12" s="990"/>
      <c r="AD12" s="993"/>
      <c r="AE12" s="979"/>
      <c r="AF12" s="981"/>
      <c r="AG12" s="981"/>
      <c r="AH12" s="981"/>
      <c r="AI12" s="981"/>
      <c r="AJ12" s="981"/>
      <c r="AK12" s="981"/>
      <c r="AL12" s="981"/>
      <c r="AM12" s="981"/>
      <c r="AN12" s="981"/>
      <c r="AO12" s="981"/>
      <c r="AP12" s="981"/>
    </row>
    <row r="13" spans="1:42" ht="191.25" customHeight="1" x14ac:dyDescent="0.25">
      <c r="A13" s="530"/>
      <c r="B13" s="592"/>
      <c r="C13" s="993"/>
      <c r="D13" s="413"/>
      <c r="E13" s="189" t="s">
        <v>128</v>
      </c>
      <c r="F13" s="838"/>
      <c r="G13" s="1009"/>
      <c r="H13" s="1009"/>
      <c r="I13" s="209"/>
      <c r="J13" s="998"/>
      <c r="K13" s="1021"/>
      <c r="L13" s="213" t="s">
        <v>194</v>
      </c>
      <c r="M13" s="214" t="s">
        <v>130</v>
      </c>
      <c r="N13" s="215">
        <f>IF(M13="PREVENIR",15,IF(M13="DETECTAR",10,IF(M13="NO ES UN CONTROL",0,"")))</f>
        <v>15</v>
      </c>
      <c r="O13" s="984" t="str">
        <f>IF(O10&lt;86,"DÉBIL",IF(O10&lt;96,"MODERADO",IF(O10&lt;101,"FUERTE","")))</f>
        <v>FUERTE</v>
      </c>
      <c r="P13" s="465"/>
      <c r="Q13" s="536" t="str">
        <f>IF(AND(O13="FUERTE",P10="FUERTE (SIEMPRE SE EJECUTA)"),"FUERTE",IF(OR(O13="DÉBIL",P10="DÉBIL (NO SE EJECUTA)"),"DÉBIL",IF(OR(O13="MODERADO",P10="MODERADO (ALGUNAS VECES)"),"MODERADO")))</f>
        <v>FUERTE</v>
      </c>
      <c r="R13" s="712" t="str">
        <f>IF(AND(O13="FUERTE",P10="FUERTE (SIEMPRE SE EJECUTA)"),"NO","SÍ")</f>
        <v>NO</v>
      </c>
      <c r="S13"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413"/>
      <c r="V13" s="996"/>
      <c r="W13" s="981"/>
      <c r="X13" s="1026"/>
      <c r="Y13" s="833"/>
      <c r="Z13" s="978"/>
      <c r="AA13" s="478"/>
      <c r="AB13" s="981"/>
      <c r="AC13" s="990"/>
      <c r="AD13" s="993"/>
      <c r="AE13" s="979"/>
      <c r="AF13" s="981" t="s">
        <v>672</v>
      </c>
      <c r="AG13" s="981"/>
      <c r="AH13" s="981"/>
      <c r="AI13" s="981"/>
      <c r="AJ13" s="981"/>
      <c r="AK13" s="981"/>
      <c r="AL13" s="981"/>
      <c r="AM13" s="981"/>
      <c r="AN13" s="981"/>
      <c r="AO13" s="981"/>
      <c r="AP13" s="981"/>
    </row>
    <row r="14" spans="1:42" ht="169.5" customHeight="1" x14ac:dyDescent="0.25">
      <c r="A14" s="530"/>
      <c r="B14" s="592"/>
      <c r="C14" s="993"/>
      <c r="D14" s="413"/>
      <c r="E14" s="801" t="s">
        <v>673</v>
      </c>
      <c r="F14" s="838"/>
      <c r="G14" s="1009"/>
      <c r="H14" s="1009"/>
      <c r="I14" s="209"/>
      <c r="J14" s="998"/>
      <c r="K14" s="1021"/>
      <c r="L14" s="213" t="s">
        <v>135</v>
      </c>
      <c r="M14" s="214" t="s">
        <v>34</v>
      </c>
      <c r="N14" s="215">
        <f>IF(M14="CONFIABLE",15,IF(M14="NO CONFIABLE",0,""))</f>
        <v>15</v>
      </c>
      <c r="O14" s="985"/>
      <c r="P14" s="465"/>
      <c r="Q14" s="536"/>
      <c r="R14" s="712"/>
      <c r="S14" s="411"/>
      <c r="T14" s="468"/>
      <c r="U14" s="413"/>
      <c r="V14" s="996"/>
      <c r="W14" s="981"/>
      <c r="X14" s="1026"/>
      <c r="Y14" s="833"/>
      <c r="Z14" s="26" t="s">
        <v>136</v>
      </c>
      <c r="AA14" s="478"/>
      <c r="AB14" s="981"/>
      <c r="AC14" s="990"/>
      <c r="AD14" s="993"/>
      <c r="AE14" s="979"/>
      <c r="AF14" s="981"/>
      <c r="AG14" s="981"/>
      <c r="AH14" s="981"/>
      <c r="AI14" s="981"/>
      <c r="AJ14" s="981"/>
      <c r="AK14" s="981"/>
      <c r="AL14" s="981"/>
      <c r="AM14" s="981"/>
      <c r="AN14" s="981"/>
      <c r="AO14" s="981"/>
      <c r="AP14" s="981"/>
    </row>
    <row r="15" spans="1:42" ht="46.9" customHeight="1" x14ac:dyDescent="0.25">
      <c r="A15" s="530"/>
      <c r="B15" s="592"/>
      <c r="C15" s="993"/>
      <c r="D15" s="413"/>
      <c r="E15" s="801"/>
      <c r="F15" s="838"/>
      <c r="G15" s="1009"/>
      <c r="H15" s="1009"/>
      <c r="I15" s="209"/>
      <c r="J15" s="998"/>
      <c r="K15" s="1021"/>
      <c r="L15" s="213" t="s">
        <v>140</v>
      </c>
      <c r="M15" s="214" t="s">
        <v>43</v>
      </c>
      <c r="N15" s="215">
        <f>IF(M15="SE INVESTIGAN Y SE RESUELVEN OPORTUNAMENTE",15,IF(M15="NO SE INVESTIGAN Y SE RESUELVEN OPORTUNAMENTE",0,""))</f>
        <v>15</v>
      </c>
      <c r="O15" s="985"/>
      <c r="P15" s="465"/>
      <c r="Q15" s="536"/>
      <c r="R15" s="712"/>
      <c r="S15" s="411"/>
      <c r="T15" s="468"/>
      <c r="U15" s="413"/>
      <c r="V15" s="996"/>
      <c r="W15" s="981"/>
      <c r="X15" s="1026"/>
      <c r="Y15" s="833"/>
      <c r="Z15" s="803" t="s">
        <v>674</v>
      </c>
      <c r="AA15" s="478"/>
      <c r="AB15" s="981"/>
      <c r="AC15" s="990"/>
      <c r="AD15" s="993"/>
      <c r="AE15" s="979"/>
      <c r="AF15" s="981"/>
      <c r="AG15" s="981"/>
      <c r="AH15" s="981"/>
      <c r="AI15" s="981"/>
      <c r="AJ15" s="981"/>
      <c r="AK15" s="981"/>
      <c r="AL15" s="981"/>
      <c r="AM15" s="981"/>
      <c r="AN15" s="981"/>
      <c r="AO15" s="981"/>
      <c r="AP15" s="981"/>
    </row>
    <row r="16" spans="1:42" ht="150.75" customHeight="1" x14ac:dyDescent="0.25">
      <c r="A16" s="591"/>
      <c r="B16" s="592"/>
      <c r="C16" s="994"/>
      <c r="D16" s="477"/>
      <c r="E16" s="977"/>
      <c r="F16" s="803"/>
      <c r="G16" s="1010"/>
      <c r="H16" s="1010"/>
      <c r="I16" s="209"/>
      <c r="J16" s="998"/>
      <c r="K16" s="1022"/>
      <c r="L16" s="218" t="s">
        <v>143</v>
      </c>
      <c r="M16" s="219" t="s">
        <v>54</v>
      </c>
      <c r="N16" s="220">
        <f>IF(M16="COMPLETA",10,IF(M16="INCOMPLETA",5,IF(M16="NO EXISTE",0,"")))</f>
        <v>10</v>
      </c>
      <c r="O16" s="985"/>
      <c r="P16" s="466"/>
      <c r="Q16" s="986"/>
      <c r="R16" s="713"/>
      <c r="S16" s="467"/>
      <c r="T16" s="468"/>
      <c r="U16" s="477"/>
      <c r="V16" s="996"/>
      <c r="W16" s="987"/>
      <c r="X16" s="1027"/>
      <c r="Y16" s="834"/>
      <c r="Z16" s="978"/>
      <c r="AA16" s="479"/>
      <c r="AB16" s="987"/>
      <c r="AC16" s="991"/>
      <c r="AD16" s="994"/>
      <c r="AE16" s="980"/>
      <c r="AF16" s="987"/>
      <c r="AG16" s="987"/>
      <c r="AH16" s="987"/>
      <c r="AI16" s="987"/>
      <c r="AJ16" s="987"/>
      <c r="AK16" s="987"/>
      <c r="AL16" s="987"/>
      <c r="AM16" s="987"/>
      <c r="AN16" s="987"/>
      <c r="AO16" s="987"/>
      <c r="AP16" s="987"/>
    </row>
    <row r="17" spans="1:42" ht="41.25" customHeight="1" x14ac:dyDescent="0.25">
      <c r="A17" s="530" t="s">
        <v>657</v>
      </c>
      <c r="B17" s="591" t="s">
        <v>675</v>
      </c>
      <c r="C17" s="869" t="s">
        <v>676</v>
      </c>
      <c r="D17" s="530" t="s">
        <v>94</v>
      </c>
      <c r="E17" s="992" t="s">
        <v>677</v>
      </c>
      <c r="F17" s="869" t="s">
        <v>678</v>
      </c>
      <c r="G17" s="1009" t="s">
        <v>5</v>
      </c>
      <c r="H17" s="1009" t="s">
        <v>97</v>
      </c>
      <c r="I17" s="209" t="str">
        <f>CONCATENATE(G17,H17)</f>
        <v>RARA VEZMAYOR</v>
      </c>
      <c r="J17" s="997" t="str">
        <f>I18</f>
        <v>1. ALTO</v>
      </c>
      <c r="K17" s="1020" t="s">
        <v>679</v>
      </c>
      <c r="L17" s="210" t="s">
        <v>99</v>
      </c>
      <c r="M17" s="211" t="s">
        <v>9</v>
      </c>
      <c r="N17" s="212">
        <f>IF(M17="ASIGNADO",15,IF(M17="NO ASIGNADO",0,""))</f>
        <v>15</v>
      </c>
      <c r="O17" s="488">
        <f>SUM(N17:N23)</f>
        <v>100</v>
      </c>
      <c r="P17" s="921" t="s">
        <v>73</v>
      </c>
      <c r="Q17" s="410">
        <f>IF(Q20="DÉBIL",0,IF(Q20="MODERADO",50,IF(Q20="FUERTE",100,"")))</f>
        <v>100</v>
      </c>
      <c r="R17" s="1002"/>
      <c r="S17" s="425" t="s">
        <v>100</v>
      </c>
      <c r="T17" s="425" t="s">
        <v>100</v>
      </c>
      <c r="U17" s="413" t="s">
        <v>101</v>
      </c>
      <c r="V17" s="995" t="s">
        <v>124</v>
      </c>
      <c r="W17" s="981" t="s">
        <v>663</v>
      </c>
      <c r="X17" s="981" t="s">
        <v>680</v>
      </c>
      <c r="Y17" s="987"/>
      <c r="Z17" s="1019">
        <v>44196</v>
      </c>
      <c r="AA17" s="477" t="s">
        <v>106</v>
      </c>
      <c r="AB17" s="981"/>
      <c r="AC17" s="988">
        <v>44316</v>
      </c>
      <c r="AD17" s="869" t="s">
        <v>681</v>
      </c>
      <c r="AE17" s="979" t="s">
        <v>682</v>
      </c>
      <c r="AF17" s="981"/>
      <c r="AG17" s="981" t="s">
        <v>683</v>
      </c>
      <c r="AH17" s="38" t="s">
        <v>112</v>
      </c>
      <c r="AI17" s="38" t="s">
        <v>113</v>
      </c>
      <c r="AJ17" s="38" t="s">
        <v>24</v>
      </c>
      <c r="AK17" s="38" t="s">
        <v>77</v>
      </c>
      <c r="AL17" s="38" t="s">
        <v>24</v>
      </c>
      <c r="AM17" s="38"/>
      <c r="AN17" s="38" t="s">
        <v>106</v>
      </c>
      <c r="AO17" s="38" t="s">
        <v>114</v>
      </c>
      <c r="AP17" s="38"/>
    </row>
    <row r="18" spans="1:42" ht="162.75" customHeight="1" x14ac:dyDescent="0.25">
      <c r="A18" s="530"/>
      <c r="B18" s="592"/>
      <c r="C18" s="1023"/>
      <c r="D18" s="413"/>
      <c r="E18" s="801"/>
      <c r="F18" s="1023"/>
      <c r="G18" s="1009"/>
      <c r="H18" s="1009"/>
      <c r="I18" s="209"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ALTO</v>
      </c>
      <c r="J18" s="998"/>
      <c r="K18" s="1021"/>
      <c r="L18" s="213" t="s">
        <v>115</v>
      </c>
      <c r="M18" s="214" t="s">
        <v>22</v>
      </c>
      <c r="N18" s="215">
        <f>IF(M18="ADECUADO",15,IF(M18="INADECUADO",0,""))</f>
        <v>15</v>
      </c>
      <c r="O18" s="489"/>
      <c r="P18" s="465"/>
      <c r="Q18" s="410"/>
      <c r="R18" s="1003"/>
      <c r="S18" s="425"/>
      <c r="T18" s="425"/>
      <c r="U18" s="413"/>
      <c r="V18" s="996"/>
      <c r="W18" s="981"/>
      <c r="X18" s="838"/>
      <c r="Y18" s="989"/>
      <c r="Z18" s="989"/>
      <c r="AA18" s="478"/>
      <c r="AB18" s="838"/>
      <c r="AC18" s="990"/>
      <c r="AD18" s="869"/>
      <c r="AE18" s="979"/>
      <c r="AF18" s="981"/>
      <c r="AG18" s="981"/>
      <c r="AH18" s="38" t="s">
        <v>100</v>
      </c>
      <c r="AI18" s="38" t="s">
        <v>116</v>
      </c>
      <c r="AJ18" s="38"/>
      <c r="AK18" s="38"/>
      <c r="AL18" s="38" t="s">
        <v>97</v>
      </c>
      <c r="AM18" s="38"/>
      <c r="AN18" s="38" t="s">
        <v>117</v>
      </c>
      <c r="AO18" s="38" t="s">
        <v>118</v>
      </c>
      <c r="AP18" s="38"/>
    </row>
    <row r="19" spans="1:42" ht="81" customHeight="1" x14ac:dyDescent="0.25">
      <c r="A19" s="530"/>
      <c r="B19" s="592"/>
      <c r="C19" s="1023"/>
      <c r="D19" s="413"/>
      <c r="E19" s="801"/>
      <c r="F19" s="1023"/>
      <c r="G19" s="1009"/>
      <c r="H19" s="1009"/>
      <c r="I19" s="209"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998"/>
      <c r="K19" s="1021"/>
      <c r="L19" s="216" t="s">
        <v>119</v>
      </c>
      <c r="M19" s="214" t="s">
        <v>120</v>
      </c>
      <c r="N19" s="215">
        <f>IF(M19="OPORTUNA",15,IF(M19="INOPORTUNA",0,""))</f>
        <v>15</v>
      </c>
      <c r="O19" s="489"/>
      <c r="P19" s="465"/>
      <c r="Q19" s="410"/>
      <c r="R19" s="1003"/>
      <c r="S19" s="217" t="s">
        <v>121</v>
      </c>
      <c r="T19" s="217" t="s">
        <v>122</v>
      </c>
      <c r="U19" s="413"/>
      <c r="V19" s="996"/>
      <c r="W19" s="981"/>
      <c r="X19" s="838"/>
      <c r="Y19" s="989"/>
      <c r="Z19" s="989"/>
      <c r="AA19" s="478"/>
      <c r="AB19" s="838"/>
      <c r="AC19" s="990"/>
      <c r="AD19" s="869"/>
      <c r="AE19" s="979"/>
      <c r="AF19" s="981"/>
      <c r="AG19" s="981"/>
      <c r="AH19" s="38" t="s">
        <v>102</v>
      </c>
      <c r="AI19" s="38" t="s">
        <v>123</v>
      </c>
      <c r="AJ19" s="38" t="s">
        <v>124</v>
      </c>
      <c r="AK19" s="38" t="s">
        <v>125</v>
      </c>
      <c r="AL19" s="38" t="s">
        <v>126</v>
      </c>
      <c r="AM19" s="38"/>
      <c r="AN19" s="38"/>
      <c r="AO19" s="38" t="s">
        <v>127</v>
      </c>
      <c r="AP19" s="38"/>
    </row>
    <row r="20" spans="1:42" ht="102.6" customHeight="1" x14ac:dyDescent="0.25">
      <c r="A20" s="530"/>
      <c r="B20" s="592"/>
      <c r="C20" s="1023"/>
      <c r="D20" s="413"/>
      <c r="E20" s="189" t="s">
        <v>128</v>
      </c>
      <c r="F20" s="1023"/>
      <c r="G20" s="1009"/>
      <c r="H20" s="1009"/>
      <c r="I20" s="209"/>
      <c r="J20" s="998"/>
      <c r="K20" s="1021"/>
      <c r="L20" s="213" t="s">
        <v>194</v>
      </c>
      <c r="M20" s="214" t="s">
        <v>130</v>
      </c>
      <c r="N20" s="215">
        <f>IF(M20="PREVENIR",15,IF(M20="DETECTAR",10,IF(M20="NO ES UN CONTROL",0,"")))</f>
        <v>15</v>
      </c>
      <c r="O20" s="984" t="str">
        <f>IF(O17&lt;86,"DÉBIL",IF(O17&lt;96,"MODERADO",IF(O17&lt;101,"FUERTE","")))</f>
        <v>FUERTE</v>
      </c>
      <c r="P20" s="465"/>
      <c r="Q20" s="536" t="str">
        <f>IF(AND(O20="FUERTE",P17="FUERTE (SIEMPRE SE EJECUTA)"),"FUERTE",IF(OR(O20="DÉBIL",P17="DÉBIL (NO SE EJECUTA)"),"DÉBIL",IF(OR(O20="MODERADO",P17="MODERADO (ALGUNAS VECES)"),"MODERADO")))</f>
        <v>FUERTE</v>
      </c>
      <c r="R20" s="712" t="str">
        <f>IF(AND(O20="FUERTE",P17="FUERTE (SIEMPRE SE EJECUTA)"),"NO","SÍ")</f>
        <v>NO</v>
      </c>
      <c r="S20"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413"/>
      <c r="V20" s="996"/>
      <c r="W20" s="981"/>
      <c r="X20" s="838"/>
      <c r="Y20" s="989"/>
      <c r="Z20" s="978"/>
      <c r="AA20" s="478"/>
      <c r="AB20" s="838"/>
      <c r="AC20" s="990"/>
      <c r="AD20" s="869"/>
      <c r="AE20" s="979"/>
      <c r="AF20" s="981"/>
      <c r="AG20" s="981"/>
      <c r="AH20" s="38" t="s">
        <v>100</v>
      </c>
      <c r="AI20" s="38"/>
      <c r="AJ20" s="38" t="s">
        <v>94</v>
      </c>
      <c r="AK20" s="38" t="s">
        <v>132</v>
      </c>
      <c r="AL20" s="38"/>
      <c r="AM20" s="38"/>
      <c r="AN20" s="38"/>
      <c r="AO20" s="38" t="s">
        <v>133</v>
      </c>
      <c r="AP20" s="38"/>
    </row>
    <row r="21" spans="1:42" ht="81" customHeight="1" x14ac:dyDescent="0.25">
      <c r="A21" s="530"/>
      <c r="B21" s="592"/>
      <c r="C21" s="1023"/>
      <c r="D21" s="413"/>
      <c r="E21" s="801" t="s">
        <v>684</v>
      </c>
      <c r="F21" s="1023"/>
      <c r="G21" s="1009"/>
      <c r="H21" s="1009"/>
      <c r="I21" s="209"/>
      <c r="J21" s="998"/>
      <c r="K21" s="1021"/>
      <c r="L21" s="213" t="s">
        <v>135</v>
      </c>
      <c r="M21" s="214" t="s">
        <v>34</v>
      </c>
      <c r="N21" s="215">
        <f>IF(M21="CONFIABLE",15,IF(M21="NO CONFIABLE",0,""))</f>
        <v>15</v>
      </c>
      <c r="O21" s="985"/>
      <c r="P21" s="465"/>
      <c r="Q21" s="536"/>
      <c r="R21" s="712"/>
      <c r="S21" s="411"/>
      <c r="T21" s="468"/>
      <c r="U21" s="413"/>
      <c r="V21" s="996"/>
      <c r="W21" s="981"/>
      <c r="X21" s="838"/>
      <c r="Y21" s="989"/>
      <c r="Z21" s="26" t="s">
        <v>136</v>
      </c>
      <c r="AA21" s="478"/>
      <c r="AB21" s="838"/>
      <c r="AC21" s="990"/>
      <c r="AD21" s="869"/>
      <c r="AE21" s="979"/>
      <c r="AF21" s="981"/>
      <c r="AG21" s="981"/>
      <c r="AH21" s="38" t="s">
        <v>137</v>
      </c>
      <c r="AI21" s="38"/>
      <c r="AJ21" s="38" t="s">
        <v>138</v>
      </c>
      <c r="AK21" s="38" t="s">
        <v>130</v>
      </c>
      <c r="AL21" s="38" t="s">
        <v>139</v>
      </c>
      <c r="AM21" s="38"/>
      <c r="AN21" s="38"/>
      <c r="AO21" s="38" t="s">
        <v>101</v>
      </c>
      <c r="AP21" s="38"/>
    </row>
    <row r="22" spans="1:42" ht="49.9" customHeight="1" x14ac:dyDescent="0.25">
      <c r="A22" s="530"/>
      <c r="B22" s="592"/>
      <c r="C22" s="1023"/>
      <c r="D22" s="413"/>
      <c r="E22" s="801"/>
      <c r="F22" s="1023"/>
      <c r="G22" s="1009"/>
      <c r="H22" s="1009"/>
      <c r="I22" s="209"/>
      <c r="J22" s="998"/>
      <c r="K22" s="1021"/>
      <c r="L22" s="213" t="s">
        <v>140</v>
      </c>
      <c r="M22" s="214" t="s">
        <v>43</v>
      </c>
      <c r="N22" s="215">
        <f>IF(M22="SE INVESTIGAN Y SE RESUELVEN OPORTUNAMENTE",15,IF(M22="NO SE INVESTIGAN Y SE RESUELVEN OPORTUNAMENTE",0,""))</f>
        <v>15</v>
      </c>
      <c r="O22" s="985"/>
      <c r="P22" s="465"/>
      <c r="Q22" s="536"/>
      <c r="R22" s="712"/>
      <c r="S22" s="411"/>
      <c r="T22" s="468"/>
      <c r="U22" s="413"/>
      <c r="V22" s="996"/>
      <c r="W22" s="981"/>
      <c r="X22" s="838"/>
      <c r="Y22" s="989"/>
      <c r="Z22" s="803" t="s">
        <v>685</v>
      </c>
      <c r="AA22" s="478"/>
      <c r="AB22" s="838"/>
      <c r="AC22" s="990"/>
      <c r="AD22" s="869"/>
      <c r="AE22" s="979"/>
      <c r="AF22" s="981"/>
      <c r="AG22" s="981"/>
      <c r="AH22" s="38" t="s">
        <v>116</v>
      </c>
      <c r="AI22" s="38"/>
      <c r="AJ22" s="38"/>
      <c r="AK22" s="38"/>
      <c r="AL22" s="38"/>
      <c r="AM22" s="38"/>
      <c r="AN22" s="38"/>
      <c r="AO22" s="38" t="s">
        <v>142</v>
      </c>
      <c r="AP22" s="38"/>
    </row>
    <row r="23" spans="1:42" ht="111.75" customHeight="1" x14ac:dyDescent="0.25">
      <c r="A23" s="591"/>
      <c r="B23" s="592"/>
      <c r="C23" s="1024"/>
      <c r="D23" s="477"/>
      <c r="E23" s="977"/>
      <c r="F23" s="1024"/>
      <c r="G23" s="1010"/>
      <c r="H23" s="1010"/>
      <c r="I23" s="209"/>
      <c r="J23" s="998"/>
      <c r="K23" s="1022"/>
      <c r="L23" s="218" t="s">
        <v>143</v>
      </c>
      <c r="M23" s="219" t="s">
        <v>54</v>
      </c>
      <c r="N23" s="220">
        <f>IF(M23="COMPLETA",10,IF(M23="INCOMPLETA",5,IF(M23="NO EXISTE",0,"")))</f>
        <v>10</v>
      </c>
      <c r="O23" s="985"/>
      <c r="P23" s="466"/>
      <c r="Q23" s="986"/>
      <c r="R23" s="713"/>
      <c r="S23" s="467"/>
      <c r="T23" s="468"/>
      <c r="U23" s="477"/>
      <c r="V23" s="996"/>
      <c r="W23" s="987"/>
      <c r="X23" s="803"/>
      <c r="Y23" s="978"/>
      <c r="Z23" s="978"/>
      <c r="AA23" s="479"/>
      <c r="AB23" s="803"/>
      <c r="AC23" s="991"/>
      <c r="AD23" s="992"/>
      <c r="AE23" s="980"/>
      <c r="AF23" s="987"/>
      <c r="AG23" s="987"/>
      <c r="AH23" s="38"/>
      <c r="AI23" s="38"/>
      <c r="AJ23" s="38"/>
      <c r="AK23" s="38"/>
      <c r="AL23" s="38"/>
      <c r="AM23" s="38"/>
      <c r="AN23" s="38"/>
      <c r="AO23" s="38" t="s">
        <v>144</v>
      </c>
      <c r="AP23" s="38"/>
    </row>
    <row r="24" spans="1:42" ht="41.25" customHeight="1" x14ac:dyDescent="0.25">
      <c r="A24" s="530" t="s">
        <v>657</v>
      </c>
      <c r="B24" s="591" t="s">
        <v>675</v>
      </c>
      <c r="C24" s="1006" t="s">
        <v>686</v>
      </c>
      <c r="D24" s="530" t="s">
        <v>94</v>
      </c>
      <c r="E24" s="992" t="s">
        <v>687</v>
      </c>
      <c r="F24" s="981" t="s">
        <v>688</v>
      </c>
      <c r="G24" s="1009" t="s">
        <v>5</v>
      </c>
      <c r="H24" s="1009" t="s">
        <v>97</v>
      </c>
      <c r="I24" s="209" t="str">
        <f>CONCATENATE(G24,H24)</f>
        <v>RARA VEZMAYOR</v>
      </c>
      <c r="J24" s="997" t="str">
        <f>I25</f>
        <v>1. ALTO</v>
      </c>
      <c r="K24" s="979" t="s">
        <v>689</v>
      </c>
      <c r="L24" s="210" t="s">
        <v>99</v>
      </c>
      <c r="M24" s="211" t="s">
        <v>9</v>
      </c>
      <c r="N24" s="212">
        <f>IF(M24="ASIGNADO",15,IF(M24="NO ASIGNADO",0,""))</f>
        <v>15</v>
      </c>
      <c r="O24" s="488">
        <f>SUM(N24:N30)</f>
        <v>100</v>
      </c>
      <c r="P24" s="921" t="s">
        <v>73</v>
      </c>
      <c r="Q24" s="410">
        <f>IF(Q27="DÉBIL",0,IF(Q27="MODERADO",50,IF(Q27="FUERTE",100,"")))</f>
        <v>100</v>
      </c>
      <c r="R24" s="1002"/>
      <c r="S24" s="425" t="s">
        <v>100</v>
      </c>
      <c r="T24" s="425" t="s">
        <v>100</v>
      </c>
      <c r="U24" s="413" t="s">
        <v>101</v>
      </c>
      <c r="V24" s="995" t="s">
        <v>124</v>
      </c>
      <c r="W24" s="981" t="s">
        <v>663</v>
      </c>
      <c r="X24" s="981" t="s">
        <v>690</v>
      </c>
      <c r="Y24" s="987" t="s">
        <v>691</v>
      </c>
      <c r="Z24" s="988">
        <v>44196</v>
      </c>
      <c r="AA24" s="477" t="s">
        <v>106</v>
      </c>
      <c r="AB24" s="981" t="s">
        <v>692</v>
      </c>
      <c r="AC24" s="988">
        <v>44316</v>
      </c>
      <c r="AD24" s="869" t="s">
        <v>693</v>
      </c>
      <c r="AE24" s="979" t="s">
        <v>682</v>
      </c>
      <c r="AF24" s="981"/>
      <c r="AG24" s="981" t="s">
        <v>694</v>
      </c>
      <c r="AH24" s="38" t="s">
        <v>112</v>
      </c>
      <c r="AI24" s="38" t="s">
        <v>113</v>
      </c>
      <c r="AJ24" s="38" t="s">
        <v>24</v>
      </c>
      <c r="AK24" s="38" t="s">
        <v>77</v>
      </c>
      <c r="AL24" s="38" t="s">
        <v>24</v>
      </c>
      <c r="AM24" s="38"/>
      <c r="AN24" s="38" t="s">
        <v>106</v>
      </c>
      <c r="AO24" s="38" t="s">
        <v>114</v>
      </c>
      <c r="AP24" s="38"/>
    </row>
    <row r="25" spans="1:42" ht="55.5" customHeight="1" x14ac:dyDescent="0.25">
      <c r="A25" s="530"/>
      <c r="B25" s="592"/>
      <c r="C25" s="1007"/>
      <c r="D25" s="413"/>
      <c r="E25" s="801"/>
      <c r="F25" s="838"/>
      <c r="G25" s="1009"/>
      <c r="H25" s="1009"/>
      <c r="I25" s="209"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ALTO</v>
      </c>
      <c r="J25" s="998"/>
      <c r="K25" s="1017"/>
      <c r="L25" s="213" t="s">
        <v>115</v>
      </c>
      <c r="M25" s="214" t="s">
        <v>22</v>
      </c>
      <c r="N25" s="215">
        <f>IF(M25="ADECUADO",15,IF(M25="INADECUADO",0,""))</f>
        <v>15</v>
      </c>
      <c r="O25" s="489"/>
      <c r="P25" s="465"/>
      <c r="Q25" s="410"/>
      <c r="R25" s="1003"/>
      <c r="S25" s="425"/>
      <c r="T25" s="425"/>
      <c r="U25" s="413"/>
      <c r="V25" s="996"/>
      <c r="W25" s="981"/>
      <c r="X25" s="981"/>
      <c r="Y25" s="833"/>
      <c r="Z25" s="989"/>
      <c r="AA25" s="478"/>
      <c r="AB25" s="838"/>
      <c r="AC25" s="990"/>
      <c r="AD25" s="869"/>
      <c r="AE25" s="979"/>
      <c r="AF25" s="981"/>
      <c r="AG25" s="982"/>
      <c r="AH25" s="38" t="s">
        <v>100</v>
      </c>
      <c r="AI25" s="38" t="s">
        <v>116</v>
      </c>
      <c r="AJ25" s="38"/>
      <c r="AK25" s="38"/>
      <c r="AL25" s="38" t="s">
        <v>97</v>
      </c>
      <c r="AM25" s="38"/>
      <c r="AN25" s="38" t="s">
        <v>117</v>
      </c>
      <c r="AO25" s="38" t="s">
        <v>118</v>
      </c>
      <c r="AP25" s="38"/>
    </row>
    <row r="26" spans="1:42" ht="93" customHeight="1" x14ac:dyDescent="0.25">
      <c r="A26" s="530"/>
      <c r="B26" s="592"/>
      <c r="C26" s="1007"/>
      <c r="D26" s="413"/>
      <c r="E26" s="977"/>
      <c r="F26" s="838"/>
      <c r="G26" s="1009"/>
      <c r="H26" s="1009"/>
      <c r="I26" s="209"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998"/>
      <c r="K26" s="1017"/>
      <c r="L26" s="216" t="s">
        <v>119</v>
      </c>
      <c r="M26" s="214" t="s">
        <v>120</v>
      </c>
      <c r="N26" s="215">
        <f>IF(M26="OPORTUNA",15,IF(M26="INOPORTUNA",0,""))</f>
        <v>15</v>
      </c>
      <c r="O26" s="489"/>
      <c r="P26" s="465"/>
      <c r="Q26" s="410"/>
      <c r="R26" s="1003"/>
      <c r="S26" s="217" t="s">
        <v>121</v>
      </c>
      <c r="T26" s="217" t="s">
        <v>122</v>
      </c>
      <c r="U26" s="413"/>
      <c r="V26" s="996"/>
      <c r="W26" s="981"/>
      <c r="X26" s="981"/>
      <c r="Y26" s="833"/>
      <c r="Z26" s="989"/>
      <c r="AA26" s="478"/>
      <c r="AB26" s="838"/>
      <c r="AC26" s="990"/>
      <c r="AD26" s="869"/>
      <c r="AE26" s="979"/>
      <c r="AF26" s="981"/>
      <c r="AG26" s="982"/>
      <c r="AH26" s="38" t="s">
        <v>102</v>
      </c>
      <c r="AI26" s="38" t="s">
        <v>123</v>
      </c>
      <c r="AJ26" s="38" t="s">
        <v>124</v>
      </c>
      <c r="AK26" s="38" t="s">
        <v>125</v>
      </c>
      <c r="AL26" s="38" t="s">
        <v>126</v>
      </c>
      <c r="AM26" s="38"/>
      <c r="AN26" s="38"/>
      <c r="AO26" s="38" t="s">
        <v>127</v>
      </c>
      <c r="AP26" s="38"/>
    </row>
    <row r="27" spans="1:42" ht="156" customHeight="1" x14ac:dyDescent="0.25">
      <c r="A27" s="530"/>
      <c r="B27" s="592"/>
      <c r="C27" s="1007"/>
      <c r="D27" s="413"/>
      <c r="E27" s="189" t="s">
        <v>128</v>
      </c>
      <c r="F27" s="838"/>
      <c r="G27" s="1009"/>
      <c r="H27" s="1009"/>
      <c r="I27" s="209"/>
      <c r="J27" s="998"/>
      <c r="K27" s="1017"/>
      <c r="L27" s="213" t="s">
        <v>194</v>
      </c>
      <c r="M27" s="214" t="s">
        <v>130</v>
      </c>
      <c r="N27" s="215">
        <f>IF(M27="PREVENIR",15,IF(M27="DETECTAR",10,IF(M27="NO ES UN CONTROL",0,"")))</f>
        <v>15</v>
      </c>
      <c r="O27" s="984" t="str">
        <f>IF(O24&lt;86,"DÉBIL",IF(O24&lt;96,"MODERADO",IF(O24&lt;101,"FUERTE","")))</f>
        <v>FUERTE</v>
      </c>
      <c r="P27" s="465"/>
      <c r="Q27" s="536" t="str">
        <f>IF(AND(O27="FUERTE",P24="FUERTE (SIEMPRE SE EJECUTA)"),"FUERTE",IF(OR(O27="DÉBIL",P24="DÉBIL (NO SE EJECUTA)"),"DÉBIL",IF(OR(O27="MODERADO",P24="MODERADO (ALGUNAS VECES)"),"MODERADO")))</f>
        <v>FUERTE</v>
      </c>
      <c r="R27" s="712" t="str">
        <f>IF(AND(O27="FUERTE",P24="FUERTE (SIEMPRE SE EJECUTA)"),"NO","SÍ")</f>
        <v>NO</v>
      </c>
      <c r="S27"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413"/>
      <c r="V27" s="996"/>
      <c r="W27" s="981"/>
      <c r="X27" s="981"/>
      <c r="Y27" s="833"/>
      <c r="Z27" s="978"/>
      <c r="AA27" s="478"/>
      <c r="AB27" s="838"/>
      <c r="AC27" s="990"/>
      <c r="AD27" s="869"/>
      <c r="AE27" s="979"/>
      <c r="AF27" s="981" t="s">
        <v>695</v>
      </c>
      <c r="AG27" s="982"/>
      <c r="AH27" s="38" t="s">
        <v>100</v>
      </c>
      <c r="AI27" s="38"/>
      <c r="AJ27" s="38" t="s">
        <v>94</v>
      </c>
      <c r="AK27" s="38" t="s">
        <v>132</v>
      </c>
      <c r="AL27" s="38"/>
      <c r="AM27" s="38"/>
      <c r="AN27" s="38"/>
      <c r="AO27" s="38" t="s">
        <v>133</v>
      </c>
      <c r="AP27" s="38"/>
    </row>
    <row r="28" spans="1:42" ht="195.75" customHeight="1" x14ac:dyDescent="0.25">
      <c r="A28" s="530"/>
      <c r="B28" s="592"/>
      <c r="C28" s="1007"/>
      <c r="D28" s="413"/>
      <c r="E28" s="801" t="s">
        <v>696</v>
      </c>
      <c r="F28" s="838"/>
      <c r="G28" s="1009"/>
      <c r="H28" s="1009"/>
      <c r="I28" s="209"/>
      <c r="J28" s="998"/>
      <c r="K28" s="1017"/>
      <c r="L28" s="213" t="s">
        <v>135</v>
      </c>
      <c r="M28" s="214" t="s">
        <v>34</v>
      </c>
      <c r="N28" s="215">
        <f>IF(M28="CONFIABLE",15,IF(M28="NO CONFIABLE",0,""))</f>
        <v>15</v>
      </c>
      <c r="O28" s="985"/>
      <c r="P28" s="465"/>
      <c r="Q28" s="536"/>
      <c r="R28" s="712"/>
      <c r="S28" s="411"/>
      <c r="T28" s="468"/>
      <c r="U28" s="413"/>
      <c r="V28" s="996"/>
      <c r="W28" s="981"/>
      <c r="X28" s="981"/>
      <c r="Y28" s="833"/>
      <c r="Z28" s="26" t="s">
        <v>136</v>
      </c>
      <c r="AA28" s="478"/>
      <c r="AB28" s="838"/>
      <c r="AC28" s="990"/>
      <c r="AD28" s="869"/>
      <c r="AE28" s="979"/>
      <c r="AF28" s="981"/>
      <c r="AG28" s="982"/>
      <c r="AH28" s="38" t="s">
        <v>137</v>
      </c>
      <c r="AI28" s="38"/>
      <c r="AJ28" s="38" t="s">
        <v>138</v>
      </c>
      <c r="AK28" s="38" t="s">
        <v>130</v>
      </c>
      <c r="AL28" s="38" t="s">
        <v>139</v>
      </c>
      <c r="AM28" s="38"/>
      <c r="AN28" s="38"/>
      <c r="AO28" s="38" t="s">
        <v>101</v>
      </c>
      <c r="AP28" s="38"/>
    </row>
    <row r="29" spans="1:42" ht="40.15" customHeight="1" x14ac:dyDescent="0.25">
      <c r="A29" s="530"/>
      <c r="B29" s="592"/>
      <c r="C29" s="1007"/>
      <c r="D29" s="413"/>
      <c r="E29" s="801"/>
      <c r="F29" s="838"/>
      <c r="G29" s="1009"/>
      <c r="H29" s="1009"/>
      <c r="I29" s="209"/>
      <c r="J29" s="998"/>
      <c r="K29" s="1017"/>
      <c r="L29" s="213" t="s">
        <v>140</v>
      </c>
      <c r="M29" s="214" t="s">
        <v>43</v>
      </c>
      <c r="N29" s="215">
        <f>IF(M29="SE INVESTIGAN Y SE RESUELVEN OPORTUNAMENTE",15,IF(M29="NO SE INVESTIGAN Y SE RESUELVEN OPORTUNAMENTE",0,""))</f>
        <v>15</v>
      </c>
      <c r="O29" s="985"/>
      <c r="P29" s="465"/>
      <c r="Q29" s="536"/>
      <c r="R29" s="712"/>
      <c r="S29" s="411"/>
      <c r="T29" s="468"/>
      <c r="U29" s="413"/>
      <c r="V29" s="996"/>
      <c r="W29" s="981"/>
      <c r="X29" s="981"/>
      <c r="Y29" s="833"/>
      <c r="Z29" s="803" t="s">
        <v>697</v>
      </c>
      <c r="AA29" s="478"/>
      <c r="AB29" s="838"/>
      <c r="AC29" s="990"/>
      <c r="AD29" s="869"/>
      <c r="AE29" s="979"/>
      <c r="AF29" s="981"/>
      <c r="AG29" s="982"/>
      <c r="AH29" s="38" t="s">
        <v>116</v>
      </c>
      <c r="AI29" s="38"/>
      <c r="AJ29" s="38"/>
      <c r="AK29" s="38"/>
      <c r="AL29" s="38"/>
      <c r="AM29" s="38"/>
      <c r="AN29" s="38"/>
      <c r="AO29" s="38" t="s">
        <v>142</v>
      </c>
      <c r="AP29" s="38"/>
    </row>
    <row r="30" spans="1:42" ht="33" customHeight="1" x14ac:dyDescent="0.25">
      <c r="A30" s="591"/>
      <c r="B30" s="592"/>
      <c r="C30" s="1008"/>
      <c r="D30" s="477"/>
      <c r="E30" s="977"/>
      <c r="F30" s="803"/>
      <c r="G30" s="1010"/>
      <c r="H30" s="1010"/>
      <c r="I30" s="209"/>
      <c r="J30" s="998"/>
      <c r="K30" s="1018"/>
      <c r="L30" s="218" t="s">
        <v>143</v>
      </c>
      <c r="M30" s="219" t="s">
        <v>54</v>
      </c>
      <c r="N30" s="220">
        <f>IF(M30="COMPLETA",10,IF(M30="INCOMPLETA",5,IF(M30="NO EXISTE",0,"")))</f>
        <v>10</v>
      </c>
      <c r="O30" s="985"/>
      <c r="P30" s="466"/>
      <c r="Q30" s="986"/>
      <c r="R30" s="713"/>
      <c r="S30" s="467"/>
      <c r="T30" s="468"/>
      <c r="U30" s="477"/>
      <c r="V30" s="996"/>
      <c r="W30" s="987"/>
      <c r="X30" s="987"/>
      <c r="Y30" s="834"/>
      <c r="Z30" s="978"/>
      <c r="AA30" s="479"/>
      <c r="AB30" s="803"/>
      <c r="AC30" s="991"/>
      <c r="AD30" s="992"/>
      <c r="AE30" s="980"/>
      <c r="AF30" s="987"/>
      <c r="AG30" s="983"/>
      <c r="AH30" s="38"/>
      <c r="AI30" s="38"/>
      <c r="AJ30" s="38"/>
      <c r="AK30" s="38"/>
      <c r="AL30" s="38"/>
      <c r="AM30" s="38"/>
      <c r="AN30" s="38"/>
      <c r="AO30" s="38" t="s">
        <v>144</v>
      </c>
      <c r="AP30" s="38"/>
    </row>
    <row r="31" spans="1:42" ht="9" customHeight="1" x14ac:dyDescent="0.25">
      <c r="A31" s="530" t="s">
        <v>657</v>
      </c>
      <c r="B31" s="591" t="s">
        <v>698</v>
      </c>
      <c r="C31" s="1006" t="s">
        <v>699</v>
      </c>
      <c r="D31" s="530" t="s">
        <v>94</v>
      </c>
      <c r="E31" s="992" t="s">
        <v>700</v>
      </c>
      <c r="F31" s="981" t="s">
        <v>701</v>
      </c>
      <c r="G31" s="1009" t="s">
        <v>5</v>
      </c>
      <c r="H31" s="1009" t="s">
        <v>97</v>
      </c>
      <c r="I31" s="209" t="str">
        <f>CONCATENATE(G31,H31)</f>
        <v>RARA VEZMAYOR</v>
      </c>
      <c r="J31" s="997" t="str">
        <f>I32</f>
        <v>1. ALTO</v>
      </c>
      <c r="K31" s="980" t="s">
        <v>702</v>
      </c>
      <c r="L31" s="210" t="s">
        <v>99</v>
      </c>
      <c r="M31" s="211" t="s">
        <v>9</v>
      </c>
      <c r="N31" s="212">
        <f>IF(M31="ASIGNADO",15,IF(M31="NO ASIGNADO",0,""))</f>
        <v>15</v>
      </c>
      <c r="O31" s="488">
        <f>SUM(N31:N37)</f>
        <v>100</v>
      </c>
      <c r="P31" s="921" t="s">
        <v>73</v>
      </c>
      <c r="Q31" s="410">
        <f>IF(Q34="DÉBIL",0,IF(Q34="MODERADO",50,IF(Q34="FUERTE",100,"")))</f>
        <v>100</v>
      </c>
      <c r="R31" s="1002"/>
      <c r="S31" s="425" t="s">
        <v>100</v>
      </c>
      <c r="T31" s="425" t="s">
        <v>100</v>
      </c>
      <c r="U31" s="413" t="s">
        <v>101</v>
      </c>
      <c r="V31" s="995" t="s">
        <v>124</v>
      </c>
      <c r="W31" s="987" t="s">
        <v>663</v>
      </c>
      <c r="X31" s="987" t="s">
        <v>703</v>
      </c>
      <c r="Y31" s="987"/>
      <c r="Z31" s="988">
        <v>44196</v>
      </c>
      <c r="AA31" s="477" t="s">
        <v>106</v>
      </c>
      <c r="AB31" s="987"/>
      <c r="AC31" s="988">
        <v>44316</v>
      </c>
      <c r="AD31" s="992" t="s">
        <v>704</v>
      </c>
      <c r="AE31" s="981" t="s">
        <v>705</v>
      </c>
      <c r="AF31" s="981"/>
      <c r="AG31" s="981" t="s">
        <v>706</v>
      </c>
      <c r="AH31" s="38" t="s">
        <v>112</v>
      </c>
      <c r="AI31" s="38" t="s">
        <v>113</v>
      </c>
      <c r="AJ31" s="38" t="s">
        <v>24</v>
      </c>
      <c r="AK31" s="38" t="s">
        <v>77</v>
      </c>
      <c r="AL31" s="38" t="s">
        <v>24</v>
      </c>
      <c r="AM31" s="38"/>
      <c r="AN31" s="38" t="s">
        <v>106</v>
      </c>
      <c r="AO31" s="38" t="s">
        <v>114</v>
      </c>
      <c r="AP31" s="38"/>
    </row>
    <row r="32" spans="1:42" ht="36.75" customHeight="1" x14ac:dyDescent="0.25">
      <c r="A32" s="530"/>
      <c r="B32" s="592"/>
      <c r="C32" s="1015"/>
      <c r="D32" s="413"/>
      <c r="E32" s="801"/>
      <c r="F32" s="838"/>
      <c r="G32" s="1009"/>
      <c r="H32" s="1009"/>
      <c r="I32" s="209"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1. ALTO</v>
      </c>
      <c r="J32" s="998"/>
      <c r="K32" s="1013"/>
      <c r="L32" s="213" t="s">
        <v>115</v>
      </c>
      <c r="M32" s="214" t="s">
        <v>22</v>
      </c>
      <c r="N32" s="215">
        <f>IF(M32="ADECUADO",15,IF(M32="INADECUADO",0,""))</f>
        <v>15</v>
      </c>
      <c r="O32" s="489"/>
      <c r="P32" s="465"/>
      <c r="Q32" s="410"/>
      <c r="R32" s="1003"/>
      <c r="S32" s="425"/>
      <c r="T32" s="425"/>
      <c r="U32" s="413"/>
      <c r="V32" s="996"/>
      <c r="W32" s="833"/>
      <c r="X32" s="833"/>
      <c r="Y32" s="833"/>
      <c r="Z32" s="989"/>
      <c r="AA32" s="478"/>
      <c r="AB32" s="833"/>
      <c r="AC32" s="990"/>
      <c r="AD32" s="801"/>
      <c r="AE32" s="981"/>
      <c r="AF32" s="981"/>
      <c r="AG32" s="982"/>
      <c r="AH32" s="38" t="s">
        <v>100</v>
      </c>
      <c r="AI32" s="38" t="s">
        <v>116</v>
      </c>
      <c r="AJ32" s="38"/>
      <c r="AK32" s="38"/>
      <c r="AL32" s="38" t="s">
        <v>97</v>
      </c>
      <c r="AM32" s="38"/>
      <c r="AN32" s="38" t="s">
        <v>117</v>
      </c>
      <c r="AO32" s="38" t="s">
        <v>118</v>
      </c>
      <c r="AP32" s="38"/>
    </row>
    <row r="33" spans="1:42" ht="83.25" customHeight="1" x14ac:dyDescent="0.25">
      <c r="A33" s="530"/>
      <c r="B33" s="592"/>
      <c r="C33" s="1015"/>
      <c r="D33" s="413"/>
      <c r="E33" s="801"/>
      <c r="F33" s="838"/>
      <c r="G33" s="1009"/>
      <c r="H33" s="1009"/>
      <c r="I33" s="209"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998"/>
      <c r="K33" s="1013"/>
      <c r="L33" s="216" t="s">
        <v>119</v>
      </c>
      <c r="M33" s="214" t="s">
        <v>120</v>
      </c>
      <c r="N33" s="215">
        <f>IF(M33="OPORTUNA",15,IF(M33="INOPORTUNA",0,""))</f>
        <v>15</v>
      </c>
      <c r="O33" s="489"/>
      <c r="P33" s="465"/>
      <c r="Q33" s="410"/>
      <c r="R33" s="1003"/>
      <c r="S33" s="217" t="s">
        <v>121</v>
      </c>
      <c r="T33" s="217" t="s">
        <v>122</v>
      </c>
      <c r="U33" s="413"/>
      <c r="V33" s="996"/>
      <c r="W33" s="833"/>
      <c r="X33" s="833"/>
      <c r="Y33" s="833"/>
      <c r="Z33" s="989"/>
      <c r="AA33" s="478"/>
      <c r="AB33" s="833"/>
      <c r="AC33" s="990"/>
      <c r="AD33" s="801"/>
      <c r="AE33" s="981"/>
      <c r="AF33" s="981"/>
      <c r="AG33" s="982"/>
      <c r="AH33" s="38" t="s">
        <v>102</v>
      </c>
      <c r="AI33" s="38" t="s">
        <v>123</v>
      </c>
      <c r="AJ33" s="38" t="s">
        <v>124</v>
      </c>
      <c r="AK33" s="38" t="s">
        <v>125</v>
      </c>
      <c r="AL33" s="38" t="s">
        <v>126</v>
      </c>
      <c r="AM33" s="38"/>
      <c r="AN33" s="38"/>
      <c r="AO33" s="38" t="s">
        <v>127</v>
      </c>
      <c r="AP33" s="38"/>
    </row>
    <row r="34" spans="1:42" ht="67.5" customHeight="1" x14ac:dyDescent="0.25">
      <c r="A34" s="530"/>
      <c r="B34" s="592"/>
      <c r="C34" s="1015"/>
      <c r="D34" s="413"/>
      <c r="E34" s="189" t="s">
        <v>128</v>
      </c>
      <c r="F34" s="838"/>
      <c r="G34" s="1009"/>
      <c r="H34" s="1009"/>
      <c r="I34" s="209"/>
      <c r="J34" s="998"/>
      <c r="K34" s="1013"/>
      <c r="L34" s="213" t="s">
        <v>194</v>
      </c>
      <c r="M34" s="214" t="s">
        <v>130</v>
      </c>
      <c r="N34" s="215">
        <f>IF(M34="PREVENIR",15,IF(M34="DETECTAR",10,IF(M34="NO ES UN CONTROL",0,"")))</f>
        <v>15</v>
      </c>
      <c r="O34" s="984" t="str">
        <f>IF(O31&lt;86,"DÉBIL",IF(O31&lt;96,"MODERADO",IF(O31&lt;101,"FUERTE","")))</f>
        <v>FUERTE</v>
      </c>
      <c r="P34" s="465"/>
      <c r="Q34" s="536" t="str">
        <f>IF(AND(O34="FUERTE",P31="FUERTE (SIEMPRE SE EJECUTA)"),"FUERTE",IF(OR(O34="DÉBIL",P31="DÉBIL (NO SE EJECUTA)"),"DÉBIL",IF(OR(O34="MODERADO",P31="MODERADO (ALGUNAS VECES)"),"MODERADO")))</f>
        <v>FUERTE</v>
      </c>
      <c r="R34" s="712" t="str">
        <f>IF(AND(O34="FUERTE",P31="FUERTE (SIEMPRE SE EJECUTA)"),"NO","SÍ")</f>
        <v>NO</v>
      </c>
      <c r="S34"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34"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34" s="413"/>
      <c r="V34" s="996"/>
      <c r="W34" s="833"/>
      <c r="X34" s="833"/>
      <c r="Y34" s="833"/>
      <c r="Z34" s="978"/>
      <c r="AA34" s="478"/>
      <c r="AB34" s="833"/>
      <c r="AC34" s="990"/>
      <c r="AD34" s="801"/>
      <c r="AE34" s="981"/>
      <c r="AF34" s="981"/>
      <c r="AG34" s="982"/>
      <c r="AH34" s="38" t="s">
        <v>100</v>
      </c>
      <c r="AI34" s="38"/>
      <c r="AJ34" s="38" t="s">
        <v>94</v>
      </c>
      <c r="AK34" s="38" t="s">
        <v>132</v>
      </c>
      <c r="AL34" s="38"/>
      <c r="AM34" s="38"/>
      <c r="AN34" s="38"/>
      <c r="AO34" s="38" t="s">
        <v>133</v>
      </c>
      <c r="AP34" s="38"/>
    </row>
    <row r="35" spans="1:42" ht="99" customHeight="1" x14ac:dyDescent="0.25">
      <c r="A35" s="530"/>
      <c r="B35" s="592"/>
      <c r="C35" s="1015"/>
      <c r="D35" s="413"/>
      <c r="E35" s="992" t="s">
        <v>707</v>
      </c>
      <c r="F35" s="838"/>
      <c r="G35" s="1009"/>
      <c r="H35" s="1009"/>
      <c r="I35" s="209"/>
      <c r="J35" s="998"/>
      <c r="K35" s="1013"/>
      <c r="L35" s="213" t="s">
        <v>135</v>
      </c>
      <c r="M35" s="214" t="s">
        <v>34</v>
      </c>
      <c r="N35" s="215">
        <f>IF(M35="CONFIABLE",15,IF(M35="NO CONFIABLE",0,""))</f>
        <v>15</v>
      </c>
      <c r="O35" s="985"/>
      <c r="P35" s="465"/>
      <c r="Q35" s="536"/>
      <c r="R35" s="712"/>
      <c r="S35" s="411"/>
      <c r="T35" s="468"/>
      <c r="U35" s="413"/>
      <c r="V35" s="996"/>
      <c r="W35" s="833"/>
      <c r="X35" s="833"/>
      <c r="Y35" s="833"/>
      <c r="Z35" s="26" t="s">
        <v>136</v>
      </c>
      <c r="AA35" s="478"/>
      <c r="AB35" s="833"/>
      <c r="AC35" s="990"/>
      <c r="AD35" s="801"/>
      <c r="AE35" s="981"/>
      <c r="AF35" s="981"/>
      <c r="AG35" s="982"/>
      <c r="AH35" s="38" t="s">
        <v>137</v>
      </c>
      <c r="AI35" s="38"/>
      <c r="AJ35" s="38" t="s">
        <v>138</v>
      </c>
      <c r="AK35" s="38" t="s">
        <v>130</v>
      </c>
      <c r="AL35" s="38" t="s">
        <v>139</v>
      </c>
      <c r="AM35" s="38"/>
      <c r="AN35" s="38"/>
      <c r="AO35" s="38" t="s">
        <v>101</v>
      </c>
      <c r="AP35" s="38"/>
    </row>
    <row r="36" spans="1:42" ht="24" customHeight="1" x14ac:dyDescent="0.25">
      <c r="A36" s="530"/>
      <c r="B36" s="592"/>
      <c r="C36" s="1015"/>
      <c r="D36" s="413"/>
      <c r="E36" s="801"/>
      <c r="F36" s="838"/>
      <c r="G36" s="1009"/>
      <c r="H36" s="1009"/>
      <c r="I36" s="209"/>
      <c r="J36" s="998"/>
      <c r="K36" s="1013"/>
      <c r="L36" s="213" t="s">
        <v>140</v>
      </c>
      <c r="M36" s="214" t="s">
        <v>43</v>
      </c>
      <c r="N36" s="215">
        <f>IF(M36="SE INVESTIGAN Y SE RESUELVEN OPORTUNAMENTE",15,IF(M36="NO SE INVESTIGAN Y SE RESUELVEN OPORTUNAMENTE",0,""))</f>
        <v>15</v>
      </c>
      <c r="O36" s="985"/>
      <c r="P36" s="465"/>
      <c r="Q36" s="536"/>
      <c r="R36" s="712"/>
      <c r="S36" s="411"/>
      <c r="T36" s="468"/>
      <c r="U36" s="413"/>
      <c r="V36" s="996"/>
      <c r="W36" s="833"/>
      <c r="X36" s="833"/>
      <c r="Y36" s="833"/>
      <c r="Z36" s="803" t="s">
        <v>697</v>
      </c>
      <c r="AA36" s="478"/>
      <c r="AB36" s="833"/>
      <c r="AC36" s="990"/>
      <c r="AD36" s="801"/>
      <c r="AE36" s="981"/>
      <c r="AF36" s="981"/>
      <c r="AG36" s="982"/>
      <c r="AH36" s="38" t="s">
        <v>116</v>
      </c>
      <c r="AI36" s="38"/>
      <c r="AJ36" s="38"/>
      <c r="AK36" s="38"/>
      <c r="AL36" s="38"/>
      <c r="AM36" s="38"/>
      <c r="AN36" s="38"/>
      <c r="AO36" s="38" t="s">
        <v>142</v>
      </c>
      <c r="AP36" s="38"/>
    </row>
    <row r="37" spans="1:42" ht="199.5" customHeight="1" x14ac:dyDescent="0.25">
      <c r="A37" s="591"/>
      <c r="B37" s="592"/>
      <c r="C37" s="1016"/>
      <c r="D37" s="477"/>
      <c r="E37" s="977"/>
      <c r="F37" s="803"/>
      <c r="G37" s="1010"/>
      <c r="H37" s="1010"/>
      <c r="I37" s="209"/>
      <c r="J37" s="998"/>
      <c r="K37" s="1014"/>
      <c r="L37" s="218" t="s">
        <v>143</v>
      </c>
      <c r="M37" s="219" t="s">
        <v>54</v>
      </c>
      <c r="N37" s="220">
        <f>IF(M37="COMPLETA",10,IF(M37="INCOMPLETA",5,IF(M37="NO EXISTE",0,"")))</f>
        <v>10</v>
      </c>
      <c r="O37" s="985"/>
      <c r="P37" s="466"/>
      <c r="Q37" s="986"/>
      <c r="R37" s="713"/>
      <c r="S37" s="467"/>
      <c r="T37" s="468"/>
      <c r="U37" s="477"/>
      <c r="V37" s="996"/>
      <c r="W37" s="834"/>
      <c r="X37" s="834"/>
      <c r="Y37" s="834"/>
      <c r="Z37" s="978"/>
      <c r="AA37" s="479"/>
      <c r="AB37" s="834"/>
      <c r="AC37" s="991"/>
      <c r="AD37" s="977"/>
      <c r="AE37" s="987"/>
      <c r="AF37" s="987"/>
      <c r="AG37" s="983"/>
      <c r="AH37" s="38"/>
      <c r="AI37" s="38"/>
      <c r="AJ37" s="38"/>
      <c r="AK37" s="38"/>
      <c r="AL37" s="38"/>
      <c r="AM37" s="38"/>
      <c r="AN37" s="38"/>
      <c r="AO37" s="38" t="s">
        <v>144</v>
      </c>
      <c r="AP37" s="38"/>
    </row>
    <row r="38" spans="1:42" ht="26.25" customHeight="1" x14ac:dyDescent="0.25">
      <c r="A38" s="530" t="s">
        <v>657</v>
      </c>
      <c r="B38" s="1004" t="s">
        <v>708</v>
      </c>
      <c r="C38" s="992" t="s">
        <v>709</v>
      </c>
      <c r="D38" s="530" t="s">
        <v>94</v>
      </c>
      <c r="E38" s="992" t="s">
        <v>710</v>
      </c>
      <c r="F38" s="992" t="s">
        <v>711</v>
      </c>
      <c r="G38" s="1009" t="s">
        <v>5</v>
      </c>
      <c r="H38" s="1009" t="s">
        <v>97</v>
      </c>
      <c r="I38" s="209" t="str">
        <f>CONCATENATE(G38,H38)</f>
        <v>RARA VEZMAYOR</v>
      </c>
      <c r="J38" s="997" t="str">
        <f>I39</f>
        <v>1. ALTO</v>
      </c>
      <c r="K38" s="999" t="s">
        <v>712</v>
      </c>
      <c r="L38" s="210" t="s">
        <v>99</v>
      </c>
      <c r="M38" s="211" t="s">
        <v>9</v>
      </c>
      <c r="N38" s="212">
        <f>IF(M38="ASIGNADO",15,IF(M38="NO ASIGNADO",0,""))</f>
        <v>15</v>
      </c>
      <c r="O38" s="488">
        <f>SUM(N38:N44)</f>
        <v>100</v>
      </c>
      <c r="P38" s="921" t="s">
        <v>73</v>
      </c>
      <c r="Q38" s="410">
        <f>IF(Q41="DÉBIL",0,IF(Q41="MODERADO",50,IF(Q41="FUERTE",100,"")))</f>
        <v>100</v>
      </c>
      <c r="R38" s="1002"/>
      <c r="S38" s="425" t="s">
        <v>100</v>
      </c>
      <c r="T38" s="425" t="s">
        <v>100</v>
      </c>
      <c r="U38" s="413" t="s">
        <v>101</v>
      </c>
      <c r="V38" s="995" t="s">
        <v>124</v>
      </c>
      <c r="W38" s="987" t="s">
        <v>663</v>
      </c>
      <c r="X38" s="987" t="s">
        <v>713</v>
      </c>
      <c r="Y38" s="987" t="s">
        <v>714</v>
      </c>
      <c r="Z38" s="988">
        <v>44196</v>
      </c>
      <c r="AA38" s="477" t="s">
        <v>106</v>
      </c>
      <c r="AB38" s="981" t="s">
        <v>715</v>
      </c>
      <c r="AC38" s="988">
        <v>44316</v>
      </c>
      <c r="AD38" s="992" t="s">
        <v>716</v>
      </c>
      <c r="AE38" s="979" t="s">
        <v>717</v>
      </c>
      <c r="AF38" s="981" t="s">
        <v>718</v>
      </c>
      <c r="AG38" s="981" t="s">
        <v>719</v>
      </c>
      <c r="AH38" s="38" t="s">
        <v>112</v>
      </c>
      <c r="AI38" s="38" t="s">
        <v>113</v>
      </c>
      <c r="AJ38" s="38" t="s">
        <v>24</v>
      </c>
      <c r="AK38" s="38" t="s">
        <v>77</v>
      </c>
      <c r="AL38" s="38" t="s">
        <v>24</v>
      </c>
      <c r="AM38" s="38"/>
      <c r="AN38" s="38" t="s">
        <v>106</v>
      </c>
      <c r="AO38" s="38" t="s">
        <v>114</v>
      </c>
      <c r="AP38" s="38"/>
    </row>
    <row r="39" spans="1:42" ht="43.5" customHeight="1" x14ac:dyDescent="0.25">
      <c r="A39" s="530"/>
      <c r="B39" s="1005"/>
      <c r="C39" s="993"/>
      <c r="D39" s="413"/>
      <c r="E39" s="801"/>
      <c r="F39" s="993"/>
      <c r="G39" s="1009"/>
      <c r="H39" s="1009"/>
      <c r="I39" s="209" t="str">
        <f>IF(I38="RARA VEZINSIGNIFICANTE","1. BAJO",IF(I38="RARA VEZMENOR","2. BAJO",IF(I38="IMPROBABLEINSIGNIFICANTE","3. BAJO",IF(I38="IMPROBABLEMENOR","4. BAJO",IF(I38="POSIBLEINSIGNIFICANTE","5. BAJO",IF(I38="RARA VEZMODERADO","1. MODERADO",IF(I38="IMPROBABLEMODERADO","2. MODERADO",IF(I38="POSIBLEMENOR","3. MODERADO",IF(I38="PROBABLEINSIGNIFICANTE","4. MODERADO",IF(I38="RARA VEZMAYOR","1. ALTO",IF(I38="IMPROBABLEMAYOR","2. ALTO",IF(I38="POSIBLEMODERADO","3. ALTO",IF(I38="PROBABLEMENOR","4. ALTO",IF(I38="PROBABLEMODERADO","5. ALTO",IF(I38="CASI SEGUROINSIGNIFICANTE","6. ALTO",IF(I38="CASI SEGUROMENOR","7. ALTO",IF(I38="RARA VEZCATASTRÓFICO","1. EXTREMO",IF(I38="IMPROBABLECATASTRÓFICO","2. EXTREMO",IF(I38="POSIBLEMAYOR","3. EXTREMO",IF(I38="POSIBLECATASTRÓFICO","4. EXTREMO",IF(I38="PROBABLEMAYOR","5. EXTREMO",IF(I38="PROBABLECATASTRÓFICO","6. EXTREMO",IF(I38="CASI SEGUROMODERADO","7. EXTREMO",IF(I38="CASI SEGUROMAYOR","8. EXTREMO",IF(I38="CASI SEGUROCATASTRÓFICO","9. EXTREMO","")))))))))))))))))))))))))</f>
        <v>1. ALTO</v>
      </c>
      <c r="J39" s="998"/>
      <c r="K39" s="1011"/>
      <c r="L39" s="213" t="s">
        <v>115</v>
      </c>
      <c r="M39" s="214" t="s">
        <v>22</v>
      </c>
      <c r="N39" s="215">
        <f>IF(M39="ADECUADO",15,IF(M39="INADECUADO",0,""))</f>
        <v>15</v>
      </c>
      <c r="O39" s="489"/>
      <c r="P39" s="465"/>
      <c r="Q39" s="410"/>
      <c r="R39" s="1003"/>
      <c r="S39" s="425"/>
      <c r="T39" s="425"/>
      <c r="U39" s="413"/>
      <c r="V39" s="996"/>
      <c r="W39" s="833"/>
      <c r="X39" s="989"/>
      <c r="Y39" s="833"/>
      <c r="Z39" s="989"/>
      <c r="AA39" s="478"/>
      <c r="AB39" s="981"/>
      <c r="AC39" s="990"/>
      <c r="AD39" s="801"/>
      <c r="AE39" s="979"/>
      <c r="AF39" s="981"/>
      <c r="AG39" s="982"/>
      <c r="AH39" s="38" t="s">
        <v>100</v>
      </c>
      <c r="AI39" s="38" t="s">
        <v>116</v>
      </c>
      <c r="AJ39" s="38"/>
      <c r="AK39" s="38"/>
      <c r="AL39" s="38" t="s">
        <v>97</v>
      </c>
      <c r="AM39" s="38"/>
      <c r="AN39" s="38" t="s">
        <v>117</v>
      </c>
      <c r="AO39" s="38" t="s">
        <v>118</v>
      </c>
      <c r="AP39" s="38"/>
    </row>
    <row r="40" spans="1:42" ht="144.75" customHeight="1" x14ac:dyDescent="0.25">
      <c r="A40" s="530"/>
      <c r="B40" s="1005"/>
      <c r="C40" s="993"/>
      <c r="D40" s="413"/>
      <c r="E40" s="801"/>
      <c r="F40" s="993"/>
      <c r="G40" s="1009"/>
      <c r="H40" s="1009"/>
      <c r="I40" s="209" t="str">
        <f>IF(OR(I39="1. BAJO",I39="2. BAJO",I39="3. BAJO",I39="4. BAJO",I39="5. BAJO"),"BAJO",IF(OR(I39="1. MODERADO",I39="2. MODERADO",I39="3. MODERADO",I39="4. MODERADO"),"MODERADO",IF(OR(I39="1. ALTO",I39="2. ALTO",I39="3. ALTO",I39="4. ALTO",I39="5. ALTO",I39="6. ALTO",I39="7. ALTO"),"ALTO",IF(OR(I39="1. EXTREMO",I39="2. EXTREMO",I39="3. EXTREMO",I39="4. EXTREMO",I39="5. EXTREMO",I39="6. EXTREMO",I39="7. EXTREMO",I39="8. EXTREMO",I39="9. EXTREMO"),"EXTREMO",""))))</f>
        <v>ALTO</v>
      </c>
      <c r="J40" s="998"/>
      <c r="K40" s="1011"/>
      <c r="L40" s="216" t="s">
        <v>119</v>
      </c>
      <c r="M40" s="214" t="s">
        <v>120</v>
      </c>
      <c r="N40" s="215">
        <f>IF(M40="OPORTUNA",15,IF(M40="INOPORTUNA",0,""))</f>
        <v>15</v>
      </c>
      <c r="O40" s="489"/>
      <c r="P40" s="465"/>
      <c r="Q40" s="410"/>
      <c r="R40" s="1003"/>
      <c r="S40" s="217" t="s">
        <v>121</v>
      </c>
      <c r="T40" s="217" t="s">
        <v>122</v>
      </c>
      <c r="U40" s="413"/>
      <c r="V40" s="996"/>
      <c r="W40" s="833"/>
      <c r="X40" s="989"/>
      <c r="Y40" s="833"/>
      <c r="Z40" s="989"/>
      <c r="AA40" s="478"/>
      <c r="AB40" s="981"/>
      <c r="AC40" s="990"/>
      <c r="AD40" s="801"/>
      <c r="AE40" s="979"/>
      <c r="AF40" s="981"/>
      <c r="AG40" s="982"/>
      <c r="AH40" s="38" t="s">
        <v>102</v>
      </c>
      <c r="AI40" s="38" t="s">
        <v>123</v>
      </c>
      <c r="AJ40" s="38" t="s">
        <v>124</v>
      </c>
      <c r="AK40" s="38" t="s">
        <v>125</v>
      </c>
      <c r="AL40" s="38" t="s">
        <v>126</v>
      </c>
      <c r="AM40" s="38"/>
      <c r="AN40" s="38"/>
      <c r="AO40" s="38" t="s">
        <v>127</v>
      </c>
      <c r="AP40" s="38"/>
    </row>
    <row r="41" spans="1:42" ht="46.5" customHeight="1" x14ac:dyDescent="0.25">
      <c r="A41" s="530"/>
      <c r="B41" s="1005"/>
      <c r="C41" s="993"/>
      <c r="D41" s="413"/>
      <c r="E41" s="189" t="s">
        <v>128</v>
      </c>
      <c r="F41" s="993"/>
      <c r="G41" s="1009"/>
      <c r="H41" s="1009"/>
      <c r="I41" s="209"/>
      <c r="J41" s="998"/>
      <c r="K41" s="1011"/>
      <c r="L41" s="213" t="s">
        <v>194</v>
      </c>
      <c r="M41" s="214" t="s">
        <v>130</v>
      </c>
      <c r="N41" s="215">
        <f>IF(M41="PREVENIR",15,IF(M41="DETECTAR",10,IF(M41="NO ES UN CONTROL",0,"")))</f>
        <v>15</v>
      </c>
      <c r="O41" s="984" t="str">
        <f>IF(O38&lt;86,"DÉBIL",IF(O38&lt;96,"MODERADO",IF(O38&lt;101,"FUERTE","")))</f>
        <v>FUERTE</v>
      </c>
      <c r="P41" s="465"/>
      <c r="Q41" s="536" t="str">
        <f>IF(AND(O41="FUERTE",P38="FUERTE (SIEMPRE SE EJECUTA)"),"FUERTE",IF(OR(O41="DÉBIL",P38="DÉBIL (NO SE EJECUTA)"),"DÉBIL",IF(OR(O41="MODERADO",P38="MODERADO (ALGUNAS VECES)"),"MODERADO")))</f>
        <v>FUERTE</v>
      </c>
      <c r="R41" s="712" t="str">
        <f>IF(AND(O41="FUERTE",P38="FUERTE (SIEMPRE SE EJECUTA)"),"NO","SÍ")</f>
        <v>NO</v>
      </c>
      <c r="S41"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41"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41" s="413"/>
      <c r="V41" s="996"/>
      <c r="W41" s="833"/>
      <c r="X41" s="989"/>
      <c r="Y41" s="833"/>
      <c r="Z41" s="978"/>
      <c r="AA41" s="478"/>
      <c r="AB41" s="981"/>
      <c r="AC41" s="990"/>
      <c r="AD41" s="801"/>
      <c r="AE41" s="979"/>
      <c r="AF41" s="981" t="s">
        <v>720</v>
      </c>
      <c r="AG41" s="982"/>
      <c r="AH41" s="38" t="s">
        <v>100</v>
      </c>
      <c r="AI41" s="38"/>
      <c r="AJ41" s="38" t="s">
        <v>94</v>
      </c>
      <c r="AK41" s="38" t="s">
        <v>132</v>
      </c>
      <c r="AL41" s="38"/>
      <c r="AM41" s="38"/>
      <c r="AN41" s="38"/>
      <c r="AO41" s="38" t="s">
        <v>133</v>
      </c>
      <c r="AP41" s="38"/>
    </row>
    <row r="42" spans="1:42" ht="84.75" customHeight="1" x14ac:dyDescent="0.25">
      <c r="A42" s="530"/>
      <c r="B42" s="1005"/>
      <c r="C42" s="993"/>
      <c r="D42" s="413"/>
      <c r="E42" s="801" t="s">
        <v>721</v>
      </c>
      <c r="F42" s="993"/>
      <c r="G42" s="1009"/>
      <c r="H42" s="1009"/>
      <c r="I42" s="209"/>
      <c r="J42" s="998"/>
      <c r="K42" s="1011"/>
      <c r="L42" s="213" t="s">
        <v>135</v>
      </c>
      <c r="M42" s="214" t="s">
        <v>34</v>
      </c>
      <c r="N42" s="215">
        <f>IF(M42="CONFIABLE",15,IF(M42="NO CONFIABLE",0,""))</f>
        <v>15</v>
      </c>
      <c r="O42" s="985"/>
      <c r="P42" s="465"/>
      <c r="Q42" s="536"/>
      <c r="R42" s="712"/>
      <c r="S42" s="411"/>
      <c r="T42" s="468"/>
      <c r="U42" s="413"/>
      <c r="V42" s="996"/>
      <c r="W42" s="833"/>
      <c r="X42" s="989"/>
      <c r="Y42" s="833"/>
      <c r="Z42" s="26" t="s">
        <v>136</v>
      </c>
      <c r="AA42" s="478"/>
      <c r="AB42" s="981"/>
      <c r="AC42" s="990"/>
      <c r="AD42" s="801"/>
      <c r="AE42" s="979"/>
      <c r="AF42" s="981"/>
      <c r="AG42" s="982"/>
      <c r="AH42" s="38" t="s">
        <v>137</v>
      </c>
      <c r="AI42" s="38"/>
      <c r="AJ42" s="38" t="s">
        <v>138</v>
      </c>
      <c r="AK42" s="38" t="s">
        <v>130</v>
      </c>
      <c r="AL42" s="38" t="s">
        <v>139</v>
      </c>
      <c r="AM42" s="38"/>
      <c r="AN42" s="38"/>
      <c r="AO42" s="38" t="s">
        <v>101</v>
      </c>
      <c r="AP42" s="38"/>
    </row>
    <row r="43" spans="1:42" ht="124.9" customHeight="1" x14ac:dyDescent="0.25">
      <c r="A43" s="530"/>
      <c r="B43" s="1005"/>
      <c r="C43" s="993"/>
      <c r="D43" s="413"/>
      <c r="E43" s="801"/>
      <c r="F43" s="993"/>
      <c r="G43" s="1009"/>
      <c r="H43" s="1009"/>
      <c r="I43" s="209"/>
      <c r="J43" s="998"/>
      <c r="K43" s="1011"/>
      <c r="L43" s="213" t="s">
        <v>140</v>
      </c>
      <c r="M43" s="214" t="s">
        <v>43</v>
      </c>
      <c r="N43" s="215">
        <f>IF(M43="SE INVESTIGAN Y SE RESUELVEN OPORTUNAMENTE",15,IF(M43="NO SE INVESTIGAN Y SE RESUELVEN OPORTUNAMENTE",0,""))</f>
        <v>15</v>
      </c>
      <c r="O43" s="985"/>
      <c r="P43" s="465"/>
      <c r="Q43" s="536"/>
      <c r="R43" s="712"/>
      <c r="S43" s="411"/>
      <c r="T43" s="468"/>
      <c r="U43" s="413"/>
      <c r="V43" s="996"/>
      <c r="W43" s="833"/>
      <c r="X43" s="989"/>
      <c r="Y43" s="833"/>
      <c r="Z43" s="987" t="s">
        <v>722</v>
      </c>
      <c r="AA43" s="478"/>
      <c r="AB43" s="981"/>
      <c r="AC43" s="990"/>
      <c r="AD43" s="801"/>
      <c r="AE43" s="979"/>
      <c r="AF43" s="981"/>
      <c r="AG43" s="982"/>
      <c r="AH43" s="38" t="s">
        <v>116</v>
      </c>
      <c r="AI43" s="38"/>
      <c r="AJ43" s="38"/>
      <c r="AK43" s="38"/>
      <c r="AL43" s="38"/>
      <c r="AM43" s="38"/>
      <c r="AN43" s="38"/>
      <c r="AO43" s="38" t="s">
        <v>142</v>
      </c>
      <c r="AP43" s="38"/>
    </row>
    <row r="44" spans="1:42" ht="114.75" customHeight="1" x14ac:dyDescent="0.25">
      <c r="A44" s="591"/>
      <c r="B44" s="1005"/>
      <c r="C44" s="994"/>
      <c r="D44" s="477"/>
      <c r="E44" s="977"/>
      <c r="F44" s="994"/>
      <c r="G44" s="1010"/>
      <c r="H44" s="1010"/>
      <c r="I44" s="209"/>
      <c r="J44" s="998"/>
      <c r="K44" s="1012"/>
      <c r="L44" s="218" t="s">
        <v>143</v>
      </c>
      <c r="M44" s="219" t="s">
        <v>54</v>
      </c>
      <c r="N44" s="220">
        <f>IF(M44="COMPLETA",10,IF(M44="INCOMPLETA",5,IF(M44="NO EXISTE",0,"")))</f>
        <v>10</v>
      </c>
      <c r="O44" s="985"/>
      <c r="P44" s="466"/>
      <c r="Q44" s="986"/>
      <c r="R44" s="713"/>
      <c r="S44" s="467"/>
      <c r="T44" s="468"/>
      <c r="U44" s="477"/>
      <c r="V44" s="996"/>
      <c r="W44" s="834"/>
      <c r="X44" s="978"/>
      <c r="Y44" s="834"/>
      <c r="Z44" s="834"/>
      <c r="AA44" s="479"/>
      <c r="AB44" s="987"/>
      <c r="AC44" s="991"/>
      <c r="AD44" s="977"/>
      <c r="AE44" s="980"/>
      <c r="AF44" s="987"/>
      <c r="AG44" s="983"/>
      <c r="AH44" s="38"/>
      <c r="AI44" s="38"/>
      <c r="AJ44" s="38"/>
      <c r="AK44" s="38"/>
      <c r="AL44" s="38"/>
      <c r="AM44" s="38"/>
      <c r="AN44" s="38"/>
      <c r="AO44" s="38" t="s">
        <v>144</v>
      </c>
      <c r="AP44" s="38"/>
    </row>
    <row r="45" spans="1:42" ht="41.25" customHeight="1" x14ac:dyDescent="0.25">
      <c r="A45" s="530" t="s">
        <v>657</v>
      </c>
      <c r="B45" s="1004" t="s">
        <v>723</v>
      </c>
      <c r="C45" s="1006" t="s">
        <v>724</v>
      </c>
      <c r="D45" s="530" t="s">
        <v>94</v>
      </c>
      <c r="E45" s="992" t="s">
        <v>725</v>
      </c>
      <c r="F45" s="992" t="s">
        <v>726</v>
      </c>
      <c r="G45" s="1009" t="s">
        <v>5</v>
      </c>
      <c r="H45" s="1009" t="s">
        <v>97</v>
      </c>
      <c r="I45" s="209" t="str">
        <f>CONCATENATE(G45,H45)</f>
        <v>RARA VEZMAYOR</v>
      </c>
      <c r="J45" s="997" t="str">
        <f>I46</f>
        <v>1. ALTO</v>
      </c>
      <c r="K45" s="999" t="s">
        <v>727</v>
      </c>
      <c r="L45" s="210" t="s">
        <v>99</v>
      </c>
      <c r="M45" s="211" t="s">
        <v>9</v>
      </c>
      <c r="N45" s="212">
        <f>IF(M45="ASIGNADO",15,IF(M45="NO ASIGNADO",0,""))</f>
        <v>15</v>
      </c>
      <c r="O45" s="488">
        <f>SUM(N45:N51)</f>
        <v>100</v>
      </c>
      <c r="P45" s="921" t="s">
        <v>73</v>
      </c>
      <c r="Q45" s="410">
        <f>IF(Q48="DÉBIL",0,IF(Q48="MODERADO",50,IF(Q48="FUERTE",100,"")))</f>
        <v>100</v>
      </c>
      <c r="R45" s="1002"/>
      <c r="S45" s="425" t="s">
        <v>100</v>
      </c>
      <c r="T45" s="425" t="s">
        <v>100</v>
      </c>
      <c r="U45" s="413" t="s">
        <v>101</v>
      </c>
      <c r="V45" s="995" t="s">
        <v>124</v>
      </c>
      <c r="W45" s="987" t="s">
        <v>663</v>
      </c>
      <c r="X45" s="987" t="s">
        <v>728</v>
      </c>
      <c r="Y45" s="987"/>
      <c r="Z45" s="988">
        <v>44196</v>
      </c>
      <c r="AA45" s="477" t="s">
        <v>106</v>
      </c>
      <c r="AB45" s="987"/>
      <c r="AC45" s="988">
        <v>44316</v>
      </c>
      <c r="AD45" s="992" t="s">
        <v>729</v>
      </c>
      <c r="AE45" s="979" t="s">
        <v>730</v>
      </c>
      <c r="AF45" s="981"/>
      <c r="AG45" s="981" t="s">
        <v>731</v>
      </c>
      <c r="AH45" s="38" t="s">
        <v>112</v>
      </c>
      <c r="AI45" s="38" t="s">
        <v>113</v>
      </c>
      <c r="AJ45" s="38" t="s">
        <v>24</v>
      </c>
      <c r="AK45" s="38" t="s">
        <v>77</v>
      </c>
      <c r="AL45" s="38" t="s">
        <v>24</v>
      </c>
      <c r="AM45" s="38"/>
      <c r="AN45" s="38" t="s">
        <v>106</v>
      </c>
      <c r="AO45" s="38" t="s">
        <v>114</v>
      </c>
      <c r="AP45" s="38"/>
    </row>
    <row r="46" spans="1:42" ht="55.5" customHeight="1" x14ac:dyDescent="0.25">
      <c r="A46" s="530"/>
      <c r="B46" s="1005"/>
      <c r="C46" s="1007"/>
      <c r="D46" s="413"/>
      <c r="E46" s="801"/>
      <c r="F46" s="993"/>
      <c r="G46" s="1009"/>
      <c r="H46" s="1009"/>
      <c r="I46" s="209" t="str">
        <f>IF(I45="RARA VEZINSIGNIFICANTE","1. BAJO",IF(I45="RARA VEZMENOR","2. BAJO",IF(I45="IMPROBABLEINSIGNIFICANTE","3. BAJO",IF(I45="IMPROBABLEMENOR","4. BAJO",IF(I45="POSIBLEINSIGNIFICANTE","5. BAJO",IF(I45="RARA VEZMODERADO","1. MODERADO",IF(I45="IMPROBABLEMODERADO","2. MODERADO",IF(I45="POSIBLEMENOR","3. MODERADO",IF(I45="PROBABLEINSIGNIFICANTE","4. MODERADO",IF(I45="RARA VEZMAYOR","1. ALTO",IF(I45="IMPROBABLEMAYOR","2. ALTO",IF(I45="POSIBLEMODERADO","3. ALTO",IF(I45="PROBABLEMENOR","4. ALTO",IF(I45="PROBABLEMODERADO","5. ALTO",IF(I45="CASI SEGUROINSIGNIFICANTE","6. ALTO",IF(I45="CASI SEGUROMENOR","7. ALTO",IF(I45="RARA VEZCATASTRÓFICO","1. EXTREMO",IF(I45="IMPROBABLECATASTRÓFICO","2. EXTREMO",IF(I45="POSIBLEMAYOR","3. EXTREMO",IF(I45="POSIBLECATASTRÓFICO","4. EXTREMO",IF(I45="PROBABLEMAYOR","5. EXTREMO",IF(I45="PROBABLECATASTRÓFICO","6. EXTREMO",IF(I45="CASI SEGUROMODERADO","7. EXTREMO",IF(I45="CASI SEGUROMAYOR","8. EXTREMO",IF(I45="CASI SEGUROCATASTRÓFICO","9. EXTREMO","")))))))))))))))))))))))))</f>
        <v>1. ALTO</v>
      </c>
      <c r="J46" s="998"/>
      <c r="K46" s="1000"/>
      <c r="L46" s="213" t="s">
        <v>115</v>
      </c>
      <c r="M46" s="214" t="s">
        <v>22</v>
      </c>
      <c r="N46" s="215">
        <f>IF(M46="ADECUADO",15,IF(M46="INADECUADO",0,""))</f>
        <v>15</v>
      </c>
      <c r="O46" s="489"/>
      <c r="P46" s="465"/>
      <c r="Q46" s="410"/>
      <c r="R46" s="1003"/>
      <c r="S46" s="425"/>
      <c r="T46" s="425"/>
      <c r="U46" s="413"/>
      <c r="V46" s="996"/>
      <c r="W46" s="833"/>
      <c r="X46" s="833"/>
      <c r="Y46" s="833"/>
      <c r="Z46" s="989"/>
      <c r="AA46" s="478"/>
      <c r="AB46" s="833"/>
      <c r="AC46" s="990"/>
      <c r="AD46" s="993"/>
      <c r="AE46" s="979"/>
      <c r="AF46" s="981"/>
      <c r="AG46" s="982"/>
      <c r="AH46" s="38" t="s">
        <v>100</v>
      </c>
      <c r="AI46" s="38" t="s">
        <v>116</v>
      </c>
      <c r="AJ46" s="38"/>
      <c r="AK46" s="38"/>
      <c r="AL46" s="38" t="s">
        <v>97</v>
      </c>
      <c r="AM46" s="38"/>
      <c r="AN46" s="38" t="s">
        <v>117</v>
      </c>
      <c r="AO46" s="38" t="s">
        <v>118</v>
      </c>
      <c r="AP46" s="38"/>
    </row>
    <row r="47" spans="1:42" ht="30.75" customHeight="1" x14ac:dyDescent="0.25">
      <c r="A47" s="530"/>
      <c r="B47" s="1005"/>
      <c r="C47" s="1007"/>
      <c r="D47" s="413"/>
      <c r="E47" s="801"/>
      <c r="F47" s="993"/>
      <c r="G47" s="1009"/>
      <c r="H47" s="1009"/>
      <c r="I47" s="209" t="str">
        <f>IF(OR(I46="1. BAJO",I46="2. BAJO",I46="3. BAJO",I46="4. BAJO",I46="5. BAJO"),"BAJO",IF(OR(I46="1. MODERADO",I46="2. MODERADO",I46="3. MODERADO",I46="4. MODERADO"),"MODERADO",IF(OR(I46="1. ALTO",I46="2. ALTO",I46="3. ALTO",I46="4. ALTO",I46="5. ALTO",I46="6. ALTO",I46="7. ALTO"),"ALTO",IF(OR(I46="1. EXTREMO",I46="2. EXTREMO",I46="3. EXTREMO",I46="4. EXTREMO",I46="5. EXTREMO",I46="6. EXTREMO",I46="7. EXTREMO",I46="8. EXTREMO",I46="9. EXTREMO"),"EXTREMO",""))))</f>
        <v>ALTO</v>
      </c>
      <c r="J47" s="998"/>
      <c r="K47" s="1000"/>
      <c r="L47" s="216" t="s">
        <v>119</v>
      </c>
      <c r="M47" s="214" t="s">
        <v>120</v>
      </c>
      <c r="N47" s="215">
        <f>IF(M47="OPORTUNA",15,IF(M47="INOPORTUNA",0,""))</f>
        <v>15</v>
      </c>
      <c r="O47" s="489"/>
      <c r="P47" s="465"/>
      <c r="Q47" s="410"/>
      <c r="R47" s="1003"/>
      <c r="S47" s="217" t="s">
        <v>121</v>
      </c>
      <c r="T47" s="217" t="s">
        <v>122</v>
      </c>
      <c r="U47" s="413"/>
      <c r="V47" s="996"/>
      <c r="W47" s="833"/>
      <c r="X47" s="833"/>
      <c r="Y47" s="833"/>
      <c r="Z47" s="989"/>
      <c r="AA47" s="478"/>
      <c r="AB47" s="833"/>
      <c r="AC47" s="990"/>
      <c r="AD47" s="993"/>
      <c r="AE47" s="979"/>
      <c r="AF47" s="981"/>
      <c r="AG47" s="982"/>
      <c r="AH47" s="38" t="s">
        <v>102</v>
      </c>
      <c r="AI47" s="38" t="s">
        <v>123</v>
      </c>
      <c r="AJ47" s="38" t="s">
        <v>124</v>
      </c>
      <c r="AK47" s="38" t="s">
        <v>125</v>
      </c>
      <c r="AL47" s="38" t="s">
        <v>126</v>
      </c>
      <c r="AM47" s="38"/>
      <c r="AN47" s="38"/>
      <c r="AO47" s="38" t="s">
        <v>127</v>
      </c>
      <c r="AP47" s="38"/>
    </row>
    <row r="48" spans="1:42" ht="86.25" customHeight="1" x14ac:dyDescent="0.25">
      <c r="A48" s="530"/>
      <c r="B48" s="1005"/>
      <c r="C48" s="1007"/>
      <c r="D48" s="413"/>
      <c r="E48" s="189" t="s">
        <v>128</v>
      </c>
      <c r="F48" s="993"/>
      <c r="G48" s="1009"/>
      <c r="H48" s="1009"/>
      <c r="I48" s="209"/>
      <c r="J48" s="998"/>
      <c r="K48" s="1000"/>
      <c r="L48" s="213" t="s">
        <v>194</v>
      </c>
      <c r="M48" s="214" t="s">
        <v>130</v>
      </c>
      <c r="N48" s="215">
        <f>IF(M48="PREVENIR",15,IF(M48="DETECTAR",10,IF(M48="NO ES UN CONTROL",0,"")))</f>
        <v>15</v>
      </c>
      <c r="O48" s="984" t="str">
        <f>IF(O45&lt;86,"DÉBIL",IF(O45&lt;96,"MODERADO",IF(O45&lt;101,"FUERTE","")))</f>
        <v>FUERTE</v>
      </c>
      <c r="P48" s="465"/>
      <c r="Q48" s="536" t="str">
        <f>IF(AND(O48="FUERTE",P45="FUERTE (SIEMPRE SE EJECUTA)"),"FUERTE",IF(OR(O48="DÉBIL",P45="DÉBIL (NO SE EJECUTA)"),"DÉBIL",IF(OR(O48="MODERADO",P45="MODERADO (ALGUNAS VECES)"),"MODERADO")))</f>
        <v>FUERTE</v>
      </c>
      <c r="R48" s="712" t="str">
        <f>IF(AND(O48="FUERTE",P45="FUERTE (SIEMPRE SE EJECUTA)"),"NO","SÍ")</f>
        <v>NO</v>
      </c>
      <c r="S48"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48"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48" s="413"/>
      <c r="V48" s="996"/>
      <c r="W48" s="833"/>
      <c r="X48" s="833"/>
      <c r="Y48" s="833"/>
      <c r="Z48" s="978"/>
      <c r="AA48" s="478"/>
      <c r="AB48" s="833"/>
      <c r="AC48" s="990"/>
      <c r="AD48" s="993"/>
      <c r="AE48" s="979"/>
      <c r="AF48" s="981"/>
      <c r="AG48" s="982"/>
      <c r="AH48" s="38" t="s">
        <v>100</v>
      </c>
      <c r="AI48" s="38"/>
      <c r="AJ48" s="38" t="s">
        <v>94</v>
      </c>
      <c r="AK48" s="38" t="s">
        <v>132</v>
      </c>
      <c r="AL48" s="38"/>
      <c r="AM48" s="38"/>
      <c r="AN48" s="38"/>
      <c r="AO48" s="38" t="s">
        <v>133</v>
      </c>
      <c r="AP48" s="38"/>
    </row>
    <row r="49" spans="1:42" ht="117.75" customHeight="1" x14ac:dyDescent="0.25">
      <c r="A49" s="530"/>
      <c r="B49" s="1005"/>
      <c r="C49" s="1007"/>
      <c r="D49" s="413"/>
      <c r="E49" s="801" t="s">
        <v>732</v>
      </c>
      <c r="F49" s="993"/>
      <c r="G49" s="1009"/>
      <c r="H49" s="1009"/>
      <c r="I49" s="209"/>
      <c r="J49" s="998"/>
      <c r="K49" s="1000"/>
      <c r="L49" s="213" t="s">
        <v>135</v>
      </c>
      <c r="M49" s="214" t="s">
        <v>34</v>
      </c>
      <c r="N49" s="215">
        <f>IF(M49="CONFIABLE",15,IF(M49="NO CONFIABLE",0,""))</f>
        <v>15</v>
      </c>
      <c r="O49" s="985"/>
      <c r="P49" s="465"/>
      <c r="Q49" s="536"/>
      <c r="R49" s="712"/>
      <c r="S49" s="411"/>
      <c r="T49" s="468"/>
      <c r="U49" s="413"/>
      <c r="V49" s="996"/>
      <c r="W49" s="833"/>
      <c r="X49" s="833"/>
      <c r="Y49" s="833"/>
      <c r="Z49" s="26" t="s">
        <v>136</v>
      </c>
      <c r="AA49" s="478"/>
      <c r="AB49" s="833"/>
      <c r="AC49" s="990"/>
      <c r="AD49" s="993"/>
      <c r="AE49" s="979"/>
      <c r="AF49" s="981"/>
      <c r="AG49" s="982"/>
      <c r="AH49" s="38" t="s">
        <v>137</v>
      </c>
      <c r="AI49" s="38"/>
      <c r="AJ49" s="38" t="s">
        <v>138</v>
      </c>
      <c r="AK49" s="38" t="s">
        <v>130</v>
      </c>
      <c r="AL49" s="38" t="s">
        <v>139</v>
      </c>
      <c r="AM49" s="38"/>
      <c r="AN49" s="38"/>
      <c r="AO49" s="38" t="s">
        <v>101</v>
      </c>
      <c r="AP49" s="38"/>
    </row>
    <row r="50" spans="1:42" ht="60" customHeight="1" x14ac:dyDescent="0.25">
      <c r="A50" s="530"/>
      <c r="B50" s="1005"/>
      <c r="C50" s="1007"/>
      <c r="D50" s="413"/>
      <c r="E50" s="801"/>
      <c r="F50" s="993"/>
      <c r="G50" s="1009"/>
      <c r="H50" s="1009"/>
      <c r="I50" s="209"/>
      <c r="J50" s="998"/>
      <c r="K50" s="1000"/>
      <c r="L50" s="213" t="s">
        <v>140</v>
      </c>
      <c r="M50" s="214" t="s">
        <v>43</v>
      </c>
      <c r="N50" s="215">
        <f>IF(M50="SE INVESTIGAN Y SE RESUELVEN OPORTUNAMENTE",15,IF(M50="NO SE INVESTIGAN Y SE RESUELVEN OPORTUNAMENTE",0,""))</f>
        <v>15</v>
      </c>
      <c r="O50" s="985"/>
      <c r="P50" s="465"/>
      <c r="Q50" s="536"/>
      <c r="R50" s="712"/>
      <c r="S50" s="411"/>
      <c r="T50" s="468"/>
      <c r="U50" s="413"/>
      <c r="V50" s="996"/>
      <c r="W50" s="833"/>
      <c r="X50" s="833"/>
      <c r="Y50" s="833"/>
      <c r="Z50" s="803" t="s">
        <v>697</v>
      </c>
      <c r="AA50" s="478"/>
      <c r="AB50" s="833"/>
      <c r="AC50" s="990"/>
      <c r="AD50" s="993"/>
      <c r="AE50" s="979"/>
      <c r="AF50" s="981"/>
      <c r="AG50" s="982"/>
      <c r="AH50" s="38" t="s">
        <v>116</v>
      </c>
      <c r="AI50" s="38"/>
      <c r="AJ50" s="38"/>
      <c r="AK50" s="38"/>
      <c r="AL50" s="38"/>
      <c r="AM50" s="38"/>
      <c r="AN50" s="38"/>
      <c r="AO50" s="38" t="s">
        <v>142</v>
      </c>
      <c r="AP50" s="38"/>
    </row>
    <row r="51" spans="1:42" ht="132.75" customHeight="1" x14ac:dyDescent="0.25">
      <c r="A51" s="591"/>
      <c r="B51" s="1005"/>
      <c r="C51" s="1008"/>
      <c r="D51" s="477"/>
      <c r="E51" s="977"/>
      <c r="F51" s="994"/>
      <c r="G51" s="1010"/>
      <c r="H51" s="1010"/>
      <c r="I51" s="209"/>
      <c r="J51" s="998"/>
      <c r="K51" s="1001"/>
      <c r="L51" s="218" t="s">
        <v>143</v>
      </c>
      <c r="M51" s="219" t="s">
        <v>54</v>
      </c>
      <c r="N51" s="220">
        <f>IF(M51="COMPLETA",10,IF(M51="INCOMPLETA",5,IF(M51="NO EXISTE",0,"")))</f>
        <v>10</v>
      </c>
      <c r="O51" s="985"/>
      <c r="P51" s="466"/>
      <c r="Q51" s="986"/>
      <c r="R51" s="713"/>
      <c r="S51" s="467"/>
      <c r="T51" s="468"/>
      <c r="U51" s="477"/>
      <c r="V51" s="996"/>
      <c r="W51" s="834"/>
      <c r="X51" s="834"/>
      <c r="Y51" s="834"/>
      <c r="Z51" s="978"/>
      <c r="AA51" s="479"/>
      <c r="AB51" s="834"/>
      <c r="AC51" s="991"/>
      <c r="AD51" s="994"/>
      <c r="AE51" s="980"/>
      <c r="AF51" s="987"/>
      <c r="AG51" s="983"/>
      <c r="AH51" s="38"/>
      <c r="AI51" s="38"/>
      <c r="AJ51" s="38"/>
      <c r="AK51" s="38"/>
      <c r="AL51" s="38"/>
      <c r="AM51" s="38"/>
      <c r="AN51" s="38"/>
      <c r="AO51" s="38" t="s">
        <v>144</v>
      </c>
      <c r="AP51" s="38"/>
    </row>
    <row r="52" spans="1:42" x14ac:dyDescent="0.25">
      <c r="A52" s="917" t="s">
        <v>145</v>
      </c>
      <c r="B52" s="917"/>
      <c r="C52" s="917"/>
      <c r="D52" s="917"/>
      <c r="E52" s="917"/>
      <c r="F52" s="917"/>
      <c r="G52" s="917"/>
      <c r="H52" s="917"/>
      <c r="I52" s="917"/>
      <c r="J52" s="917"/>
      <c r="K52" s="917"/>
      <c r="L52" s="917"/>
      <c r="M52" s="917"/>
      <c r="N52" s="917"/>
      <c r="O52" s="917"/>
      <c r="P52" s="917"/>
      <c r="Q52" s="917"/>
      <c r="R52" s="917"/>
      <c r="S52" s="917"/>
      <c r="T52" s="917"/>
      <c r="U52" s="917"/>
      <c r="V52" s="917"/>
      <c r="W52" s="917"/>
      <c r="X52" s="917"/>
      <c r="Y52" s="917"/>
      <c r="Z52" s="917"/>
      <c r="AA52" s="917"/>
      <c r="AB52" s="917"/>
      <c r="AC52" s="917"/>
      <c r="AD52" s="917"/>
      <c r="AE52" s="917"/>
      <c r="AF52" s="917"/>
      <c r="AG52" s="917"/>
      <c r="AH52" s="38"/>
      <c r="AI52" s="38"/>
      <c r="AJ52" s="38"/>
      <c r="AK52" s="38"/>
      <c r="AL52" s="38"/>
      <c r="AM52" s="38"/>
      <c r="AN52" s="38"/>
      <c r="AO52" s="38" t="s">
        <v>146</v>
      </c>
      <c r="AP52" s="38"/>
    </row>
    <row r="53" spans="1:42" ht="30" customHeight="1" x14ac:dyDescent="0.25">
      <c r="A53" s="421" t="s">
        <v>147</v>
      </c>
      <c r="B53" s="421"/>
      <c r="C53" s="421"/>
      <c r="D53" s="421"/>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38"/>
      <c r="AI53" s="38"/>
      <c r="AJ53" s="38"/>
      <c r="AK53" s="38"/>
      <c r="AL53" s="38"/>
      <c r="AM53" s="38"/>
      <c r="AN53" s="38"/>
      <c r="AO53" s="38" t="s">
        <v>148</v>
      </c>
      <c r="AP53" s="38"/>
    </row>
    <row r="54" spans="1:42" ht="30" customHeight="1" x14ac:dyDescent="0.25">
      <c r="A54" s="544" t="s">
        <v>149</v>
      </c>
      <c r="B54" s="544"/>
      <c r="C54" s="544" t="s">
        <v>150</v>
      </c>
      <c r="D54" s="544"/>
      <c r="E54" s="544"/>
      <c r="F54" s="544"/>
      <c r="G54" s="544"/>
      <c r="H54" s="544"/>
      <c r="I54" s="544"/>
      <c r="J54" s="544"/>
      <c r="K54" s="544"/>
      <c r="L54" s="544"/>
      <c r="M54" s="544"/>
      <c r="N54" s="544"/>
      <c r="O54" s="544"/>
      <c r="P54" s="544"/>
      <c r="Q54" s="544"/>
      <c r="R54" s="544"/>
      <c r="S54" s="544"/>
      <c r="T54" s="544"/>
      <c r="U54" s="544"/>
      <c r="V54" s="544"/>
      <c r="W54" s="544"/>
      <c r="X54" s="544"/>
      <c r="Y54" s="544"/>
      <c r="Z54" s="704" t="s">
        <v>151</v>
      </c>
      <c r="AA54" s="704"/>
      <c r="AB54" s="704"/>
      <c r="AC54" s="704"/>
      <c r="AD54" s="389" t="s">
        <v>152</v>
      </c>
      <c r="AE54" s="389"/>
      <c r="AF54" s="389"/>
      <c r="AG54" s="389"/>
      <c r="AH54" s="38"/>
      <c r="AI54" s="38"/>
      <c r="AJ54" s="38"/>
      <c r="AK54" s="38"/>
      <c r="AL54" s="38"/>
      <c r="AM54" s="38"/>
      <c r="AN54" s="38"/>
      <c r="AO54" s="38" t="s">
        <v>153</v>
      </c>
      <c r="AP54" s="38"/>
    </row>
    <row r="55" spans="1:42" ht="106.15" customHeight="1" x14ac:dyDescent="0.25">
      <c r="A55" s="550" t="s">
        <v>239</v>
      </c>
      <c r="B55" s="551"/>
      <c r="C55" s="917" t="s">
        <v>733</v>
      </c>
      <c r="D55" s="917"/>
      <c r="E55" s="917"/>
      <c r="F55" s="917"/>
      <c r="G55" s="917"/>
      <c r="H55" s="917"/>
      <c r="I55" s="917"/>
      <c r="J55" s="917"/>
      <c r="K55" s="917"/>
      <c r="L55" s="917"/>
      <c r="M55" s="917"/>
      <c r="N55" s="917"/>
      <c r="O55" s="917"/>
      <c r="P55" s="917"/>
      <c r="Q55" s="917"/>
      <c r="R55" s="917"/>
      <c r="S55" s="917"/>
      <c r="T55" s="917"/>
      <c r="U55" s="917"/>
      <c r="V55" s="917"/>
      <c r="W55" s="917"/>
      <c r="X55" s="917"/>
      <c r="Y55" s="917"/>
      <c r="Z55" s="414">
        <v>43852</v>
      </c>
      <c r="AA55" s="412"/>
      <c r="AB55" s="412"/>
      <c r="AC55" s="412"/>
      <c r="AD55" s="420" t="s">
        <v>734</v>
      </c>
      <c r="AE55" s="420"/>
      <c r="AF55" s="420"/>
      <c r="AG55" s="420"/>
      <c r="AH55" s="59"/>
      <c r="AI55" s="59"/>
      <c r="AJ55" s="59"/>
      <c r="AK55" s="59"/>
      <c r="AL55" s="59"/>
      <c r="AM55" s="59"/>
      <c r="AN55" s="59"/>
      <c r="AO55" s="38" t="s">
        <v>156</v>
      </c>
      <c r="AP55" s="59"/>
    </row>
    <row r="56" spans="1:42" ht="75" customHeight="1" x14ac:dyDescent="0.25">
      <c r="A56" s="550" t="s">
        <v>614</v>
      </c>
      <c r="B56" s="551"/>
      <c r="C56" s="973" t="s">
        <v>735</v>
      </c>
      <c r="D56" s="974"/>
      <c r="E56" s="974"/>
      <c r="F56" s="974"/>
      <c r="G56" s="974"/>
      <c r="H56" s="974"/>
      <c r="I56" s="974"/>
      <c r="J56" s="974"/>
      <c r="K56" s="974"/>
      <c r="L56" s="974"/>
      <c r="M56" s="974"/>
      <c r="N56" s="974"/>
      <c r="O56" s="974"/>
      <c r="P56" s="974"/>
      <c r="Q56" s="974"/>
      <c r="R56" s="974"/>
      <c r="S56" s="974"/>
      <c r="T56" s="974"/>
      <c r="U56" s="974"/>
      <c r="V56" s="974"/>
      <c r="W56" s="974"/>
      <c r="X56" s="974"/>
      <c r="Y56" s="975"/>
      <c r="Z56" s="768">
        <v>44074</v>
      </c>
      <c r="AA56" s="766"/>
      <c r="AB56" s="766"/>
      <c r="AC56" s="767"/>
      <c r="AD56" s="976" t="s">
        <v>736</v>
      </c>
      <c r="AE56" s="766"/>
      <c r="AF56" s="766"/>
      <c r="AG56" s="767"/>
      <c r="AH56" s="59"/>
      <c r="AI56" s="59"/>
      <c r="AJ56" s="59"/>
      <c r="AK56" s="59"/>
      <c r="AL56" s="59"/>
      <c r="AM56" s="59"/>
      <c r="AN56" s="59"/>
      <c r="AO56" s="38" t="s">
        <v>158</v>
      </c>
      <c r="AP56" s="59"/>
    </row>
    <row r="57" spans="1:42" ht="41.45" customHeight="1" x14ac:dyDescent="0.25">
      <c r="A57" s="550" t="s">
        <v>616</v>
      </c>
      <c r="B57" s="551"/>
      <c r="C57" s="973" t="s">
        <v>737</v>
      </c>
      <c r="D57" s="974"/>
      <c r="E57" s="974"/>
      <c r="F57" s="974"/>
      <c r="G57" s="974"/>
      <c r="H57" s="974"/>
      <c r="I57" s="974"/>
      <c r="J57" s="974"/>
      <c r="K57" s="974"/>
      <c r="L57" s="974"/>
      <c r="M57" s="974"/>
      <c r="N57" s="974"/>
      <c r="O57" s="974"/>
      <c r="P57" s="974"/>
      <c r="Q57" s="974"/>
      <c r="R57" s="974"/>
      <c r="S57" s="974"/>
      <c r="T57" s="974"/>
      <c r="U57" s="974"/>
      <c r="V57" s="974"/>
      <c r="W57" s="974"/>
      <c r="X57" s="974"/>
      <c r="Y57" s="975"/>
      <c r="Z57" s="768">
        <v>44316</v>
      </c>
      <c r="AA57" s="766"/>
      <c r="AB57" s="766"/>
      <c r="AC57" s="767"/>
      <c r="AD57" s="412" t="s">
        <v>738</v>
      </c>
      <c r="AE57" s="412"/>
      <c r="AF57" s="412"/>
      <c r="AG57" s="412"/>
      <c r="AH57" s="59"/>
      <c r="AI57" s="59"/>
      <c r="AJ57" s="59"/>
      <c r="AK57" s="59"/>
      <c r="AL57" s="59"/>
      <c r="AM57" s="59"/>
      <c r="AN57" s="59"/>
      <c r="AO57" s="38" t="s">
        <v>160</v>
      </c>
      <c r="AP57" s="59"/>
    </row>
    <row r="58" spans="1:42" ht="30" customHeight="1" x14ac:dyDescent="0.25">
      <c r="A58" s="693" t="s">
        <v>161</v>
      </c>
      <c r="B58" s="693"/>
      <c r="C58" s="693"/>
      <c r="D58" s="693"/>
      <c r="E58" s="693"/>
      <c r="F58" s="693"/>
      <c r="G58" s="693"/>
      <c r="H58" s="693"/>
      <c r="I58" s="693"/>
      <c r="J58" s="693"/>
      <c r="K58" s="693"/>
      <c r="L58" s="693"/>
      <c r="M58" s="693"/>
      <c r="N58" s="693"/>
      <c r="O58" s="693"/>
      <c r="P58" s="693"/>
      <c r="Q58" s="693"/>
      <c r="R58" s="693"/>
      <c r="S58" s="693"/>
      <c r="T58" s="693"/>
      <c r="U58" s="693"/>
      <c r="V58" s="693"/>
      <c r="W58" s="693"/>
      <c r="X58" s="693"/>
      <c r="Y58" s="693"/>
      <c r="Z58" s="693"/>
      <c r="AA58" s="693"/>
      <c r="AB58" s="693"/>
      <c r="AC58" s="693"/>
      <c r="AD58" s="693"/>
      <c r="AE58" s="693"/>
      <c r="AF58" s="693"/>
      <c r="AG58" s="693"/>
      <c r="AH58" s="38"/>
      <c r="AI58" s="38"/>
      <c r="AJ58" s="38"/>
      <c r="AK58" s="38"/>
      <c r="AL58" s="38"/>
      <c r="AM58" s="38"/>
      <c r="AN58" s="38"/>
      <c r="AO58" s="38" t="s">
        <v>162</v>
      </c>
      <c r="AP58" s="38"/>
    </row>
    <row r="59" spans="1:42" ht="30" customHeight="1" x14ac:dyDescent="0.25">
      <c r="A59" s="694" t="s">
        <v>152</v>
      </c>
      <c r="B59" s="694"/>
      <c r="C59" s="694"/>
      <c r="D59" s="694"/>
      <c r="E59" s="694"/>
      <c r="F59" s="694"/>
      <c r="G59" s="694" t="s">
        <v>163</v>
      </c>
      <c r="H59" s="694"/>
      <c r="I59" s="694"/>
      <c r="J59" s="694"/>
      <c r="K59" s="694"/>
      <c r="L59" s="694"/>
      <c r="M59" s="678" t="s">
        <v>164</v>
      </c>
      <c r="N59" s="679"/>
      <c r="O59" s="679"/>
      <c r="P59" s="679"/>
      <c r="Q59" s="679"/>
      <c r="R59" s="679"/>
      <c r="S59" s="679"/>
      <c r="T59" s="679"/>
      <c r="U59" s="679"/>
      <c r="V59" s="680"/>
      <c r="W59" s="678" t="s">
        <v>165</v>
      </c>
      <c r="X59" s="679"/>
      <c r="Y59" s="679"/>
      <c r="Z59" s="679"/>
      <c r="AA59" s="680"/>
      <c r="AB59" s="427" t="str">
        <f>IF(X5="X","APOYO OFICINA ASESORA DE PLANEACIÓN","APOYO OFICINA DE CONTROL INTERNO")</f>
        <v>APOYO OFICINA DE CONTROL INTERNO</v>
      </c>
      <c r="AC59" s="427"/>
      <c r="AD59" s="427"/>
      <c r="AE59" s="427"/>
      <c r="AF59" s="427"/>
      <c r="AG59" s="427"/>
      <c r="AH59" s="60"/>
      <c r="AO59" s="38" t="s">
        <v>167</v>
      </c>
    </row>
    <row r="60" spans="1:42" ht="30" customHeight="1" x14ac:dyDescent="0.25">
      <c r="A60" s="61" t="s">
        <v>168</v>
      </c>
      <c r="B60" s="968" t="s">
        <v>739</v>
      </c>
      <c r="C60" s="969"/>
      <c r="D60" s="969"/>
      <c r="E60" s="969"/>
      <c r="F60" s="970"/>
      <c r="G60" s="62" t="s">
        <v>168</v>
      </c>
      <c r="H60" s="429" t="s">
        <v>740</v>
      </c>
      <c r="I60" s="430"/>
      <c r="J60" s="430"/>
      <c r="K60" s="430"/>
      <c r="L60" s="431"/>
      <c r="M60" s="62" t="s">
        <v>168</v>
      </c>
      <c r="N60" s="165"/>
      <c r="O60" s="762" t="s">
        <v>741</v>
      </c>
      <c r="P60" s="762"/>
      <c r="Q60" s="762"/>
      <c r="R60" s="762"/>
      <c r="S60" s="762"/>
      <c r="T60" s="762"/>
      <c r="U60" s="762"/>
      <c r="V60" s="763"/>
      <c r="W60" s="166" t="s">
        <v>168</v>
      </c>
      <c r="X60" s="429" t="s">
        <v>652</v>
      </c>
      <c r="Y60" s="430"/>
      <c r="Z60" s="430"/>
      <c r="AA60" s="431"/>
      <c r="AB60" s="166" t="s">
        <v>168</v>
      </c>
      <c r="AC60" s="683"/>
      <c r="AD60" s="971"/>
      <c r="AE60" s="971"/>
      <c r="AF60" s="971"/>
      <c r="AG60" s="971"/>
      <c r="AH60" s="63"/>
      <c r="AI60" s="63"/>
      <c r="AJ60" s="63"/>
      <c r="AK60" s="63"/>
      <c r="AL60" s="63"/>
      <c r="AM60" s="63"/>
      <c r="AN60" s="63"/>
      <c r="AO60" s="38" t="s">
        <v>173</v>
      </c>
      <c r="AP60" s="63"/>
    </row>
    <row r="61" spans="1:42" ht="30" customHeight="1" x14ac:dyDescent="0.25">
      <c r="A61" s="61" t="s">
        <v>174</v>
      </c>
      <c r="B61" s="972" t="s">
        <v>742</v>
      </c>
      <c r="C61" s="969"/>
      <c r="D61" s="969"/>
      <c r="E61" s="969"/>
      <c r="F61" s="970"/>
      <c r="G61" s="61" t="s">
        <v>174</v>
      </c>
      <c r="H61" s="428" t="s">
        <v>743</v>
      </c>
      <c r="I61" s="428"/>
      <c r="J61" s="428"/>
      <c r="K61" s="428"/>
      <c r="L61" s="428"/>
      <c r="M61" s="62" t="s">
        <v>174</v>
      </c>
      <c r="N61" s="167"/>
      <c r="O61" s="428" t="s">
        <v>744</v>
      </c>
      <c r="P61" s="428"/>
      <c r="Q61" s="428"/>
      <c r="R61" s="428"/>
      <c r="S61" s="428"/>
      <c r="T61" s="428"/>
      <c r="U61" s="428"/>
      <c r="V61" s="428"/>
      <c r="W61" s="61" t="s">
        <v>174</v>
      </c>
      <c r="X61" s="429" t="s">
        <v>745</v>
      </c>
      <c r="Y61" s="430"/>
      <c r="Z61" s="430"/>
      <c r="AA61" s="431"/>
      <c r="AB61" s="61" t="s">
        <v>174</v>
      </c>
      <c r="AC61" s="683"/>
      <c r="AD61" s="971"/>
      <c r="AE61" s="971"/>
      <c r="AF61" s="971"/>
      <c r="AG61" s="971"/>
      <c r="AH61" s="63"/>
      <c r="AI61" s="63"/>
      <c r="AJ61" s="63"/>
      <c r="AK61" s="63"/>
      <c r="AL61" s="63"/>
      <c r="AM61" s="63"/>
      <c r="AN61" s="63"/>
      <c r="AO61" s="38" t="s">
        <v>179</v>
      </c>
      <c r="AP61" s="63"/>
    </row>
  </sheetData>
  <mergeCells count="313">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C10:AC16"/>
    <mergeCell ref="R10:R12"/>
    <mergeCell ref="S10:S11"/>
    <mergeCell ref="T10:T11"/>
    <mergeCell ref="U10:U16"/>
    <mergeCell ref="V10:V16"/>
    <mergeCell ref="W10:W16"/>
    <mergeCell ref="H10:H16"/>
    <mergeCell ref="J10:J16"/>
    <mergeCell ref="K10:K16"/>
    <mergeCell ref="O10:O12"/>
    <mergeCell ref="P10:P16"/>
    <mergeCell ref="Q10:Q12"/>
    <mergeCell ref="AP10:AP16"/>
    <mergeCell ref="O13:O16"/>
    <mergeCell ref="Q13:Q16"/>
    <mergeCell ref="R13:R16"/>
    <mergeCell ref="S13:S16"/>
    <mergeCell ref="T13:T16"/>
    <mergeCell ref="AF13:AF16"/>
    <mergeCell ref="AJ10:AJ16"/>
    <mergeCell ref="AK10:AK16"/>
    <mergeCell ref="AL10:AL16"/>
    <mergeCell ref="AM10:AM16"/>
    <mergeCell ref="AN10:AN16"/>
    <mergeCell ref="AO10:AO16"/>
    <mergeCell ref="AD10:AD16"/>
    <mergeCell ref="AE10:AE16"/>
    <mergeCell ref="AF10:AF12"/>
    <mergeCell ref="AG10:AG16"/>
    <mergeCell ref="AH10:AH16"/>
    <mergeCell ref="AI10:AI16"/>
    <mergeCell ref="X10:X16"/>
    <mergeCell ref="Y10:Y16"/>
    <mergeCell ref="Z10:Z13"/>
    <mergeCell ref="AA10:AA16"/>
    <mergeCell ref="AB10:AB16"/>
    <mergeCell ref="E14:E16"/>
    <mergeCell ref="Z15:Z16"/>
    <mergeCell ref="A17:A23"/>
    <mergeCell ref="B17:B23"/>
    <mergeCell ref="C17:C23"/>
    <mergeCell ref="D17:D23"/>
    <mergeCell ref="E17:E19"/>
    <mergeCell ref="F17:F23"/>
    <mergeCell ref="G17:G23"/>
    <mergeCell ref="H17:H23"/>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E28:E30"/>
    <mergeCell ref="Z29:Z30"/>
    <mergeCell ref="A31:A37"/>
    <mergeCell ref="B31:B37"/>
    <mergeCell ref="C31:C37"/>
    <mergeCell ref="D31:D37"/>
    <mergeCell ref="E31:E33"/>
    <mergeCell ref="F31:F37"/>
    <mergeCell ref="G31:G37"/>
    <mergeCell ref="H31:H37"/>
    <mergeCell ref="J24:J30"/>
    <mergeCell ref="K24:K30"/>
    <mergeCell ref="R24:R26"/>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O31:O33"/>
    <mergeCell ref="P31:P37"/>
    <mergeCell ref="Q31:Q33"/>
    <mergeCell ref="E35:E37"/>
    <mergeCell ref="Z36:Z37"/>
    <mergeCell ref="A38:A44"/>
    <mergeCell ref="B38:B44"/>
    <mergeCell ref="C38:C44"/>
    <mergeCell ref="D38:D44"/>
    <mergeCell ref="E38:E40"/>
    <mergeCell ref="F38:F44"/>
    <mergeCell ref="G38:G44"/>
    <mergeCell ref="H38:H44"/>
    <mergeCell ref="J31:J37"/>
    <mergeCell ref="K31:K37"/>
    <mergeCell ref="R31:R33"/>
    <mergeCell ref="AE38:AE44"/>
    <mergeCell ref="AF38:AF40"/>
    <mergeCell ref="AG38:AG44"/>
    <mergeCell ref="O41:O44"/>
    <mergeCell ref="Q41:Q44"/>
    <mergeCell ref="R41:R44"/>
    <mergeCell ref="S41:S44"/>
    <mergeCell ref="T41:T44"/>
    <mergeCell ref="AF41:AF44"/>
    <mergeCell ref="Y38:Y44"/>
    <mergeCell ref="Z38:Z41"/>
    <mergeCell ref="AA38:AA44"/>
    <mergeCell ref="AB38:AB44"/>
    <mergeCell ref="AC38:AC44"/>
    <mergeCell ref="AD38:AD44"/>
    <mergeCell ref="S38:S39"/>
    <mergeCell ref="T38:T39"/>
    <mergeCell ref="U38:U44"/>
    <mergeCell ref="V38:V44"/>
    <mergeCell ref="W38:W44"/>
    <mergeCell ref="X38:X44"/>
    <mergeCell ref="O38:O40"/>
    <mergeCell ref="P38:P44"/>
    <mergeCell ref="Q38:Q40"/>
    <mergeCell ref="J45:J51"/>
    <mergeCell ref="K45:K51"/>
    <mergeCell ref="O45:O47"/>
    <mergeCell ref="P45:P51"/>
    <mergeCell ref="Q45:Q47"/>
    <mergeCell ref="R45:R47"/>
    <mergeCell ref="E42:E44"/>
    <mergeCell ref="Z43:Z44"/>
    <mergeCell ref="A45:A51"/>
    <mergeCell ref="B45:B51"/>
    <mergeCell ref="C45:C51"/>
    <mergeCell ref="D45:D51"/>
    <mergeCell ref="E45:E47"/>
    <mergeCell ref="F45:F51"/>
    <mergeCell ref="G45:G51"/>
    <mergeCell ref="H45:H51"/>
    <mergeCell ref="J38:J44"/>
    <mergeCell ref="K38:K44"/>
    <mergeCell ref="R38:R40"/>
    <mergeCell ref="AF48:AF51"/>
    <mergeCell ref="Y45:Y51"/>
    <mergeCell ref="Z45:Z48"/>
    <mergeCell ref="AA45:AA51"/>
    <mergeCell ref="AB45:AB51"/>
    <mergeCell ref="AC45:AC51"/>
    <mergeCell ref="AD45:AD51"/>
    <mergeCell ref="S45:S46"/>
    <mergeCell ref="T45:T46"/>
    <mergeCell ref="U45:U51"/>
    <mergeCell ref="V45:V51"/>
    <mergeCell ref="W45:W51"/>
    <mergeCell ref="X45:X51"/>
    <mergeCell ref="A55:B55"/>
    <mergeCell ref="C55:Y55"/>
    <mergeCell ref="Z55:AC55"/>
    <mergeCell ref="AD55:AG55"/>
    <mergeCell ref="A56:B56"/>
    <mergeCell ref="C56:Y56"/>
    <mergeCell ref="Z56:AC56"/>
    <mergeCell ref="AD56:AG56"/>
    <mergeCell ref="E49:E51"/>
    <mergeCell ref="Z50:Z51"/>
    <mergeCell ref="A52:AG52"/>
    <mergeCell ref="A53:AG53"/>
    <mergeCell ref="A54:B54"/>
    <mergeCell ref="C54:Y54"/>
    <mergeCell ref="Z54:AC54"/>
    <mergeCell ref="AD54:AG54"/>
    <mergeCell ref="AE45:AE51"/>
    <mergeCell ref="AF45:AF47"/>
    <mergeCell ref="AG45:AG51"/>
    <mergeCell ref="O48:O51"/>
    <mergeCell ref="Q48:Q51"/>
    <mergeCell ref="R48:R51"/>
    <mergeCell ref="S48:S51"/>
    <mergeCell ref="T48:T51"/>
    <mergeCell ref="A57:B57"/>
    <mergeCell ref="C57:Y57"/>
    <mergeCell ref="Z57:AC57"/>
    <mergeCell ref="AD57:AG57"/>
    <mergeCell ref="A58:AG58"/>
    <mergeCell ref="A59:F59"/>
    <mergeCell ref="G59:L59"/>
    <mergeCell ref="M59:V59"/>
    <mergeCell ref="W59:AA59"/>
    <mergeCell ref="AB59:AG59"/>
    <mergeCell ref="B60:F60"/>
    <mergeCell ref="H60:L60"/>
    <mergeCell ref="O60:V60"/>
    <mergeCell ref="X60:AA60"/>
    <mergeCell ref="AC60:AG60"/>
    <mergeCell ref="B61:F61"/>
    <mergeCell ref="H61:L61"/>
    <mergeCell ref="O61:V61"/>
    <mergeCell ref="X61:AA61"/>
    <mergeCell ref="AC61:AG61"/>
  </mergeCells>
  <conditionalFormatting sqref="U10:U16">
    <cfRule type="containsText" dxfId="71" priority="45" operator="containsText" text="EXTREMO">
      <formula>NOT(ISERROR(SEARCH("EXTREMO",U10)))</formula>
    </cfRule>
    <cfRule type="containsText" dxfId="70" priority="46" operator="containsText" text="MODERADO">
      <formula>NOT(ISERROR(SEARCH("MODERADO",U10)))</formula>
    </cfRule>
    <cfRule type="containsText" dxfId="69" priority="47" operator="containsText" text="ALTO">
      <formula>NOT(ISERROR(SEARCH("ALTO",U10)))</formula>
    </cfRule>
    <cfRule type="containsText" dxfId="68" priority="48" operator="containsText" text="BAJO">
      <formula>NOT(ISERROR(SEARCH("BAJO",U10)))</formula>
    </cfRule>
  </conditionalFormatting>
  <conditionalFormatting sqref="J10:J16">
    <cfRule type="containsText" dxfId="67" priority="41" operator="containsText" text="EXTREMO">
      <formula>NOT(ISERROR(SEARCH("EXTREMO",J10)))</formula>
    </cfRule>
    <cfRule type="containsText" dxfId="66" priority="42" operator="containsText" text="ALTO">
      <formula>NOT(ISERROR(SEARCH("ALTO",J10)))</formula>
    </cfRule>
    <cfRule type="containsText" dxfId="65" priority="43" operator="containsText" text="MODERADO">
      <formula>NOT(ISERROR(SEARCH("MODERADO",J10)))</formula>
    </cfRule>
    <cfRule type="containsText" dxfId="64" priority="44" operator="containsText" text="BAJO">
      <formula>NOT(ISERROR(SEARCH("BAJO",J10)))</formula>
    </cfRule>
  </conditionalFormatting>
  <conditionalFormatting sqref="U17:U23">
    <cfRule type="containsText" dxfId="63" priority="37" operator="containsText" text="EXTREMO">
      <formula>NOT(ISERROR(SEARCH("EXTREMO",U17)))</formula>
    </cfRule>
    <cfRule type="containsText" dxfId="62" priority="38" operator="containsText" text="MODERADO">
      <formula>NOT(ISERROR(SEARCH("MODERADO",U17)))</formula>
    </cfRule>
    <cfRule type="containsText" dxfId="61" priority="39" operator="containsText" text="ALTO">
      <formula>NOT(ISERROR(SEARCH("ALTO",U17)))</formula>
    </cfRule>
    <cfRule type="containsText" dxfId="60" priority="40" operator="containsText" text="BAJO">
      <formula>NOT(ISERROR(SEARCH("BAJO",U17)))</formula>
    </cfRule>
  </conditionalFormatting>
  <conditionalFormatting sqref="J17:J23">
    <cfRule type="containsText" dxfId="59" priority="33" operator="containsText" text="EXTREMO">
      <formula>NOT(ISERROR(SEARCH("EXTREMO",J17)))</formula>
    </cfRule>
    <cfRule type="containsText" dxfId="58" priority="34" operator="containsText" text="ALTO">
      <formula>NOT(ISERROR(SEARCH("ALTO",J17)))</formula>
    </cfRule>
    <cfRule type="containsText" dxfId="57" priority="35" operator="containsText" text="MODERADO">
      <formula>NOT(ISERROR(SEARCH("MODERADO",J17)))</formula>
    </cfRule>
    <cfRule type="containsText" dxfId="56" priority="36" operator="containsText" text="BAJO">
      <formula>NOT(ISERROR(SEARCH("BAJO",J17)))</formula>
    </cfRule>
  </conditionalFormatting>
  <conditionalFormatting sqref="U24:U30">
    <cfRule type="containsText" dxfId="55" priority="29" operator="containsText" text="EXTREMO">
      <formula>NOT(ISERROR(SEARCH("EXTREMO",U24)))</formula>
    </cfRule>
    <cfRule type="containsText" dxfId="54" priority="30" operator="containsText" text="MODERADO">
      <formula>NOT(ISERROR(SEARCH("MODERADO",U24)))</formula>
    </cfRule>
    <cfRule type="containsText" dxfId="53" priority="31" operator="containsText" text="ALTO">
      <formula>NOT(ISERROR(SEARCH("ALTO",U24)))</formula>
    </cfRule>
    <cfRule type="containsText" dxfId="52" priority="32" operator="containsText" text="BAJO">
      <formula>NOT(ISERROR(SEARCH("BAJO",U24)))</formula>
    </cfRule>
  </conditionalFormatting>
  <conditionalFormatting sqref="J24:J30">
    <cfRule type="containsText" dxfId="51" priority="25" operator="containsText" text="EXTREMO">
      <formula>NOT(ISERROR(SEARCH("EXTREMO",J24)))</formula>
    </cfRule>
    <cfRule type="containsText" dxfId="50" priority="26" operator="containsText" text="ALTO">
      <formula>NOT(ISERROR(SEARCH("ALTO",J24)))</formula>
    </cfRule>
    <cfRule type="containsText" dxfId="49" priority="27" operator="containsText" text="MODERADO">
      <formula>NOT(ISERROR(SEARCH("MODERADO",J24)))</formula>
    </cfRule>
    <cfRule type="containsText" dxfId="48" priority="28" operator="containsText" text="BAJO">
      <formula>NOT(ISERROR(SEARCH("BAJO",J24)))</formula>
    </cfRule>
  </conditionalFormatting>
  <conditionalFormatting sqref="U31:U37">
    <cfRule type="containsText" dxfId="47" priority="21" operator="containsText" text="EXTREMO">
      <formula>NOT(ISERROR(SEARCH("EXTREMO",U31)))</formula>
    </cfRule>
    <cfRule type="containsText" dxfId="46" priority="22" operator="containsText" text="MODERADO">
      <formula>NOT(ISERROR(SEARCH("MODERADO",U31)))</formula>
    </cfRule>
    <cfRule type="containsText" dxfId="45" priority="23" operator="containsText" text="ALTO">
      <formula>NOT(ISERROR(SEARCH("ALTO",U31)))</formula>
    </cfRule>
    <cfRule type="containsText" dxfId="44" priority="24" operator="containsText" text="BAJO">
      <formula>NOT(ISERROR(SEARCH("BAJO",U31)))</formula>
    </cfRule>
  </conditionalFormatting>
  <conditionalFormatting sqref="J31:J37">
    <cfRule type="containsText" dxfId="43" priority="17" operator="containsText" text="EXTREMO">
      <formula>NOT(ISERROR(SEARCH("EXTREMO",J31)))</formula>
    </cfRule>
    <cfRule type="containsText" dxfId="42" priority="18" operator="containsText" text="ALTO">
      <formula>NOT(ISERROR(SEARCH("ALTO",J31)))</formula>
    </cfRule>
    <cfRule type="containsText" dxfId="41" priority="19" operator="containsText" text="MODERADO">
      <formula>NOT(ISERROR(SEARCH("MODERADO",J31)))</formula>
    </cfRule>
    <cfRule type="containsText" dxfId="40" priority="20" operator="containsText" text="BAJO">
      <formula>NOT(ISERROR(SEARCH("BAJO",J31)))</formula>
    </cfRule>
  </conditionalFormatting>
  <conditionalFormatting sqref="U38:U44">
    <cfRule type="containsText" dxfId="39" priority="13" operator="containsText" text="EXTREMO">
      <formula>NOT(ISERROR(SEARCH("EXTREMO",U38)))</formula>
    </cfRule>
    <cfRule type="containsText" dxfId="38" priority="14" operator="containsText" text="MODERADO">
      <formula>NOT(ISERROR(SEARCH("MODERADO",U38)))</formula>
    </cfRule>
    <cfRule type="containsText" dxfId="37" priority="15" operator="containsText" text="ALTO">
      <formula>NOT(ISERROR(SEARCH("ALTO",U38)))</formula>
    </cfRule>
    <cfRule type="containsText" dxfId="36" priority="16" operator="containsText" text="BAJO">
      <formula>NOT(ISERROR(SEARCH("BAJO",U38)))</formula>
    </cfRule>
  </conditionalFormatting>
  <conditionalFormatting sqref="J38:J44">
    <cfRule type="containsText" dxfId="35" priority="9" operator="containsText" text="EXTREMO">
      <formula>NOT(ISERROR(SEARCH("EXTREMO",J38)))</formula>
    </cfRule>
    <cfRule type="containsText" dxfId="34" priority="10" operator="containsText" text="ALTO">
      <formula>NOT(ISERROR(SEARCH("ALTO",J38)))</formula>
    </cfRule>
    <cfRule type="containsText" dxfId="33" priority="11" operator="containsText" text="MODERADO">
      <formula>NOT(ISERROR(SEARCH("MODERADO",J38)))</formula>
    </cfRule>
    <cfRule type="containsText" dxfId="32" priority="12" operator="containsText" text="BAJO">
      <formula>NOT(ISERROR(SEARCH("BAJO",J38)))</formula>
    </cfRule>
  </conditionalFormatting>
  <conditionalFormatting sqref="U45:U51">
    <cfRule type="containsText" dxfId="31" priority="5" operator="containsText" text="EXTREMO">
      <formula>NOT(ISERROR(SEARCH("EXTREMO",U45)))</formula>
    </cfRule>
    <cfRule type="containsText" dxfId="30" priority="6" operator="containsText" text="MODERADO">
      <formula>NOT(ISERROR(SEARCH("MODERADO",U45)))</formula>
    </cfRule>
    <cfRule type="containsText" dxfId="29" priority="7" operator="containsText" text="ALTO">
      <formula>NOT(ISERROR(SEARCH("ALTO",U45)))</formula>
    </cfRule>
    <cfRule type="containsText" dxfId="28" priority="8" operator="containsText" text="BAJO">
      <formula>NOT(ISERROR(SEARCH("BAJO",U45)))</formula>
    </cfRule>
  </conditionalFormatting>
  <conditionalFormatting sqref="J45:J51">
    <cfRule type="containsText" dxfId="27" priority="1" operator="containsText" text="EXTREMO">
      <formula>NOT(ISERROR(SEARCH("EXTREMO",J45)))</formula>
    </cfRule>
    <cfRule type="containsText" dxfId="26" priority="2" operator="containsText" text="ALTO">
      <formula>NOT(ISERROR(SEARCH("ALTO",J45)))</formula>
    </cfRule>
    <cfRule type="containsText" dxfId="25" priority="3" operator="containsText" text="MODERADO">
      <formula>NOT(ISERROR(SEARCH("MODERADO",J45)))</formula>
    </cfRule>
    <cfRule type="containsText" dxfId="24" priority="4" operator="containsText" text="BAJO">
      <formula>NOT(ISERROR(SEARCH("BAJO",J45)))</formula>
    </cfRule>
  </conditionalFormatting>
  <dataValidations count="15">
    <dataValidation type="list" allowBlank="1" showInputMessage="1" showErrorMessage="1" sqref="M13 M20 M27 M34 M41 M48" xr:uid="{D3C071A8-6D69-4624-9EF8-42A1725EC6CF}">
      <formula1>$AJ$14:$AL$14</formula1>
    </dataValidation>
    <dataValidation type="list" allowBlank="1" showInputMessage="1" showErrorMessage="1" sqref="AA10:AA51" xr:uid="{BF7D8B07-3D53-4C9B-A4EB-B4F7D6D7A142}">
      <formula1>$AN$10:$AN$11</formula1>
    </dataValidation>
    <dataValidation type="list" allowBlank="1" showInputMessage="1" showErrorMessage="1" sqref="T10 S10:S11 T17 S17:S18 T24 S24:S25 T31 S31:S32 T38 S38:S39 T45 S45:S46" xr:uid="{AC5BF65B-429C-4BCF-8690-0FAED1D4E62C}">
      <formula1>$AH$13:$AH$15</formula1>
    </dataValidation>
    <dataValidation type="list" allowBlank="1" showInputMessage="1" showErrorMessage="1" sqref="D10:D51" xr:uid="{37162051-1B10-42F0-AC88-FB24E9985771}">
      <formula1>$AJ$13:$AK$13</formula1>
    </dataValidation>
    <dataValidation type="list" allowBlank="1" showInputMessage="1" showErrorMessage="1" sqref="V10:V51" xr:uid="{227F9D33-938C-4A94-9A47-1B1CD575E627}">
      <formula1>$AI$12:$AK$12</formula1>
    </dataValidation>
    <dataValidation type="list" allowBlank="1" showInputMessage="1" showErrorMessage="1" sqref="P10 P17 P24 P31 P38 P45" xr:uid="{B6F584CE-BF60-4CE3-9940-34506B375BB0}">
      <formula1>$AH$8:$AJ$8</formula1>
    </dataValidation>
    <dataValidation type="list" allowBlank="1" showInputMessage="1" showErrorMessage="1" sqref="M15 M22 M29 M36 M43 M50" xr:uid="{428CD12A-A773-437B-B89B-89E8C406E0BA}">
      <formula1>$AH$6:$AI$6</formula1>
    </dataValidation>
    <dataValidation type="list" allowBlank="1" showInputMessage="1" showErrorMessage="1" sqref="M14 M21 M28 M35 M42 M49" xr:uid="{107DD31B-1531-4E84-9F98-0739DAE8F6F6}">
      <formula1>$AH$5:$AI$5</formula1>
    </dataValidation>
    <dataValidation type="list" allowBlank="1" showInputMessage="1" showErrorMessage="1" sqref="M12 M19 M26 M33 M40 M47" xr:uid="{AFE7EF89-1FBC-43FE-BFB6-0FB5CB99579B}">
      <formula1>#REF!</formula1>
    </dataValidation>
    <dataValidation type="list" allowBlank="1" showInputMessage="1" showErrorMessage="1" sqref="M11 M18 M25 M32 M39 M46" xr:uid="{4BE1AE3D-70FE-46DD-80AE-706C62CA99E3}">
      <formula1>$AH$4:$AI$4</formula1>
    </dataValidation>
    <dataValidation type="list" allowBlank="1" showInputMessage="1" showErrorMessage="1" sqref="M10 M17 M24 M31 M38 M45" xr:uid="{E2D150F9-7D06-43FA-9EED-7E51D3EA3828}">
      <formula1>$AH$2:$AH$3</formula1>
    </dataValidation>
    <dataValidation type="list" allowBlank="1" showInputMessage="1" showErrorMessage="1" sqref="U10:U51" xr:uid="{29DF929E-8867-4901-9661-42152A5C9FD2}">
      <formula1>$AO$8:$AO$67</formula1>
    </dataValidation>
    <dataValidation type="list" allowBlank="1" showInputMessage="1" showErrorMessage="1" sqref="M16 M23 M30 M37 M44 M51" xr:uid="{2201D85C-D2B1-420C-A5F2-EB562E56778D}">
      <formula1>$AH$7:$AJ$7</formula1>
    </dataValidation>
    <dataValidation type="list" allowBlank="1" showInputMessage="1" showErrorMessage="1" sqref="H10:H51" xr:uid="{53CB4BA3-DD10-4B8B-A8CA-33F058E46B1C}">
      <formula1>$AL$10:$AL$12</formula1>
    </dataValidation>
    <dataValidation type="list" allowBlank="1" showInputMessage="1" showErrorMessage="1" sqref="G10:G51" xr:uid="{5FD6EB87-C7FE-4132-967C-7EA78A9F389C}">
      <formula1>$AL$1:$AL$5</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666B0-DAA5-486E-843E-233E16AC15AD}">
  <dimension ref="A1:AP47"/>
  <sheetViews>
    <sheetView topLeftCell="Y2" zoomScale="70" zoomScaleNormal="70" workbookViewId="0">
      <selection activeCell="AD10" sqref="AD10:AD16"/>
    </sheetView>
  </sheetViews>
  <sheetFormatPr baseColWidth="10" defaultColWidth="11.42578125" defaultRowHeight="15" x14ac:dyDescent="0.25"/>
  <cols>
    <col min="1" max="1" width="32.42578125" style="88" customWidth="1"/>
    <col min="2" max="2" width="21.7109375" style="88" customWidth="1"/>
    <col min="3" max="3" width="15.28515625" style="88" customWidth="1"/>
    <col min="4" max="4" width="18.42578125" style="88" customWidth="1"/>
    <col min="5" max="5" width="32.42578125" style="88" customWidth="1"/>
    <col min="6" max="6" width="17.140625" style="88" customWidth="1"/>
    <col min="7" max="7" width="20.85546875" style="88" customWidth="1"/>
    <col min="8" max="8" width="14.28515625" style="88" bestFit="1" customWidth="1"/>
    <col min="9" max="9" width="12.28515625" style="88" hidden="1" customWidth="1"/>
    <col min="10" max="10" width="25.42578125" style="88" customWidth="1"/>
    <col min="11" max="11" width="27.42578125" style="88" customWidth="1"/>
    <col min="12" max="12" width="53.7109375" style="88" customWidth="1"/>
    <col min="13" max="13" width="23" style="88" bestFit="1" customWidth="1"/>
    <col min="14" max="14" width="6.85546875" style="88" hidden="1" customWidth="1"/>
    <col min="15" max="17" width="17.42578125" style="88" customWidth="1"/>
    <col min="18" max="18" width="19.7109375" style="88" customWidth="1"/>
    <col min="19" max="21" width="25.140625" style="88" customWidth="1"/>
    <col min="22" max="22" width="16.42578125" style="88" customWidth="1"/>
    <col min="23" max="23" width="22.140625" style="88" customWidth="1"/>
    <col min="24" max="28" width="25.42578125" style="88" customWidth="1"/>
    <col min="29" max="29" width="12.7109375" style="88" customWidth="1"/>
    <col min="30" max="30" width="77.42578125" style="88" customWidth="1"/>
    <col min="31" max="31" width="25.42578125" style="88" customWidth="1"/>
    <col min="32" max="32" width="33.42578125" style="88" customWidth="1"/>
    <col min="33" max="33" width="34.85546875" style="88" customWidth="1"/>
    <col min="34" max="41" width="11.42578125" style="88" hidden="1" customWidth="1"/>
    <col min="42" max="42" width="0" style="88" hidden="1" customWidth="1"/>
    <col min="43" max="16384" width="11.42578125" style="88"/>
  </cols>
  <sheetData>
    <row r="1" spans="1:42" ht="27" customHeight="1" x14ac:dyDescent="0.25">
      <c r="A1" s="1039"/>
      <c r="B1" s="1104" t="s">
        <v>0</v>
      </c>
      <c r="C1" s="1105"/>
      <c r="D1" s="1105"/>
      <c r="E1" s="1106"/>
      <c r="F1" s="1104" t="s">
        <v>1</v>
      </c>
      <c r="G1" s="1105"/>
      <c r="H1" s="1105"/>
      <c r="I1" s="1105"/>
      <c r="J1" s="1105"/>
      <c r="K1" s="1105"/>
      <c r="L1" s="1105"/>
      <c r="M1" s="1105"/>
      <c r="N1" s="1105"/>
      <c r="O1" s="1105"/>
      <c r="P1" s="1105"/>
      <c r="Q1" s="1105"/>
      <c r="R1" s="1105"/>
      <c r="S1" s="1105"/>
      <c r="T1" s="1105"/>
      <c r="U1" s="1105"/>
      <c r="V1" s="1105"/>
      <c r="W1" s="1105"/>
      <c r="X1" s="1105"/>
      <c r="Y1" s="1105"/>
      <c r="Z1" s="1105"/>
      <c r="AA1" s="1105"/>
      <c r="AB1" s="1105"/>
      <c r="AC1" s="1106"/>
      <c r="AD1" s="1101" t="s">
        <v>2</v>
      </c>
      <c r="AE1" s="1102"/>
      <c r="AF1" s="1101" t="s">
        <v>3</v>
      </c>
      <c r="AG1" s="1102"/>
      <c r="AK1" s="88" t="s">
        <v>4</v>
      </c>
      <c r="AL1" s="88" t="s">
        <v>5</v>
      </c>
      <c r="AN1" s="88" t="s">
        <v>6</v>
      </c>
    </row>
    <row r="2" spans="1:42" ht="27" customHeight="1" x14ac:dyDescent="0.25">
      <c r="A2" s="1039"/>
      <c r="B2" s="1107"/>
      <c r="C2" s="1108"/>
      <c r="D2" s="1108"/>
      <c r="E2" s="1109"/>
      <c r="F2" s="1107"/>
      <c r="G2" s="1108"/>
      <c r="H2" s="1108"/>
      <c r="I2" s="1108"/>
      <c r="J2" s="1108"/>
      <c r="K2" s="1108"/>
      <c r="L2" s="1108"/>
      <c r="M2" s="1108"/>
      <c r="N2" s="1108"/>
      <c r="O2" s="1108"/>
      <c r="P2" s="1108"/>
      <c r="Q2" s="1108"/>
      <c r="R2" s="1108"/>
      <c r="S2" s="1108"/>
      <c r="T2" s="1108"/>
      <c r="U2" s="1108"/>
      <c r="V2" s="1108"/>
      <c r="W2" s="1108"/>
      <c r="X2" s="1108"/>
      <c r="Y2" s="1108"/>
      <c r="Z2" s="1108"/>
      <c r="AA2" s="1108"/>
      <c r="AB2" s="1108"/>
      <c r="AC2" s="1109"/>
      <c r="AD2" s="1101" t="s">
        <v>7</v>
      </c>
      <c r="AE2" s="1102"/>
      <c r="AF2" s="1110" t="s">
        <v>8</v>
      </c>
      <c r="AG2" s="1111"/>
      <c r="AH2" s="88" t="s">
        <v>9</v>
      </c>
      <c r="AI2" s="88" t="s">
        <v>10</v>
      </c>
      <c r="AL2" s="88" t="s">
        <v>11</v>
      </c>
      <c r="AN2" s="88" t="s">
        <v>12</v>
      </c>
    </row>
    <row r="3" spans="1:42" ht="27" customHeight="1" x14ac:dyDescent="0.25">
      <c r="A3" s="1039"/>
      <c r="B3" s="1104" t="s">
        <v>13</v>
      </c>
      <c r="C3" s="1105"/>
      <c r="D3" s="1105"/>
      <c r="E3" s="1106"/>
      <c r="F3" s="1104" t="s">
        <v>14</v>
      </c>
      <c r="G3" s="1105"/>
      <c r="H3" s="1105"/>
      <c r="I3" s="1105"/>
      <c r="J3" s="1105"/>
      <c r="K3" s="1105"/>
      <c r="L3" s="1105"/>
      <c r="M3" s="1105"/>
      <c r="N3" s="1105"/>
      <c r="O3" s="1105"/>
      <c r="P3" s="1105"/>
      <c r="Q3" s="1105"/>
      <c r="R3" s="1105"/>
      <c r="S3" s="1105"/>
      <c r="T3" s="1105"/>
      <c r="U3" s="1105"/>
      <c r="V3" s="1105"/>
      <c r="W3" s="1105"/>
      <c r="X3" s="1105"/>
      <c r="Y3" s="1105"/>
      <c r="Z3" s="1105"/>
      <c r="AA3" s="1105"/>
      <c r="AB3" s="1105"/>
      <c r="AC3" s="1106"/>
      <c r="AD3" s="1101" t="s">
        <v>15</v>
      </c>
      <c r="AE3" s="1102"/>
      <c r="AF3" s="1101" t="s">
        <v>16</v>
      </c>
      <c r="AG3" s="1102"/>
      <c r="AH3" s="88" t="s">
        <v>17</v>
      </c>
      <c r="AI3" s="88" t="s">
        <v>18</v>
      </c>
      <c r="AL3" s="88" t="s">
        <v>19</v>
      </c>
      <c r="AN3" s="88" t="s">
        <v>20</v>
      </c>
    </row>
    <row r="4" spans="1:42" ht="27" customHeight="1" x14ac:dyDescent="0.25">
      <c r="A4" s="1039"/>
      <c r="B4" s="1107"/>
      <c r="C4" s="1108"/>
      <c r="D4" s="1108"/>
      <c r="E4" s="1109"/>
      <c r="F4" s="1107"/>
      <c r="G4" s="1108"/>
      <c r="H4" s="1108"/>
      <c r="I4" s="1108"/>
      <c r="J4" s="1108"/>
      <c r="K4" s="1108"/>
      <c r="L4" s="1108"/>
      <c r="M4" s="1108"/>
      <c r="N4" s="1108"/>
      <c r="O4" s="1108"/>
      <c r="P4" s="1108"/>
      <c r="Q4" s="1108"/>
      <c r="R4" s="1108"/>
      <c r="S4" s="1108"/>
      <c r="T4" s="1108"/>
      <c r="U4" s="1108"/>
      <c r="V4" s="1108"/>
      <c r="W4" s="1108"/>
      <c r="X4" s="1108"/>
      <c r="Y4" s="1108"/>
      <c r="Z4" s="1108"/>
      <c r="AA4" s="1108"/>
      <c r="AB4" s="1108"/>
      <c r="AC4" s="1109"/>
      <c r="AD4" s="1101" t="s">
        <v>21</v>
      </c>
      <c r="AE4" s="1102"/>
      <c r="AF4" s="1103">
        <v>43846</v>
      </c>
      <c r="AG4" s="1102"/>
      <c r="AH4" s="88" t="s">
        <v>22</v>
      </c>
      <c r="AI4" s="88" t="s">
        <v>23</v>
      </c>
      <c r="AK4" s="88" t="s">
        <v>24</v>
      </c>
      <c r="AL4" s="88" t="s">
        <v>25</v>
      </c>
      <c r="AN4" s="88" t="s">
        <v>26</v>
      </c>
    </row>
    <row r="5" spans="1:42" ht="45" x14ac:dyDescent="0.25">
      <c r="A5" s="510" t="s">
        <v>27</v>
      </c>
      <c r="B5" s="510"/>
      <c r="C5" s="562">
        <v>43851</v>
      </c>
      <c r="D5" s="563"/>
      <c r="E5" s="563"/>
      <c r="F5" s="563"/>
      <c r="G5" s="564"/>
      <c r="H5" s="565"/>
      <c r="I5" s="565"/>
      <c r="J5" s="565"/>
      <c r="K5" s="565"/>
      <c r="L5" s="566"/>
      <c r="M5" s="567" t="s">
        <v>180</v>
      </c>
      <c r="N5" s="568"/>
      <c r="O5" s="568"/>
      <c r="P5" s="568"/>
      <c r="Q5" s="568"/>
      <c r="R5" s="568"/>
      <c r="S5" s="568"/>
      <c r="T5" s="568"/>
      <c r="U5" s="568"/>
      <c r="V5" s="569"/>
      <c r="W5" s="221" t="s">
        <v>29</v>
      </c>
      <c r="X5" s="222" t="s">
        <v>31</v>
      </c>
      <c r="Y5" s="223" t="s">
        <v>30</v>
      </c>
      <c r="Z5" s="570"/>
      <c r="AA5" s="571"/>
      <c r="AB5" s="221" t="s">
        <v>32</v>
      </c>
      <c r="AC5" s="86"/>
      <c r="AD5" s="224" t="s">
        <v>33</v>
      </c>
      <c r="AE5" s="86"/>
      <c r="AF5" s="513"/>
      <c r="AG5" s="513"/>
      <c r="AH5" s="88" t="s">
        <v>34</v>
      </c>
      <c r="AI5" s="88" t="s">
        <v>35</v>
      </c>
      <c r="AJ5" s="88" t="s">
        <v>36</v>
      </c>
      <c r="AL5" s="88" t="s">
        <v>37</v>
      </c>
      <c r="AN5" s="88" t="s">
        <v>38</v>
      </c>
    </row>
    <row r="6" spans="1:42" ht="30.75" customHeight="1" x14ac:dyDescent="0.25">
      <c r="A6" s="861" t="s">
        <v>39</v>
      </c>
      <c r="B6" s="861"/>
      <c r="C6" s="861"/>
      <c r="D6" s="861"/>
      <c r="E6" s="861"/>
      <c r="F6" s="861"/>
      <c r="G6" s="1094" t="s">
        <v>40</v>
      </c>
      <c r="H6" s="1095"/>
      <c r="I6" s="1095"/>
      <c r="J6" s="1095"/>
      <c r="K6" s="1095"/>
      <c r="L6" s="1095"/>
      <c r="M6" s="1095"/>
      <c r="N6" s="1095"/>
      <c r="O6" s="1095"/>
      <c r="P6" s="1095"/>
      <c r="Q6" s="1095"/>
      <c r="R6" s="1095"/>
      <c r="S6" s="1095"/>
      <c r="T6" s="1095"/>
      <c r="U6" s="1095"/>
      <c r="V6" s="1095"/>
      <c r="W6" s="1095"/>
      <c r="X6" s="1097"/>
      <c r="Y6" s="1095"/>
      <c r="Z6" s="1095"/>
      <c r="AA6" s="1095"/>
      <c r="AB6" s="1096"/>
      <c r="AC6" s="859" t="s">
        <v>41</v>
      </c>
      <c r="AD6" s="1098" t="s">
        <v>42</v>
      </c>
      <c r="AE6" s="1099"/>
      <c r="AF6" s="1099"/>
      <c r="AG6" s="1099"/>
      <c r="AH6" s="88" t="s">
        <v>43</v>
      </c>
      <c r="AI6" s="88" t="s">
        <v>44</v>
      </c>
      <c r="AN6" s="88" t="s">
        <v>45</v>
      </c>
    </row>
    <row r="7" spans="1:42" ht="25.5" customHeight="1" x14ac:dyDescent="0.25">
      <c r="A7" s="861" t="s">
        <v>46</v>
      </c>
      <c r="B7" s="859" t="s">
        <v>47</v>
      </c>
      <c r="C7" s="861" t="s">
        <v>48</v>
      </c>
      <c r="D7" s="861" t="s">
        <v>6</v>
      </c>
      <c r="E7" s="861" t="s">
        <v>49</v>
      </c>
      <c r="F7" s="861" t="s">
        <v>50</v>
      </c>
      <c r="G7" s="861" t="s">
        <v>51</v>
      </c>
      <c r="H7" s="861"/>
      <c r="I7" s="861"/>
      <c r="J7" s="861"/>
      <c r="K7" s="1094" t="s">
        <v>52</v>
      </c>
      <c r="L7" s="1095"/>
      <c r="M7" s="1095"/>
      <c r="N7" s="1095"/>
      <c r="O7" s="1095"/>
      <c r="P7" s="1095"/>
      <c r="Q7" s="1095"/>
      <c r="R7" s="1095"/>
      <c r="S7" s="1095"/>
      <c r="T7" s="1096"/>
      <c r="U7" s="1094" t="s">
        <v>53</v>
      </c>
      <c r="V7" s="1095"/>
      <c r="W7" s="1095"/>
      <c r="X7" s="1095"/>
      <c r="Y7" s="1095"/>
      <c r="Z7" s="1095"/>
      <c r="AA7" s="1095"/>
      <c r="AB7" s="1096"/>
      <c r="AC7" s="860"/>
      <c r="AD7" s="1098"/>
      <c r="AE7" s="1099"/>
      <c r="AF7" s="1099"/>
      <c r="AG7" s="1099"/>
      <c r="AH7" s="88" t="s">
        <v>54</v>
      </c>
      <c r="AI7" s="88" t="s">
        <v>55</v>
      </c>
      <c r="AJ7" s="88" t="s">
        <v>56</v>
      </c>
      <c r="AK7" s="225"/>
      <c r="AL7" s="225"/>
      <c r="AM7" s="225"/>
      <c r="AN7" s="225"/>
      <c r="AO7" s="225"/>
      <c r="AP7" s="225"/>
    </row>
    <row r="8" spans="1:42" ht="31.5" customHeight="1" x14ac:dyDescent="0.25">
      <c r="A8" s="861"/>
      <c r="B8" s="860"/>
      <c r="C8" s="861"/>
      <c r="D8" s="861"/>
      <c r="E8" s="861"/>
      <c r="F8" s="861"/>
      <c r="G8" s="1092" t="s">
        <v>57</v>
      </c>
      <c r="H8" s="1092"/>
      <c r="I8" s="1092"/>
      <c r="J8" s="1092"/>
      <c r="K8" s="857" t="s">
        <v>58</v>
      </c>
      <c r="L8" s="861" t="s">
        <v>59</v>
      </c>
      <c r="M8" s="861" t="s">
        <v>60</v>
      </c>
      <c r="N8" s="859" t="s">
        <v>61</v>
      </c>
      <c r="O8" s="861" t="s">
        <v>62</v>
      </c>
      <c r="P8" s="860" t="s">
        <v>63</v>
      </c>
      <c r="Q8" s="859" t="s">
        <v>64</v>
      </c>
      <c r="R8" s="861" t="s">
        <v>65</v>
      </c>
      <c r="S8" s="859" t="s">
        <v>66</v>
      </c>
      <c r="T8" s="859" t="s">
        <v>67</v>
      </c>
      <c r="U8" s="875" t="s">
        <v>68</v>
      </c>
      <c r="V8" s="861" t="s">
        <v>69</v>
      </c>
      <c r="W8" s="857" t="s">
        <v>70</v>
      </c>
      <c r="X8" s="859" t="s">
        <v>71</v>
      </c>
      <c r="Y8" s="861" t="s">
        <v>72</v>
      </c>
      <c r="Z8" s="861"/>
      <c r="AA8" s="861"/>
      <c r="AB8" s="861"/>
      <c r="AC8" s="860"/>
      <c r="AD8" s="1100"/>
      <c r="AE8" s="1097"/>
      <c r="AF8" s="1097"/>
      <c r="AG8" s="1097"/>
      <c r="AH8" s="225" t="s">
        <v>73</v>
      </c>
      <c r="AI8" s="225" t="s">
        <v>74</v>
      </c>
      <c r="AJ8" s="225" t="s">
        <v>75</v>
      </c>
      <c r="AK8" s="225"/>
      <c r="AL8" s="225" t="s">
        <v>76</v>
      </c>
      <c r="AM8" s="225"/>
      <c r="AN8" s="225"/>
      <c r="AO8" s="88" t="s">
        <v>77</v>
      </c>
      <c r="AP8" s="225"/>
    </row>
    <row r="9" spans="1:42" ht="132.75" customHeight="1" thickBot="1" x14ac:dyDescent="0.3">
      <c r="A9" s="859"/>
      <c r="B9" s="860"/>
      <c r="C9" s="859"/>
      <c r="D9" s="859"/>
      <c r="E9" s="859"/>
      <c r="F9" s="859"/>
      <c r="G9" s="179" t="s">
        <v>78</v>
      </c>
      <c r="H9" s="179" t="s">
        <v>4</v>
      </c>
      <c r="I9" s="179"/>
      <c r="J9" s="226" t="s">
        <v>79</v>
      </c>
      <c r="K9" s="875"/>
      <c r="L9" s="861"/>
      <c r="M9" s="861"/>
      <c r="N9" s="1092"/>
      <c r="O9" s="861"/>
      <c r="P9" s="1092"/>
      <c r="Q9" s="1092"/>
      <c r="R9" s="861"/>
      <c r="S9" s="1092"/>
      <c r="T9" s="1092"/>
      <c r="U9" s="1093"/>
      <c r="V9" s="861"/>
      <c r="W9" s="875"/>
      <c r="X9" s="860"/>
      <c r="Y9" s="180" t="s">
        <v>80</v>
      </c>
      <c r="Z9" s="180" t="s">
        <v>81</v>
      </c>
      <c r="AA9" s="180" t="s">
        <v>82</v>
      </c>
      <c r="AB9" s="180" t="s">
        <v>83</v>
      </c>
      <c r="AC9" s="860"/>
      <c r="AD9" s="182" t="s">
        <v>84</v>
      </c>
      <c r="AE9" s="182" t="s">
        <v>85</v>
      </c>
      <c r="AF9" s="182" t="s">
        <v>86</v>
      </c>
      <c r="AG9" s="180" t="s">
        <v>87</v>
      </c>
      <c r="AH9" s="225" t="s">
        <v>88</v>
      </c>
      <c r="AI9" s="225" t="s">
        <v>18</v>
      </c>
      <c r="AJ9" s="225"/>
      <c r="AK9" s="225"/>
      <c r="AL9" s="225" t="s">
        <v>89</v>
      </c>
      <c r="AM9" s="225"/>
      <c r="AN9" s="225"/>
      <c r="AO9" s="88" t="s">
        <v>90</v>
      </c>
      <c r="AP9" s="225"/>
    </row>
    <row r="10" spans="1:42" ht="56.25" customHeight="1" x14ac:dyDescent="0.25">
      <c r="A10" s="1082" t="s">
        <v>746</v>
      </c>
      <c r="B10" s="743" t="s">
        <v>747</v>
      </c>
      <c r="C10" s="528" t="s">
        <v>748</v>
      </c>
      <c r="D10" s="743" t="s">
        <v>94</v>
      </c>
      <c r="E10" s="531" t="s">
        <v>749</v>
      </c>
      <c r="F10" s="528" t="s">
        <v>750</v>
      </c>
      <c r="G10" s="1083" t="s">
        <v>5</v>
      </c>
      <c r="H10" s="512" t="s">
        <v>24</v>
      </c>
      <c r="I10" s="227" t="str">
        <f t="shared" ref="I10" si="0">CONCATENATE(G10,H10)</f>
        <v>RARA VEZMODERADO</v>
      </c>
      <c r="J10" s="1054" t="str">
        <f t="shared" ref="J10" si="1">I11</f>
        <v>1. MODERADO</v>
      </c>
      <c r="K10" s="1091" t="s">
        <v>751</v>
      </c>
      <c r="L10" s="228" t="s">
        <v>99</v>
      </c>
      <c r="M10" s="229" t="s">
        <v>9</v>
      </c>
      <c r="N10" s="230">
        <f>IF(M10="ASIGNADO",15,IF(M10="NO ASIGNADO",0,""))</f>
        <v>15</v>
      </c>
      <c r="O10" s="1059">
        <f t="shared" ref="O10" si="2">SUM(N10:N16)</f>
        <v>100</v>
      </c>
      <c r="P10" s="1051" t="s">
        <v>73</v>
      </c>
      <c r="Q10" s="1074">
        <f t="shared" ref="Q10" si="3">IF(Q13="DÉBIL",0,IF(Q13="MODERADO",50,IF(Q13="FUERTE",100,"")))</f>
        <v>100</v>
      </c>
      <c r="R10" s="1062"/>
      <c r="S10" s="416" t="s">
        <v>100</v>
      </c>
      <c r="T10" s="416" t="s">
        <v>100</v>
      </c>
      <c r="U10" s="743" t="s">
        <v>411</v>
      </c>
      <c r="V10" s="1052" t="s">
        <v>102</v>
      </c>
      <c r="W10" s="740" t="s">
        <v>290</v>
      </c>
      <c r="X10" s="1077" t="s">
        <v>752</v>
      </c>
      <c r="Y10" s="1077" t="s">
        <v>753</v>
      </c>
      <c r="Z10" s="1064" t="s">
        <v>435</v>
      </c>
      <c r="AA10" s="1071" t="s">
        <v>117</v>
      </c>
      <c r="AB10" s="1077" t="s">
        <v>754</v>
      </c>
      <c r="AC10" s="740"/>
      <c r="AD10" s="1077" t="s">
        <v>755</v>
      </c>
      <c r="AE10" s="1071" t="s">
        <v>756</v>
      </c>
      <c r="AF10" s="1072" t="s">
        <v>757</v>
      </c>
      <c r="AG10" s="1064" t="s">
        <v>758</v>
      </c>
      <c r="AH10" s="225"/>
      <c r="AI10" s="225"/>
      <c r="AJ10" s="225"/>
      <c r="AK10" s="225"/>
      <c r="AL10" s="225"/>
      <c r="AM10" s="225"/>
      <c r="AN10" s="225"/>
      <c r="AP10" s="225"/>
    </row>
    <row r="11" spans="1:42" ht="56.25" customHeight="1" x14ac:dyDescent="0.25">
      <c r="A11" s="1082"/>
      <c r="B11" s="743"/>
      <c r="C11" s="528"/>
      <c r="D11" s="743"/>
      <c r="E11" s="531"/>
      <c r="F11" s="528"/>
      <c r="G11" s="1083"/>
      <c r="H11" s="512"/>
      <c r="I11" s="227" t="str">
        <f t="shared" ref="I11" si="4">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MODERADO</v>
      </c>
      <c r="J11" s="1055"/>
      <c r="K11" s="726"/>
      <c r="L11" s="231" t="s">
        <v>115</v>
      </c>
      <c r="M11" s="232" t="s">
        <v>22</v>
      </c>
      <c r="N11" s="233">
        <f>IF(M11="ADECUADO",15,IF(M11="INADECUADO",0,""))</f>
        <v>15</v>
      </c>
      <c r="O11" s="1060"/>
      <c r="P11" s="1046"/>
      <c r="Q11" s="1074"/>
      <c r="R11" s="1063"/>
      <c r="S11" s="416"/>
      <c r="T11" s="416"/>
      <c r="U11" s="743"/>
      <c r="V11" s="1053"/>
      <c r="W11" s="740"/>
      <c r="X11" s="1077"/>
      <c r="Y11" s="1077"/>
      <c r="Z11" s="1064"/>
      <c r="AA11" s="1071"/>
      <c r="AB11" s="1088"/>
      <c r="AC11" s="740"/>
      <c r="AD11" s="1077"/>
      <c r="AE11" s="1071"/>
      <c r="AF11" s="1072"/>
      <c r="AG11" s="1064"/>
      <c r="AH11" s="225"/>
      <c r="AI11" s="225"/>
      <c r="AJ11" s="225"/>
      <c r="AK11" s="225"/>
      <c r="AL11" s="225"/>
      <c r="AM11" s="225"/>
      <c r="AN11" s="225"/>
      <c r="AP11" s="225"/>
    </row>
    <row r="12" spans="1:42" ht="96" customHeight="1" x14ac:dyDescent="0.25">
      <c r="A12" s="1082"/>
      <c r="B12" s="743"/>
      <c r="C12" s="528"/>
      <c r="D12" s="743"/>
      <c r="E12" s="531"/>
      <c r="F12" s="528"/>
      <c r="G12" s="1083"/>
      <c r="H12" s="512"/>
      <c r="I12" s="227" t="str">
        <f t="shared" ref="I12" si="5">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1055"/>
      <c r="K12" s="726"/>
      <c r="L12" s="234" t="s">
        <v>119</v>
      </c>
      <c r="M12" s="232" t="s">
        <v>120</v>
      </c>
      <c r="N12" s="233">
        <f>IF(M12="OPORTUNA",15,IF(M12="INOPORTUNA",0,""))</f>
        <v>15</v>
      </c>
      <c r="O12" s="1060"/>
      <c r="P12" s="1046"/>
      <c r="Q12" s="1074"/>
      <c r="R12" s="1063"/>
      <c r="S12" s="235" t="s">
        <v>121</v>
      </c>
      <c r="T12" s="235" t="s">
        <v>122</v>
      </c>
      <c r="U12" s="743"/>
      <c r="V12" s="1053"/>
      <c r="W12" s="740"/>
      <c r="X12" s="1077"/>
      <c r="Y12" s="1077"/>
      <c r="Z12" s="1064"/>
      <c r="AA12" s="1071"/>
      <c r="AB12" s="1088"/>
      <c r="AC12" s="740"/>
      <c r="AD12" s="1077"/>
      <c r="AE12" s="1071"/>
      <c r="AF12" s="1072"/>
      <c r="AG12" s="1064"/>
      <c r="AH12" s="225"/>
      <c r="AI12" s="225"/>
      <c r="AJ12" s="225"/>
      <c r="AK12" s="225"/>
      <c r="AL12" s="225"/>
      <c r="AM12" s="225"/>
      <c r="AN12" s="225"/>
      <c r="AP12" s="225"/>
    </row>
    <row r="13" spans="1:42" ht="35.25" customHeight="1" x14ac:dyDescent="0.25">
      <c r="A13" s="1082"/>
      <c r="B13" s="743"/>
      <c r="C13" s="528"/>
      <c r="D13" s="743"/>
      <c r="E13" s="236" t="s">
        <v>128</v>
      </c>
      <c r="F13" s="528"/>
      <c r="G13" s="1083"/>
      <c r="H13" s="512"/>
      <c r="I13" s="227"/>
      <c r="J13" s="1055"/>
      <c r="K13" s="726"/>
      <c r="L13" s="231" t="s">
        <v>129</v>
      </c>
      <c r="M13" s="232" t="s">
        <v>130</v>
      </c>
      <c r="N13" s="233">
        <f>IF(M13="PREVENIR",15,IF(M13="DETECTAR",10,IF(M13="NO ES UN CONTROL",0,"")))</f>
        <v>15</v>
      </c>
      <c r="O13" s="1040" t="str">
        <f t="shared" ref="O13" si="6">IF(O10&lt;86,"DÉBIL",IF(O10&lt;96,"MODERADO",IF(O10&lt;101,"FUERTE","")))</f>
        <v>FUERTE</v>
      </c>
      <c r="P13" s="1046"/>
      <c r="Q13" s="1074" t="str">
        <f t="shared" ref="Q13" si="7">IF(AND(O13="FUERTE",P10="FUERTE (SIEMPRE SE EJECUTA)"),"FUERTE",IF(OR(O13="DÉBIL",P10="DÉBIL (NO SE EJECUTA)"),"DÉBIL",IF(OR(O13="MODERADO",P10="MODERADO (ALGUNAS VECES)"),"MODERADO")))</f>
        <v>FUERTE</v>
      </c>
      <c r="R13" s="1046" t="str">
        <f t="shared" ref="R13" si="8">IF(AND(O13="FUERTE",P10="FUERTE (SIEMPRE SE EJECUTA)"),"NO","SÍ")</f>
        <v>NO</v>
      </c>
      <c r="S13" s="1075">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13" s="1048">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13" s="743"/>
      <c r="V13" s="1053"/>
      <c r="W13" s="740"/>
      <c r="X13" s="1077"/>
      <c r="Y13" s="1077"/>
      <c r="Z13" s="1064"/>
      <c r="AA13" s="1071"/>
      <c r="AB13" s="1088"/>
      <c r="AC13" s="740"/>
      <c r="AD13" s="1077"/>
      <c r="AE13" s="1071"/>
      <c r="AF13" s="1089" t="s">
        <v>759</v>
      </c>
      <c r="AG13" s="1064"/>
      <c r="AH13" s="225"/>
      <c r="AI13" s="225"/>
      <c r="AJ13" s="225"/>
      <c r="AK13" s="225"/>
      <c r="AL13" s="225"/>
      <c r="AM13" s="225"/>
      <c r="AN13" s="225"/>
      <c r="AP13" s="225"/>
    </row>
    <row r="14" spans="1:42" ht="115.5" customHeight="1" x14ac:dyDescent="0.25">
      <c r="A14" s="1082"/>
      <c r="B14" s="743"/>
      <c r="C14" s="528"/>
      <c r="D14" s="743"/>
      <c r="E14" s="528" t="s">
        <v>760</v>
      </c>
      <c r="F14" s="528"/>
      <c r="G14" s="1083"/>
      <c r="H14" s="512"/>
      <c r="I14" s="227"/>
      <c r="J14" s="1055"/>
      <c r="K14" s="726"/>
      <c r="L14" s="231" t="s">
        <v>135</v>
      </c>
      <c r="M14" s="232" t="s">
        <v>34</v>
      </c>
      <c r="N14" s="233">
        <f>IF(M14="CONFIABLE",15,IF(M14="NO CONFIABLE",0,""))</f>
        <v>15</v>
      </c>
      <c r="O14" s="1041"/>
      <c r="P14" s="1046"/>
      <c r="Q14" s="1074"/>
      <c r="R14" s="1046"/>
      <c r="S14" s="1075"/>
      <c r="T14" s="1049"/>
      <c r="U14" s="743"/>
      <c r="V14" s="1053"/>
      <c r="W14" s="740"/>
      <c r="X14" s="1077"/>
      <c r="Y14" s="1077"/>
      <c r="Z14" s="237" t="s">
        <v>136</v>
      </c>
      <c r="AA14" s="1071"/>
      <c r="AB14" s="1088"/>
      <c r="AC14" s="740"/>
      <c r="AD14" s="1077"/>
      <c r="AE14" s="1071"/>
      <c r="AF14" s="1090"/>
      <c r="AG14" s="1064"/>
      <c r="AH14" s="225"/>
      <c r="AI14" s="225"/>
      <c r="AJ14" s="225"/>
      <c r="AK14" s="225"/>
      <c r="AL14" s="225"/>
      <c r="AM14" s="225"/>
      <c r="AN14" s="225"/>
      <c r="AP14" s="225"/>
    </row>
    <row r="15" spans="1:42" ht="35.25" customHeight="1" x14ac:dyDescent="0.25">
      <c r="A15" s="1082"/>
      <c r="B15" s="743"/>
      <c r="C15" s="528"/>
      <c r="D15" s="743"/>
      <c r="E15" s="528"/>
      <c r="F15" s="528"/>
      <c r="G15" s="1083"/>
      <c r="H15" s="512"/>
      <c r="I15" s="227"/>
      <c r="J15" s="1055"/>
      <c r="K15" s="726"/>
      <c r="L15" s="231" t="s">
        <v>140</v>
      </c>
      <c r="M15" s="232" t="s">
        <v>43</v>
      </c>
      <c r="N15" s="233">
        <f>IF(M15="SE INVESTIGAN Y SE RESUELVEN OPORTUNAMENTE",15,IF(M15="NO SE INVESTIGAN Y SE RESUELVEN OPORTUNAMENTE",0,""))</f>
        <v>15</v>
      </c>
      <c r="O15" s="1041"/>
      <c r="P15" s="1046"/>
      <c r="Q15" s="1074"/>
      <c r="R15" s="1046"/>
      <c r="S15" s="1075"/>
      <c r="T15" s="1049"/>
      <c r="U15" s="743"/>
      <c r="V15" s="1053"/>
      <c r="W15" s="740"/>
      <c r="X15" s="1077"/>
      <c r="Y15" s="1077"/>
      <c r="Z15" s="1064" t="s">
        <v>761</v>
      </c>
      <c r="AA15" s="1071"/>
      <c r="AB15" s="1088"/>
      <c r="AC15" s="740"/>
      <c r="AD15" s="1077"/>
      <c r="AE15" s="1071"/>
      <c r="AF15" s="1090"/>
      <c r="AG15" s="1064"/>
      <c r="AH15" s="225"/>
      <c r="AI15" s="225"/>
      <c r="AJ15" s="225"/>
      <c r="AK15" s="225"/>
      <c r="AL15" s="225"/>
      <c r="AM15" s="225"/>
      <c r="AN15" s="225"/>
      <c r="AP15" s="225"/>
    </row>
    <row r="16" spans="1:42" ht="35.25" customHeight="1" x14ac:dyDescent="0.25">
      <c r="A16" s="1082"/>
      <c r="B16" s="743"/>
      <c r="C16" s="528"/>
      <c r="D16" s="743"/>
      <c r="E16" s="528"/>
      <c r="F16" s="528"/>
      <c r="G16" s="1084"/>
      <c r="H16" s="1068"/>
      <c r="I16" s="227"/>
      <c r="J16" s="1055"/>
      <c r="K16" s="726"/>
      <c r="L16" s="238" t="s">
        <v>143</v>
      </c>
      <c r="M16" s="239" t="s">
        <v>54</v>
      </c>
      <c r="N16" s="240">
        <f>IF(M16="COMPLETA",10,IF(M16="INCOMPLETA",5,IF(M16="NO EXISTE",0,"")))</f>
        <v>10</v>
      </c>
      <c r="O16" s="1041"/>
      <c r="P16" s="1047"/>
      <c r="Q16" s="1043"/>
      <c r="R16" s="1047"/>
      <c r="S16" s="1048"/>
      <c r="T16" s="1049"/>
      <c r="U16" s="734"/>
      <c r="V16" s="1053"/>
      <c r="W16" s="1079"/>
      <c r="X16" s="1077"/>
      <c r="Y16" s="1077"/>
      <c r="Z16" s="1064"/>
      <c r="AA16" s="1071"/>
      <c r="AB16" s="1088"/>
      <c r="AC16" s="740"/>
      <c r="AD16" s="1077"/>
      <c r="AE16" s="1071"/>
      <c r="AF16" s="1090"/>
      <c r="AG16" s="1064"/>
      <c r="AH16" s="225"/>
      <c r="AI16" s="225"/>
      <c r="AJ16" s="225"/>
      <c r="AK16" s="225"/>
      <c r="AL16" s="225"/>
      <c r="AM16" s="225"/>
      <c r="AN16" s="225"/>
      <c r="AP16" s="225"/>
    </row>
    <row r="17" spans="1:42" ht="35.25" customHeight="1" x14ac:dyDescent="0.25">
      <c r="A17" s="1082" t="s">
        <v>746</v>
      </c>
      <c r="B17" s="743" t="s">
        <v>747</v>
      </c>
      <c r="C17" s="528" t="s">
        <v>762</v>
      </c>
      <c r="D17" s="743" t="s">
        <v>94</v>
      </c>
      <c r="E17" s="528" t="s">
        <v>763</v>
      </c>
      <c r="F17" s="528" t="s">
        <v>764</v>
      </c>
      <c r="G17" s="1083" t="s">
        <v>5</v>
      </c>
      <c r="H17" s="512" t="s">
        <v>24</v>
      </c>
      <c r="I17" s="227" t="str">
        <f t="shared" ref="I17" si="9">CONCATENATE(G17,H17)</f>
        <v>RARA VEZMODERADO</v>
      </c>
      <c r="J17" s="1054" t="str">
        <f t="shared" ref="J17" si="10">I18</f>
        <v>1. MODERADO</v>
      </c>
      <c r="K17" s="1080" t="s">
        <v>765</v>
      </c>
      <c r="L17" s="228" t="s">
        <v>99</v>
      </c>
      <c r="M17" s="229" t="s">
        <v>9</v>
      </c>
      <c r="N17" s="230">
        <f>IF(M17="ASIGNADO",15,IF(M17="NO ASIGNADO",0,""))</f>
        <v>15</v>
      </c>
      <c r="O17" s="1059">
        <f t="shared" ref="O17" si="11">SUM(N17:N23)</f>
        <v>100</v>
      </c>
      <c r="P17" s="1051" t="s">
        <v>73</v>
      </c>
      <c r="Q17" s="1074">
        <f t="shared" ref="Q17" si="12">IF(Q20="DÉBIL",0,IF(Q20="MODERADO",50,IF(Q20="FUERTE",100,"")))</f>
        <v>100</v>
      </c>
      <c r="R17" s="1062"/>
      <c r="S17" s="416" t="s">
        <v>100</v>
      </c>
      <c r="T17" s="416" t="s">
        <v>100</v>
      </c>
      <c r="U17" s="743" t="s">
        <v>411</v>
      </c>
      <c r="V17" s="1054" t="s">
        <v>102</v>
      </c>
      <c r="W17" s="740" t="s">
        <v>290</v>
      </c>
      <c r="X17" s="1077" t="s">
        <v>766</v>
      </c>
      <c r="Y17" s="493" t="s">
        <v>765</v>
      </c>
      <c r="Z17" s="1064" t="s">
        <v>435</v>
      </c>
      <c r="AA17" s="1071" t="s">
        <v>117</v>
      </c>
      <c r="AB17" s="493" t="s">
        <v>767</v>
      </c>
      <c r="AC17" s="740"/>
      <c r="AD17" s="1077" t="s">
        <v>768</v>
      </c>
      <c r="AE17" s="1071" t="s">
        <v>756</v>
      </c>
      <c r="AF17" s="1072" t="s">
        <v>769</v>
      </c>
      <c r="AG17" s="1085" t="s">
        <v>770</v>
      </c>
      <c r="AH17" s="225"/>
      <c r="AI17" s="225"/>
      <c r="AJ17" s="225"/>
      <c r="AK17" s="225"/>
      <c r="AL17" s="225"/>
      <c r="AM17" s="225"/>
      <c r="AN17" s="225"/>
      <c r="AP17" s="225"/>
    </row>
    <row r="18" spans="1:42" ht="35.25" customHeight="1" x14ac:dyDescent="0.25">
      <c r="A18" s="1082"/>
      <c r="B18" s="743"/>
      <c r="C18" s="528"/>
      <c r="D18" s="743"/>
      <c r="E18" s="528"/>
      <c r="F18" s="528"/>
      <c r="G18" s="1083"/>
      <c r="H18" s="512"/>
      <c r="I18" s="227" t="str">
        <f t="shared" ref="I18" si="13">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1055"/>
      <c r="K18" s="726"/>
      <c r="L18" s="231" t="s">
        <v>115</v>
      </c>
      <c r="M18" s="232" t="s">
        <v>22</v>
      </c>
      <c r="N18" s="233">
        <f>IF(M18="ADECUADO",15,IF(M18="INADECUADO",0,""))</f>
        <v>15</v>
      </c>
      <c r="O18" s="1060"/>
      <c r="P18" s="1046"/>
      <c r="Q18" s="1074"/>
      <c r="R18" s="1063"/>
      <c r="S18" s="416"/>
      <c r="T18" s="416"/>
      <c r="U18" s="743"/>
      <c r="V18" s="1055"/>
      <c r="W18" s="740"/>
      <c r="X18" s="1077"/>
      <c r="Y18" s="1078"/>
      <c r="Z18" s="1064"/>
      <c r="AA18" s="1071"/>
      <c r="AB18" s="1078"/>
      <c r="AC18" s="740"/>
      <c r="AD18" s="1088"/>
      <c r="AE18" s="1071"/>
      <c r="AF18" s="1072"/>
      <c r="AG18" s="1086"/>
      <c r="AH18" s="225"/>
      <c r="AI18" s="225"/>
      <c r="AJ18" s="225"/>
      <c r="AK18" s="225"/>
      <c r="AL18" s="225"/>
      <c r="AM18" s="225"/>
      <c r="AN18" s="225"/>
      <c r="AP18" s="225"/>
    </row>
    <row r="19" spans="1:42" ht="35.25" customHeight="1" x14ac:dyDescent="0.25">
      <c r="A19" s="1082"/>
      <c r="B19" s="743"/>
      <c r="C19" s="528"/>
      <c r="D19" s="743"/>
      <c r="E19" s="528"/>
      <c r="F19" s="528"/>
      <c r="G19" s="1083"/>
      <c r="H19" s="512"/>
      <c r="I19" s="227" t="str">
        <f t="shared" ref="I19" si="14">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1055"/>
      <c r="K19" s="726"/>
      <c r="L19" s="234" t="s">
        <v>119</v>
      </c>
      <c r="M19" s="232" t="s">
        <v>120</v>
      </c>
      <c r="N19" s="233">
        <f>IF(M19="OPORTUNA",15,IF(M19="INOPORTUNA",0,""))</f>
        <v>15</v>
      </c>
      <c r="O19" s="1060"/>
      <c r="P19" s="1046"/>
      <c r="Q19" s="1074"/>
      <c r="R19" s="1063"/>
      <c r="S19" s="235" t="s">
        <v>121</v>
      </c>
      <c r="T19" s="235" t="s">
        <v>122</v>
      </c>
      <c r="U19" s="743"/>
      <c r="V19" s="1055"/>
      <c r="W19" s="740"/>
      <c r="X19" s="1077"/>
      <c r="Y19" s="1078"/>
      <c r="Z19" s="1064"/>
      <c r="AA19" s="1071"/>
      <c r="AB19" s="1078"/>
      <c r="AC19" s="740"/>
      <c r="AD19" s="1088"/>
      <c r="AE19" s="1071"/>
      <c r="AF19" s="1072"/>
      <c r="AG19" s="1086"/>
      <c r="AH19" s="225"/>
      <c r="AI19" s="225"/>
      <c r="AJ19" s="225"/>
      <c r="AK19" s="225"/>
      <c r="AL19" s="225"/>
      <c r="AM19" s="225"/>
      <c r="AN19" s="225"/>
      <c r="AP19" s="225"/>
    </row>
    <row r="20" spans="1:42" ht="35.25" customHeight="1" x14ac:dyDescent="0.25">
      <c r="A20" s="1082"/>
      <c r="B20" s="743"/>
      <c r="C20" s="528"/>
      <c r="D20" s="743"/>
      <c r="E20" s="236" t="s">
        <v>128</v>
      </c>
      <c r="F20" s="528"/>
      <c r="G20" s="1083"/>
      <c r="H20" s="512"/>
      <c r="I20" s="227"/>
      <c r="J20" s="1055"/>
      <c r="K20" s="726"/>
      <c r="L20" s="231" t="s">
        <v>129</v>
      </c>
      <c r="M20" s="232" t="s">
        <v>130</v>
      </c>
      <c r="N20" s="233">
        <f>IF(M20="PREVENIR",15,IF(M20="DETECTAR",10,IF(M20="NO ES UN CONTROL",0,"")))</f>
        <v>15</v>
      </c>
      <c r="O20" s="1040" t="str">
        <f t="shared" ref="O20" si="15">IF(O17&lt;86,"DÉBIL",IF(O17&lt;96,"MODERADO",IF(O17&lt;101,"FUERTE","")))</f>
        <v>FUERTE</v>
      </c>
      <c r="P20" s="1046"/>
      <c r="Q20" s="1074" t="str">
        <f t="shared" ref="Q20" si="16">IF(AND(O20="FUERTE",P17="FUERTE (SIEMPRE SE EJECUTA)"),"FUERTE",IF(OR(O20="DÉBIL",P17="DÉBIL (NO SE EJECUTA)"),"DÉBIL",IF(OR(O20="MODERADO",P17="MODERADO (ALGUNAS VECES)"),"MODERADO")))</f>
        <v>FUERTE</v>
      </c>
      <c r="R20" s="1046" t="str">
        <f t="shared" ref="R20" si="17">IF(AND(O20="FUERTE",P17="FUERTE (SIEMPRE SE EJECUTA)"),"NO","SÍ")</f>
        <v>NO</v>
      </c>
      <c r="S20" s="1075">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20" s="1048">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20" s="743"/>
      <c r="V20" s="1055"/>
      <c r="W20" s="740"/>
      <c r="X20" s="1077"/>
      <c r="Y20" s="1078"/>
      <c r="Z20" s="1064"/>
      <c r="AA20" s="1071"/>
      <c r="AB20" s="1078"/>
      <c r="AC20" s="740"/>
      <c r="AD20" s="1088"/>
      <c r="AE20" s="1071"/>
      <c r="AF20" s="1087" t="s">
        <v>771</v>
      </c>
      <c r="AG20" s="1086"/>
      <c r="AH20" s="225"/>
      <c r="AI20" s="225"/>
      <c r="AJ20" s="225"/>
      <c r="AK20" s="225"/>
      <c r="AL20" s="225"/>
      <c r="AM20" s="225"/>
      <c r="AN20" s="225"/>
      <c r="AP20" s="225"/>
    </row>
    <row r="21" spans="1:42" ht="35.25" customHeight="1" x14ac:dyDescent="0.25">
      <c r="A21" s="1082"/>
      <c r="B21" s="743"/>
      <c r="C21" s="528"/>
      <c r="D21" s="743"/>
      <c r="E21" s="528" t="s">
        <v>772</v>
      </c>
      <c r="F21" s="528"/>
      <c r="G21" s="1083"/>
      <c r="H21" s="512"/>
      <c r="I21" s="227"/>
      <c r="J21" s="1055"/>
      <c r="K21" s="726"/>
      <c r="L21" s="231" t="s">
        <v>135</v>
      </c>
      <c r="M21" s="232" t="s">
        <v>34</v>
      </c>
      <c r="N21" s="233">
        <f>IF(M21="CONFIABLE",15,IF(M21="NO CONFIABLE",0,""))</f>
        <v>15</v>
      </c>
      <c r="O21" s="1041"/>
      <c r="P21" s="1046"/>
      <c r="Q21" s="1074"/>
      <c r="R21" s="1046"/>
      <c r="S21" s="1075"/>
      <c r="T21" s="1049"/>
      <c r="U21" s="743"/>
      <c r="V21" s="1055"/>
      <c r="W21" s="740"/>
      <c r="X21" s="1077"/>
      <c r="Y21" s="1078"/>
      <c r="Z21" s="237" t="s">
        <v>136</v>
      </c>
      <c r="AA21" s="1071"/>
      <c r="AB21" s="1078"/>
      <c r="AC21" s="740"/>
      <c r="AD21" s="1088"/>
      <c r="AE21" s="1071"/>
      <c r="AF21" s="1076"/>
      <c r="AG21" s="1086"/>
      <c r="AH21" s="225"/>
      <c r="AI21" s="225"/>
      <c r="AJ21" s="225"/>
      <c r="AK21" s="225"/>
      <c r="AL21" s="225"/>
      <c r="AM21" s="225"/>
      <c r="AN21" s="225"/>
      <c r="AP21" s="225"/>
    </row>
    <row r="22" spans="1:42" ht="35.25" customHeight="1" x14ac:dyDescent="0.25">
      <c r="A22" s="1082"/>
      <c r="B22" s="743"/>
      <c r="C22" s="528"/>
      <c r="D22" s="743"/>
      <c r="E22" s="528"/>
      <c r="F22" s="528"/>
      <c r="G22" s="1083"/>
      <c r="H22" s="512"/>
      <c r="I22" s="227"/>
      <c r="J22" s="1055"/>
      <c r="K22" s="726"/>
      <c r="L22" s="231" t="s">
        <v>140</v>
      </c>
      <c r="M22" s="232" t="s">
        <v>43</v>
      </c>
      <c r="N22" s="233">
        <f>IF(M22="SE INVESTIGAN Y SE RESUELVEN OPORTUNAMENTE",15,IF(M22="NO SE INVESTIGAN Y SE RESUELVEN OPORTUNAMENTE",0,""))</f>
        <v>15</v>
      </c>
      <c r="O22" s="1041"/>
      <c r="P22" s="1046"/>
      <c r="Q22" s="1074"/>
      <c r="R22" s="1046"/>
      <c r="S22" s="1075"/>
      <c r="T22" s="1049"/>
      <c r="U22" s="743"/>
      <c r="V22" s="1055"/>
      <c r="W22" s="740"/>
      <c r="X22" s="1077"/>
      <c r="Y22" s="1078"/>
      <c r="Z22" s="1064" t="s">
        <v>270</v>
      </c>
      <c r="AA22" s="1071"/>
      <c r="AB22" s="1078"/>
      <c r="AC22" s="740"/>
      <c r="AD22" s="1088"/>
      <c r="AE22" s="1071"/>
      <c r="AF22" s="1076"/>
      <c r="AG22" s="1086"/>
      <c r="AH22" s="225"/>
      <c r="AI22" s="225"/>
      <c r="AJ22" s="225"/>
      <c r="AK22" s="225"/>
      <c r="AL22" s="225"/>
      <c r="AM22" s="225"/>
      <c r="AN22" s="225"/>
      <c r="AP22" s="225"/>
    </row>
    <row r="23" spans="1:42" ht="35.25" customHeight="1" x14ac:dyDescent="0.25">
      <c r="A23" s="1082"/>
      <c r="B23" s="743"/>
      <c r="C23" s="528"/>
      <c r="D23" s="743"/>
      <c r="E23" s="528"/>
      <c r="F23" s="528"/>
      <c r="G23" s="1084"/>
      <c r="H23" s="1068"/>
      <c r="I23" s="227"/>
      <c r="J23" s="1055"/>
      <c r="K23" s="726"/>
      <c r="L23" s="238" t="s">
        <v>143</v>
      </c>
      <c r="M23" s="239" t="s">
        <v>54</v>
      </c>
      <c r="N23" s="240">
        <f>IF(M23="COMPLETA",10,IF(M23="INCOMPLETA",5,IF(M23="NO EXISTE",0,"")))</f>
        <v>10</v>
      </c>
      <c r="O23" s="1041"/>
      <c r="P23" s="1047"/>
      <c r="Q23" s="1043"/>
      <c r="R23" s="1047"/>
      <c r="S23" s="1048"/>
      <c r="T23" s="1049"/>
      <c r="U23" s="734"/>
      <c r="V23" s="1055"/>
      <c r="W23" s="1079"/>
      <c r="X23" s="1077"/>
      <c r="Y23" s="1078"/>
      <c r="Z23" s="1064"/>
      <c r="AA23" s="1071"/>
      <c r="AB23" s="1078"/>
      <c r="AC23" s="740"/>
      <c r="AD23" s="1088"/>
      <c r="AE23" s="1071"/>
      <c r="AF23" s="1076"/>
      <c r="AG23" s="1086"/>
      <c r="AH23" s="225"/>
      <c r="AI23" s="225"/>
      <c r="AJ23" s="225"/>
      <c r="AK23" s="225"/>
      <c r="AL23" s="225"/>
      <c r="AM23" s="225"/>
      <c r="AN23" s="225"/>
      <c r="AP23" s="225"/>
    </row>
    <row r="24" spans="1:42" ht="35.25" customHeight="1" x14ac:dyDescent="0.25">
      <c r="A24" s="1082" t="s">
        <v>746</v>
      </c>
      <c r="B24" s="743" t="s">
        <v>747</v>
      </c>
      <c r="C24" s="528" t="s">
        <v>773</v>
      </c>
      <c r="D24" s="743" t="s">
        <v>94</v>
      </c>
      <c r="E24" s="528" t="s">
        <v>774</v>
      </c>
      <c r="F24" s="528" t="s">
        <v>775</v>
      </c>
      <c r="G24" s="1083" t="s">
        <v>5</v>
      </c>
      <c r="H24" s="512" t="s">
        <v>24</v>
      </c>
      <c r="I24" s="227" t="str">
        <f t="shared" ref="I24" si="18">CONCATENATE(G24,H24)</f>
        <v>RARA VEZMODERADO</v>
      </c>
      <c r="J24" s="1054" t="str">
        <f t="shared" ref="J24" si="19">I25</f>
        <v>1. MODERADO</v>
      </c>
      <c r="K24" s="1080" t="s">
        <v>776</v>
      </c>
      <c r="L24" s="228" t="s">
        <v>99</v>
      </c>
      <c r="M24" s="229" t="s">
        <v>9</v>
      </c>
      <c r="N24" s="230">
        <f>IF(M24="ASIGNADO",15,IF(M24="NO ASIGNADO",0,""))</f>
        <v>15</v>
      </c>
      <c r="O24" s="1059">
        <f t="shared" ref="O24" si="20">SUM(N24:N30)</f>
        <v>100</v>
      </c>
      <c r="P24" s="1051" t="s">
        <v>73</v>
      </c>
      <c r="Q24" s="1074">
        <f t="shared" ref="Q24" si="21">IF(Q27="DÉBIL",0,IF(Q27="MODERADO",50,IF(Q27="FUERTE",100,"")))</f>
        <v>100</v>
      </c>
      <c r="R24" s="1062"/>
      <c r="S24" s="416" t="s">
        <v>100</v>
      </c>
      <c r="T24" s="416" t="s">
        <v>100</v>
      </c>
      <c r="U24" s="743" t="s">
        <v>411</v>
      </c>
      <c r="V24" s="1054" t="s">
        <v>102</v>
      </c>
      <c r="W24" s="740" t="s">
        <v>290</v>
      </c>
      <c r="X24" s="1077" t="s">
        <v>777</v>
      </c>
      <c r="Y24" s="1077" t="s">
        <v>778</v>
      </c>
      <c r="Z24" s="1064" t="s">
        <v>435</v>
      </c>
      <c r="AA24" s="1071" t="s">
        <v>117</v>
      </c>
      <c r="AB24" s="493" t="s">
        <v>779</v>
      </c>
      <c r="AC24" s="740"/>
      <c r="AD24" s="1077" t="s">
        <v>780</v>
      </c>
      <c r="AE24" s="1071" t="s">
        <v>756</v>
      </c>
      <c r="AF24" s="1072" t="s">
        <v>781</v>
      </c>
      <c r="AG24" s="1073" t="s">
        <v>782</v>
      </c>
      <c r="AH24" s="225"/>
      <c r="AI24" s="225"/>
      <c r="AJ24" s="225"/>
      <c r="AK24" s="225"/>
      <c r="AL24" s="225"/>
      <c r="AM24" s="225"/>
      <c r="AN24" s="225"/>
      <c r="AP24" s="225"/>
    </row>
    <row r="25" spans="1:42" ht="35.25" customHeight="1" x14ac:dyDescent="0.25">
      <c r="A25" s="1082"/>
      <c r="B25" s="743"/>
      <c r="C25" s="528"/>
      <c r="D25" s="743"/>
      <c r="E25" s="528"/>
      <c r="F25" s="528"/>
      <c r="G25" s="1083"/>
      <c r="H25" s="512"/>
      <c r="I25" s="227" t="str">
        <f t="shared" ref="I25" si="22">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MODERADO</v>
      </c>
      <c r="J25" s="1055"/>
      <c r="K25" s="726"/>
      <c r="L25" s="231" t="s">
        <v>115</v>
      </c>
      <c r="M25" s="232" t="s">
        <v>22</v>
      </c>
      <c r="N25" s="233">
        <f>IF(M25="ADECUADO",15,IF(M25="INADECUADO",0,""))</f>
        <v>15</v>
      </c>
      <c r="O25" s="1060"/>
      <c r="P25" s="1046"/>
      <c r="Q25" s="1074"/>
      <c r="R25" s="1063"/>
      <c r="S25" s="416"/>
      <c r="T25" s="416"/>
      <c r="U25" s="743"/>
      <c r="V25" s="1055"/>
      <c r="W25" s="740"/>
      <c r="X25" s="1077"/>
      <c r="Y25" s="1077"/>
      <c r="Z25" s="1064"/>
      <c r="AA25" s="1071"/>
      <c r="AB25" s="1078"/>
      <c r="AC25" s="740"/>
      <c r="AD25" s="1077"/>
      <c r="AE25" s="1071"/>
      <c r="AF25" s="1072"/>
      <c r="AG25" s="1073"/>
      <c r="AH25" s="225"/>
      <c r="AI25" s="225"/>
      <c r="AJ25" s="225"/>
      <c r="AK25" s="225"/>
      <c r="AL25" s="225"/>
      <c r="AM25" s="225"/>
      <c r="AN25" s="225"/>
      <c r="AP25" s="225"/>
    </row>
    <row r="26" spans="1:42" ht="35.25" customHeight="1" x14ac:dyDescent="0.25">
      <c r="A26" s="1082"/>
      <c r="B26" s="743"/>
      <c r="C26" s="528"/>
      <c r="D26" s="743"/>
      <c r="E26" s="528"/>
      <c r="F26" s="528"/>
      <c r="G26" s="1083"/>
      <c r="H26" s="512"/>
      <c r="I26" s="227" t="str">
        <f t="shared" ref="I26" si="23">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MODERADO</v>
      </c>
      <c r="J26" s="1055"/>
      <c r="K26" s="726"/>
      <c r="L26" s="234" t="s">
        <v>119</v>
      </c>
      <c r="M26" s="232" t="s">
        <v>120</v>
      </c>
      <c r="N26" s="233">
        <f>IF(M26="OPORTUNA",15,IF(M26="INOPORTUNA",0,""))</f>
        <v>15</v>
      </c>
      <c r="O26" s="1060"/>
      <c r="P26" s="1046"/>
      <c r="Q26" s="1074"/>
      <c r="R26" s="1063"/>
      <c r="S26" s="235" t="s">
        <v>121</v>
      </c>
      <c r="T26" s="235" t="s">
        <v>122</v>
      </c>
      <c r="U26" s="743"/>
      <c r="V26" s="1055"/>
      <c r="W26" s="740"/>
      <c r="X26" s="1077"/>
      <c r="Y26" s="1077"/>
      <c r="Z26" s="1064"/>
      <c r="AA26" s="1071"/>
      <c r="AB26" s="1078"/>
      <c r="AC26" s="740"/>
      <c r="AD26" s="1077"/>
      <c r="AE26" s="1071"/>
      <c r="AF26" s="1072"/>
      <c r="AG26" s="1073"/>
      <c r="AH26" s="225"/>
      <c r="AI26" s="225"/>
      <c r="AJ26" s="225"/>
      <c r="AK26" s="225"/>
      <c r="AL26" s="225"/>
      <c r="AM26" s="225"/>
      <c r="AN26" s="225"/>
      <c r="AP26" s="225"/>
    </row>
    <row r="27" spans="1:42" ht="35.25" customHeight="1" x14ac:dyDescent="0.25">
      <c r="A27" s="1082"/>
      <c r="B27" s="743"/>
      <c r="C27" s="528"/>
      <c r="D27" s="743"/>
      <c r="E27" s="236" t="s">
        <v>128</v>
      </c>
      <c r="F27" s="528"/>
      <c r="G27" s="1083"/>
      <c r="H27" s="512"/>
      <c r="I27" s="227"/>
      <c r="J27" s="1055"/>
      <c r="K27" s="726"/>
      <c r="L27" s="231" t="s">
        <v>129</v>
      </c>
      <c r="M27" s="232" t="s">
        <v>130</v>
      </c>
      <c r="N27" s="233">
        <f>IF(M27="PREVENIR",15,IF(M27="DETECTAR",10,IF(M27="NO ES UN CONTROL",0,"")))</f>
        <v>15</v>
      </c>
      <c r="O27" s="1040" t="str">
        <f t="shared" ref="O27" si="24">IF(O24&lt;86,"DÉBIL",IF(O24&lt;96,"MODERADO",IF(O24&lt;101,"FUERTE","")))</f>
        <v>FUERTE</v>
      </c>
      <c r="P27" s="1046"/>
      <c r="Q27" s="1074" t="str">
        <f t="shared" ref="Q27" si="25">IF(AND(O27="FUERTE",P24="FUERTE (SIEMPRE SE EJECUTA)"),"FUERTE",IF(OR(O27="DÉBIL",P24="DÉBIL (NO SE EJECUTA)"),"DÉBIL",IF(OR(O27="MODERADO",P24="MODERADO (ALGUNAS VECES)"),"MODERADO")))</f>
        <v>FUERTE</v>
      </c>
      <c r="R27" s="1046" t="str">
        <f t="shared" ref="R27" si="26">IF(AND(O27="FUERTE",P24="FUERTE (SIEMPRE SE EJECUTA)"),"NO","SÍ")</f>
        <v>NO</v>
      </c>
      <c r="S27" s="1075">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27" s="1048">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27" s="743"/>
      <c r="V27" s="1055"/>
      <c r="W27" s="740"/>
      <c r="X27" s="1077"/>
      <c r="Y27" s="1077"/>
      <c r="Z27" s="1064"/>
      <c r="AA27" s="1071"/>
      <c r="AB27" s="1078"/>
      <c r="AC27" s="740"/>
      <c r="AD27" s="1077"/>
      <c r="AE27" s="1071"/>
      <c r="AF27" s="1076" t="s">
        <v>783</v>
      </c>
      <c r="AG27" s="1073"/>
      <c r="AH27" s="225"/>
      <c r="AI27" s="225"/>
      <c r="AJ27" s="225"/>
      <c r="AK27" s="225"/>
      <c r="AL27" s="225"/>
      <c r="AM27" s="225"/>
      <c r="AN27" s="225"/>
      <c r="AP27" s="225"/>
    </row>
    <row r="28" spans="1:42" ht="89.25" customHeight="1" x14ac:dyDescent="0.25">
      <c r="A28" s="1082"/>
      <c r="B28" s="743"/>
      <c r="C28" s="528"/>
      <c r="D28" s="743"/>
      <c r="E28" s="528" t="s">
        <v>784</v>
      </c>
      <c r="F28" s="528"/>
      <c r="G28" s="1083"/>
      <c r="H28" s="512"/>
      <c r="I28" s="227"/>
      <c r="J28" s="1055"/>
      <c r="K28" s="726"/>
      <c r="L28" s="231" t="s">
        <v>135</v>
      </c>
      <c r="M28" s="232" t="s">
        <v>34</v>
      </c>
      <c r="N28" s="233">
        <f>IF(M28="CONFIABLE",15,IF(M28="NO CONFIABLE",0,""))</f>
        <v>15</v>
      </c>
      <c r="O28" s="1041"/>
      <c r="P28" s="1046"/>
      <c r="Q28" s="1074"/>
      <c r="R28" s="1046"/>
      <c r="S28" s="1075"/>
      <c r="T28" s="1049"/>
      <c r="U28" s="743"/>
      <c r="V28" s="1055"/>
      <c r="W28" s="740"/>
      <c r="X28" s="1077"/>
      <c r="Y28" s="1077"/>
      <c r="Z28" s="237" t="s">
        <v>136</v>
      </c>
      <c r="AA28" s="1071"/>
      <c r="AB28" s="1078"/>
      <c r="AC28" s="740"/>
      <c r="AD28" s="1077"/>
      <c r="AE28" s="1071"/>
      <c r="AF28" s="1076"/>
      <c r="AG28" s="1073"/>
      <c r="AH28" s="225"/>
      <c r="AI28" s="225"/>
      <c r="AJ28" s="225"/>
      <c r="AK28" s="225"/>
      <c r="AL28" s="225"/>
      <c r="AM28" s="225"/>
      <c r="AN28" s="225"/>
      <c r="AP28" s="225"/>
    </row>
    <row r="29" spans="1:42" ht="35.25" customHeight="1" x14ac:dyDescent="0.25">
      <c r="A29" s="1082"/>
      <c r="B29" s="743"/>
      <c r="C29" s="528"/>
      <c r="D29" s="743"/>
      <c r="E29" s="528"/>
      <c r="F29" s="528"/>
      <c r="G29" s="1083"/>
      <c r="H29" s="512"/>
      <c r="I29" s="227"/>
      <c r="J29" s="1055"/>
      <c r="K29" s="726"/>
      <c r="L29" s="231" t="s">
        <v>140</v>
      </c>
      <c r="M29" s="232" t="s">
        <v>43</v>
      </c>
      <c r="N29" s="233">
        <f>IF(M29="SE INVESTIGAN Y SE RESUELVEN OPORTUNAMENTE",15,IF(M29="NO SE INVESTIGAN Y SE RESUELVEN OPORTUNAMENTE",0,""))</f>
        <v>15</v>
      </c>
      <c r="O29" s="1041"/>
      <c r="P29" s="1046"/>
      <c r="Q29" s="1074"/>
      <c r="R29" s="1046"/>
      <c r="S29" s="1075"/>
      <c r="T29" s="1049"/>
      <c r="U29" s="743"/>
      <c r="V29" s="1055"/>
      <c r="W29" s="740"/>
      <c r="X29" s="1077"/>
      <c r="Y29" s="1077"/>
      <c r="Z29" s="1064" t="s">
        <v>270</v>
      </c>
      <c r="AA29" s="1071"/>
      <c r="AB29" s="1078"/>
      <c r="AC29" s="740"/>
      <c r="AD29" s="1077"/>
      <c r="AE29" s="1071"/>
      <c r="AF29" s="1076"/>
      <c r="AG29" s="1073"/>
      <c r="AH29" s="225"/>
      <c r="AI29" s="225"/>
      <c r="AJ29" s="225"/>
      <c r="AK29" s="225"/>
      <c r="AL29" s="225"/>
      <c r="AM29" s="225"/>
      <c r="AN29" s="225"/>
      <c r="AP29" s="225"/>
    </row>
    <row r="30" spans="1:42" ht="146.25" customHeight="1" thickBot="1" x14ac:dyDescent="0.3">
      <c r="A30" s="1082"/>
      <c r="B30" s="743"/>
      <c r="C30" s="528"/>
      <c r="D30" s="743"/>
      <c r="E30" s="528"/>
      <c r="F30" s="528"/>
      <c r="G30" s="1084"/>
      <c r="H30" s="1068"/>
      <c r="I30" s="227"/>
      <c r="J30" s="1055"/>
      <c r="K30" s="1081"/>
      <c r="L30" s="238" t="s">
        <v>143</v>
      </c>
      <c r="M30" s="239" t="s">
        <v>54</v>
      </c>
      <c r="N30" s="240">
        <f>IF(M30="COMPLETA",10,IF(M30="INCOMPLETA",5,IF(M30="NO EXISTE",0,"")))</f>
        <v>10</v>
      </c>
      <c r="O30" s="1041"/>
      <c r="P30" s="1047"/>
      <c r="Q30" s="1043"/>
      <c r="R30" s="1047"/>
      <c r="S30" s="1048"/>
      <c r="T30" s="1049"/>
      <c r="U30" s="734"/>
      <c r="V30" s="1055"/>
      <c r="W30" s="1079"/>
      <c r="X30" s="1077"/>
      <c r="Y30" s="1077"/>
      <c r="Z30" s="1064"/>
      <c r="AA30" s="1071"/>
      <c r="AB30" s="1078"/>
      <c r="AC30" s="740"/>
      <c r="AD30" s="1077"/>
      <c r="AE30" s="1071"/>
      <c r="AF30" s="1076"/>
      <c r="AG30" s="1073"/>
      <c r="AH30" s="225"/>
      <c r="AI30" s="225"/>
      <c r="AJ30" s="225"/>
      <c r="AK30" s="225"/>
      <c r="AL30" s="225"/>
      <c r="AM30" s="225"/>
      <c r="AN30" s="225"/>
      <c r="AP30" s="225"/>
    </row>
    <row r="31" spans="1:42" ht="44.25" hidden="1" customHeight="1" x14ac:dyDescent="0.25">
      <c r="A31" s="1065" t="s">
        <v>746</v>
      </c>
      <c r="B31" s="734" t="s">
        <v>747</v>
      </c>
      <c r="C31" s="739"/>
      <c r="D31" s="734" t="s">
        <v>94</v>
      </c>
      <c r="E31" s="739"/>
      <c r="F31" s="717"/>
      <c r="G31" s="1068" t="s">
        <v>37</v>
      </c>
      <c r="H31" s="1068" t="s">
        <v>24</v>
      </c>
      <c r="I31" s="227" t="str">
        <f>CONCATENATE(G31,H31)</f>
        <v>CASI SEGUROMODERADO</v>
      </c>
      <c r="J31" s="1054" t="str">
        <f>I32</f>
        <v>7. EXTREMO</v>
      </c>
      <c r="K31" s="705"/>
      <c r="L31" s="228" t="s">
        <v>99</v>
      </c>
      <c r="M31" s="229" t="s">
        <v>9</v>
      </c>
      <c r="N31" s="230">
        <f>IF(M31="ASIGNADO",15,IF(M31="NO ASIGNADO",0,""))</f>
        <v>15</v>
      </c>
      <c r="O31" s="1059">
        <f>SUM(N31:N37)</f>
        <v>100</v>
      </c>
      <c r="P31" s="1051" t="s">
        <v>73</v>
      </c>
      <c r="Q31" s="1043">
        <f>IF(Q34="DÉBIL",0,IF(Q34="MODERADO",50,IF(Q34="FUERTE",100,"")))</f>
        <v>100</v>
      </c>
      <c r="R31" s="1062"/>
      <c r="S31" s="1051" t="s">
        <v>100</v>
      </c>
      <c r="T31" s="1051" t="s">
        <v>100</v>
      </c>
      <c r="U31" s="734" t="s">
        <v>411</v>
      </c>
      <c r="V31" s="1052" t="s">
        <v>102</v>
      </c>
      <c r="W31" s="717"/>
      <c r="X31" s="698"/>
      <c r="Y31" s="698"/>
      <c r="Z31" s="698"/>
      <c r="AA31" s="735" t="s">
        <v>117</v>
      </c>
      <c r="AB31" s="698"/>
      <c r="AC31" s="698"/>
      <c r="AD31" s="698"/>
      <c r="AE31" s="706" t="s">
        <v>412</v>
      </c>
      <c r="AF31" s="698" t="s">
        <v>785</v>
      </c>
      <c r="AG31" s="698"/>
      <c r="AH31" s="88" t="s">
        <v>112</v>
      </c>
      <c r="AI31" s="88" t="s">
        <v>113</v>
      </c>
      <c r="AJ31" s="88" t="s">
        <v>24</v>
      </c>
      <c r="AK31" s="88" t="s">
        <v>77</v>
      </c>
      <c r="AL31" s="88" t="s">
        <v>24</v>
      </c>
      <c r="AN31" s="88" t="s">
        <v>106</v>
      </c>
      <c r="AO31" s="88" t="s">
        <v>114</v>
      </c>
    </row>
    <row r="32" spans="1:42" ht="44.25" hidden="1" customHeight="1" x14ac:dyDescent="0.25">
      <c r="A32" s="1066"/>
      <c r="B32" s="735"/>
      <c r="C32" s="730"/>
      <c r="D32" s="735"/>
      <c r="E32" s="730"/>
      <c r="F32" s="698"/>
      <c r="G32" s="1069"/>
      <c r="H32" s="1069"/>
      <c r="I32" s="227"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7. EXTREMO</v>
      </c>
      <c r="J32" s="1055"/>
      <c r="K32" s="1057"/>
      <c r="L32" s="231" t="s">
        <v>115</v>
      </c>
      <c r="M32" s="232" t="s">
        <v>22</v>
      </c>
      <c r="N32" s="233">
        <f>IF(M32="ADECUADO",15,IF(M32="INADECUADO",0,""))</f>
        <v>15</v>
      </c>
      <c r="O32" s="1060"/>
      <c r="P32" s="1046"/>
      <c r="Q32" s="1044"/>
      <c r="R32" s="1063"/>
      <c r="S32" s="1047"/>
      <c r="T32" s="1047"/>
      <c r="U32" s="735"/>
      <c r="V32" s="1053"/>
      <c r="W32" s="698"/>
      <c r="X32" s="698"/>
      <c r="Y32" s="698"/>
      <c r="Z32" s="698"/>
      <c r="AA32" s="735"/>
      <c r="AB32" s="698"/>
      <c r="AC32" s="698"/>
      <c r="AD32" s="698"/>
      <c r="AE32" s="706"/>
      <c r="AF32" s="698"/>
      <c r="AG32" s="698"/>
      <c r="AH32" s="88" t="s">
        <v>100</v>
      </c>
      <c r="AI32" s="88" t="s">
        <v>116</v>
      </c>
      <c r="AL32" s="88" t="s">
        <v>97</v>
      </c>
      <c r="AN32" s="88" t="s">
        <v>117</v>
      </c>
      <c r="AO32" s="88" t="s">
        <v>118</v>
      </c>
    </row>
    <row r="33" spans="1:42" ht="44.25" hidden="1" customHeight="1" x14ac:dyDescent="0.25">
      <c r="A33" s="1066"/>
      <c r="B33" s="735"/>
      <c r="C33" s="730"/>
      <c r="D33" s="735"/>
      <c r="E33" s="731"/>
      <c r="F33" s="698"/>
      <c r="G33" s="1069"/>
      <c r="H33" s="1069"/>
      <c r="I33" s="227"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EXTREMO</v>
      </c>
      <c r="J33" s="1055"/>
      <c r="K33" s="1057"/>
      <c r="L33" s="88" t="s">
        <v>119</v>
      </c>
      <c r="M33" s="232" t="s">
        <v>120</v>
      </c>
      <c r="N33" s="233">
        <f>IF(M33="OPORTUNA",15,IF(M33="INOPORTUNA",0,""))</f>
        <v>15</v>
      </c>
      <c r="O33" s="1061"/>
      <c r="P33" s="1046"/>
      <c r="Q33" s="1045"/>
      <c r="R33" s="1063"/>
      <c r="S33" s="235" t="s">
        <v>121</v>
      </c>
      <c r="T33" s="235" t="s">
        <v>122</v>
      </c>
      <c r="U33" s="735"/>
      <c r="V33" s="1053"/>
      <c r="W33" s="698"/>
      <c r="X33" s="698"/>
      <c r="Y33" s="698"/>
      <c r="Z33" s="698"/>
      <c r="AA33" s="735"/>
      <c r="AB33" s="698"/>
      <c r="AC33" s="698"/>
      <c r="AD33" s="698"/>
      <c r="AE33" s="706"/>
      <c r="AF33" s="699"/>
      <c r="AG33" s="698"/>
      <c r="AH33" s="88" t="s">
        <v>102</v>
      </c>
      <c r="AI33" s="88" t="s">
        <v>123</v>
      </c>
      <c r="AJ33" s="88" t="s">
        <v>124</v>
      </c>
      <c r="AK33" s="88" t="s">
        <v>125</v>
      </c>
      <c r="AL33" s="88" t="s">
        <v>126</v>
      </c>
      <c r="AO33" s="88" t="s">
        <v>127</v>
      </c>
    </row>
    <row r="34" spans="1:42" ht="44.25" hidden="1" customHeight="1" x14ac:dyDescent="0.25">
      <c r="A34" s="1066"/>
      <c r="B34" s="735"/>
      <c r="C34" s="730"/>
      <c r="D34" s="735"/>
      <c r="E34" s="236" t="s">
        <v>128</v>
      </c>
      <c r="F34" s="698"/>
      <c r="G34" s="1069"/>
      <c r="H34" s="1069"/>
      <c r="I34" s="227"/>
      <c r="J34" s="1055"/>
      <c r="K34" s="1057"/>
      <c r="L34" s="231" t="s">
        <v>194</v>
      </c>
      <c r="M34" s="232" t="s">
        <v>130</v>
      </c>
      <c r="N34" s="233">
        <f>IF(M34="PREVENIR",15,IF(M34="DETECTAR",10,IF(M34="NO ES UN CONTROL",0,"")))</f>
        <v>15</v>
      </c>
      <c r="O34" s="1040" t="str">
        <f>IF(O31&lt;86,"DÉBIL",IF(O31&lt;96,"MODERADO",IF(O31&lt;101,"FUERTE","")))</f>
        <v>FUERTE</v>
      </c>
      <c r="P34" s="1046"/>
      <c r="Q34" s="1043" t="str">
        <f>IF(AND(O34="FUERTE",P31="FUERTE (SIEMPRE SE EJECUTA)"),"FUERTE",IF(OR(O34="DÉBIL",P31="DÉBIL (NO SE EJECUTA)"),"DÉBIL",IF(OR(O34="MODERADO",P31="MODERADO (ALGUNAS VECES)"),"MODERADO")))</f>
        <v>FUERTE</v>
      </c>
      <c r="R34" s="1046" t="str">
        <f>IF(AND(O34="FUERTE",P31="FUERTE (SIEMPRE SE EJECUTA)"),"NO","SÍ")</f>
        <v>NO</v>
      </c>
      <c r="S34" s="1048">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34" s="1048">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34" s="735"/>
      <c r="V34" s="1053"/>
      <c r="W34" s="698"/>
      <c r="X34" s="698"/>
      <c r="Y34" s="698"/>
      <c r="Z34" s="699"/>
      <c r="AA34" s="735"/>
      <c r="AB34" s="698"/>
      <c r="AC34" s="698"/>
      <c r="AD34" s="698"/>
      <c r="AE34" s="706"/>
      <c r="AF34" s="717" t="s">
        <v>786</v>
      </c>
      <c r="AG34" s="698"/>
      <c r="AH34" s="88" t="s">
        <v>100</v>
      </c>
      <c r="AJ34" s="88" t="s">
        <v>94</v>
      </c>
      <c r="AK34" s="88" t="s">
        <v>132</v>
      </c>
      <c r="AO34" s="88" t="s">
        <v>133</v>
      </c>
    </row>
    <row r="35" spans="1:42" ht="44.25" hidden="1" customHeight="1" x14ac:dyDescent="0.25">
      <c r="A35" s="1066"/>
      <c r="B35" s="735"/>
      <c r="C35" s="730"/>
      <c r="D35" s="735"/>
      <c r="E35" s="739"/>
      <c r="F35" s="698"/>
      <c r="G35" s="1069"/>
      <c r="H35" s="1069"/>
      <c r="I35" s="227"/>
      <c r="J35" s="1055"/>
      <c r="K35" s="1057"/>
      <c r="L35" s="231" t="s">
        <v>135</v>
      </c>
      <c r="M35" s="232" t="s">
        <v>34</v>
      </c>
      <c r="N35" s="233">
        <f>IF(M35="CONFIABLE",15,IF(M35="NO CONFIABLE",0,""))</f>
        <v>15</v>
      </c>
      <c r="O35" s="1041"/>
      <c r="P35" s="1046"/>
      <c r="Q35" s="1044"/>
      <c r="R35" s="1046"/>
      <c r="S35" s="1049"/>
      <c r="T35" s="1049"/>
      <c r="U35" s="735"/>
      <c r="V35" s="1053"/>
      <c r="W35" s="698"/>
      <c r="X35" s="698"/>
      <c r="Y35" s="698"/>
      <c r="Z35" s="241" t="s">
        <v>136</v>
      </c>
      <c r="AA35" s="735"/>
      <c r="AB35" s="698"/>
      <c r="AC35" s="698"/>
      <c r="AD35" s="698"/>
      <c r="AE35" s="706"/>
      <c r="AF35" s="698"/>
      <c r="AG35" s="698"/>
      <c r="AH35" s="88" t="s">
        <v>137</v>
      </c>
      <c r="AJ35" s="88" t="s">
        <v>138</v>
      </c>
      <c r="AK35" s="88" t="s">
        <v>130</v>
      </c>
      <c r="AL35" s="88" t="s">
        <v>139</v>
      </c>
      <c r="AO35" s="88" t="s">
        <v>101</v>
      </c>
    </row>
    <row r="36" spans="1:42" ht="44.25" hidden="1" customHeight="1" x14ac:dyDescent="0.25">
      <c r="A36" s="1066"/>
      <c r="B36" s="735"/>
      <c r="C36" s="730"/>
      <c r="D36" s="735"/>
      <c r="E36" s="730"/>
      <c r="F36" s="698"/>
      <c r="G36" s="1069"/>
      <c r="H36" s="1069"/>
      <c r="I36" s="227"/>
      <c r="J36" s="1055"/>
      <c r="K36" s="1057"/>
      <c r="L36" s="231" t="s">
        <v>140</v>
      </c>
      <c r="M36" s="232" t="s">
        <v>43</v>
      </c>
      <c r="N36" s="233">
        <f>IF(M36="SE INVESTIGAN Y SE RESUELVEN OPORTUNAMENTE",15,IF(M36="NO SE INVESTIGAN Y SE RESUELVEN OPORTUNAMENTE",0,""))</f>
        <v>15</v>
      </c>
      <c r="O36" s="1041"/>
      <c r="P36" s="1046"/>
      <c r="Q36" s="1044"/>
      <c r="R36" s="1046"/>
      <c r="S36" s="1049"/>
      <c r="T36" s="1049"/>
      <c r="U36" s="735"/>
      <c r="V36" s="1053"/>
      <c r="W36" s="698"/>
      <c r="X36" s="698"/>
      <c r="Y36" s="698"/>
      <c r="Z36" s="717"/>
      <c r="AA36" s="735"/>
      <c r="AB36" s="698"/>
      <c r="AC36" s="698"/>
      <c r="AD36" s="698"/>
      <c r="AE36" s="706"/>
      <c r="AF36" s="698"/>
      <c r="AG36" s="698"/>
      <c r="AH36" s="88" t="s">
        <v>116</v>
      </c>
      <c r="AO36" s="88" t="s">
        <v>142</v>
      </c>
    </row>
    <row r="37" spans="1:42" ht="44.25" hidden="1" customHeight="1" x14ac:dyDescent="0.25">
      <c r="A37" s="1067"/>
      <c r="B37" s="736"/>
      <c r="C37" s="731"/>
      <c r="D37" s="736"/>
      <c r="E37" s="731"/>
      <c r="F37" s="699"/>
      <c r="G37" s="1070"/>
      <c r="H37" s="1070"/>
      <c r="I37" s="227"/>
      <c r="J37" s="1056"/>
      <c r="K37" s="1058"/>
      <c r="L37" s="238" t="s">
        <v>143</v>
      </c>
      <c r="M37" s="239" t="s">
        <v>54</v>
      </c>
      <c r="N37" s="240">
        <f>IF(M37="COMPLETA",10,IF(M37="INCOMPLETA",5,IF(M37="NO EXISTE",0,"")))</f>
        <v>10</v>
      </c>
      <c r="O37" s="1042"/>
      <c r="P37" s="1047"/>
      <c r="Q37" s="1045"/>
      <c r="R37" s="1047"/>
      <c r="S37" s="1050"/>
      <c r="T37" s="1050"/>
      <c r="U37" s="736"/>
      <c r="V37" s="552"/>
      <c r="W37" s="699"/>
      <c r="X37" s="699"/>
      <c r="Y37" s="699"/>
      <c r="Z37" s="699"/>
      <c r="AA37" s="736"/>
      <c r="AB37" s="699"/>
      <c r="AC37" s="699"/>
      <c r="AD37" s="699"/>
      <c r="AE37" s="707"/>
      <c r="AF37" s="699"/>
      <c r="AG37" s="699"/>
      <c r="AO37" s="88" t="s">
        <v>144</v>
      </c>
    </row>
    <row r="38" spans="1:42" ht="45" x14ac:dyDescent="0.25">
      <c r="A38" s="1034" t="s">
        <v>145</v>
      </c>
      <c r="B38" s="1034"/>
      <c r="C38" s="1034"/>
      <c r="D38" s="1034"/>
      <c r="E38" s="1034"/>
      <c r="F38" s="1034"/>
      <c r="G38" s="1034"/>
      <c r="H38" s="1034"/>
      <c r="I38" s="1034"/>
      <c r="J38" s="1034"/>
      <c r="K38" s="1034"/>
      <c r="L38" s="1034"/>
      <c r="M38" s="1034"/>
      <c r="N38" s="1034"/>
      <c r="O38" s="1034"/>
      <c r="P38" s="1034"/>
      <c r="Q38" s="1034"/>
      <c r="R38" s="1034"/>
      <c r="S38" s="1034"/>
      <c r="T38" s="1034"/>
      <c r="U38" s="1034"/>
      <c r="V38" s="1034"/>
      <c r="W38" s="1034"/>
      <c r="X38" s="1034"/>
      <c r="Y38" s="1034"/>
      <c r="Z38" s="1034"/>
      <c r="AA38" s="1034"/>
      <c r="AB38" s="1034"/>
      <c r="AC38" s="1034"/>
      <c r="AD38" s="1034"/>
      <c r="AE38" s="1034"/>
      <c r="AF38" s="1034"/>
      <c r="AG38" s="1034"/>
      <c r="AO38" s="88" t="s">
        <v>146</v>
      </c>
    </row>
    <row r="39" spans="1:42" ht="30" customHeight="1" x14ac:dyDescent="0.25">
      <c r="A39" s="1033" t="s">
        <v>147</v>
      </c>
      <c r="B39" s="1033"/>
      <c r="C39" s="1033"/>
      <c r="D39" s="1033"/>
      <c r="E39" s="1033"/>
      <c r="F39" s="1033"/>
      <c r="G39" s="1033"/>
      <c r="H39" s="1033"/>
      <c r="I39" s="1033"/>
      <c r="J39" s="1033"/>
      <c r="K39" s="1033"/>
      <c r="L39" s="1033"/>
      <c r="M39" s="1033"/>
      <c r="N39" s="1033"/>
      <c r="O39" s="1033"/>
      <c r="P39" s="1033"/>
      <c r="Q39" s="1033"/>
      <c r="R39" s="1033"/>
      <c r="S39" s="1033"/>
      <c r="T39" s="1033"/>
      <c r="U39" s="1033"/>
      <c r="V39" s="1033"/>
      <c r="W39" s="1033"/>
      <c r="X39" s="1033"/>
      <c r="Y39" s="1033"/>
      <c r="Z39" s="1033"/>
      <c r="AA39" s="1033"/>
      <c r="AB39" s="1033"/>
      <c r="AC39" s="1033"/>
      <c r="AD39" s="1033"/>
      <c r="AE39" s="1033"/>
      <c r="AF39" s="1033"/>
      <c r="AG39" s="1033"/>
      <c r="AO39" s="88" t="s">
        <v>148</v>
      </c>
    </row>
    <row r="40" spans="1:42" ht="30" customHeight="1" x14ac:dyDescent="0.25">
      <c r="A40" s="1038" t="s">
        <v>149</v>
      </c>
      <c r="B40" s="1038"/>
      <c r="C40" s="1038" t="s">
        <v>150</v>
      </c>
      <c r="D40" s="1038"/>
      <c r="E40" s="1038"/>
      <c r="F40" s="1038"/>
      <c r="G40" s="1038"/>
      <c r="H40" s="1038"/>
      <c r="I40" s="1038"/>
      <c r="J40" s="1038"/>
      <c r="K40" s="1038"/>
      <c r="L40" s="1038"/>
      <c r="M40" s="1038"/>
      <c r="N40" s="1038"/>
      <c r="O40" s="1038"/>
      <c r="P40" s="1038"/>
      <c r="Q40" s="1038"/>
      <c r="R40" s="1038"/>
      <c r="S40" s="1038"/>
      <c r="T40" s="1038"/>
      <c r="U40" s="1038"/>
      <c r="V40" s="1038"/>
      <c r="W40" s="1038"/>
      <c r="X40" s="1038"/>
      <c r="Y40" s="1038"/>
      <c r="Z40" s="1038" t="s">
        <v>151</v>
      </c>
      <c r="AA40" s="1038"/>
      <c r="AB40" s="1038"/>
      <c r="AC40" s="1038"/>
      <c r="AD40" s="1039" t="s">
        <v>152</v>
      </c>
      <c r="AE40" s="1039"/>
      <c r="AF40" s="1039"/>
      <c r="AG40" s="1039"/>
      <c r="AO40" s="88" t="s">
        <v>153</v>
      </c>
    </row>
    <row r="41" spans="1:42" ht="30" customHeight="1" x14ac:dyDescent="0.25">
      <c r="A41" s="684">
        <v>1</v>
      </c>
      <c r="B41" s="685"/>
      <c r="C41" s="1034" t="s">
        <v>787</v>
      </c>
      <c r="D41" s="1034"/>
      <c r="E41" s="1034"/>
      <c r="F41" s="1034"/>
      <c r="G41" s="1034"/>
      <c r="H41" s="1034"/>
      <c r="I41" s="1034"/>
      <c r="J41" s="1034"/>
      <c r="K41" s="1034"/>
      <c r="L41" s="1034"/>
      <c r="M41" s="1034"/>
      <c r="N41" s="1034"/>
      <c r="O41" s="1034"/>
      <c r="P41" s="1034"/>
      <c r="Q41" s="1034"/>
      <c r="R41" s="1034"/>
      <c r="S41" s="1034"/>
      <c r="T41" s="1034"/>
      <c r="U41" s="1034"/>
      <c r="V41" s="1034"/>
      <c r="W41" s="1034"/>
      <c r="X41" s="1034"/>
      <c r="Y41" s="1034"/>
      <c r="Z41" s="1035">
        <v>43853</v>
      </c>
      <c r="AA41" s="1036"/>
      <c r="AB41" s="1036"/>
      <c r="AC41" s="1037"/>
      <c r="AD41" s="708" t="s">
        <v>788</v>
      </c>
      <c r="AE41" s="708"/>
      <c r="AF41" s="708"/>
      <c r="AG41" s="708"/>
      <c r="AH41" s="242"/>
      <c r="AI41" s="242"/>
      <c r="AJ41" s="242"/>
      <c r="AK41" s="242"/>
      <c r="AL41" s="242"/>
      <c r="AM41" s="242"/>
      <c r="AN41" s="242"/>
      <c r="AO41" s="88" t="s">
        <v>156</v>
      </c>
      <c r="AP41" s="242"/>
    </row>
    <row r="42" spans="1:42" ht="30" customHeight="1" x14ac:dyDescent="0.25">
      <c r="A42" s="684"/>
      <c r="B42" s="685"/>
      <c r="C42" s="743"/>
      <c r="D42" s="743"/>
      <c r="E42" s="743"/>
      <c r="F42" s="743"/>
      <c r="G42" s="743"/>
      <c r="H42" s="743"/>
      <c r="I42" s="743"/>
      <c r="J42" s="743"/>
      <c r="K42" s="743"/>
      <c r="L42" s="743"/>
      <c r="M42" s="743"/>
      <c r="N42" s="743"/>
      <c r="O42" s="743"/>
      <c r="P42" s="743"/>
      <c r="Q42" s="743"/>
      <c r="R42" s="743"/>
      <c r="S42" s="743"/>
      <c r="T42" s="743"/>
      <c r="U42" s="743"/>
      <c r="V42" s="743"/>
      <c r="W42" s="743"/>
      <c r="X42" s="743"/>
      <c r="Y42" s="743"/>
      <c r="Z42" s="697"/>
      <c r="AA42" s="1031"/>
      <c r="AB42" s="1031"/>
      <c r="AC42" s="1032"/>
      <c r="AD42" s="708"/>
      <c r="AE42" s="708"/>
      <c r="AF42" s="708"/>
      <c r="AG42" s="708"/>
      <c r="AH42" s="242"/>
      <c r="AI42" s="242"/>
      <c r="AJ42" s="242"/>
      <c r="AK42" s="242"/>
      <c r="AL42" s="242"/>
      <c r="AM42" s="242"/>
      <c r="AN42" s="242"/>
      <c r="AO42" s="88" t="s">
        <v>158</v>
      </c>
      <c r="AP42" s="242"/>
    </row>
    <row r="43" spans="1:42" ht="30" customHeight="1" x14ac:dyDescent="0.25">
      <c r="A43" s="684"/>
      <c r="B43" s="685"/>
      <c r="C43" s="743"/>
      <c r="D43" s="743"/>
      <c r="E43" s="743"/>
      <c r="F43" s="743"/>
      <c r="G43" s="743"/>
      <c r="H43" s="743"/>
      <c r="I43" s="743"/>
      <c r="J43" s="743"/>
      <c r="K43" s="743"/>
      <c r="L43" s="743"/>
      <c r="M43" s="743"/>
      <c r="N43" s="743"/>
      <c r="O43" s="743"/>
      <c r="P43" s="743"/>
      <c r="Q43" s="743"/>
      <c r="R43" s="743"/>
      <c r="S43" s="743"/>
      <c r="T43" s="743"/>
      <c r="U43" s="743"/>
      <c r="V43" s="743"/>
      <c r="W43" s="743"/>
      <c r="X43" s="743"/>
      <c r="Y43" s="743"/>
      <c r="Z43" s="697"/>
      <c r="AA43" s="1031"/>
      <c r="AB43" s="1031"/>
      <c r="AC43" s="1032"/>
      <c r="AD43" s="708"/>
      <c r="AE43" s="708"/>
      <c r="AF43" s="708"/>
      <c r="AG43" s="708"/>
      <c r="AH43" s="242"/>
      <c r="AI43" s="242"/>
      <c r="AJ43" s="242"/>
      <c r="AK43" s="242"/>
      <c r="AL43" s="242"/>
      <c r="AM43" s="242"/>
      <c r="AN43" s="242"/>
      <c r="AO43" s="88" t="s">
        <v>160</v>
      </c>
      <c r="AP43" s="242"/>
    </row>
    <row r="44" spans="1:42" ht="30" customHeight="1" x14ac:dyDescent="0.25">
      <c r="A44" s="1033" t="s">
        <v>161</v>
      </c>
      <c r="B44" s="1033"/>
      <c r="C44" s="1033"/>
      <c r="D44" s="1033"/>
      <c r="E44" s="1033"/>
      <c r="F44" s="1033"/>
      <c r="G44" s="1033"/>
      <c r="H44" s="1033"/>
      <c r="I44" s="1033"/>
      <c r="J44" s="1033"/>
      <c r="K44" s="1033"/>
      <c r="L44" s="1033"/>
      <c r="M44" s="1033"/>
      <c r="N44" s="1033"/>
      <c r="O44" s="1033"/>
      <c r="P44" s="1033"/>
      <c r="Q44" s="1033"/>
      <c r="R44" s="1033"/>
      <c r="S44" s="1033"/>
      <c r="T44" s="1033"/>
      <c r="U44" s="1033"/>
      <c r="V44" s="1033"/>
      <c r="W44" s="1033"/>
      <c r="X44" s="1033"/>
      <c r="Y44" s="1033"/>
      <c r="Z44" s="1033"/>
      <c r="AA44" s="1033"/>
      <c r="AB44" s="1033"/>
      <c r="AC44" s="1033"/>
      <c r="AD44" s="1033"/>
      <c r="AE44" s="1033"/>
      <c r="AF44" s="1033"/>
      <c r="AG44" s="1033"/>
      <c r="AO44" s="88" t="s">
        <v>162</v>
      </c>
    </row>
    <row r="45" spans="1:42" ht="30" customHeight="1" x14ac:dyDescent="0.25">
      <c r="A45" s="552" t="s">
        <v>152</v>
      </c>
      <c r="B45" s="552"/>
      <c r="C45" s="552"/>
      <c r="D45" s="552"/>
      <c r="E45" s="552"/>
      <c r="F45" s="552"/>
      <c r="G45" s="552" t="s">
        <v>163</v>
      </c>
      <c r="H45" s="552"/>
      <c r="I45" s="552"/>
      <c r="J45" s="552"/>
      <c r="K45" s="552"/>
      <c r="L45" s="552"/>
      <c r="M45" s="553" t="s">
        <v>164</v>
      </c>
      <c r="N45" s="554"/>
      <c r="O45" s="554"/>
      <c r="P45" s="554"/>
      <c r="Q45" s="554"/>
      <c r="R45" s="554"/>
      <c r="S45" s="554"/>
      <c r="T45" s="554"/>
      <c r="U45" s="554"/>
      <c r="V45" s="555"/>
      <c r="W45" s="553" t="s">
        <v>165</v>
      </c>
      <c r="X45" s="554"/>
      <c r="Y45" s="554"/>
      <c r="Z45" s="554"/>
      <c r="AA45" s="555"/>
      <c r="AB45" s="427" t="s">
        <v>789</v>
      </c>
      <c r="AC45" s="427"/>
      <c r="AD45" s="427"/>
      <c r="AE45" s="427"/>
      <c r="AF45" s="427"/>
      <c r="AG45" s="427"/>
      <c r="AH45" s="60"/>
      <c r="AO45" s="88" t="s">
        <v>167</v>
      </c>
    </row>
    <row r="46" spans="1:42" ht="30" customHeight="1" x14ac:dyDescent="0.25">
      <c r="A46" s="243" t="s">
        <v>168</v>
      </c>
      <c r="B46" s="553" t="s">
        <v>790</v>
      </c>
      <c r="C46" s="554"/>
      <c r="D46" s="554"/>
      <c r="E46" s="554"/>
      <c r="F46" s="555"/>
      <c r="G46" s="244" t="s">
        <v>168</v>
      </c>
      <c r="H46" s="553" t="s">
        <v>790</v>
      </c>
      <c r="I46" s="554"/>
      <c r="J46" s="554"/>
      <c r="K46" s="554"/>
      <c r="L46" s="555"/>
      <c r="M46" s="244" t="s">
        <v>168</v>
      </c>
      <c r="N46" s="245"/>
      <c r="O46" s="1029" t="s">
        <v>171</v>
      </c>
      <c r="P46" s="1029"/>
      <c r="Q46" s="1029"/>
      <c r="R46" s="1029"/>
      <c r="S46" s="1029"/>
      <c r="T46" s="1029"/>
      <c r="U46" s="1029"/>
      <c r="V46" s="1030"/>
      <c r="W46" s="246" t="s">
        <v>168</v>
      </c>
      <c r="X46" s="553" t="s">
        <v>791</v>
      </c>
      <c r="Y46" s="554"/>
      <c r="Z46" s="554"/>
      <c r="AA46" s="555"/>
      <c r="AB46" s="246" t="s">
        <v>168</v>
      </c>
      <c r="AC46" s="743" t="s">
        <v>172</v>
      </c>
      <c r="AD46" s="743"/>
      <c r="AE46" s="743"/>
      <c r="AF46" s="743"/>
      <c r="AG46" s="743"/>
      <c r="AH46" s="242"/>
      <c r="AI46" s="242"/>
      <c r="AJ46" s="242"/>
      <c r="AK46" s="242"/>
      <c r="AL46" s="242"/>
      <c r="AM46" s="242"/>
      <c r="AN46" s="242"/>
      <c r="AO46" s="88" t="s">
        <v>173</v>
      </c>
      <c r="AP46" s="242"/>
    </row>
    <row r="47" spans="1:42" ht="30" customHeight="1" x14ac:dyDescent="0.25">
      <c r="A47" s="243" t="s">
        <v>174</v>
      </c>
      <c r="B47" s="553" t="s">
        <v>792</v>
      </c>
      <c r="C47" s="554"/>
      <c r="D47" s="554"/>
      <c r="E47" s="554"/>
      <c r="F47" s="555"/>
      <c r="G47" s="243" t="s">
        <v>174</v>
      </c>
      <c r="H47" s="553" t="s">
        <v>792</v>
      </c>
      <c r="I47" s="554"/>
      <c r="J47" s="554"/>
      <c r="K47" s="554"/>
      <c r="L47" s="555"/>
      <c r="M47" s="244" t="s">
        <v>174</v>
      </c>
      <c r="N47" s="60"/>
      <c r="O47" s="427" t="s">
        <v>309</v>
      </c>
      <c r="P47" s="427"/>
      <c r="Q47" s="427"/>
      <c r="R47" s="427"/>
      <c r="S47" s="427"/>
      <c r="T47" s="427"/>
      <c r="U47" s="427"/>
      <c r="V47" s="427"/>
      <c r="W47" s="243" t="s">
        <v>174</v>
      </c>
      <c r="X47" s="553" t="s">
        <v>378</v>
      </c>
      <c r="Y47" s="554"/>
      <c r="Z47" s="554"/>
      <c r="AA47" s="555"/>
      <c r="AB47" s="243" t="s">
        <v>174</v>
      </c>
      <c r="AC47" s="743" t="s">
        <v>178</v>
      </c>
      <c r="AD47" s="743"/>
      <c r="AE47" s="743"/>
      <c r="AF47" s="743"/>
      <c r="AG47" s="743"/>
      <c r="AH47" s="242"/>
      <c r="AI47" s="242"/>
      <c r="AJ47" s="242"/>
      <c r="AK47" s="242"/>
      <c r="AL47" s="242"/>
      <c r="AM47" s="242"/>
      <c r="AN47" s="242"/>
      <c r="AO47" s="88" t="s">
        <v>179</v>
      </c>
      <c r="AP47" s="242"/>
    </row>
  </sheetData>
  <mergeCells count="230">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J31:J37"/>
    <mergeCell ref="K31:K37"/>
    <mergeCell ref="O31:O33"/>
    <mergeCell ref="P31:P37"/>
    <mergeCell ref="Q31:Q33"/>
    <mergeCell ref="R31:R33"/>
    <mergeCell ref="E28:E30"/>
    <mergeCell ref="Z29:Z30"/>
    <mergeCell ref="A31:A37"/>
    <mergeCell ref="B31:B37"/>
    <mergeCell ref="C31:C37"/>
    <mergeCell ref="D31:D37"/>
    <mergeCell ref="E31:E33"/>
    <mergeCell ref="F31:F37"/>
    <mergeCell ref="G31:G37"/>
    <mergeCell ref="H31:H37"/>
    <mergeCell ref="J24:J30"/>
    <mergeCell ref="K24:K30"/>
    <mergeCell ref="R24:R26"/>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A41:B41"/>
    <mergeCell ref="C41:Y41"/>
    <mergeCell ref="Z41:AC41"/>
    <mergeCell ref="AD41:AG41"/>
    <mergeCell ref="A42:B42"/>
    <mergeCell ref="C42:Y42"/>
    <mergeCell ref="Z42:AC42"/>
    <mergeCell ref="AD42:AG42"/>
    <mergeCell ref="E35:E37"/>
    <mergeCell ref="Z36:Z37"/>
    <mergeCell ref="A38:AG38"/>
    <mergeCell ref="A39:AG39"/>
    <mergeCell ref="A40:B40"/>
    <mergeCell ref="C40:Y40"/>
    <mergeCell ref="Z40:AC40"/>
    <mergeCell ref="AD40:AG40"/>
    <mergeCell ref="AE31:AE37"/>
    <mergeCell ref="AF31:AF33"/>
    <mergeCell ref="AG31:AG37"/>
    <mergeCell ref="O34:O37"/>
    <mergeCell ref="Q34:Q37"/>
    <mergeCell ref="R34:R37"/>
    <mergeCell ref="S34:S37"/>
    <mergeCell ref="T34:T37"/>
    <mergeCell ref="A43:B43"/>
    <mergeCell ref="C43:Y43"/>
    <mergeCell ref="Z43:AC43"/>
    <mergeCell ref="AD43:AG43"/>
    <mergeCell ref="A44:AG44"/>
    <mergeCell ref="A45:F45"/>
    <mergeCell ref="G45:L45"/>
    <mergeCell ref="M45:V45"/>
    <mergeCell ref="W45:AA45"/>
    <mergeCell ref="AB45:AG45"/>
    <mergeCell ref="B46:F46"/>
    <mergeCell ref="H46:L46"/>
    <mergeCell ref="O46:V46"/>
    <mergeCell ref="X46:AA46"/>
    <mergeCell ref="AC46:AG46"/>
    <mergeCell ref="B47:F47"/>
    <mergeCell ref="H47:L47"/>
    <mergeCell ref="O47:V47"/>
    <mergeCell ref="X47:AA47"/>
    <mergeCell ref="AC47:AG47"/>
  </mergeCells>
  <conditionalFormatting sqref="U10:U37">
    <cfRule type="containsText" dxfId="23" priority="5" operator="containsText" text="EXTREMO">
      <formula>NOT(ISERROR(SEARCH("EXTREMO",U10)))</formula>
    </cfRule>
    <cfRule type="containsText" dxfId="22" priority="6" operator="containsText" text="MODERADO">
      <formula>NOT(ISERROR(SEARCH("MODERADO",U10)))</formula>
    </cfRule>
    <cfRule type="containsText" dxfId="21" priority="7" operator="containsText" text="ALTO">
      <formula>NOT(ISERROR(SEARCH("ALTO",U10)))</formula>
    </cfRule>
    <cfRule type="containsText" dxfId="20" priority="8" operator="containsText" text="BAJO">
      <formula>NOT(ISERROR(SEARCH("BAJO",U10)))</formula>
    </cfRule>
  </conditionalFormatting>
  <conditionalFormatting sqref="J10:J37">
    <cfRule type="containsText" dxfId="19" priority="1" operator="containsText" text="EXTREMO">
      <formula>NOT(ISERROR(SEARCH("EXTREMO",J10)))</formula>
    </cfRule>
    <cfRule type="containsText" dxfId="18" priority="2" operator="containsText" text="ALTO">
      <formula>NOT(ISERROR(SEARCH("ALTO",J10)))</formula>
    </cfRule>
    <cfRule type="containsText" dxfId="17" priority="3" operator="containsText" text="MODERADO">
      <formula>NOT(ISERROR(SEARCH("MODERADO",J10)))</formula>
    </cfRule>
    <cfRule type="containsText" dxfId="16" priority="4" operator="containsText" text="BAJO">
      <formula>NOT(ISERROR(SEARCH("BAJO",J10)))</formula>
    </cfRule>
  </conditionalFormatting>
  <dataValidations count="15">
    <dataValidation type="list" allowBlank="1" showInputMessage="1" showErrorMessage="1" sqref="M34 M20 M27 M13" xr:uid="{36E01955-DA1F-4D44-B373-4218836C042D}">
      <formula1>$AJ$35:$AL$35</formula1>
    </dataValidation>
    <dataValidation type="list" allowBlank="1" showInputMessage="1" showErrorMessage="1" sqref="AA10:AA37" xr:uid="{D42AF096-FB20-48F1-B9D0-53025D9AF429}">
      <formula1>$AN$31:$AN$32</formula1>
    </dataValidation>
    <dataValidation type="list" allowBlank="1" showInputMessage="1" showErrorMessage="1" sqref="T31 S31:S32 T10 T17 T24 S10:S11 S17:S18 S24:S25" xr:uid="{FCB0AAAF-00EF-4E09-8104-285AD14999C2}">
      <formula1>$AH$34:$AH$36</formula1>
    </dataValidation>
    <dataValidation type="list" allowBlank="1" showInputMessage="1" showErrorMessage="1" sqref="D10:D37" xr:uid="{DF57EB00-FF7E-4B0B-AB77-BF48A01EA22A}">
      <formula1>$AJ$34:$AK$34</formula1>
    </dataValidation>
    <dataValidation type="list" allowBlank="1" showInputMessage="1" showErrorMessage="1" sqref="V10:V37" xr:uid="{5ED7B6E5-0DEB-4A2D-89F6-61597BC2AB2F}">
      <formula1>$AI$33:$AK$33</formula1>
    </dataValidation>
    <dataValidation type="list" allowBlank="1" showInputMessage="1" showErrorMessage="1" sqref="P31 P10 P17 P24" xr:uid="{173FFDFF-ED02-4DC9-8574-4EF917EBC2F4}">
      <formula1>$AH$8:$AJ$8</formula1>
    </dataValidation>
    <dataValidation type="list" allowBlank="1" showInputMessage="1" showErrorMessage="1" sqref="M36 M22 M29 M15" xr:uid="{02FD00EB-C668-4070-99C5-065AFCC2A31F}">
      <formula1>$AH$6:$AI$6</formula1>
    </dataValidation>
    <dataValidation type="list" allowBlank="1" showInputMessage="1" showErrorMessage="1" sqref="M35 M21 M28 M14" xr:uid="{DC625126-C56C-4826-9D60-D497598E2C95}">
      <formula1>$AH$5:$AI$5</formula1>
    </dataValidation>
    <dataValidation type="list" allowBlank="1" showInputMessage="1" showErrorMessage="1" sqref="M33 M19 M26 M12" xr:uid="{B10DAB56-7C81-4E72-9879-D06566114A2B}">
      <formula1>#REF!</formula1>
    </dataValidation>
    <dataValidation type="list" allowBlank="1" showInputMessage="1" showErrorMessage="1" sqref="M32 M18 M25 M11" xr:uid="{14BCB426-DA75-499F-995A-9BDAE540FF02}">
      <formula1>$AH$4:$AI$4</formula1>
    </dataValidation>
    <dataValidation type="list" allowBlank="1" showInputMessage="1" showErrorMessage="1" sqref="M31 M17 M24 M10" xr:uid="{2171DBBA-EA1D-4B93-A42A-DA908AA2E21A}">
      <formula1>$AH$2:$AH$3</formula1>
    </dataValidation>
    <dataValidation type="list" allowBlank="1" showInputMessage="1" showErrorMessage="1" sqref="U10:U37" xr:uid="{8F4882A1-4F80-4EE9-90AD-1030320B43B3}">
      <formula1>$AO$8:$AO$53</formula1>
    </dataValidation>
    <dataValidation type="list" allowBlank="1" showInputMessage="1" showErrorMessage="1" sqref="M37 M23 M30 M16" xr:uid="{7C4C1247-CF7C-44E8-A8AF-40BDA30D041C}">
      <formula1>$AH$7:$AJ$7</formula1>
    </dataValidation>
    <dataValidation type="list" allowBlank="1" showInputMessage="1" showErrorMessage="1" sqref="H10:H37" xr:uid="{2FB19D61-F6FB-4C9D-A886-DC2DDE1011D2}">
      <formula1>$AL$31:$AL$33</formula1>
    </dataValidation>
    <dataValidation type="list" allowBlank="1" showInputMessage="1" showErrorMessage="1" sqref="G10:G37" xr:uid="{A2D5E952-1DE2-4E49-9A57-D77B96392E75}">
      <formula1>$AL$1:$AL$5</formula1>
    </dataValidation>
  </dataValidation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F97A-5263-4547-8B7F-46F6B049A0D9}">
  <dimension ref="A1:AP1001"/>
  <sheetViews>
    <sheetView topLeftCell="AC10" zoomScale="60" zoomScaleNormal="60" workbookViewId="0">
      <selection activeCell="AG10" sqref="AG10:AG16"/>
    </sheetView>
  </sheetViews>
  <sheetFormatPr baseColWidth="10" defaultColWidth="15" defaultRowHeight="15" customHeight="1" x14ac:dyDescent="0.2"/>
  <cols>
    <col min="1" max="6" width="33.85546875" style="157" customWidth="1"/>
    <col min="7" max="8" width="21.7109375" style="157" customWidth="1"/>
    <col min="9" max="9" width="21.7109375" style="157" hidden="1" customWidth="1"/>
    <col min="10" max="10" width="26.7109375" style="157" customWidth="1"/>
    <col min="11" max="11" width="61.85546875" style="157" customWidth="1"/>
    <col min="12" max="12" width="56.140625" style="157" customWidth="1"/>
    <col min="13" max="13" width="25.28515625" style="157" customWidth="1"/>
    <col min="14" max="14" width="11.28515625" style="157" hidden="1" customWidth="1"/>
    <col min="15" max="17" width="18.28515625" style="157" customWidth="1"/>
    <col min="18" max="18" width="20.5703125" style="157" customWidth="1"/>
    <col min="19" max="21" width="26.28515625" style="157" customWidth="1"/>
    <col min="22" max="22" width="17.140625" style="157" customWidth="1"/>
    <col min="23" max="31" width="26.7109375" style="157" customWidth="1"/>
    <col min="32" max="33" width="36.42578125" style="157" customWidth="1"/>
    <col min="34" max="41" width="12" style="157" hidden="1" customWidth="1"/>
    <col min="42" max="42" width="11.28515625" style="157" hidden="1" customWidth="1"/>
    <col min="43" max="16384" width="15" style="157"/>
  </cols>
  <sheetData>
    <row r="1" spans="1:42" ht="27" customHeight="1" x14ac:dyDescent="0.2">
      <c r="A1" s="1162"/>
      <c r="B1" s="1163" t="s">
        <v>0</v>
      </c>
      <c r="C1" s="629"/>
      <c r="D1" s="629"/>
      <c r="E1" s="630"/>
      <c r="F1" s="1163" t="s">
        <v>1</v>
      </c>
      <c r="G1" s="629"/>
      <c r="H1" s="629"/>
      <c r="I1" s="629"/>
      <c r="J1" s="629"/>
      <c r="K1" s="629"/>
      <c r="L1" s="629"/>
      <c r="M1" s="629"/>
      <c r="N1" s="629"/>
      <c r="O1" s="629"/>
      <c r="P1" s="629"/>
      <c r="Q1" s="629"/>
      <c r="R1" s="629"/>
      <c r="S1" s="629"/>
      <c r="T1" s="629"/>
      <c r="U1" s="629"/>
      <c r="V1" s="629"/>
      <c r="W1" s="629"/>
      <c r="X1" s="629"/>
      <c r="Y1" s="629"/>
      <c r="Z1" s="629"/>
      <c r="AA1" s="629"/>
      <c r="AB1" s="629"/>
      <c r="AC1" s="630"/>
      <c r="AD1" s="1131" t="s">
        <v>2</v>
      </c>
      <c r="AE1" s="617"/>
      <c r="AF1" s="1131" t="s">
        <v>3</v>
      </c>
      <c r="AG1" s="617"/>
      <c r="AH1" s="247"/>
      <c r="AI1" s="247"/>
      <c r="AJ1" s="247"/>
      <c r="AK1" s="247" t="s">
        <v>4</v>
      </c>
      <c r="AL1" s="247" t="s">
        <v>5</v>
      </c>
      <c r="AM1" s="247"/>
      <c r="AN1" s="247" t="s">
        <v>6</v>
      </c>
      <c r="AO1" s="247"/>
      <c r="AP1" s="247"/>
    </row>
    <row r="2" spans="1:42" ht="27" customHeight="1" x14ac:dyDescent="0.2">
      <c r="A2" s="626"/>
      <c r="B2" s="631"/>
      <c r="C2" s="632"/>
      <c r="D2" s="632"/>
      <c r="E2" s="633"/>
      <c r="F2" s="631"/>
      <c r="G2" s="632"/>
      <c r="H2" s="632"/>
      <c r="I2" s="632"/>
      <c r="J2" s="632"/>
      <c r="K2" s="632"/>
      <c r="L2" s="632"/>
      <c r="M2" s="632"/>
      <c r="N2" s="632"/>
      <c r="O2" s="632"/>
      <c r="P2" s="632"/>
      <c r="Q2" s="632"/>
      <c r="R2" s="632"/>
      <c r="S2" s="632"/>
      <c r="T2" s="632"/>
      <c r="U2" s="632"/>
      <c r="V2" s="632"/>
      <c r="W2" s="632"/>
      <c r="X2" s="632"/>
      <c r="Y2" s="632"/>
      <c r="Z2" s="632"/>
      <c r="AA2" s="632"/>
      <c r="AB2" s="632"/>
      <c r="AC2" s="633"/>
      <c r="AD2" s="1131" t="s">
        <v>7</v>
      </c>
      <c r="AE2" s="617"/>
      <c r="AF2" s="1164" t="s">
        <v>8</v>
      </c>
      <c r="AG2" s="617"/>
      <c r="AH2" s="247" t="s">
        <v>9</v>
      </c>
      <c r="AI2" s="247" t="s">
        <v>10</v>
      </c>
      <c r="AJ2" s="247"/>
      <c r="AK2" s="247"/>
      <c r="AL2" s="247" t="s">
        <v>11</v>
      </c>
      <c r="AM2" s="247"/>
      <c r="AN2" s="247" t="s">
        <v>12</v>
      </c>
      <c r="AO2" s="247"/>
      <c r="AP2" s="247"/>
    </row>
    <row r="3" spans="1:42" ht="27" customHeight="1" x14ac:dyDescent="0.2">
      <c r="A3" s="626"/>
      <c r="B3" s="1163" t="s">
        <v>13</v>
      </c>
      <c r="C3" s="629"/>
      <c r="D3" s="629"/>
      <c r="E3" s="630"/>
      <c r="F3" s="1163" t="s">
        <v>14</v>
      </c>
      <c r="G3" s="629"/>
      <c r="H3" s="629"/>
      <c r="I3" s="629"/>
      <c r="J3" s="629"/>
      <c r="K3" s="629"/>
      <c r="L3" s="629"/>
      <c r="M3" s="629"/>
      <c r="N3" s="629"/>
      <c r="O3" s="629"/>
      <c r="P3" s="629"/>
      <c r="Q3" s="629"/>
      <c r="R3" s="629"/>
      <c r="S3" s="629"/>
      <c r="T3" s="629"/>
      <c r="U3" s="629"/>
      <c r="V3" s="629"/>
      <c r="W3" s="629"/>
      <c r="X3" s="629"/>
      <c r="Y3" s="629"/>
      <c r="Z3" s="629"/>
      <c r="AA3" s="629"/>
      <c r="AB3" s="629"/>
      <c r="AC3" s="630"/>
      <c r="AD3" s="1131" t="s">
        <v>15</v>
      </c>
      <c r="AE3" s="617"/>
      <c r="AF3" s="1131" t="s">
        <v>16</v>
      </c>
      <c r="AG3" s="617"/>
      <c r="AH3" s="247" t="s">
        <v>17</v>
      </c>
      <c r="AI3" s="247" t="s">
        <v>18</v>
      </c>
      <c r="AJ3" s="247"/>
      <c r="AK3" s="247"/>
      <c r="AL3" s="247" t="s">
        <v>19</v>
      </c>
      <c r="AM3" s="247"/>
      <c r="AN3" s="247" t="s">
        <v>20</v>
      </c>
      <c r="AO3" s="247"/>
      <c r="AP3" s="247"/>
    </row>
    <row r="4" spans="1:42" ht="27" customHeight="1" x14ac:dyDescent="0.2">
      <c r="A4" s="627"/>
      <c r="B4" s="631"/>
      <c r="C4" s="632"/>
      <c r="D4" s="632"/>
      <c r="E4" s="633"/>
      <c r="F4" s="631"/>
      <c r="G4" s="632"/>
      <c r="H4" s="632"/>
      <c r="I4" s="632"/>
      <c r="J4" s="632"/>
      <c r="K4" s="632"/>
      <c r="L4" s="632"/>
      <c r="M4" s="632"/>
      <c r="N4" s="632"/>
      <c r="O4" s="632"/>
      <c r="P4" s="632"/>
      <c r="Q4" s="632"/>
      <c r="R4" s="632"/>
      <c r="S4" s="632"/>
      <c r="T4" s="632"/>
      <c r="U4" s="632"/>
      <c r="V4" s="632"/>
      <c r="W4" s="632"/>
      <c r="X4" s="632"/>
      <c r="Y4" s="632"/>
      <c r="Z4" s="632"/>
      <c r="AA4" s="632"/>
      <c r="AB4" s="632"/>
      <c r="AC4" s="633"/>
      <c r="AD4" s="1131" t="s">
        <v>21</v>
      </c>
      <c r="AE4" s="617"/>
      <c r="AF4" s="1156">
        <v>43846</v>
      </c>
      <c r="AG4" s="617"/>
      <c r="AH4" s="247" t="s">
        <v>22</v>
      </c>
      <c r="AI4" s="247" t="s">
        <v>23</v>
      </c>
      <c r="AJ4" s="247"/>
      <c r="AK4" s="247" t="s">
        <v>24</v>
      </c>
      <c r="AL4" s="247" t="s">
        <v>25</v>
      </c>
      <c r="AM4" s="247"/>
      <c r="AN4" s="247" t="s">
        <v>26</v>
      </c>
      <c r="AO4" s="247"/>
      <c r="AP4" s="247"/>
    </row>
    <row r="5" spans="1:42" x14ac:dyDescent="0.25">
      <c r="A5" s="1157" t="s">
        <v>27</v>
      </c>
      <c r="B5" s="617"/>
      <c r="C5" s="1158">
        <v>43889</v>
      </c>
      <c r="D5" s="621"/>
      <c r="E5" s="621"/>
      <c r="F5" s="617"/>
      <c r="G5" s="1159"/>
      <c r="H5" s="621"/>
      <c r="I5" s="621"/>
      <c r="J5" s="621"/>
      <c r="K5" s="621"/>
      <c r="L5" s="617"/>
      <c r="M5" s="1160" t="s">
        <v>180</v>
      </c>
      <c r="N5" s="621"/>
      <c r="O5" s="621"/>
      <c r="P5" s="621"/>
      <c r="Q5" s="621"/>
      <c r="R5" s="621"/>
      <c r="S5" s="621"/>
      <c r="T5" s="621"/>
      <c r="U5" s="621"/>
      <c r="V5" s="617"/>
      <c r="W5" s="248" t="s">
        <v>29</v>
      </c>
      <c r="X5" s="249"/>
      <c r="Y5" s="250" t="s">
        <v>30</v>
      </c>
      <c r="Z5" s="1161" t="s">
        <v>31</v>
      </c>
      <c r="AA5" s="617"/>
      <c r="AB5" s="248" t="s">
        <v>32</v>
      </c>
      <c r="AC5" s="249"/>
      <c r="AD5" s="251" t="s">
        <v>33</v>
      </c>
      <c r="AE5" s="252"/>
      <c r="AF5" s="1159"/>
      <c r="AG5" s="617"/>
      <c r="AH5" s="253" t="s">
        <v>34</v>
      </c>
      <c r="AI5" s="253" t="s">
        <v>35</v>
      </c>
      <c r="AJ5" s="253" t="s">
        <v>36</v>
      </c>
      <c r="AK5" s="253"/>
      <c r="AL5" s="253" t="s">
        <v>37</v>
      </c>
      <c r="AM5" s="253"/>
      <c r="AN5" s="253" t="s">
        <v>38</v>
      </c>
      <c r="AO5" s="253"/>
      <c r="AP5" s="253"/>
    </row>
    <row r="6" spans="1:42" ht="14.25" x14ac:dyDescent="0.2">
      <c r="A6" s="1152" t="s">
        <v>39</v>
      </c>
      <c r="B6" s="621"/>
      <c r="C6" s="621"/>
      <c r="D6" s="621"/>
      <c r="E6" s="621"/>
      <c r="F6" s="617"/>
      <c r="G6" s="1152" t="s">
        <v>40</v>
      </c>
      <c r="H6" s="621"/>
      <c r="I6" s="621"/>
      <c r="J6" s="621"/>
      <c r="K6" s="621"/>
      <c r="L6" s="621"/>
      <c r="M6" s="621"/>
      <c r="N6" s="621"/>
      <c r="O6" s="621"/>
      <c r="P6" s="621"/>
      <c r="Q6" s="621"/>
      <c r="R6" s="621"/>
      <c r="S6" s="621"/>
      <c r="T6" s="621"/>
      <c r="U6" s="621"/>
      <c r="V6" s="621"/>
      <c r="W6" s="621"/>
      <c r="X6" s="621"/>
      <c r="Y6" s="621"/>
      <c r="Z6" s="621"/>
      <c r="AA6" s="621"/>
      <c r="AB6" s="617"/>
      <c r="AC6" s="1154" t="s">
        <v>41</v>
      </c>
      <c r="AD6" s="1155" t="s">
        <v>42</v>
      </c>
      <c r="AE6" s="638"/>
      <c r="AF6" s="638"/>
      <c r="AG6" s="638"/>
      <c r="AH6" s="247" t="s">
        <v>43</v>
      </c>
      <c r="AI6" s="247" t="s">
        <v>44</v>
      </c>
      <c r="AJ6" s="247"/>
      <c r="AK6" s="247"/>
      <c r="AL6" s="247"/>
      <c r="AM6" s="247"/>
      <c r="AN6" s="247" t="s">
        <v>45</v>
      </c>
      <c r="AO6" s="247"/>
      <c r="AP6" s="247"/>
    </row>
    <row r="7" spans="1:42" ht="14.25" x14ac:dyDescent="0.2">
      <c r="A7" s="636" t="s">
        <v>46</v>
      </c>
      <c r="B7" s="636" t="s">
        <v>47</v>
      </c>
      <c r="C7" s="636" t="s">
        <v>48</v>
      </c>
      <c r="D7" s="636" t="s">
        <v>6</v>
      </c>
      <c r="E7" s="636" t="s">
        <v>49</v>
      </c>
      <c r="F7" s="1154" t="s">
        <v>50</v>
      </c>
      <c r="G7" s="1152" t="s">
        <v>51</v>
      </c>
      <c r="H7" s="621"/>
      <c r="I7" s="621"/>
      <c r="J7" s="617"/>
      <c r="K7" s="1152" t="s">
        <v>52</v>
      </c>
      <c r="L7" s="621"/>
      <c r="M7" s="621"/>
      <c r="N7" s="621"/>
      <c r="O7" s="621"/>
      <c r="P7" s="621"/>
      <c r="Q7" s="621"/>
      <c r="R7" s="621"/>
      <c r="S7" s="621"/>
      <c r="T7" s="617"/>
      <c r="U7" s="1152" t="s">
        <v>53</v>
      </c>
      <c r="V7" s="621"/>
      <c r="W7" s="621"/>
      <c r="X7" s="621"/>
      <c r="Y7" s="621"/>
      <c r="Z7" s="621"/>
      <c r="AA7" s="621"/>
      <c r="AB7" s="617"/>
      <c r="AC7" s="626"/>
      <c r="AD7" s="639"/>
      <c r="AE7" s="640"/>
      <c r="AF7" s="640"/>
      <c r="AG7" s="638"/>
      <c r="AH7" s="247" t="s">
        <v>54</v>
      </c>
      <c r="AI7" s="247" t="s">
        <v>55</v>
      </c>
      <c r="AJ7" s="247" t="s">
        <v>56</v>
      </c>
      <c r="AK7" s="254"/>
      <c r="AL7" s="254"/>
      <c r="AM7" s="254"/>
      <c r="AN7" s="254"/>
      <c r="AO7" s="254"/>
      <c r="AP7" s="254"/>
    </row>
    <row r="8" spans="1:42" ht="14.25" x14ac:dyDescent="0.2">
      <c r="A8" s="626"/>
      <c r="B8" s="626"/>
      <c r="C8" s="626"/>
      <c r="D8" s="626"/>
      <c r="E8" s="626"/>
      <c r="F8" s="626"/>
      <c r="G8" s="1153" t="s">
        <v>57</v>
      </c>
      <c r="H8" s="632"/>
      <c r="I8" s="632"/>
      <c r="J8" s="633"/>
      <c r="K8" s="636" t="s">
        <v>58</v>
      </c>
      <c r="L8" s="1154" t="s">
        <v>59</v>
      </c>
      <c r="M8" s="1154" t="s">
        <v>60</v>
      </c>
      <c r="N8" s="1154" t="s">
        <v>61</v>
      </c>
      <c r="O8" s="636" t="s">
        <v>62</v>
      </c>
      <c r="P8" s="642" t="s">
        <v>63</v>
      </c>
      <c r="Q8" s="636" t="s">
        <v>64</v>
      </c>
      <c r="R8" s="636" t="s">
        <v>65</v>
      </c>
      <c r="S8" s="636" t="s">
        <v>66</v>
      </c>
      <c r="T8" s="636" t="s">
        <v>67</v>
      </c>
      <c r="U8" s="642" t="s">
        <v>68</v>
      </c>
      <c r="V8" s="636" t="s">
        <v>69</v>
      </c>
      <c r="W8" s="636" t="s">
        <v>70</v>
      </c>
      <c r="X8" s="636" t="s">
        <v>71</v>
      </c>
      <c r="Y8" s="635" t="s">
        <v>72</v>
      </c>
      <c r="Z8" s="621"/>
      <c r="AA8" s="621"/>
      <c r="AB8" s="617"/>
      <c r="AC8" s="626"/>
      <c r="AD8" s="631"/>
      <c r="AE8" s="632"/>
      <c r="AF8" s="632"/>
      <c r="AG8" s="632"/>
      <c r="AH8" s="254" t="s">
        <v>73</v>
      </c>
      <c r="AI8" s="254" t="s">
        <v>74</v>
      </c>
      <c r="AJ8" s="254" t="s">
        <v>75</v>
      </c>
      <c r="AK8" s="254"/>
      <c r="AL8" s="254" t="s">
        <v>76</v>
      </c>
      <c r="AM8" s="254"/>
      <c r="AN8" s="254"/>
      <c r="AO8" s="247" t="s">
        <v>77</v>
      </c>
      <c r="AP8" s="254"/>
    </row>
    <row r="9" spans="1:42" ht="38.25" x14ac:dyDescent="0.2">
      <c r="A9" s="626"/>
      <c r="B9" s="627"/>
      <c r="C9" s="626"/>
      <c r="D9" s="626"/>
      <c r="E9" s="626"/>
      <c r="F9" s="626"/>
      <c r="G9" s="255" t="s">
        <v>78</v>
      </c>
      <c r="H9" s="255" t="s">
        <v>4</v>
      </c>
      <c r="I9" s="255"/>
      <c r="J9" s="256" t="s">
        <v>79</v>
      </c>
      <c r="K9" s="627"/>
      <c r="L9" s="627"/>
      <c r="M9" s="627"/>
      <c r="N9" s="627"/>
      <c r="O9" s="627"/>
      <c r="P9" s="627"/>
      <c r="Q9" s="627"/>
      <c r="R9" s="627"/>
      <c r="S9" s="627"/>
      <c r="T9" s="627"/>
      <c r="U9" s="627"/>
      <c r="V9" s="627"/>
      <c r="W9" s="627"/>
      <c r="X9" s="627"/>
      <c r="Y9" s="116" t="s">
        <v>80</v>
      </c>
      <c r="Z9" s="116" t="s">
        <v>81</v>
      </c>
      <c r="AA9" s="257" t="s">
        <v>82</v>
      </c>
      <c r="AB9" s="257" t="s">
        <v>83</v>
      </c>
      <c r="AC9" s="627"/>
      <c r="AD9" s="116" t="s">
        <v>84</v>
      </c>
      <c r="AE9" s="257" t="s">
        <v>85</v>
      </c>
      <c r="AF9" s="257" t="s">
        <v>86</v>
      </c>
      <c r="AG9" s="116" t="s">
        <v>87</v>
      </c>
      <c r="AH9" s="254" t="s">
        <v>88</v>
      </c>
      <c r="AI9" s="254" t="s">
        <v>18</v>
      </c>
      <c r="AJ9" s="254"/>
      <c r="AK9" s="254"/>
      <c r="AL9" s="254" t="s">
        <v>89</v>
      </c>
      <c r="AM9" s="254"/>
      <c r="AN9" s="254"/>
      <c r="AO9" s="247" t="s">
        <v>90</v>
      </c>
      <c r="AP9" s="254"/>
    </row>
    <row r="10" spans="1:42" ht="41.25" customHeight="1" x14ac:dyDescent="0.2">
      <c r="A10" s="1147" t="s">
        <v>793</v>
      </c>
      <c r="B10" s="1148" t="s">
        <v>794</v>
      </c>
      <c r="C10" s="1149" t="s">
        <v>795</v>
      </c>
      <c r="D10" s="1150" t="s">
        <v>94</v>
      </c>
      <c r="E10" s="664" t="s">
        <v>796</v>
      </c>
      <c r="F10" s="664" t="s">
        <v>797</v>
      </c>
      <c r="G10" s="666" t="s">
        <v>5</v>
      </c>
      <c r="H10" s="666" t="s">
        <v>126</v>
      </c>
      <c r="I10" s="142" t="str">
        <f>CONCATENATE(G10,H10)</f>
        <v>RARA VEZCATASTRÓFICO</v>
      </c>
      <c r="J10" s="1142" t="str">
        <f>I11</f>
        <v>1. EXTREMO</v>
      </c>
      <c r="K10" s="1143" t="s">
        <v>798</v>
      </c>
      <c r="L10" s="258" t="s">
        <v>99</v>
      </c>
      <c r="M10" s="143" t="s">
        <v>9</v>
      </c>
      <c r="N10" s="259">
        <f>IF(M10="ASIGNADO",15,IF(M10="NO ASIGNADO",0,""))</f>
        <v>15</v>
      </c>
      <c r="O10" s="1144">
        <f>SUM(N10:N16)</f>
        <v>100</v>
      </c>
      <c r="P10" s="644" t="s">
        <v>73</v>
      </c>
      <c r="Q10" s="1145">
        <f>IF(Q13="DÉBIL",0,IF(Q13="MODERADO",50,IF(Q13="FUERTE",100,"")))</f>
        <v>100</v>
      </c>
      <c r="R10" s="1146"/>
      <c r="S10" s="1140" t="s">
        <v>100</v>
      </c>
      <c r="T10" s="1140" t="s">
        <v>100</v>
      </c>
      <c r="U10" s="1141" t="s">
        <v>142</v>
      </c>
      <c r="V10" s="666" t="s">
        <v>124</v>
      </c>
      <c r="W10" s="664" t="s">
        <v>799</v>
      </c>
      <c r="X10" s="664" t="s">
        <v>800</v>
      </c>
      <c r="Y10" s="1136" t="s">
        <v>801</v>
      </c>
      <c r="Z10" s="664">
        <v>2021</v>
      </c>
      <c r="AA10" s="1137" t="s">
        <v>106</v>
      </c>
      <c r="AB10" s="1136" t="s">
        <v>802</v>
      </c>
      <c r="AC10" s="1138">
        <v>44316</v>
      </c>
      <c r="AD10" s="1139" t="s">
        <v>803</v>
      </c>
      <c r="AE10" s="664" t="s">
        <v>804</v>
      </c>
      <c r="AF10" s="1151" t="s">
        <v>805</v>
      </c>
      <c r="AG10" s="664" t="s">
        <v>806</v>
      </c>
      <c r="AH10" s="247" t="s">
        <v>112</v>
      </c>
      <c r="AI10" s="247" t="s">
        <v>113</v>
      </c>
      <c r="AJ10" s="247" t="s">
        <v>24</v>
      </c>
      <c r="AK10" s="247" t="s">
        <v>77</v>
      </c>
      <c r="AL10" s="247" t="s">
        <v>24</v>
      </c>
      <c r="AM10" s="247"/>
      <c r="AN10" s="247" t="s">
        <v>106</v>
      </c>
      <c r="AO10" s="247" t="s">
        <v>114</v>
      </c>
      <c r="AP10" s="247"/>
    </row>
    <row r="11" spans="1:42" ht="55.5" customHeight="1" x14ac:dyDescent="0.2">
      <c r="A11" s="626"/>
      <c r="B11" s="626"/>
      <c r="C11" s="626"/>
      <c r="D11" s="626"/>
      <c r="E11" s="626"/>
      <c r="F11" s="626"/>
      <c r="G11" s="626"/>
      <c r="H11" s="626"/>
      <c r="I11" s="142"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EXTREMO</v>
      </c>
      <c r="J11" s="626"/>
      <c r="K11" s="639"/>
      <c r="L11" s="260" t="s">
        <v>115</v>
      </c>
      <c r="M11" s="145" t="s">
        <v>22</v>
      </c>
      <c r="N11" s="261">
        <f>IF(M11="ADECUADO",15,IF(M11="INADECUADO",0,""))</f>
        <v>15</v>
      </c>
      <c r="O11" s="655"/>
      <c r="P11" s="626"/>
      <c r="Q11" s="626"/>
      <c r="R11" s="626"/>
      <c r="S11" s="627"/>
      <c r="T11" s="627"/>
      <c r="U11" s="626"/>
      <c r="V11" s="626"/>
      <c r="W11" s="626"/>
      <c r="X11" s="626"/>
      <c r="Y11" s="639"/>
      <c r="Z11" s="626"/>
      <c r="AA11" s="626"/>
      <c r="AB11" s="639"/>
      <c r="AC11" s="626"/>
      <c r="AD11" s="626"/>
      <c r="AE11" s="626"/>
      <c r="AF11" s="626"/>
      <c r="AG11" s="626"/>
      <c r="AH11" s="247" t="s">
        <v>100</v>
      </c>
      <c r="AI11" s="247" t="s">
        <v>116</v>
      </c>
      <c r="AJ11" s="247"/>
      <c r="AK11" s="247"/>
      <c r="AL11" s="247" t="s">
        <v>97</v>
      </c>
      <c r="AM11" s="247"/>
      <c r="AN11" s="247" t="s">
        <v>117</v>
      </c>
      <c r="AO11" s="247" t="s">
        <v>118</v>
      </c>
      <c r="AP11" s="247"/>
    </row>
    <row r="12" spans="1:42" ht="110.25" customHeight="1" x14ac:dyDescent="0.2">
      <c r="A12" s="626"/>
      <c r="B12" s="626"/>
      <c r="C12" s="626"/>
      <c r="D12" s="626"/>
      <c r="E12" s="626"/>
      <c r="F12" s="626"/>
      <c r="G12" s="626"/>
      <c r="H12" s="626"/>
      <c r="I12" s="142"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626"/>
      <c r="K12" s="639"/>
      <c r="L12" s="262" t="s">
        <v>119</v>
      </c>
      <c r="M12" s="145" t="s">
        <v>120</v>
      </c>
      <c r="N12" s="261">
        <f>IF(M12="OPORTUNA",15,IF(M12="INOPORTUNA",0,""))</f>
        <v>15</v>
      </c>
      <c r="O12" s="655"/>
      <c r="P12" s="626"/>
      <c r="Q12" s="627"/>
      <c r="R12" s="626"/>
      <c r="S12" s="263" t="s">
        <v>121</v>
      </c>
      <c r="T12" s="263" t="s">
        <v>122</v>
      </c>
      <c r="U12" s="626"/>
      <c r="V12" s="626"/>
      <c r="W12" s="626"/>
      <c r="X12" s="626"/>
      <c r="Y12" s="639"/>
      <c r="Z12" s="626"/>
      <c r="AA12" s="626"/>
      <c r="AB12" s="639"/>
      <c r="AC12" s="626"/>
      <c r="AD12" s="626"/>
      <c r="AE12" s="626"/>
      <c r="AF12" s="627"/>
      <c r="AG12" s="626"/>
      <c r="AH12" s="247" t="s">
        <v>102</v>
      </c>
      <c r="AI12" s="247" t="s">
        <v>123</v>
      </c>
      <c r="AJ12" s="247" t="s">
        <v>124</v>
      </c>
      <c r="AK12" s="247" t="s">
        <v>125</v>
      </c>
      <c r="AL12" s="247" t="s">
        <v>126</v>
      </c>
      <c r="AM12" s="247"/>
      <c r="AN12" s="247"/>
      <c r="AO12" s="247" t="s">
        <v>127</v>
      </c>
      <c r="AP12" s="247"/>
    </row>
    <row r="13" spans="1:42" ht="86.25" customHeight="1" x14ac:dyDescent="0.2">
      <c r="A13" s="626"/>
      <c r="B13" s="626"/>
      <c r="C13" s="626"/>
      <c r="D13" s="626"/>
      <c r="E13" s="148" t="s">
        <v>128</v>
      </c>
      <c r="F13" s="626"/>
      <c r="G13" s="626"/>
      <c r="H13" s="626"/>
      <c r="I13" s="142"/>
      <c r="J13" s="626"/>
      <c r="K13" s="639"/>
      <c r="L13" s="260" t="s">
        <v>194</v>
      </c>
      <c r="M13" s="145" t="s">
        <v>130</v>
      </c>
      <c r="N13" s="261">
        <f>IF(M13="PREVENIR",15,IF(M13="DETECTAR",10,IF(M13="NO ES UN CONTROL",0,"")))</f>
        <v>15</v>
      </c>
      <c r="O13" s="1132" t="str">
        <f>IF(O10&lt;86,"DÉBIL",IF(O10&lt;96,"MODERADO",IF(O10&lt;101,"FUERTE","")))</f>
        <v>FUERTE</v>
      </c>
      <c r="P13" s="626"/>
      <c r="Q13" s="1133" t="str">
        <f>IF(AND(O13="FUERTE",P10="FUERTE (SIEMPRE SE EJECUTA)"),"FUERTE",IF(OR(O13="DÉBIL",P10="DÉBIL (NO SE EJECUTA)"),"DÉBIL",IF(OR(O13="MODERADO",P10="MODERADO (ALGUNAS VECES)"),"MODERADO")))</f>
        <v>FUERTE</v>
      </c>
      <c r="R13" s="1134" t="str">
        <f>IF(AND(O13="FUERTE",P10="FUERTE (SIEMPRE SE EJECUTA)"),"NO","SÍ")</f>
        <v>NO</v>
      </c>
      <c r="S13" s="1135">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13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626"/>
      <c r="V13" s="626"/>
      <c r="W13" s="626"/>
      <c r="X13" s="626"/>
      <c r="Y13" s="639"/>
      <c r="Z13" s="627"/>
      <c r="AA13" s="626"/>
      <c r="AB13" s="639"/>
      <c r="AC13" s="626"/>
      <c r="AD13" s="626"/>
      <c r="AE13" s="626"/>
      <c r="AF13" s="1151" t="s">
        <v>807</v>
      </c>
      <c r="AG13" s="626"/>
      <c r="AH13" s="247" t="s">
        <v>100</v>
      </c>
      <c r="AI13" s="247"/>
      <c r="AJ13" s="247" t="s">
        <v>94</v>
      </c>
      <c r="AK13" s="247" t="s">
        <v>132</v>
      </c>
      <c r="AL13" s="247"/>
      <c r="AM13" s="247"/>
      <c r="AN13" s="247"/>
      <c r="AO13" s="247" t="s">
        <v>133</v>
      </c>
      <c r="AP13" s="247"/>
    </row>
    <row r="14" spans="1:42" ht="75.75" customHeight="1" x14ac:dyDescent="0.2">
      <c r="A14" s="626"/>
      <c r="B14" s="626"/>
      <c r="C14" s="626"/>
      <c r="D14" s="626"/>
      <c r="E14" s="671" t="s">
        <v>808</v>
      </c>
      <c r="F14" s="626"/>
      <c r="G14" s="626"/>
      <c r="H14" s="626"/>
      <c r="I14" s="142"/>
      <c r="J14" s="626"/>
      <c r="K14" s="639"/>
      <c r="L14" s="260" t="s">
        <v>135</v>
      </c>
      <c r="M14" s="145" t="s">
        <v>34</v>
      </c>
      <c r="N14" s="261">
        <f>IF(M14="CONFIABLE",15,IF(M14="NO CONFIABLE",0,""))</f>
        <v>15</v>
      </c>
      <c r="O14" s="655"/>
      <c r="P14" s="626"/>
      <c r="Q14" s="626"/>
      <c r="R14" s="626"/>
      <c r="S14" s="626"/>
      <c r="T14" s="626"/>
      <c r="U14" s="626"/>
      <c r="V14" s="626"/>
      <c r="W14" s="626"/>
      <c r="X14" s="626"/>
      <c r="Y14" s="639"/>
      <c r="Z14" s="148" t="s">
        <v>136</v>
      </c>
      <c r="AA14" s="626"/>
      <c r="AB14" s="639"/>
      <c r="AC14" s="626"/>
      <c r="AD14" s="626"/>
      <c r="AE14" s="626"/>
      <c r="AF14" s="626"/>
      <c r="AG14" s="626"/>
      <c r="AH14" s="247" t="s">
        <v>137</v>
      </c>
      <c r="AI14" s="247"/>
      <c r="AJ14" s="247" t="s">
        <v>138</v>
      </c>
      <c r="AK14" s="247" t="s">
        <v>130</v>
      </c>
      <c r="AL14" s="247" t="s">
        <v>139</v>
      </c>
      <c r="AM14" s="247"/>
      <c r="AN14" s="247"/>
      <c r="AO14" s="247" t="s">
        <v>101</v>
      </c>
      <c r="AP14" s="247"/>
    </row>
    <row r="15" spans="1:42" ht="66.75" customHeight="1" x14ac:dyDescent="0.2">
      <c r="A15" s="626"/>
      <c r="B15" s="626"/>
      <c r="C15" s="626"/>
      <c r="D15" s="626"/>
      <c r="E15" s="626"/>
      <c r="F15" s="626"/>
      <c r="G15" s="626"/>
      <c r="H15" s="626"/>
      <c r="I15" s="142"/>
      <c r="J15" s="626"/>
      <c r="K15" s="639"/>
      <c r="L15" s="260" t="s">
        <v>140</v>
      </c>
      <c r="M15" s="145" t="s">
        <v>43</v>
      </c>
      <c r="N15" s="261">
        <f>IF(M15="SE INVESTIGAN Y SE RESUELVEN OPORTUNAMENTE",15,IF(M15="NO SE INVESTIGAN Y SE RESUELVEN OPORTUNAMENTE",0,""))</f>
        <v>15</v>
      </c>
      <c r="O15" s="655"/>
      <c r="P15" s="626"/>
      <c r="Q15" s="626"/>
      <c r="R15" s="626"/>
      <c r="S15" s="626"/>
      <c r="T15" s="626"/>
      <c r="U15" s="626"/>
      <c r="V15" s="626"/>
      <c r="W15" s="626"/>
      <c r="X15" s="626"/>
      <c r="Y15" s="639"/>
      <c r="Z15" s="1126" t="s">
        <v>809</v>
      </c>
      <c r="AA15" s="626"/>
      <c r="AB15" s="639"/>
      <c r="AC15" s="626"/>
      <c r="AD15" s="626"/>
      <c r="AE15" s="626"/>
      <c r="AF15" s="626"/>
      <c r="AG15" s="626"/>
      <c r="AH15" s="247" t="s">
        <v>116</v>
      </c>
      <c r="AI15" s="247"/>
      <c r="AJ15" s="247"/>
      <c r="AK15" s="247"/>
      <c r="AL15" s="247"/>
      <c r="AM15" s="247"/>
      <c r="AN15" s="247"/>
      <c r="AO15" s="247" t="s">
        <v>142</v>
      </c>
      <c r="AP15" s="247"/>
    </row>
    <row r="16" spans="1:42" ht="207.75" customHeight="1" x14ac:dyDescent="0.2">
      <c r="A16" s="627"/>
      <c r="B16" s="627"/>
      <c r="C16" s="627"/>
      <c r="D16" s="627"/>
      <c r="E16" s="627"/>
      <c r="F16" s="627"/>
      <c r="G16" s="627"/>
      <c r="H16" s="627"/>
      <c r="I16" s="142"/>
      <c r="J16" s="626"/>
      <c r="K16" s="639"/>
      <c r="L16" s="264" t="s">
        <v>143</v>
      </c>
      <c r="M16" s="149" t="s">
        <v>54</v>
      </c>
      <c r="N16" s="265">
        <f>IF(M16="COMPLETA",10,IF(M16="INCOMPLETA",5,IF(M16="NO EXISTE",0,"")))</f>
        <v>10</v>
      </c>
      <c r="O16" s="655"/>
      <c r="P16" s="627"/>
      <c r="Q16" s="626"/>
      <c r="R16" s="627"/>
      <c r="S16" s="626"/>
      <c r="T16" s="626"/>
      <c r="U16" s="627"/>
      <c r="V16" s="626"/>
      <c r="W16" s="627"/>
      <c r="X16" s="627"/>
      <c r="Y16" s="639"/>
      <c r="Z16" s="1127"/>
      <c r="AA16" s="627"/>
      <c r="AB16" s="639"/>
      <c r="AC16" s="627"/>
      <c r="AD16" s="627"/>
      <c r="AE16" s="627"/>
      <c r="AF16" s="627"/>
      <c r="AG16" s="627"/>
      <c r="AH16" s="247"/>
      <c r="AI16" s="247"/>
      <c r="AJ16" s="247"/>
      <c r="AK16" s="247"/>
      <c r="AL16" s="247"/>
      <c r="AM16" s="247"/>
      <c r="AN16" s="247"/>
      <c r="AO16" s="247" t="s">
        <v>144</v>
      </c>
      <c r="AP16" s="247"/>
    </row>
    <row r="17" spans="1:42" ht="41.25" customHeight="1" x14ac:dyDescent="0.2">
      <c r="A17" s="1147" t="s">
        <v>793</v>
      </c>
      <c r="B17" s="1148" t="s">
        <v>794</v>
      </c>
      <c r="C17" s="1149" t="s">
        <v>810</v>
      </c>
      <c r="D17" s="1150" t="s">
        <v>94</v>
      </c>
      <c r="E17" s="664" t="s">
        <v>811</v>
      </c>
      <c r="F17" s="664" t="s">
        <v>812</v>
      </c>
      <c r="G17" s="666" t="s">
        <v>19</v>
      </c>
      <c r="H17" s="666" t="s">
        <v>97</v>
      </c>
      <c r="I17" s="142" t="str">
        <f>CONCATENATE(G17,H17)</f>
        <v>POSIBLEMAYOR</v>
      </c>
      <c r="J17" s="1142" t="str">
        <f>I18</f>
        <v>3. EXTREMO</v>
      </c>
      <c r="K17" s="1143" t="s">
        <v>813</v>
      </c>
      <c r="L17" s="258" t="s">
        <v>99</v>
      </c>
      <c r="M17" s="143" t="s">
        <v>9</v>
      </c>
      <c r="N17" s="259">
        <f>IF(M17="ASIGNADO",15,IF(M17="NO ASIGNADO",0,""))</f>
        <v>15</v>
      </c>
      <c r="O17" s="1144">
        <f>SUM(N17:N23)</f>
        <v>100</v>
      </c>
      <c r="P17" s="644" t="s">
        <v>73</v>
      </c>
      <c r="Q17" s="1145">
        <f>IF(Q20="DÉBIL",0,IF(Q20="MODERADO",50,IF(Q20="FUERTE",100,"")))</f>
        <v>100</v>
      </c>
      <c r="R17" s="1146"/>
      <c r="S17" s="1140" t="s">
        <v>100</v>
      </c>
      <c r="T17" s="1140" t="s">
        <v>100</v>
      </c>
      <c r="U17" s="1141" t="s">
        <v>142</v>
      </c>
      <c r="V17" s="666" t="s">
        <v>124</v>
      </c>
      <c r="W17" s="664" t="s">
        <v>799</v>
      </c>
      <c r="X17" s="664" t="s">
        <v>814</v>
      </c>
      <c r="Y17" s="1136" t="s">
        <v>815</v>
      </c>
      <c r="Z17" s="664">
        <v>2021</v>
      </c>
      <c r="AA17" s="1137" t="s">
        <v>106</v>
      </c>
      <c r="AB17" s="1136" t="s">
        <v>816</v>
      </c>
      <c r="AC17" s="1138">
        <v>44316</v>
      </c>
      <c r="AD17" s="1139" t="s">
        <v>817</v>
      </c>
      <c r="AE17" s="664" t="s">
        <v>818</v>
      </c>
      <c r="AF17" s="664" t="s">
        <v>819</v>
      </c>
      <c r="AG17" s="664" t="s">
        <v>820</v>
      </c>
      <c r="AH17" s="247" t="s">
        <v>112</v>
      </c>
      <c r="AI17" s="247" t="s">
        <v>113</v>
      </c>
      <c r="AJ17" s="247" t="s">
        <v>24</v>
      </c>
      <c r="AK17" s="247" t="s">
        <v>77</v>
      </c>
      <c r="AL17" s="247" t="s">
        <v>24</v>
      </c>
      <c r="AM17" s="247"/>
      <c r="AN17" s="247" t="s">
        <v>106</v>
      </c>
      <c r="AO17" s="247" t="s">
        <v>114</v>
      </c>
      <c r="AP17" s="247"/>
    </row>
    <row r="18" spans="1:42" ht="55.5" customHeight="1" x14ac:dyDescent="0.2">
      <c r="A18" s="626"/>
      <c r="B18" s="626"/>
      <c r="C18" s="626"/>
      <c r="D18" s="626"/>
      <c r="E18" s="626"/>
      <c r="F18" s="626"/>
      <c r="G18" s="626"/>
      <c r="H18" s="626"/>
      <c r="I18" s="142"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3. EXTREMO</v>
      </c>
      <c r="J18" s="626"/>
      <c r="K18" s="639"/>
      <c r="L18" s="260" t="s">
        <v>115</v>
      </c>
      <c r="M18" s="145" t="s">
        <v>22</v>
      </c>
      <c r="N18" s="261">
        <f>IF(M18="ADECUADO",15,IF(M18="INADECUADO",0,""))</f>
        <v>15</v>
      </c>
      <c r="O18" s="655"/>
      <c r="P18" s="626"/>
      <c r="Q18" s="626"/>
      <c r="R18" s="626"/>
      <c r="S18" s="627"/>
      <c r="T18" s="627"/>
      <c r="U18" s="626"/>
      <c r="V18" s="626"/>
      <c r="W18" s="626"/>
      <c r="X18" s="626"/>
      <c r="Y18" s="639"/>
      <c r="Z18" s="626"/>
      <c r="AA18" s="626"/>
      <c r="AB18" s="639"/>
      <c r="AC18" s="626"/>
      <c r="AD18" s="626"/>
      <c r="AE18" s="626"/>
      <c r="AF18" s="626"/>
      <c r="AG18" s="626"/>
      <c r="AH18" s="247" t="s">
        <v>100</v>
      </c>
      <c r="AI18" s="247" t="s">
        <v>116</v>
      </c>
      <c r="AJ18" s="247"/>
      <c r="AK18" s="247"/>
      <c r="AL18" s="247" t="s">
        <v>97</v>
      </c>
      <c r="AM18" s="247"/>
      <c r="AN18" s="247" t="s">
        <v>117</v>
      </c>
      <c r="AO18" s="247" t="s">
        <v>118</v>
      </c>
      <c r="AP18" s="247"/>
    </row>
    <row r="19" spans="1:42" ht="69" customHeight="1" x14ac:dyDescent="0.2">
      <c r="A19" s="626"/>
      <c r="B19" s="626"/>
      <c r="C19" s="626"/>
      <c r="D19" s="626"/>
      <c r="E19" s="626"/>
      <c r="F19" s="626"/>
      <c r="G19" s="626"/>
      <c r="H19" s="626"/>
      <c r="I19" s="142"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626"/>
      <c r="K19" s="639"/>
      <c r="L19" s="262" t="s">
        <v>119</v>
      </c>
      <c r="M19" s="145" t="s">
        <v>120</v>
      </c>
      <c r="N19" s="261">
        <f>IF(M19="OPORTUNA",15,IF(M19="INOPORTUNA",0,""))</f>
        <v>15</v>
      </c>
      <c r="O19" s="655"/>
      <c r="P19" s="626"/>
      <c r="Q19" s="627"/>
      <c r="R19" s="626"/>
      <c r="S19" s="263" t="s">
        <v>121</v>
      </c>
      <c r="T19" s="263" t="s">
        <v>122</v>
      </c>
      <c r="U19" s="626"/>
      <c r="V19" s="626"/>
      <c r="W19" s="626"/>
      <c r="X19" s="626"/>
      <c r="Y19" s="639"/>
      <c r="Z19" s="626"/>
      <c r="AA19" s="626"/>
      <c r="AB19" s="639"/>
      <c r="AC19" s="626"/>
      <c r="AD19" s="626"/>
      <c r="AE19" s="626"/>
      <c r="AF19" s="627"/>
      <c r="AG19" s="626"/>
      <c r="AH19" s="247" t="s">
        <v>102</v>
      </c>
      <c r="AI19" s="247" t="s">
        <v>123</v>
      </c>
      <c r="AJ19" s="247" t="s">
        <v>124</v>
      </c>
      <c r="AK19" s="247" t="s">
        <v>125</v>
      </c>
      <c r="AL19" s="247" t="s">
        <v>126</v>
      </c>
      <c r="AM19" s="247"/>
      <c r="AN19" s="247"/>
      <c r="AO19" s="247" t="s">
        <v>127</v>
      </c>
      <c r="AP19" s="247"/>
    </row>
    <row r="20" spans="1:42" ht="86.25" customHeight="1" x14ac:dyDescent="0.2">
      <c r="A20" s="626"/>
      <c r="B20" s="626"/>
      <c r="C20" s="626"/>
      <c r="D20" s="626"/>
      <c r="E20" s="148" t="s">
        <v>128</v>
      </c>
      <c r="F20" s="626"/>
      <c r="G20" s="626"/>
      <c r="H20" s="626"/>
      <c r="I20" s="142"/>
      <c r="J20" s="626"/>
      <c r="K20" s="639"/>
      <c r="L20" s="260" t="s">
        <v>194</v>
      </c>
      <c r="M20" s="145" t="s">
        <v>130</v>
      </c>
      <c r="N20" s="261">
        <f>IF(M20="PREVENIR",15,IF(M20="DETECTAR",10,IF(M20="NO ES UN CONTROL",0,"")))</f>
        <v>15</v>
      </c>
      <c r="O20" s="1132" t="str">
        <f>IF(O17&lt;86,"DÉBIL",IF(O17&lt;96,"MODERADO",IF(O17&lt;101,"FUERTE","")))</f>
        <v>FUERTE</v>
      </c>
      <c r="P20" s="626"/>
      <c r="Q20" s="1133" t="str">
        <f>IF(AND(O20="FUERTE",P17="FUERTE (SIEMPRE SE EJECUTA)"),"FUERTE",IF(OR(O20="DÉBIL",P17="DÉBIL (NO SE EJECUTA)"),"DÉBIL",IF(OR(O20="MODERADO",P17="MODERADO (ALGUNAS VECES)"),"MODERADO")))</f>
        <v>FUERTE</v>
      </c>
      <c r="R20" s="1134" t="str">
        <f>IF(AND(O20="FUERTE",P17="FUERTE (SIEMPRE SE EJECUTA)"),"NO","SÍ")</f>
        <v>NO</v>
      </c>
      <c r="S20" s="1135">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113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626"/>
      <c r="V20" s="626"/>
      <c r="W20" s="626"/>
      <c r="X20" s="626"/>
      <c r="Y20" s="639"/>
      <c r="Z20" s="627"/>
      <c r="AA20" s="626"/>
      <c r="AB20" s="639"/>
      <c r="AC20" s="626"/>
      <c r="AD20" s="626"/>
      <c r="AE20" s="626"/>
      <c r="AF20" s="664" t="s">
        <v>821</v>
      </c>
      <c r="AG20" s="626"/>
      <c r="AH20" s="247" t="s">
        <v>100</v>
      </c>
      <c r="AI20" s="247"/>
      <c r="AJ20" s="247" t="s">
        <v>94</v>
      </c>
      <c r="AK20" s="247" t="s">
        <v>132</v>
      </c>
      <c r="AL20" s="247"/>
      <c r="AM20" s="247"/>
      <c r="AN20" s="247"/>
      <c r="AO20" s="247" t="s">
        <v>133</v>
      </c>
      <c r="AP20" s="247"/>
    </row>
    <row r="21" spans="1:42" ht="75.75" customHeight="1" x14ac:dyDescent="0.2">
      <c r="A21" s="626"/>
      <c r="B21" s="626"/>
      <c r="C21" s="626"/>
      <c r="D21" s="626"/>
      <c r="E21" s="671" t="s">
        <v>822</v>
      </c>
      <c r="F21" s="626"/>
      <c r="G21" s="626"/>
      <c r="H21" s="626"/>
      <c r="I21" s="142"/>
      <c r="J21" s="626"/>
      <c r="K21" s="639"/>
      <c r="L21" s="260" t="s">
        <v>135</v>
      </c>
      <c r="M21" s="145" t="s">
        <v>34</v>
      </c>
      <c r="N21" s="261">
        <f>IF(M21="CONFIABLE",15,IF(M21="NO CONFIABLE",0,""))</f>
        <v>15</v>
      </c>
      <c r="O21" s="655"/>
      <c r="P21" s="626"/>
      <c r="Q21" s="626"/>
      <c r="R21" s="626"/>
      <c r="S21" s="626"/>
      <c r="T21" s="626"/>
      <c r="U21" s="626"/>
      <c r="V21" s="626"/>
      <c r="W21" s="626"/>
      <c r="X21" s="626"/>
      <c r="Y21" s="639"/>
      <c r="Z21" s="148" t="s">
        <v>136</v>
      </c>
      <c r="AA21" s="626"/>
      <c r="AB21" s="639"/>
      <c r="AC21" s="626"/>
      <c r="AD21" s="626"/>
      <c r="AE21" s="626"/>
      <c r="AF21" s="626"/>
      <c r="AG21" s="626"/>
      <c r="AH21" s="247" t="s">
        <v>137</v>
      </c>
      <c r="AI21" s="247"/>
      <c r="AJ21" s="247" t="s">
        <v>138</v>
      </c>
      <c r="AK21" s="247" t="s">
        <v>130</v>
      </c>
      <c r="AL21" s="247" t="s">
        <v>139</v>
      </c>
      <c r="AM21" s="247"/>
      <c r="AN21" s="247"/>
      <c r="AO21" s="247" t="s">
        <v>101</v>
      </c>
      <c r="AP21" s="247"/>
    </row>
    <row r="22" spans="1:42" ht="66.75" customHeight="1" x14ac:dyDescent="0.2">
      <c r="A22" s="626"/>
      <c r="B22" s="626"/>
      <c r="C22" s="626"/>
      <c r="D22" s="626"/>
      <c r="E22" s="626"/>
      <c r="F22" s="626"/>
      <c r="G22" s="626"/>
      <c r="H22" s="626"/>
      <c r="I22" s="142"/>
      <c r="J22" s="626"/>
      <c r="K22" s="639"/>
      <c r="L22" s="260" t="s">
        <v>140</v>
      </c>
      <c r="M22" s="145" t="s">
        <v>43</v>
      </c>
      <c r="N22" s="261">
        <f>IF(M22="SE INVESTIGAN Y SE RESUELVEN OPORTUNAMENTE",15,IF(M22="NO SE INVESTIGAN Y SE RESUELVEN OPORTUNAMENTE",0,""))</f>
        <v>15</v>
      </c>
      <c r="O22" s="655"/>
      <c r="P22" s="626"/>
      <c r="Q22" s="626"/>
      <c r="R22" s="626"/>
      <c r="S22" s="626"/>
      <c r="T22" s="626"/>
      <c r="U22" s="626"/>
      <c r="V22" s="626"/>
      <c r="W22" s="626"/>
      <c r="X22" s="626"/>
      <c r="Y22" s="639"/>
      <c r="Z22" s="1126" t="s">
        <v>584</v>
      </c>
      <c r="AA22" s="626"/>
      <c r="AB22" s="639"/>
      <c r="AC22" s="626"/>
      <c r="AD22" s="626"/>
      <c r="AE22" s="626"/>
      <c r="AF22" s="626"/>
      <c r="AG22" s="626"/>
      <c r="AH22" s="247" t="s">
        <v>116</v>
      </c>
      <c r="AI22" s="247"/>
      <c r="AJ22" s="247"/>
      <c r="AK22" s="247"/>
      <c r="AL22" s="247"/>
      <c r="AM22" s="247"/>
      <c r="AN22" s="247"/>
      <c r="AO22" s="247" t="s">
        <v>142</v>
      </c>
      <c r="AP22" s="247"/>
    </row>
    <row r="23" spans="1:42" ht="312.75" customHeight="1" x14ac:dyDescent="0.2">
      <c r="A23" s="627"/>
      <c r="B23" s="627"/>
      <c r="C23" s="627"/>
      <c r="D23" s="627"/>
      <c r="E23" s="627"/>
      <c r="F23" s="627"/>
      <c r="G23" s="627"/>
      <c r="H23" s="627"/>
      <c r="I23" s="142"/>
      <c r="J23" s="626"/>
      <c r="K23" s="639"/>
      <c r="L23" s="264" t="s">
        <v>143</v>
      </c>
      <c r="M23" s="149" t="s">
        <v>54</v>
      </c>
      <c r="N23" s="265">
        <f>IF(M23="COMPLETA",10,IF(M23="INCOMPLETA",5,IF(M23="NO EXISTE",0,"")))</f>
        <v>10</v>
      </c>
      <c r="O23" s="655"/>
      <c r="P23" s="627"/>
      <c r="Q23" s="626"/>
      <c r="R23" s="627"/>
      <c r="S23" s="626"/>
      <c r="T23" s="626"/>
      <c r="U23" s="627"/>
      <c r="V23" s="626"/>
      <c r="W23" s="627"/>
      <c r="X23" s="627"/>
      <c r="Y23" s="639"/>
      <c r="Z23" s="1127"/>
      <c r="AA23" s="627"/>
      <c r="AB23" s="639"/>
      <c r="AC23" s="627"/>
      <c r="AD23" s="627"/>
      <c r="AE23" s="627"/>
      <c r="AF23" s="627"/>
      <c r="AG23" s="627"/>
      <c r="AH23" s="247"/>
      <c r="AI23" s="247"/>
      <c r="AJ23" s="247"/>
      <c r="AK23" s="247"/>
      <c r="AL23" s="247"/>
      <c r="AM23" s="247"/>
      <c r="AN23" s="247"/>
      <c r="AO23" s="247" t="s">
        <v>144</v>
      </c>
      <c r="AP23" s="247"/>
    </row>
    <row r="24" spans="1:42" ht="15.75" customHeight="1" x14ac:dyDescent="0.2">
      <c r="A24" s="1128" t="s">
        <v>145</v>
      </c>
      <c r="B24" s="621"/>
      <c r="C24" s="621"/>
      <c r="D24" s="621"/>
      <c r="E24" s="621"/>
      <c r="F24" s="621"/>
      <c r="G24" s="621"/>
      <c r="H24" s="621"/>
      <c r="I24" s="621"/>
      <c r="J24" s="621"/>
      <c r="K24" s="621"/>
      <c r="L24" s="621"/>
      <c r="M24" s="621"/>
      <c r="N24" s="621"/>
      <c r="O24" s="621"/>
      <c r="P24" s="621"/>
      <c r="Q24" s="621"/>
      <c r="R24" s="621"/>
      <c r="S24" s="621"/>
      <c r="T24" s="621"/>
      <c r="U24" s="621"/>
      <c r="V24" s="621"/>
      <c r="W24" s="621"/>
      <c r="X24" s="621"/>
      <c r="Y24" s="621"/>
      <c r="Z24" s="621"/>
      <c r="AA24" s="621"/>
      <c r="AB24" s="621"/>
      <c r="AC24" s="621"/>
      <c r="AD24" s="621"/>
      <c r="AE24" s="621"/>
      <c r="AF24" s="621"/>
      <c r="AG24" s="617"/>
      <c r="AH24" s="247"/>
      <c r="AI24" s="247"/>
      <c r="AJ24" s="247"/>
      <c r="AK24" s="247"/>
      <c r="AL24" s="247"/>
      <c r="AM24" s="247"/>
      <c r="AN24" s="247"/>
      <c r="AO24" s="247" t="s">
        <v>146</v>
      </c>
      <c r="AP24" s="247"/>
    </row>
    <row r="25" spans="1:42" ht="30" customHeight="1" x14ac:dyDescent="0.2">
      <c r="A25" s="673" t="s">
        <v>147</v>
      </c>
      <c r="B25" s="621"/>
      <c r="C25" s="621"/>
      <c r="D25" s="621"/>
      <c r="E25" s="621"/>
      <c r="F25" s="621"/>
      <c r="G25" s="621"/>
      <c r="H25" s="621"/>
      <c r="I25" s="621"/>
      <c r="J25" s="621"/>
      <c r="K25" s="621"/>
      <c r="L25" s="621"/>
      <c r="M25" s="621"/>
      <c r="N25" s="621"/>
      <c r="O25" s="621"/>
      <c r="P25" s="621"/>
      <c r="Q25" s="621"/>
      <c r="R25" s="621"/>
      <c r="S25" s="621"/>
      <c r="T25" s="621"/>
      <c r="U25" s="621"/>
      <c r="V25" s="621"/>
      <c r="W25" s="621"/>
      <c r="X25" s="621"/>
      <c r="Y25" s="621"/>
      <c r="Z25" s="621"/>
      <c r="AA25" s="621"/>
      <c r="AB25" s="621"/>
      <c r="AC25" s="621"/>
      <c r="AD25" s="621"/>
      <c r="AE25" s="621"/>
      <c r="AF25" s="621"/>
      <c r="AG25" s="617"/>
      <c r="AH25" s="247"/>
      <c r="AI25" s="247"/>
      <c r="AJ25" s="247"/>
      <c r="AK25" s="247"/>
      <c r="AL25" s="247"/>
      <c r="AM25" s="247"/>
      <c r="AN25" s="247"/>
      <c r="AO25" s="247" t="s">
        <v>148</v>
      </c>
      <c r="AP25" s="247"/>
    </row>
    <row r="26" spans="1:42" ht="30" customHeight="1" x14ac:dyDescent="0.2">
      <c r="A26" s="1129" t="s">
        <v>149</v>
      </c>
      <c r="B26" s="633"/>
      <c r="C26" s="1129" t="s">
        <v>150</v>
      </c>
      <c r="D26" s="632"/>
      <c r="E26" s="632"/>
      <c r="F26" s="632"/>
      <c r="G26" s="632"/>
      <c r="H26" s="632"/>
      <c r="I26" s="632"/>
      <c r="J26" s="632"/>
      <c r="K26" s="632"/>
      <c r="L26" s="632"/>
      <c r="M26" s="632"/>
      <c r="N26" s="632"/>
      <c r="O26" s="632"/>
      <c r="P26" s="632"/>
      <c r="Q26" s="632"/>
      <c r="R26" s="632"/>
      <c r="S26" s="632"/>
      <c r="T26" s="632"/>
      <c r="U26" s="632"/>
      <c r="V26" s="632"/>
      <c r="W26" s="632"/>
      <c r="X26" s="632"/>
      <c r="Y26" s="633"/>
      <c r="Z26" s="1130" t="s">
        <v>151</v>
      </c>
      <c r="AA26" s="632"/>
      <c r="AB26" s="632"/>
      <c r="AC26" s="633"/>
      <c r="AD26" s="1131" t="s">
        <v>152</v>
      </c>
      <c r="AE26" s="621"/>
      <c r="AF26" s="621"/>
      <c r="AG26" s="617"/>
      <c r="AH26" s="247"/>
      <c r="AI26" s="247"/>
      <c r="AJ26" s="247"/>
      <c r="AK26" s="247"/>
      <c r="AL26" s="247"/>
      <c r="AM26" s="247"/>
      <c r="AN26" s="247"/>
      <c r="AO26" s="247" t="s">
        <v>153</v>
      </c>
      <c r="AP26" s="247"/>
    </row>
    <row r="27" spans="1:42" ht="30" customHeight="1" x14ac:dyDescent="0.2">
      <c r="A27" s="1121" t="s">
        <v>611</v>
      </c>
      <c r="B27" s="617"/>
      <c r="C27" s="1121" t="s">
        <v>29</v>
      </c>
      <c r="D27" s="621"/>
      <c r="E27" s="621"/>
      <c r="F27" s="621"/>
      <c r="G27" s="621"/>
      <c r="H27" s="621"/>
      <c r="I27" s="621"/>
      <c r="J27" s="621"/>
      <c r="K27" s="621"/>
      <c r="L27" s="621"/>
      <c r="M27" s="621"/>
      <c r="N27" s="621"/>
      <c r="O27" s="621"/>
      <c r="P27" s="621"/>
      <c r="Q27" s="621"/>
      <c r="R27" s="621"/>
      <c r="S27" s="621"/>
      <c r="T27" s="621"/>
      <c r="U27" s="621"/>
      <c r="V27" s="621"/>
      <c r="W27" s="621"/>
      <c r="X27" s="621"/>
      <c r="Y27" s="617"/>
      <c r="Z27" s="1124">
        <v>44255</v>
      </c>
      <c r="AA27" s="621"/>
      <c r="AB27" s="621"/>
      <c r="AC27" s="617"/>
      <c r="AD27" s="1125" t="s">
        <v>823</v>
      </c>
      <c r="AE27" s="640"/>
      <c r="AF27" s="640"/>
      <c r="AG27" s="640"/>
      <c r="AH27" s="247"/>
      <c r="AI27" s="247"/>
      <c r="AJ27" s="247"/>
      <c r="AK27" s="247"/>
      <c r="AL27" s="247"/>
      <c r="AM27" s="247"/>
      <c r="AN27" s="247"/>
      <c r="AO27" s="247" t="s">
        <v>156</v>
      </c>
      <c r="AP27" s="247"/>
    </row>
    <row r="28" spans="1:42" ht="30" customHeight="1" x14ac:dyDescent="0.2">
      <c r="A28" s="1121" t="s">
        <v>614</v>
      </c>
      <c r="B28" s="617"/>
      <c r="C28" s="1121" t="s">
        <v>615</v>
      </c>
      <c r="D28" s="621"/>
      <c r="E28" s="621"/>
      <c r="F28" s="621"/>
      <c r="G28" s="621"/>
      <c r="H28" s="621"/>
      <c r="I28" s="621"/>
      <c r="J28" s="621"/>
      <c r="K28" s="621"/>
      <c r="L28" s="621"/>
      <c r="M28" s="621"/>
      <c r="N28" s="621"/>
      <c r="O28" s="621"/>
      <c r="P28" s="621"/>
      <c r="Q28" s="621"/>
      <c r="R28" s="621"/>
      <c r="S28" s="621"/>
      <c r="T28" s="621"/>
      <c r="U28" s="621"/>
      <c r="V28" s="621"/>
      <c r="W28" s="621"/>
      <c r="X28" s="621"/>
      <c r="Y28" s="617"/>
      <c r="Z28" s="1124">
        <v>44316</v>
      </c>
      <c r="AA28" s="621"/>
      <c r="AB28" s="621"/>
      <c r="AC28" s="617"/>
      <c r="AD28" s="1125" t="s">
        <v>823</v>
      </c>
      <c r="AE28" s="640"/>
      <c r="AF28" s="640"/>
      <c r="AG28" s="640"/>
      <c r="AH28" s="247"/>
      <c r="AI28" s="247"/>
      <c r="AJ28" s="247"/>
      <c r="AK28" s="247"/>
      <c r="AL28" s="247"/>
      <c r="AM28" s="247"/>
      <c r="AN28" s="247"/>
      <c r="AO28" s="247" t="s">
        <v>158</v>
      </c>
      <c r="AP28" s="247"/>
    </row>
    <row r="29" spans="1:42" ht="30" customHeight="1" x14ac:dyDescent="0.2">
      <c r="A29" s="1121" t="s">
        <v>824</v>
      </c>
      <c r="B29" s="617"/>
      <c r="C29" s="1121" t="s">
        <v>825</v>
      </c>
      <c r="D29" s="621"/>
      <c r="E29" s="621"/>
      <c r="F29" s="621"/>
      <c r="G29" s="621"/>
      <c r="H29" s="621"/>
      <c r="I29" s="621"/>
      <c r="J29" s="621"/>
      <c r="K29" s="621"/>
      <c r="L29" s="621"/>
      <c r="M29" s="621"/>
      <c r="N29" s="621"/>
      <c r="O29" s="621"/>
      <c r="P29" s="621"/>
      <c r="Q29" s="621"/>
      <c r="R29" s="621"/>
      <c r="S29" s="621"/>
      <c r="T29" s="621"/>
      <c r="U29" s="621"/>
      <c r="V29" s="621"/>
      <c r="W29" s="621"/>
      <c r="X29" s="621"/>
      <c r="Y29" s="617"/>
      <c r="Z29" s="1122"/>
      <c r="AA29" s="621"/>
      <c r="AB29" s="621"/>
      <c r="AC29" s="617"/>
      <c r="AD29" s="1123"/>
      <c r="AE29" s="621"/>
      <c r="AF29" s="621"/>
      <c r="AG29" s="617"/>
      <c r="AH29" s="247"/>
      <c r="AI29" s="247"/>
      <c r="AJ29" s="247"/>
      <c r="AK29" s="247"/>
      <c r="AL29" s="247"/>
      <c r="AM29" s="247"/>
      <c r="AN29" s="247"/>
      <c r="AO29" s="247"/>
      <c r="AP29" s="247"/>
    </row>
    <row r="30" spans="1:42" ht="30" customHeight="1" x14ac:dyDescent="0.2">
      <c r="A30" s="1121" t="s">
        <v>826</v>
      </c>
      <c r="B30" s="617"/>
      <c r="C30" s="1121" t="s">
        <v>827</v>
      </c>
      <c r="D30" s="621"/>
      <c r="E30" s="621"/>
      <c r="F30" s="621"/>
      <c r="G30" s="621"/>
      <c r="H30" s="621"/>
      <c r="I30" s="621"/>
      <c r="J30" s="621"/>
      <c r="K30" s="621"/>
      <c r="L30" s="621"/>
      <c r="M30" s="621"/>
      <c r="N30" s="621"/>
      <c r="O30" s="621"/>
      <c r="P30" s="621"/>
      <c r="Q30" s="621"/>
      <c r="R30" s="621"/>
      <c r="S30" s="621"/>
      <c r="T30" s="621"/>
      <c r="U30" s="621"/>
      <c r="V30" s="621"/>
      <c r="W30" s="621"/>
      <c r="X30" s="621"/>
      <c r="Y30" s="617"/>
      <c r="Z30" s="1122"/>
      <c r="AA30" s="621"/>
      <c r="AB30" s="621"/>
      <c r="AC30" s="617"/>
      <c r="AD30" s="1123"/>
      <c r="AE30" s="621"/>
      <c r="AF30" s="621"/>
      <c r="AG30" s="617"/>
      <c r="AH30" s="247"/>
      <c r="AI30" s="247"/>
      <c r="AJ30" s="247"/>
      <c r="AK30" s="247"/>
      <c r="AL30" s="247"/>
      <c r="AM30" s="247"/>
      <c r="AN30" s="247"/>
      <c r="AO30" s="247" t="s">
        <v>160</v>
      </c>
      <c r="AP30" s="247"/>
    </row>
    <row r="31" spans="1:42" ht="30" customHeight="1" x14ac:dyDescent="0.2">
      <c r="A31" s="1117" t="s">
        <v>161</v>
      </c>
      <c r="B31" s="62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17"/>
      <c r="AH31" s="247"/>
      <c r="AI31" s="247"/>
      <c r="AJ31" s="247"/>
      <c r="AK31" s="247"/>
      <c r="AL31" s="247"/>
      <c r="AM31" s="247"/>
      <c r="AN31" s="247"/>
      <c r="AO31" s="247" t="s">
        <v>162</v>
      </c>
      <c r="AP31" s="247"/>
    </row>
    <row r="32" spans="1:42" ht="30" customHeight="1" x14ac:dyDescent="0.25">
      <c r="A32" s="1118" t="s">
        <v>152</v>
      </c>
      <c r="B32" s="632"/>
      <c r="C32" s="632"/>
      <c r="D32" s="632"/>
      <c r="E32" s="632"/>
      <c r="F32" s="633"/>
      <c r="G32" s="1118" t="s">
        <v>163</v>
      </c>
      <c r="H32" s="632"/>
      <c r="I32" s="632"/>
      <c r="J32" s="632"/>
      <c r="K32" s="632"/>
      <c r="L32" s="633"/>
      <c r="M32" s="1119" t="s">
        <v>164</v>
      </c>
      <c r="N32" s="621"/>
      <c r="O32" s="621"/>
      <c r="P32" s="621"/>
      <c r="Q32" s="621"/>
      <c r="R32" s="621"/>
      <c r="S32" s="621"/>
      <c r="T32" s="621"/>
      <c r="U32" s="621"/>
      <c r="V32" s="617"/>
      <c r="W32" s="1119" t="s">
        <v>165</v>
      </c>
      <c r="X32" s="621"/>
      <c r="Y32" s="621"/>
      <c r="Z32" s="621"/>
      <c r="AA32" s="617"/>
      <c r="AB32" s="1120" t="str">
        <f>IF(X5="X","APOYO OFICINA ASESORA DE PLANEACIÓN","APOYO OFICINA DE CONTROL INTERNO")</f>
        <v>APOYO OFICINA DE CONTROL INTERNO</v>
      </c>
      <c r="AC32" s="621"/>
      <c r="AD32" s="621"/>
      <c r="AE32" s="621"/>
      <c r="AF32" s="621"/>
      <c r="AG32" s="617"/>
      <c r="AH32" s="266"/>
      <c r="AI32" s="267"/>
      <c r="AJ32" s="267"/>
      <c r="AK32" s="267"/>
      <c r="AL32" s="267"/>
      <c r="AM32" s="267"/>
      <c r="AN32" s="267"/>
      <c r="AO32" s="247" t="s">
        <v>167</v>
      </c>
      <c r="AP32" s="267"/>
    </row>
    <row r="33" spans="1:42" ht="30" customHeight="1" x14ac:dyDescent="0.25">
      <c r="A33" s="268" t="s">
        <v>168</v>
      </c>
      <c r="B33" s="1112" t="s">
        <v>613</v>
      </c>
      <c r="C33" s="621"/>
      <c r="D33" s="621"/>
      <c r="E33" s="621"/>
      <c r="F33" s="617"/>
      <c r="G33" s="269" t="s">
        <v>168</v>
      </c>
      <c r="H33" s="1112" t="s">
        <v>828</v>
      </c>
      <c r="I33" s="621"/>
      <c r="J33" s="621"/>
      <c r="K33" s="621"/>
      <c r="L33" s="617"/>
      <c r="M33" s="269" t="s">
        <v>168</v>
      </c>
      <c r="N33" s="270"/>
      <c r="O33" s="1113" t="s">
        <v>620</v>
      </c>
      <c r="P33" s="629"/>
      <c r="Q33" s="629"/>
      <c r="R33" s="629"/>
      <c r="S33" s="629"/>
      <c r="T33" s="629"/>
      <c r="U33" s="629"/>
      <c r="V33" s="630"/>
      <c r="W33" s="271" t="s">
        <v>168</v>
      </c>
      <c r="X33" s="1112" t="s">
        <v>829</v>
      </c>
      <c r="Y33" s="621"/>
      <c r="Z33" s="621"/>
      <c r="AA33" s="617"/>
      <c r="AB33" s="271" t="s">
        <v>168</v>
      </c>
      <c r="AC33" s="1114" t="s">
        <v>621</v>
      </c>
      <c r="AD33" s="1115"/>
      <c r="AE33" s="1115"/>
      <c r="AF33" s="1115"/>
      <c r="AG33" s="1116"/>
      <c r="AH33" s="267"/>
      <c r="AI33" s="267"/>
      <c r="AJ33" s="267"/>
      <c r="AK33" s="267"/>
      <c r="AL33" s="267"/>
      <c r="AM33" s="267"/>
      <c r="AN33" s="267"/>
      <c r="AO33" s="247" t="s">
        <v>173</v>
      </c>
      <c r="AP33" s="267"/>
    </row>
    <row r="34" spans="1:42" ht="30" customHeight="1" x14ac:dyDescent="0.25">
      <c r="A34" s="268" t="s">
        <v>174</v>
      </c>
      <c r="B34" s="1112" t="s">
        <v>830</v>
      </c>
      <c r="C34" s="621"/>
      <c r="D34" s="621"/>
      <c r="E34" s="621"/>
      <c r="F34" s="617"/>
      <c r="G34" s="268" t="s">
        <v>174</v>
      </c>
      <c r="H34" s="1112" t="s">
        <v>830</v>
      </c>
      <c r="I34" s="621"/>
      <c r="J34" s="621"/>
      <c r="K34" s="621"/>
      <c r="L34" s="617"/>
      <c r="M34" s="269" t="s">
        <v>174</v>
      </c>
      <c r="N34" s="272"/>
      <c r="O34" s="1112" t="s">
        <v>623</v>
      </c>
      <c r="P34" s="621"/>
      <c r="Q34" s="621"/>
      <c r="R34" s="621"/>
      <c r="S34" s="621"/>
      <c r="T34" s="621"/>
      <c r="U34" s="621"/>
      <c r="V34" s="617"/>
      <c r="W34" s="268" t="s">
        <v>174</v>
      </c>
      <c r="X34" s="1112" t="s">
        <v>830</v>
      </c>
      <c r="Y34" s="621"/>
      <c r="Z34" s="621"/>
      <c r="AA34" s="617"/>
      <c r="AB34" s="268" t="s">
        <v>174</v>
      </c>
      <c r="AC34" s="1114" t="s">
        <v>624</v>
      </c>
      <c r="AD34" s="1115"/>
      <c r="AE34" s="1115"/>
      <c r="AF34" s="1115"/>
      <c r="AG34" s="1116"/>
      <c r="AH34" s="267"/>
      <c r="AI34" s="267"/>
      <c r="AJ34" s="267"/>
      <c r="AK34" s="267"/>
      <c r="AL34" s="267"/>
      <c r="AM34" s="267"/>
      <c r="AN34" s="267"/>
      <c r="AO34" s="247" t="s">
        <v>179</v>
      </c>
      <c r="AP34" s="267"/>
    </row>
    <row r="35" spans="1:42" ht="15.75" customHeight="1" x14ac:dyDescent="0.2"/>
    <row r="36" spans="1:42" ht="15.75" customHeight="1" x14ac:dyDescent="0.2"/>
    <row r="37" spans="1:42" ht="15.75" customHeight="1" x14ac:dyDescent="0.2"/>
    <row r="38" spans="1:42" ht="15.75" customHeight="1" x14ac:dyDescent="0.2"/>
    <row r="39" spans="1:42" ht="15.75" customHeight="1" x14ac:dyDescent="0.2"/>
    <row r="40" spans="1:42" ht="15.75" customHeight="1" x14ac:dyDescent="0.2"/>
    <row r="41" spans="1:42" ht="15.75" customHeight="1" x14ac:dyDescent="0.2"/>
    <row r="42" spans="1:42" ht="15.75" customHeight="1" x14ac:dyDescent="0.2"/>
    <row r="43" spans="1:42" ht="15.75" customHeight="1" x14ac:dyDescent="0.2"/>
    <row r="44" spans="1:42" ht="15.75" customHeight="1" x14ac:dyDescent="0.2"/>
    <row r="45" spans="1:42" ht="15.75" customHeight="1" x14ac:dyDescent="0.2"/>
    <row r="46" spans="1:42" ht="15.75" customHeight="1" x14ac:dyDescent="0.2"/>
    <row r="47" spans="1:42" ht="15.75" customHeight="1" x14ac:dyDescent="0.2"/>
    <row r="48" spans="1:42"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60">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J17:J23"/>
    <mergeCell ref="K17:K23"/>
    <mergeCell ref="O17:O19"/>
    <mergeCell ref="P17:P23"/>
    <mergeCell ref="Q17:Q19"/>
    <mergeCell ref="R17:R19"/>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A31:AG31"/>
    <mergeCell ref="A32:F32"/>
    <mergeCell ref="G32:L32"/>
    <mergeCell ref="M32:V32"/>
    <mergeCell ref="W32:AA32"/>
    <mergeCell ref="AB32:AG32"/>
    <mergeCell ref="A29:B29"/>
    <mergeCell ref="C29:Y29"/>
    <mergeCell ref="Z29:AC29"/>
    <mergeCell ref="AD29:AG29"/>
    <mergeCell ref="A30:B30"/>
    <mergeCell ref="C30:Y30"/>
    <mergeCell ref="Z30:AC30"/>
    <mergeCell ref="AD30:AG30"/>
    <mergeCell ref="B33:F33"/>
    <mergeCell ref="H33:L33"/>
    <mergeCell ref="O33:V33"/>
    <mergeCell ref="X33:AA33"/>
    <mergeCell ref="AC33:AG33"/>
    <mergeCell ref="B34:F34"/>
    <mergeCell ref="H34:L34"/>
    <mergeCell ref="O34:V34"/>
    <mergeCell ref="X34:AA34"/>
    <mergeCell ref="AC34:AG34"/>
  </mergeCells>
  <conditionalFormatting sqref="U10:U16">
    <cfRule type="containsText" dxfId="15" priority="1" operator="containsText" text="EXTREMO">
      <formula>NOT(ISERROR(SEARCH(("EXTREMO"),(U10))))</formula>
    </cfRule>
  </conditionalFormatting>
  <conditionalFormatting sqref="U10:U16">
    <cfRule type="containsText" dxfId="14" priority="2" operator="containsText" text="MODERADO">
      <formula>NOT(ISERROR(SEARCH(("MODERADO"),(U10))))</formula>
    </cfRule>
  </conditionalFormatting>
  <conditionalFormatting sqref="U10:U16">
    <cfRule type="containsText" dxfId="13" priority="3" operator="containsText" text="ALTO">
      <formula>NOT(ISERROR(SEARCH(("ALTO"),(U10))))</formula>
    </cfRule>
  </conditionalFormatting>
  <conditionalFormatting sqref="U10:U16">
    <cfRule type="containsText" dxfId="12" priority="4" operator="containsText" text="BAJO">
      <formula>NOT(ISERROR(SEARCH(("BAJO"),(U10))))</formula>
    </cfRule>
  </conditionalFormatting>
  <conditionalFormatting sqref="J10:J16">
    <cfRule type="containsText" dxfId="11" priority="5" operator="containsText" text="EXTREMO">
      <formula>NOT(ISERROR(SEARCH(("EXTREMO"),(J10))))</formula>
    </cfRule>
  </conditionalFormatting>
  <conditionalFormatting sqref="J10:J16">
    <cfRule type="containsText" dxfId="10" priority="6" operator="containsText" text="ALTO">
      <formula>NOT(ISERROR(SEARCH(("ALTO"),(J10))))</formula>
    </cfRule>
  </conditionalFormatting>
  <conditionalFormatting sqref="J10:J16">
    <cfRule type="containsText" dxfId="9" priority="7" operator="containsText" text="MODERADO">
      <formula>NOT(ISERROR(SEARCH(("MODERADO"),(J10))))</formula>
    </cfRule>
  </conditionalFormatting>
  <conditionalFormatting sqref="J10:J16">
    <cfRule type="containsText" dxfId="8" priority="8" operator="containsText" text="BAJO">
      <formula>NOT(ISERROR(SEARCH(("BAJO"),(J10))))</formula>
    </cfRule>
  </conditionalFormatting>
  <conditionalFormatting sqref="U17:U23">
    <cfRule type="containsText" dxfId="7" priority="9" operator="containsText" text="EXTREMO">
      <formula>NOT(ISERROR(SEARCH(("EXTREMO"),(U17))))</formula>
    </cfRule>
  </conditionalFormatting>
  <conditionalFormatting sqref="U17:U23">
    <cfRule type="containsText" dxfId="6" priority="10" operator="containsText" text="MODERADO">
      <formula>NOT(ISERROR(SEARCH(("MODERADO"),(U17))))</formula>
    </cfRule>
  </conditionalFormatting>
  <conditionalFormatting sqref="U17:U23">
    <cfRule type="containsText" dxfId="5" priority="11" operator="containsText" text="ALTO">
      <formula>NOT(ISERROR(SEARCH(("ALTO"),(U17))))</formula>
    </cfRule>
  </conditionalFormatting>
  <conditionalFormatting sqref="U17:U23">
    <cfRule type="containsText" dxfId="4" priority="12" operator="containsText" text="BAJO">
      <formula>NOT(ISERROR(SEARCH(("BAJO"),(U17))))</formula>
    </cfRule>
  </conditionalFormatting>
  <conditionalFormatting sqref="J17:J23">
    <cfRule type="containsText" dxfId="3" priority="13" operator="containsText" text="EXTREMO">
      <formula>NOT(ISERROR(SEARCH(("EXTREMO"),(J17))))</formula>
    </cfRule>
  </conditionalFormatting>
  <conditionalFormatting sqref="J17:J23">
    <cfRule type="containsText" dxfId="2" priority="14" operator="containsText" text="ALTO">
      <formula>NOT(ISERROR(SEARCH(("ALTO"),(J17))))</formula>
    </cfRule>
  </conditionalFormatting>
  <conditionalFormatting sqref="J17:J23">
    <cfRule type="containsText" dxfId="1" priority="15" operator="containsText" text="MODERADO">
      <formula>NOT(ISERROR(SEARCH(("MODERADO"),(J17))))</formula>
    </cfRule>
  </conditionalFormatting>
  <conditionalFormatting sqref="J17:J23">
    <cfRule type="containsText" dxfId="0" priority="16" operator="containsText" text="BAJO">
      <formula>NOT(ISERROR(SEARCH(("BAJO"),(J17))))</formula>
    </cfRule>
  </conditionalFormatting>
  <dataValidations count="15">
    <dataValidation type="list" allowBlank="1" showErrorMessage="1" sqref="V10 V17" xr:uid="{64ED661E-4F06-44C6-9047-7F9F86FDC9AF}">
      <formula1>$AI$12:$AK$12</formula1>
    </dataValidation>
    <dataValidation type="list" allowBlank="1" showErrorMessage="1" sqref="M16 M23" xr:uid="{4AF9F526-B86F-41C9-8B9F-BDD0700B7149}">
      <formula1>$AH$7:$AJ$7</formula1>
    </dataValidation>
    <dataValidation type="list" allowBlank="1" showErrorMessage="1" sqref="AA10 AA17" xr:uid="{9525A3CC-C825-431D-8FDA-91B2AD82F951}">
      <formula1>$AN$10:$AN$11</formula1>
    </dataValidation>
    <dataValidation type="list" allowBlank="1" showErrorMessage="1" sqref="U10 U17" xr:uid="{4F511D2D-C606-4540-BAEE-19B978B2BDC6}">
      <formula1>$AO$8:$AO$40</formula1>
    </dataValidation>
    <dataValidation type="list" allowBlank="1" showErrorMessage="1" sqref="S10:T10 S17:T17" xr:uid="{F5D046BC-2FA3-4B43-BD2B-ADE96CEED419}">
      <formula1>$AH$13:$AH$15</formula1>
    </dataValidation>
    <dataValidation type="list" allowBlank="1" showErrorMessage="1" sqref="M10 M17" xr:uid="{81CD2FDF-7D9A-43DC-978C-B4CF916B39D0}">
      <formula1>$AH$2:$AH$3</formula1>
    </dataValidation>
    <dataValidation type="list" allowBlank="1" showErrorMessage="1" sqref="G10 G17" xr:uid="{935C7981-24E5-43B3-9276-3C2E71A92516}">
      <formula1>$AL$1:$AL$5</formula1>
    </dataValidation>
    <dataValidation type="list" allowBlank="1" showErrorMessage="1" sqref="M11 M18" xr:uid="{8EC9F1C9-5CF9-4DF8-A58B-3C80E5406558}">
      <formula1>$AH$4:$AI$4</formula1>
    </dataValidation>
    <dataValidation type="list" allowBlank="1" showErrorMessage="1" sqref="M12 M19" xr:uid="{C34ED2E7-7CA2-4FD1-8135-C45EABA47E8A}">
      <formula1>#REF!</formula1>
    </dataValidation>
    <dataValidation type="list" allowBlank="1" showErrorMessage="1" sqref="D10 D17" xr:uid="{BEB604DC-43CF-4474-9F47-A56AD1D2DE69}">
      <formula1>$AJ$13:$AK$13</formula1>
    </dataValidation>
    <dataValidation type="list" allowBlank="1" showErrorMessage="1" sqref="H10 H17" xr:uid="{39847790-D0AC-475A-BD65-09452D2AE830}">
      <formula1>$AL$10:$AL$12</formula1>
    </dataValidation>
    <dataValidation type="list" allowBlank="1" showErrorMessage="1" sqref="M14 M21" xr:uid="{E1D848C6-2AE5-444D-83E4-D524F5FC4B3B}">
      <formula1>$AH$5:$AI$5</formula1>
    </dataValidation>
    <dataValidation type="list" allowBlank="1" showErrorMessage="1" sqref="P10 P17" xr:uid="{BCFB08BA-6437-41C7-94FE-336CFC22C4C9}">
      <formula1>$AH$8:$AJ$8</formula1>
    </dataValidation>
    <dataValidation type="list" allowBlank="1" showErrorMessage="1" sqref="M15 M22" xr:uid="{F678103E-9C90-44DD-9D12-442221D4687F}">
      <formula1>$AH$6:$AI$6</formula1>
    </dataValidation>
    <dataValidation type="list" allowBlank="1" showErrorMessage="1" sqref="M13 M20" xr:uid="{7F062628-6CD4-4E93-9AA0-DFEF315D019E}">
      <formula1>$AJ$14:$AL$14</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2CF1C-100F-4DE2-995B-4D4DBF67C963}">
  <dimension ref="A1:AQ26"/>
  <sheetViews>
    <sheetView topLeftCell="AC8" zoomScale="80" zoomScaleNormal="80" workbookViewId="0">
      <selection activeCell="AR15" sqref="AR15"/>
    </sheetView>
  </sheetViews>
  <sheetFormatPr baseColWidth="10" defaultColWidth="11.42578125" defaultRowHeight="15" x14ac:dyDescent="0.25"/>
  <cols>
    <col min="1" max="1" width="32.5703125" style="65" customWidth="1"/>
    <col min="2" max="4" width="19.7109375" style="65" customWidth="1"/>
    <col min="5" max="5" width="32.5703125" style="65" customWidth="1"/>
    <col min="6" max="6" width="23" style="65" customWidth="1"/>
    <col min="7" max="7" width="15.42578125" style="65" customWidth="1"/>
    <col min="8" max="8" width="13.5703125" style="65" customWidth="1"/>
    <col min="9" max="9" width="20.85546875" style="65" hidden="1" customWidth="1"/>
    <col min="10" max="10" width="18.28515625" style="65" customWidth="1"/>
    <col min="11" max="11" width="26.85546875" style="65" customWidth="1"/>
    <col min="12" max="12" width="28.42578125" style="65" customWidth="1"/>
    <col min="13" max="13" width="18.85546875" style="65" customWidth="1"/>
    <col min="14" max="14" width="0" style="65" hidden="1" customWidth="1"/>
    <col min="15" max="17" width="17.42578125" style="65" customWidth="1"/>
    <col min="18" max="18" width="19.7109375" style="65" customWidth="1"/>
    <col min="19" max="20" width="25.140625" style="65" customWidth="1"/>
    <col min="21" max="21" width="19.42578125" style="65" customWidth="1"/>
    <col min="22" max="22" width="13.140625" style="65" customWidth="1"/>
    <col min="23" max="23" width="16.5703125" style="65" customWidth="1"/>
    <col min="24" max="26" width="25.42578125" style="65" customWidth="1"/>
    <col min="27" max="27" width="21.42578125" style="65" customWidth="1"/>
    <col min="28" max="28" width="20" style="65" customWidth="1"/>
    <col min="29" max="29" width="12.5703125" style="65" customWidth="1"/>
    <col min="30" max="30" width="24.5703125" style="82" customWidth="1"/>
    <col min="31" max="31" width="16.42578125" style="65" customWidth="1"/>
    <col min="32" max="32" width="21.5703125" style="65" customWidth="1"/>
    <col min="33" max="33" width="47" style="65" customWidth="1"/>
    <col min="34" max="41" width="11.42578125" style="65" hidden="1" customWidth="1"/>
    <col min="42" max="42" width="0" style="65" hidden="1" customWidth="1"/>
    <col min="43" max="16384" width="11.42578125" style="65"/>
  </cols>
  <sheetData>
    <row r="1" spans="1:43" ht="27" customHeight="1" x14ac:dyDescent="0.25">
      <c r="A1" s="389"/>
      <c r="B1" s="390" t="s">
        <v>0</v>
      </c>
      <c r="C1" s="391"/>
      <c r="D1" s="391"/>
      <c r="E1" s="392"/>
      <c r="F1" s="390" t="s">
        <v>1</v>
      </c>
      <c r="G1" s="391"/>
      <c r="H1" s="391"/>
      <c r="I1" s="391"/>
      <c r="J1" s="391"/>
      <c r="K1" s="391"/>
      <c r="L1" s="391"/>
      <c r="M1" s="391"/>
      <c r="N1" s="391"/>
      <c r="O1" s="391"/>
      <c r="P1" s="391"/>
      <c r="Q1" s="391"/>
      <c r="R1" s="391"/>
      <c r="S1" s="391"/>
      <c r="T1" s="391"/>
      <c r="U1" s="391"/>
      <c r="V1" s="391"/>
      <c r="W1" s="391"/>
      <c r="X1" s="391"/>
      <c r="Y1" s="391"/>
      <c r="Z1" s="391"/>
      <c r="AA1" s="391"/>
      <c r="AB1" s="391"/>
      <c r="AC1" s="392"/>
      <c r="AD1" s="380" t="s">
        <v>2</v>
      </c>
      <c r="AE1" s="381"/>
      <c r="AF1" s="380" t="s">
        <v>3</v>
      </c>
      <c r="AG1" s="381"/>
      <c r="AH1" s="64"/>
      <c r="AI1" s="64"/>
      <c r="AJ1" s="64"/>
      <c r="AK1" s="64" t="s">
        <v>4</v>
      </c>
      <c r="AL1" s="64" t="s">
        <v>5</v>
      </c>
      <c r="AM1" s="64"/>
      <c r="AN1" s="64" t="s">
        <v>6</v>
      </c>
      <c r="AO1" s="64"/>
      <c r="AP1" s="64"/>
    </row>
    <row r="2" spans="1:43" ht="27" customHeight="1" x14ac:dyDescent="0.25">
      <c r="A2" s="389"/>
      <c r="B2" s="393"/>
      <c r="C2" s="394"/>
      <c r="D2" s="394"/>
      <c r="E2" s="395"/>
      <c r="F2" s="393"/>
      <c r="G2" s="394"/>
      <c r="H2" s="394"/>
      <c r="I2" s="394"/>
      <c r="J2" s="394"/>
      <c r="K2" s="394"/>
      <c r="L2" s="394"/>
      <c r="M2" s="394"/>
      <c r="N2" s="394"/>
      <c r="O2" s="394"/>
      <c r="P2" s="394"/>
      <c r="Q2" s="394"/>
      <c r="R2" s="394"/>
      <c r="S2" s="394"/>
      <c r="T2" s="394"/>
      <c r="U2" s="394"/>
      <c r="V2" s="394"/>
      <c r="W2" s="394"/>
      <c r="X2" s="394"/>
      <c r="Y2" s="394"/>
      <c r="Z2" s="394"/>
      <c r="AA2" s="394"/>
      <c r="AB2" s="394"/>
      <c r="AC2" s="395"/>
      <c r="AD2" s="380" t="s">
        <v>7</v>
      </c>
      <c r="AE2" s="381"/>
      <c r="AF2" s="396" t="s">
        <v>8</v>
      </c>
      <c r="AG2" s="397"/>
      <c r="AH2" s="64" t="s">
        <v>9</v>
      </c>
      <c r="AI2" s="64" t="s">
        <v>10</v>
      </c>
      <c r="AJ2" s="64"/>
      <c r="AK2" s="64"/>
      <c r="AL2" s="64" t="s">
        <v>11</v>
      </c>
      <c r="AM2" s="64"/>
      <c r="AN2" s="64" t="s">
        <v>12</v>
      </c>
      <c r="AO2" s="64"/>
      <c r="AP2" s="64"/>
    </row>
    <row r="3" spans="1:43" ht="27" customHeight="1" x14ac:dyDescent="0.25">
      <c r="A3" s="389"/>
      <c r="B3" s="390" t="s">
        <v>13</v>
      </c>
      <c r="C3" s="391"/>
      <c r="D3" s="391"/>
      <c r="E3" s="392"/>
      <c r="F3" s="390" t="s">
        <v>14</v>
      </c>
      <c r="G3" s="391"/>
      <c r="H3" s="391"/>
      <c r="I3" s="391"/>
      <c r="J3" s="391"/>
      <c r="K3" s="391"/>
      <c r="L3" s="391"/>
      <c r="M3" s="391"/>
      <c r="N3" s="391"/>
      <c r="O3" s="391"/>
      <c r="P3" s="391"/>
      <c r="Q3" s="391"/>
      <c r="R3" s="391"/>
      <c r="S3" s="391"/>
      <c r="T3" s="391"/>
      <c r="U3" s="391"/>
      <c r="V3" s="391"/>
      <c r="W3" s="391"/>
      <c r="X3" s="391"/>
      <c r="Y3" s="391"/>
      <c r="Z3" s="391"/>
      <c r="AA3" s="391"/>
      <c r="AB3" s="391"/>
      <c r="AC3" s="392"/>
      <c r="AD3" s="380" t="s">
        <v>15</v>
      </c>
      <c r="AE3" s="381"/>
      <c r="AF3" s="380" t="s">
        <v>16</v>
      </c>
      <c r="AG3" s="381"/>
      <c r="AH3" s="64" t="s">
        <v>17</v>
      </c>
      <c r="AI3" s="64" t="s">
        <v>18</v>
      </c>
      <c r="AJ3" s="64"/>
      <c r="AK3" s="64"/>
      <c r="AL3" s="64" t="s">
        <v>19</v>
      </c>
      <c r="AM3" s="64"/>
      <c r="AN3" s="64" t="s">
        <v>20</v>
      </c>
      <c r="AO3" s="64"/>
      <c r="AP3" s="64"/>
    </row>
    <row r="4" spans="1:43" ht="27" customHeight="1" x14ac:dyDescent="0.25">
      <c r="A4" s="389"/>
      <c r="B4" s="393"/>
      <c r="C4" s="394"/>
      <c r="D4" s="394"/>
      <c r="E4" s="395"/>
      <c r="F4" s="393"/>
      <c r="G4" s="394"/>
      <c r="H4" s="394"/>
      <c r="I4" s="394"/>
      <c r="J4" s="394"/>
      <c r="K4" s="394"/>
      <c r="L4" s="394"/>
      <c r="M4" s="394"/>
      <c r="N4" s="394"/>
      <c r="O4" s="394"/>
      <c r="P4" s="394"/>
      <c r="Q4" s="394"/>
      <c r="R4" s="394"/>
      <c r="S4" s="394"/>
      <c r="T4" s="394"/>
      <c r="U4" s="394"/>
      <c r="V4" s="394"/>
      <c r="W4" s="394"/>
      <c r="X4" s="394"/>
      <c r="Y4" s="394"/>
      <c r="Z4" s="394"/>
      <c r="AA4" s="394"/>
      <c r="AB4" s="394"/>
      <c r="AC4" s="395"/>
      <c r="AD4" s="380" t="s">
        <v>21</v>
      </c>
      <c r="AE4" s="381"/>
      <c r="AF4" s="382">
        <v>43846</v>
      </c>
      <c r="AG4" s="381"/>
      <c r="AH4" s="64" t="s">
        <v>22</v>
      </c>
      <c r="AI4" s="64" t="s">
        <v>23</v>
      </c>
      <c r="AJ4" s="64"/>
      <c r="AK4" s="64" t="s">
        <v>24</v>
      </c>
      <c r="AL4" s="64" t="s">
        <v>25</v>
      </c>
      <c r="AM4" s="64"/>
      <c r="AN4" s="64" t="s">
        <v>26</v>
      </c>
      <c r="AO4" s="64"/>
      <c r="AP4" s="64"/>
    </row>
    <row r="5" spans="1:43" x14ac:dyDescent="0.25">
      <c r="A5" s="383" t="s">
        <v>27</v>
      </c>
      <c r="B5" s="383"/>
      <c r="C5" s="384">
        <v>44319</v>
      </c>
      <c r="D5" s="385"/>
      <c r="E5" s="385"/>
      <c r="F5" s="385"/>
      <c r="G5" s="386"/>
      <c r="H5" s="386"/>
      <c r="I5" s="386"/>
      <c r="J5" s="386"/>
      <c r="K5" s="386"/>
      <c r="L5" s="386"/>
      <c r="M5" s="387" t="s">
        <v>180</v>
      </c>
      <c r="N5" s="387"/>
      <c r="O5" s="387"/>
      <c r="P5" s="387"/>
      <c r="Q5" s="387"/>
      <c r="R5" s="387"/>
      <c r="S5" s="387"/>
      <c r="T5" s="387"/>
      <c r="U5" s="387"/>
      <c r="V5" s="387"/>
      <c r="W5" s="66" t="s">
        <v>29</v>
      </c>
      <c r="X5" s="67"/>
      <c r="Y5" s="66" t="s">
        <v>30</v>
      </c>
      <c r="Z5" s="388" t="s">
        <v>31</v>
      </c>
      <c r="AA5" s="388"/>
      <c r="AB5" s="66" t="s">
        <v>32</v>
      </c>
      <c r="AC5" s="68"/>
      <c r="AD5" s="69" t="s">
        <v>33</v>
      </c>
      <c r="AE5" s="70"/>
      <c r="AF5" s="386"/>
      <c r="AG5" s="386"/>
      <c r="AH5" s="71" t="s">
        <v>34</v>
      </c>
      <c r="AI5" s="71" t="s">
        <v>35</v>
      </c>
      <c r="AJ5" s="71" t="s">
        <v>36</v>
      </c>
      <c r="AK5" s="71"/>
      <c r="AL5" s="71" t="s">
        <v>37</v>
      </c>
      <c r="AM5" s="71"/>
      <c r="AN5" s="71" t="s">
        <v>38</v>
      </c>
      <c r="AO5" s="71"/>
      <c r="AP5" s="71"/>
    </row>
    <row r="6" spans="1:43" x14ac:dyDescent="0.25">
      <c r="A6" s="398" t="s">
        <v>39</v>
      </c>
      <c r="B6" s="398"/>
      <c r="C6" s="398"/>
      <c r="D6" s="398"/>
      <c r="E6" s="398"/>
      <c r="F6" s="398"/>
      <c r="G6" s="398" t="s">
        <v>40</v>
      </c>
      <c r="H6" s="398"/>
      <c r="I6" s="398"/>
      <c r="J6" s="398"/>
      <c r="K6" s="398"/>
      <c r="L6" s="398"/>
      <c r="M6" s="398"/>
      <c r="N6" s="398"/>
      <c r="O6" s="398"/>
      <c r="P6" s="398"/>
      <c r="Q6" s="398"/>
      <c r="R6" s="398"/>
      <c r="S6" s="398"/>
      <c r="T6" s="398"/>
      <c r="U6" s="398"/>
      <c r="V6" s="398"/>
      <c r="W6" s="398"/>
      <c r="X6" s="398"/>
      <c r="Y6" s="398"/>
      <c r="Z6" s="398"/>
      <c r="AA6" s="398"/>
      <c r="AB6" s="398"/>
      <c r="AC6" s="398" t="s">
        <v>41</v>
      </c>
      <c r="AD6" s="398" t="s">
        <v>42</v>
      </c>
      <c r="AE6" s="398"/>
      <c r="AF6" s="398"/>
      <c r="AG6" s="398"/>
      <c r="AH6" s="64" t="s">
        <v>43</v>
      </c>
      <c r="AI6" s="64" t="s">
        <v>44</v>
      </c>
      <c r="AJ6" s="64"/>
      <c r="AK6" s="64"/>
      <c r="AL6" s="64"/>
      <c r="AM6" s="64"/>
      <c r="AN6" s="64" t="s">
        <v>45</v>
      </c>
      <c r="AO6" s="64"/>
      <c r="AP6" s="64"/>
    </row>
    <row r="7" spans="1:43" x14ac:dyDescent="0.25">
      <c r="A7" s="399" t="s">
        <v>46</v>
      </c>
      <c r="B7" s="399" t="s">
        <v>47</v>
      </c>
      <c r="C7" s="399" t="s">
        <v>48</v>
      </c>
      <c r="D7" s="399" t="s">
        <v>6</v>
      </c>
      <c r="E7" s="399" t="s">
        <v>49</v>
      </c>
      <c r="F7" s="398" t="s">
        <v>50</v>
      </c>
      <c r="G7" s="398" t="s">
        <v>51</v>
      </c>
      <c r="H7" s="398"/>
      <c r="I7" s="398"/>
      <c r="J7" s="398"/>
      <c r="K7" s="398" t="s">
        <v>52</v>
      </c>
      <c r="L7" s="398"/>
      <c r="M7" s="398"/>
      <c r="N7" s="398"/>
      <c r="O7" s="398"/>
      <c r="P7" s="398"/>
      <c r="Q7" s="398"/>
      <c r="R7" s="398"/>
      <c r="S7" s="398"/>
      <c r="T7" s="398"/>
      <c r="U7" s="398" t="s">
        <v>53</v>
      </c>
      <c r="V7" s="398"/>
      <c r="W7" s="398"/>
      <c r="X7" s="398"/>
      <c r="Y7" s="398"/>
      <c r="Z7" s="398"/>
      <c r="AA7" s="398"/>
      <c r="AB7" s="398"/>
      <c r="AC7" s="398"/>
      <c r="AD7" s="398"/>
      <c r="AE7" s="398"/>
      <c r="AF7" s="398"/>
      <c r="AG7" s="398"/>
      <c r="AH7" s="64" t="s">
        <v>54</v>
      </c>
      <c r="AI7" s="64" t="s">
        <v>55</v>
      </c>
      <c r="AJ7" s="64" t="s">
        <v>56</v>
      </c>
      <c r="AK7" s="72"/>
      <c r="AL7" s="72"/>
      <c r="AM7" s="72"/>
      <c r="AN7" s="72"/>
      <c r="AO7" s="72"/>
      <c r="AP7" s="72"/>
    </row>
    <row r="8" spans="1:43" x14ac:dyDescent="0.25">
      <c r="A8" s="399"/>
      <c r="B8" s="399"/>
      <c r="C8" s="399"/>
      <c r="D8" s="399"/>
      <c r="E8" s="399"/>
      <c r="F8" s="398"/>
      <c r="G8" s="398" t="s">
        <v>57</v>
      </c>
      <c r="H8" s="398"/>
      <c r="I8" s="398"/>
      <c r="J8" s="398"/>
      <c r="K8" s="400" t="s">
        <v>58</v>
      </c>
      <c r="L8" s="398" t="s">
        <v>59</v>
      </c>
      <c r="M8" s="398" t="s">
        <v>60</v>
      </c>
      <c r="N8" s="398" t="s">
        <v>61</v>
      </c>
      <c r="O8" s="399" t="s">
        <v>62</v>
      </c>
      <c r="P8" s="399" t="s">
        <v>63</v>
      </c>
      <c r="Q8" s="399" t="s">
        <v>64</v>
      </c>
      <c r="R8" s="399" t="s">
        <v>65</v>
      </c>
      <c r="S8" s="399" t="s">
        <v>66</v>
      </c>
      <c r="T8" s="399" t="s">
        <v>67</v>
      </c>
      <c r="U8" s="400" t="s">
        <v>68</v>
      </c>
      <c r="V8" s="399" t="s">
        <v>69</v>
      </c>
      <c r="W8" s="400" t="s">
        <v>70</v>
      </c>
      <c r="X8" s="399" t="s">
        <v>71</v>
      </c>
      <c r="Y8" s="399" t="s">
        <v>72</v>
      </c>
      <c r="Z8" s="399"/>
      <c r="AA8" s="399"/>
      <c r="AB8" s="399"/>
      <c r="AC8" s="398"/>
      <c r="AD8" s="398"/>
      <c r="AE8" s="398"/>
      <c r="AF8" s="398"/>
      <c r="AG8" s="398"/>
      <c r="AH8" s="72" t="s">
        <v>73</v>
      </c>
      <c r="AI8" s="72" t="s">
        <v>74</v>
      </c>
      <c r="AJ8" s="72" t="s">
        <v>75</v>
      </c>
      <c r="AK8" s="72"/>
      <c r="AL8" s="72" t="s">
        <v>76</v>
      </c>
      <c r="AM8" s="72"/>
      <c r="AN8" s="72"/>
      <c r="AO8" s="64" t="s">
        <v>77</v>
      </c>
      <c r="AP8" s="72"/>
    </row>
    <row r="9" spans="1:43" ht="47.25" x14ac:dyDescent="0.25">
      <c r="A9" s="399"/>
      <c r="B9" s="399"/>
      <c r="C9" s="399"/>
      <c r="D9" s="399"/>
      <c r="E9" s="399"/>
      <c r="F9" s="398"/>
      <c r="G9" s="51" t="s">
        <v>78</v>
      </c>
      <c r="H9" s="51" t="s">
        <v>4</v>
      </c>
      <c r="I9" s="51"/>
      <c r="J9" s="13" t="s">
        <v>79</v>
      </c>
      <c r="K9" s="400"/>
      <c r="L9" s="398"/>
      <c r="M9" s="398"/>
      <c r="N9" s="398"/>
      <c r="O9" s="399"/>
      <c r="P9" s="399"/>
      <c r="Q9" s="399"/>
      <c r="R9" s="399"/>
      <c r="S9" s="399"/>
      <c r="T9" s="399"/>
      <c r="U9" s="400"/>
      <c r="V9" s="399"/>
      <c r="W9" s="400"/>
      <c r="X9" s="399"/>
      <c r="Y9" s="48" t="s">
        <v>80</v>
      </c>
      <c r="Z9" s="48" t="s">
        <v>81</v>
      </c>
      <c r="AA9" s="49" t="s">
        <v>82</v>
      </c>
      <c r="AB9" s="49" t="s">
        <v>83</v>
      </c>
      <c r="AC9" s="398"/>
      <c r="AD9" s="50" t="s">
        <v>84</v>
      </c>
      <c r="AE9" s="51" t="s">
        <v>85</v>
      </c>
      <c r="AF9" s="51" t="s">
        <v>86</v>
      </c>
      <c r="AG9" s="48" t="s">
        <v>87</v>
      </c>
      <c r="AH9" s="72" t="s">
        <v>88</v>
      </c>
      <c r="AI9" s="72" t="s">
        <v>18</v>
      </c>
      <c r="AJ9" s="72"/>
      <c r="AK9" s="72"/>
      <c r="AL9" s="72" t="s">
        <v>89</v>
      </c>
      <c r="AM9" s="72"/>
      <c r="AN9" s="72"/>
      <c r="AO9" s="64" t="s">
        <v>90</v>
      </c>
      <c r="AP9" s="72"/>
    </row>
    <row r="10" spans="1:43" ht="32.25" customHeight="1" x14ac:dyDescent="0.25">
      <c r="A10" s="401" t="s">
        <v>221</v>
      </c>
      <c r="B10" s="401" t="s">
        <v>222</v>
      </c>
      <c r="C10" s="402" t="s">
        <v>223</v>
      </c>
      <c r="D10" s="404" t="s">
        <v>94</v>
      </c>
      <c r="E10" s="402" t="s">
        <v>224</v>
      </c>
      <c r="F10" s="402" t="s">
        <v>225</v>
      </c>
      <c r="G10" s="406" t="s">
        <v>37</v>
      </c>
      <c r="H10" s="406" t="s">
        <v>24</v>
      </c>
      <c r="I10" s="73" t="str">
        <f>CONCATENATE(G10,H10)</f>
        <v>CASI SEGUROMODERADO</v>
      </c>
      <c r="J10" s="407" t="str">
        <f>I11</f>
        <v>7. EXTREMO</v>
      </c>
      <c r="K10" s="408" t="s">
        <v>226</v>
      </c>
      <c r="L10" s="74" t="s">
        <v>99</v>
      </c>
      <c r="M10" s="75" t="s">
        <v>9</v>
      </c>
      <c r="N10" s="76">
        <f>IF(M10="ASIGNADO",15,IF(M10="NO ASIGNADO",0,""))</f>
        <v>15</v>
      </c>
      <c r="O10" s="409">
        <f>SUM(N10:N16)</f>
        <v>100</v>
      </c>
      <c r="P10" s="347" t="s">
        <v>73</v>
      </c>
      <c r="Q10" s="410">
        <f>IF(Q13="DÉBIL",0,IF(Q13="MODERADO",50,IF(Q13="FUERTE",100,"")))</f>
        <v>100</v>
      </c>
      <c r="R10" s="415"/>
      <c r="S10" s="416" t="s">
        <v>100</v>
      </c>
      <c r="T10" s="416" t="s">
        <v>100</v>
      </c>
      <c r="U10" s="405" t="s">
        <v>158</v>
      </c>
      <c r="V10" s="417" t="s">
        <v>124</v>
      </c>
      <c r="W10" s="414">
        <v>43585</v>
      </c>
      <c r="X10" s="402" t="s">
        <v>227</v>
      </c>
      <c r="Y10" s="402" t="s">
        <v>228</v>
      </c>
      <c r="Z10" s="412" t="s">
        <v>229</v>
      </c>
      <c r="AA10" s="413" t="s">
        <v>106</v>
      </c>
      <c r="AB10" s="402" t="s">
        <v>230</v>
      </c>
      <c r="AC10" s="414">
        <v>44316</v>
      </c>
      <c r="AD10" s="402" t="s">
        <v>231</v>
      </c>
      <c r="AE10" s="418" t="s">
        <v>232</v>
      </c>
      <c r="AF10" s="402" t="s">
        <v>233</v>
      </c>
      <c r="AG10" s="338" t="s">
        <v>234</v>
      </c>
      <c r="AH10" s="64" t="s">
        <v>112</v>
      </c>
      <c r="AI10" s="64" t="s">
        <v>113</v>
      </c>
      <c r="AJ10" s="64" t="s">
        <v>24</v>
      </c>
      <c r="AK10" s="64" t="s">
        <v>77</v>
      </c>
      <c r="AL10" s="64" t="s">
        <v>24</v>
      </c>
      <c r="AM10" s="64"/>
      <c r="AN10" s="64" t="s">
        <v>106</v>
      </c>
      <c r="AO10" s="64" t="s">
        <v>114</v>
      </c>
      <c r="AP10" s="64"/>
    </row>
    <row r="11" spans="1:43" ht="32.25" customHeight="1" x14ac:dyDescent="0.25">
      <c r="A11" s="401"/>
      <c r="B11" s="401"/>
      <c r="C11" s="403"/>
      <c r="D11" s="405"/>
      <c r="E11" s="402"/>
      <c r="F11" s="403"/>
      <c r="G11" s="406"/>
      <c r="H11" s="406"/>
      <c r="I11" s="73"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7. EXTREMO</v>
      </c>
      <c r="J11" s="407"/>
      <c r="K11" s="408"/>
      <c r="L11" s="74" t="s">
        <v>115</v>
      </c>
      <c r="M11" s="75" t="s">
        <v>22</v>
      </c>
      <c r="N11" s="76">
        <f>IF(M11="ADECUADO",15,IF(M11="INADECUADO",0,""))</f>
        <v>15</v>
      </c>
      <c r="O11" s="409"/>
      <c r="P11" s="347"/>
      <c r="Q11" s="410"/>
      <c r="R11" s="415"/>
      <c r="S11" s="416"/>
      <c r="T11" s="416"/>
      <c r="U11" s="405"/>
      <c r="V11" s="417"/>
      <c r="W11" s="412"/>
      <c r="X11" s="402"/>
      <c r="Y11" s="403"/>
      <c r="Z11" s="412"/>
      <c r="AA11" s="413"/>
      <c r="AB11" s="403"/>
      <c r="AC11" s="412"/>
      <c r="AD11" s="403"/>
      <c r="AE11" s="418"/>
      <c r="AF11" s="402"/>
      <c r="AG11" s="345"/>
      <c r="AH11" s="64" t="s">
        <v>100</v>
      </c>
      <c r="AI11" s="64" t="s">
        <v>116</v>
      </c>
      <c r="AJ11" s="64"/>
      <c r="AK11" s="64"/>
      <c r="AL11" s="64" t="s">
        <v>97</v>
      </c>
      <c r="AM11" s="64"/>
      <c r="AN11" s="64" t="s">
        <v>117</v>
      </c>
      <c r="AO11" s="64" t="s">
        <v>118</v>
      </c>
      <c r="AP11" s="64"/>
    </row>
    <row r="12" spans="1:43" ht="52.5" customHeight="1" x14ac:dyDescent="0.25">
      <c r="A12" s="401"/>
      <c r="B12" s="401"/>
      <c r="C12" s="403"/>
      <c r="D12" s="405"/>
      <c r="E12" s="402"/>
      <c r="F12" s="403"/>
      <c r="G12" s="406"/>
      <c r="H12" s="406"/>
      <c r="I12" s="73"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407"/>
      <c r="K12" s="408"/>
      <c r="L12" s="74" t="s">
        <v>119</v>
      </c>
      <c r="M12" s="75" t="s">
        <v>120</v>
      </c>
      <c r="N12" s="76">
        <f>IF(M12="OPORTUNA",15,IF(M12="INOPORTUNA",0,""))</f>
        <v>15</v>
      </c>
      <c r="O12" s="409"/>
      <c r="P12" s="347"/>
      <c r="Q12" s="410"/>
      <c r="R12" s="415"/>
      <c r="S12" s="77" t="s">
        <v>121</v>
      </c>
      <c r="T12" s="77" t="s">
        <v>122</v>
      </c>
      <c r="U12" s="405"/>
      <c r="V12" s="417"/>
      <c r="W12" s="412"/>
      <c r="X12" s="402"/>
      <c r="Y12" s="403"/>
      <c r="Z12" s="412"/>
      <c r="AA12" s="413"/>
      <c r="AB12" s="403"/>
      <c r="AC12" s="412"/>
      <c r="AD12" s="403"/>
      <c r="AE12" s="418"/>
      <c r="AF12" s="402"/>
      <c r="AG12" s="345"/>
      <c r="AH12" s="64" t="s">
        <v>102</v>
      </c>
      <c r="AI12" s="64" t="s">
        <v>123</v>
      </c>
      <c r="AJ12" s="64" t="s">
        <v>124</v>
      </c>
      <c r="AK12" s="64" t="s">
        <v>125</v>
      </c>
      <c r="AL12" s="64" t="s">
        <v>126</v>
      </c>
      <c r="AM12" s="64"/>
      <c r="AN12" s="64"/>
      <c r="AO12" s="64" t="s">
        <v>127</v>
      </c>
      <c r="AP12" s="64"/>
    </row>
    <row r="13" spans="1:43" ht="86.25" customHeight="1" x14ac:dyDescent="0.25">
      <c r="A13" s="401"/>
      <c r="B13" s="401"/>
      <c r="C13" s="403"/>
      <c r="D13" s="405"/>
      <c r="E13" s="78" t="s">
        <v>235</v>
      </c>
      <c r="F13" s="403"/>
      <c r="G13" s="406"/>
      <c r="H13" s="406"/>
      <c r="I13" s="73"/>
      <c r="J13" s="407"/>
      <c r="K13" s="408"/>
      <c r="L13" s="74" t="s">
        <v>129</v>
      </c>
      <c r="M13" s="75" t="s">
        <v>130</v>
      </c>
      <c r="N13" s="76">
        <f>IF(M13="PREVENIR",15,IF(M13="DETECTAR",10,IF(M13="NO ES UN CONTROL",0,"")))</f>
        <v>15</v>
      </c>
      <c r="O13" s="423" t="str">
        <f>IF(O10&lt;86,"DÉBIL",IF(O10&lt;96,"MODERADO",IF(O10&lt;101,"FUERTE","")))</f>
        <v>FUERTE</v>
      </c>
      <c r="P13" s="347"/>
      <c r="Q13" s="424" t="str">
        <f>IF(AND(O13="FUERTE",P10="FUERTE (SIEMPRE SE EJECUTA)"),"FUERTE",IF(OR(O13="DÉBIL",P10="DÉBIL (NO SE EJECUTA)"),"DÉBIL",IF(OR(O13="MODERADO",P10="MODERADO (ALGUNAS VECES)"),"MODERADO")))</f>
        <v>FUERTE</v>
      </c>
      <c r="R13" s="425" t="str">
        <f>IF(AND(O13="FUERTE",P10="FUERTE (SIEMPRE SE EJECUTA)"),"NO","SÍ")</f>
        <v>NO</v>
      </c>
      <c r="S13"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4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405"/>
      <c r="V13" s="417"/>
      <c r="W13" s="412"/>
      <c r="X13" s="402"/>
      <c r="Y13" s="403"/>
      <c r="Z13" s="412"/>
      <c r="AA13" s="413"/>
      <c r="AB13" s="403"/>
      <c r="AC13" s="412"/>
      <c r="AD13" s="403"/>
      <c r="AE13" s="418"/>
      <c r="AF13" s="402" t="s">
        <v>236</v>
      </c>
      <c r="AG13" s="345"/>
      <c r="AH13" s="64" t="s">
        <v>100</v>
      </c>
      <c r="AI13" s="64"/>
      <c r="AJ13" s="64" t="s">
        <v>94</v>
      </c>
      <c r="AK13" s="64" t="s">
        <v>132</v>
      </c>
      <c r="AL13" s="64"/>
      <c r="AM13" s="64"/>
      <c r="AN13" s="64"/>
      <c r="AO13" s="64" t="s">
        <v>133</v>
      </c>
      <c r="AP13" s="64"/>
    </row>
    <row r="14" spans="1:43" ht="59.25" customHeight="1" x14ac:dyDescent="0.25">
      <c r="A14" s="401"/>
      <c r="B14" s="401"/>
      <c r="C14" s="403"/>
      <c r="D14" s="405"/>
      <c r="E14" s="402" t="s">
        <v>237</v>
      </c>
      <c r="F14" s="403"/>
      <c r="G14" s="406"/>
      <c r="H14" s="406"/>
      <c r="I14" s="73"/>
      <c r="J14" s="407"/>
      <c r="K14" s="408"/>
      <c r="L14" s="74" t="s">
        <v>135</v>
      </c>
      <c r="M14" s="75" t="s">
        <v>34</v>
      </c>
      <c r="N14" s="76">
        <f>IF(M14="CONFIABLE",15,IF(M14="NO CONFIABLE",0,""))</f>
        <v>15</v>
      </c>
      <c r="O14" s="423"/>
      <c r="P14" s="347"/>
      <c r="Q14" s="424"/>
      <c r="R14" s="425"/>
      <c r="S14" s="411"/>
      <c r="T14" s="411"/>
      <c r="U14" s="405"/>
      <c r="V14" s="417"/>
      <c r="W14" s="412"/>
      <c r="X14" s="402"/>
      <c r="Y14" s="403"/>
      <c r="Z14" s="55" t="s">
        <v>136</v>
      </c>
      <c r="AA14" s="413"/>
      <c r="AB14" s="403"/>
      <c r="AC14" s="412"/>
      <c r="AD14" s="403"/>
      <c r="AE14" s="418"/>
      <c r="AF14" s="402"/>
      <c r="AG14" s="345"/>
      <c r="AH14" s="64" t="s">
        <v>137</v>
      </c>
      <c r="AI14" s="64"/>
      <c r="AJ14" s="64" t="s">
        <v>138</v>
      </c>
      <c r="AK14" s="64" t="s">
        <v>130</v>
      </c>
      <c r="AL14" s="64" t="s">
        <v>139</v>
      </c>
      <c r="AM14" s="64"/>
      <c r="AN14" s="64"/>
      <c r="AO14" s="64" t="s">
        <v>101</v>
      </c>
      <c r="AP14" s="64"/>
    </row>
    <row r="15" spans="1:43" ht="59.25" customHeight="1" x14ac:dyDescent="0.25">
      <c r="A15" s="401"/>
      <c r="B15" s="401"/>
      <c r="C15" s="403"/>
      <c r="D15" s="405"/>
      <c r="E15" s="402"/>
      <c r="F15" s="403"/>
      <c r="G15" s="406"/>
      <c r="H15" s="406"/>
      <c r="I15" s="73"/>
      <c r="J15" s="407"/>
      <c r="K15" s="408"/>
      <c r="L15" s="74" t="s">
        <v>140</v>
      </c>
      <c r="M15" s="75" t="s">
        <v>43</v>
      </c>
      <c r="N15" s="76">
        <f>IF(M15="SE INVESTIGAN Y SE RESUELVEN OPORTUNAMENTE",15,IF(M15="NO SE INVESTIGAN Y SE RESUELVEN OPORTUNAMENTE",0,""))</f>
        <v>15</v>
      </c>
      <c r="O15" s="423"/>
      <c r="P15" s="347"/>
      <c r="Q15" s="424"/>
      <c r="R15" s="425"/>
      <c r="S15" s="411"/>
      <c r="T15" s="411"/>
      <c r="U15" s="405"/>
      <c r="V15" s="417"/>
      <c r="W15" s="412"/>
      <c r="X15" s="402"/>
      <c r="Y15" s="403"/>
      <c r="Z15" s="412" t="s">
        <v>238</v>
      </c>
      <c r="AA15" s="413"/>
      <c r="AB15" s="403"/>
      <c r="AC15" s="412"/>
      <c r="AD15" s="403"/>
      <c r="AE15" s="418"/>
      <c r="AF15" s="402"/>
      <c r="AG15" s="345"/>
      <c r="AH15" s="64" t="s">
        <v>116</v>
      </c>
      <c r="AI15" s="64"/>
      <c r="AJ15" s="64"/>
      <c r="AK15" s="64"/>
      <c r="AL15" s="64"/>
      <c r="AM15" s="64"/>
      <c r="AN15" s="64"/>
      <c r="AO15" s="64" t="s">
        <v>142</v>
      </c>
      <c r="AP15" s="64"/>
    </row>
    <row r="16" spans="1:43" ht="283.5" customHeight="1" x14ac:dyDescent="0.25">
      <c r="A16" s="401"/>
      <c r="B16" s="401"/>
      <c r="C16" s="403"/>
      <c r="D16" s="405"/>
      <c r="E16" s="402"/>
      <c r="F16" s="403"/>
      <c r="G16" s="406"/>
      <c r="H16" s="406"/>
      <c r="I16" s="73"/>
      <c r="J16" s="407"/>
      <c r="K16" s="408"/>
      <c r="L16" s="74" t="s">
        <v>143</v>
      </c>
      <c r="M16" s="75" t="s">
        <v>54</v>
      </c>
      <c r="N16" s="76">
        <f>IF(M16="COMPLETA",10,IF(M16="INCOMPLETA",5,IF(M16="NO EXISTE",0,"")))</f>
        <v>10</v>
      </c>
      <c r="O16" s="423"/>
      <c r="P16" s="347"/>
      <c r="Q16" s="424"/>
      <c r="R16" s="425"/>
      <c r="S16" s="411"/>
      <c r="T16" s="411"/>
      <c r="U16" s="405"/>
      <c r="V16" s="417"/>
      <c r="W16" s="412"/>
      <c r="X16" s="402"/>
      <c r="Y16" s="403"/>
      <c r="Z16" s="412"/>
      <c r="AA16" s="413"/>
      <c r="AB16" s="403"/>
      <c r="AC16" s="412"/>
      <c r="AD16" s="403"/>
      <c r="AE16" s="418"/>
      <c r="AF16" s="402"/>
      <c r="AG16" s="345"/>
      <c r="AH16" s="64"/>
      <c r="AI16" s="64"/>
      <c r="AJ16" s="64"/>
      <c r="AK16" s="64"/>
      <c r="AL16" s="64"/>
      <c r="AM16" s="64"/>
      <c r="AN16" s="64"/>
      <c r="AO16" s="64" t="s">
        <v>144</v>
      </c>
      <c r="AP16" s="64"/>
      <c r="AQ16" s="79"/>
    </row>
    <row r="17" spans="1:42" x14ac:dyDescent="0.25">
      <c r="A17" s="419" t="s">
        <v>145</v>
      </c>
      <c r="B17" s="419"/>
      <c r="C17" s="419"/>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64"/>
      <c r="AI17" s="64"/>
      <c r="AJ17" s="64"/>
      <c r="AK17" s="64"/>
      <c r="AL17" s="64"/>
      <c r="AM17" s="64"/>
      <c r="AN17" s="64"/>
      <c r="AO17" s="64" t="s">
        <v>146</v>
      </c>
      <c r="AP17" s="64"/>
    </row>
    <row r="18" spans="1:42" ht="30" customHeight="1" x14ac:dyDescent="0.25">
      <c r="A18" s="421" t="s">
        <v>147</v>
      </c>
      <c r="B18" s="421"/>
      <c r="C18" s="421"/>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64"/>
      <c r="AI18" s="64"/>
      <c r="AJ18" s="64"/>
      <c r="AK18" s="64"/>
      <c r="AL18" s="64"/>
      <c r="AM18" s="64"/>
      <c r="AN18" s="64"/>
      <c r="AO18" s="64" t="s">
        <v>148</v>
      </c>
      <c r="AP18" s="64"/>
    </row>
    <row r="19" spans="1:42" ht="30" customHeight="1" x14ac:dyDescent="0.25">
      <c r="A19" s="422" t="s">
        <v>149</v>
      </c>
      <c r="B19" s="422"/>
      <c r="C19" s="422" t="s">
        <v>150</v>
      </c>
      <c r="D19" s="422"/>
      <c r="E19" s="422"/>
      <c r="F19" s="422"/>
      <c r="G19" s="422"/>
      <c r="H19" s="422"/>
      <c r="I19" s="422"/>
      <c r="J19" s="422"/>
      <c r="K19" s="422"/>
      <c r="L19" s="422"/>
      <c r="M19" s="422"/>
      <c r="N19" s="422"/>
      <c r="O19" s="422"/>
      <c r="P19" s="422"/>
      <c r="Q19" s="422"/>
      <c r="R19" s="422"/>
      <c r="S19" s="422"/>
      <c r="T19" s="422"/>
      <c r="U19" s="422"/>
      <c r="V19" s="422"/>
      <c r="W19" s="422"/>
      <c r="X19" s="422"/>
      <c r="Y19" s="422"/>
      <c r="Z19" s="389" t="s">
        <v>151</v>
      </c>
      <c r="AA19" s="389"/>
      <c r="AB19" s="389"/>
      <c r="AC19" s="389"/>
      <c r="AD19" s="389" t="s">
        <v>152</v>
      </c>
      <c r="AE19" s="389"/>
      <c r="AF19" s="389"/>
      <c r="AG19" s="389"/>
      <c r="AH19" s="64"/>
      <c r="AI19" s="64"/>
      <c r="AJ19" s="64"/>
      <c r="AK19" s="64"/>
      <c r="AL19" s="64"/>
      <c r="AM19" s="64"/>
      <c r="AN19" s="64"/>
      <c r="AO19" s="64" t="s">
        <v>153</v>
      </c>
      <c r="AP19" s="64"/>
    </row>
    <row r="20" spans="1:42" ht="108" customHeight="1" x14ac:dyDescent="0.25">
      <c r="A20" s="418" t="s">
        <v>239</v>
      </c>
      <c r="B20" s="418"/>
      <c r="C20" s="419" t="s">
        <v>240</v>
      </c>
      <c r="D20" s="419"/>
      <c r="E20" s="419"/>
      <c r="F20" s="419"/>
      <c r="G20" s="419"/>
      <c r="H20" s="419"/>
      <c r="I20" s="419"/>
      <c r="J20" s="419"/>
      <c r="K20" s="419"/>
      <c r="L20" s="419"/>
      <c r="M20" s="419"/>
      <c r="N20" s="419"/>
      <c r="O20" s="419"/>
      <c r="P20" s="419"/>
      <c r="Q20" s="419"/>
      <c r="R20" s="419"/>
      <c r="S20" s="419"/>
      <c r="T20" s="419"/>
      <c r="U20" s="419"/>
      <c r="V20" s="419"/>
      <c r="W20" s="419"/>
      <c r="X20" s="419"/>
      <c r="Y20" s="419"/>
      <c r="Z20" s="414">
        <v>44316</v>
      </c>
      <c r="AA20" s="412"/>
      <c r="AB20" s="412"/>
      <c r="AC20" s="412"/>
      <c r="AD20" s="420" t="s">
        <v>241</v>
      </c>
      <c r="AE20" s="420"/>
      <c r="AF20" s="420"/>
      <c r="AG20" s="420"/>
      <c r="AH20" s="80"/>
      <c r="AI20" s="80"/>
      <c r="AJ20" s="80"/>
      <c r="AK20" s="80"/>
      <c r="AL20" s="80"/>
      <c r="AM20" s="80"/>
      <c r="AN20" s="80"/>
      <c r="AO20" s="64" t="s">
        <v>156</v>
      </c>
      <c r="AP20" s="80"/>
    </row>
    <row r="21" spans="1:42" ht="75" customHeight="1" x14ac:dyDescent="0.25">
      <c r="A21" s="418" t="s">
        <v>242</v>
      </c>
      <c r="B21" s="418"/>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4"/>
      <c r="AA21" s="412"/>
      <c r="AB21" s="412"/>
      <c r="AC21" s="412"/>
      <c r="AD21" s="420"/>
      <c r="AE21" s="420"/>
      <c r="AF21" s="420"/>
      <c r="AG21" s="420"/>
      <c r="AH21" s="80"/>
      <c r="AI21" s="80"/>
      <c r="AJ21" s="80"/>
      <c r="AK21" s="80"/>
      <c r="AL21" s="80"/>
      <c r="AM21" s="80"/>
      <c r="AN21" s="80"/>
      <c r="AO21" s="64" t="s">
        <v>158</v>
      </c>
      <c r="AP21" s="80"/>
    </row>
    <row r="22" spans="1:42" ht="30" customHeight="1" x14ac:dyDescent="0.25">
      <c r="A22" s="418" t="s">
        <v>243</v>
      </c>
      <c r="B22" s="418"/>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4"/>
      <c r="AA22" s="412"/>
      <c r="AB22" s="412"/>
      <c r="AC22" s="412"/>
      <c r="AD22" s="420"/>
      <c r="AE22" s="420"/>
      <c r="AF22" s="420"/>
      <c r="AG22" s="420"/>
      <c r="AH22" s="80"/>
      <c r="AI22" s="80"/>
      <c r="AJ22" s="80"/>
      <c r="AK22" s="80"/>
      <c r="AL22" s="80"/>
      <c r="AM22" s="80"/>
      <c r="AN22" s="80"/>
      <c r="AO22" s="64" t="s">
        <v>160</v>
      </c>
      <c r="AP22" s="80"/>
    </row>
    <row r="23" spans="1:42" ht="30" customHeight="1" x14ac:dyDescent="0.25">
      <c r="A23" s="421" t="s">
        <v>161</v>
      </c>
      <c r="B23" s="421"/>
      <c r="C23" s="421"/>
      <c r="D23" s="421"/>
      <c r="E23" s="421"/>
      <c r="F23" s="421"/>
      <c r="G23" s="421"/>
      <c r="H23" s="421"/>
      <c r="I23" s="421"/>
      <c r="J23" s="421"/>
      <c r="K23" s="421"/>
      <c r="L23" s="421"/>
      <c r="M23" s="421"/>
      <c r="N23" s="421"/>
      <c r="O23" s="421"/>
      <c r="P23" s="421"/>
      <c r="Q23" s="421"/>
      <c r="R23" s="421"/>
      <c r="S23" s="421"/>
      <c r="T23" s="421"/>
      <c r="U23" s="421"/>
      <c r="V23" s="421"/>
      <c r="W23" s="421"/>
      <c r="X23" s="421"/>
      <c r="Y23" s="421"/>
      <c r="Z23" s="421"/>
      <c r="AA23" s="421"/>
      <c r="AB23" s="421"/>
      <c r="AC23" s="421"/>
      <c r="AD23" s="421"/>
      <c r="AE23" s="421"/>
      <c r="AF23" s="421"/>
      <c r="AG23" s="421"/>
      <c r="AH23" s="64"/>
      <c r="AI23" s="64"/>
      <c r="AJ23" s="64"/>
      <c r="AK23" s="64"/>
      <c r="AL23" s="64"/>
      <c r="AM23" s="64"/>
      <c r="AN23" s="64"/>
      <c r="AO23" s="64" t="s">
        <v>162</v>
      </c>
      <c r="AP23" s="64"/>
    </row>
    <row r="24" spans="1:42" ht="30" customHeight="1" x14ac:dyDescent="0.25">
      <c r="A24" s="426" t="s">
        <v>152</v>
      </c>
      <c r="B24" s="426"/>
      <c r="C24" s="426"/>
      <c r="D24" s="426"/>
      <c r="E24" s="426"/>
      <c r="F24" s="426"/>
      <c r="G24" s="426" t="s">
        <v>163</v>
      </c>
      <c r="H24" s="426"/>
      <c r="I24" s="426"/>
      <c r="J24" s="426"/>
      <c r="K24" s="426"/>
      <c r="L24" s="426"/>
      <c r="M24" s="426" t="s">
        <v>164</v>
      </c>
      <c r="N24" s="426"/>
      <c r="O24" s="426"/>
      <c r="P24" s="426"/>
      <c r="Q24" s="426"/>
      <c r="R24" s="426"/>
      <c r="S24" s="426"/>
      <c r="T24" s="426"/>
      <c r="U24" s="426"/>
      <c r="V24" s="426"/>
      <c r="W24" s="426" t="s">
        <v>165</v>
      </c>
      <c r="X24" s="426"/>
      <c r="Y24" s="426"/>
      <c r="Z24" s="426"/>
      <c r="AA24" s="426"/>
      <c r="AB24" s="427" t="str">
        <f>IF(X5="X","APOYO OFICINA ASESORA DE PLANEACIÓN","APOYO OFICINA DE CONTROL INTERNO")</f>
        <v>APOYO OFICINA DE CONTROL INTERNO</v>
      </c>
      <c r="AC24" s="427"/>
      <c r="AD24" s="427"/>
      <c r="AE24" s="427"/>
      <c r="AF24" s="427"/>
      <c r="AG24" s="427"/>
      <c r="AH24" s="60"/>
      <c r="AO24" s="64" t="s">
        <v>167</v>
      </c>
    </row>
    <row r="25" spans="1:42" ht="30" customHeight="1" x14ac:dyDescent="0.25">
      <c r="A25" s="61" t="s">
        <v>168</v>
      </c>
      <c r="B25" s="428" t="s">
        <v>244</v>
      </c>
      <c r="C25" s="428"/>
      <c r="D25" s="428"/>
      <c r="E25" s="428"/>
      <c r="F25" s="428"/>
      <c r="G25" s="62" t="s">
        <v>168</v>
      </c>
      <c r="H25" s="428" t="s">
        <v>245</v>
      </c>
      <c r="I25" s="428"/>
      <c r="J25" s="428"/>
      <c r="K25" s="428"/>
      <c r="L25" s="428"/>
      <c r="M25" s="62" t="s">
        <v>168</v>
      </c>
      <c r="N25" s="62"/>
      <c r="O25" s="428" t="s">
        <v>171</v>
      </c>
      <c r="P25" s="428"/>
      <c r="Q25" s="428"/>
      <c r="R25" s="428"/>
      <c r="S25" s="428"/>
      <c r="T25" s="428"/>
      <c r="U25" s="428"/>
      <c r="V25" s="428"/>
      <c r="W25" s="61" t="s">
        <v>168</v>
      </c>
      <c r="X25" s="428" t="s">
        <v>215</v>
      </c>
      <c r="Y25" s="428"/>
      <c r="Z25" s="428"/>
      <c r="AA25" s="428"/>
      <c r="AB25" s="61" t="s">
        <v>168</v>
      </c>
      <c r="AC25" s="429" t="s">
        <v>246</v>
      </c>
      <c r="AD25" s="430"/>
      <c r="AE25" s="430"/>
      <c r="AF25" s="430"/>
      <c r="AG25" s="431"/>
      <c r="AH25" s="81"/>
      <c r="AI25" s="81"/>
      <c r="AJ25" s="81"/>
      <c r="AK25" s="81"/>
      <c r="AL25" s="81"/>
      <c r="AM25" s="81"/>
      <c r="AN25" s="81"/>
      <c r="AO25" s="64" t="s">
        <v>173</v>
      </c>
      <c r="AP25" s="81"/>
    </row>
    <row r="26" spans="1:42" ht="30" customHeight="1" x14ac:dyDescent="0.25">
      <c r="A26" s="61" t="s">
        <v>174</v>
      </c>
      <c r="B26" s="428" t="s">
        <v>247</v>
      </c>
      <c r="C26" s="428"/>
      <c r="D26" s="428"/>
      <c r="E26" s="428"/>
      <c r="F26" s="428"/>
      <c r="G26" s="61" t="s">
        <v>174</v>
      </c>
      <c r="H26" s="428" t="s">
        <v>248</v>
      </c>
      <c r="I26" s="428"/>
      <c r="J26" s="428"/>
      <c r="K26" s="428"/>
      <c r="L26" s="428"/>
      <c r="M26" s="62" t="s">
        <v>174</v>
      </c>
      <c r="N26" s="62"/>
      <c r="O26" s="428" t="s">
        <v>249</v>
      </c>
      <c r="P26" s="428"/>
      <c r="Q26" s="428"/>
      <c r="R26" s="428"/>
      <c r="S26" s="428"/>
      <c r="T26" s="428"/>
      <c r="U26" s="428"/>
      <c r="V26" s="428"/>
      <c r="W26" s="61" t="s">
        <v>174</v>
      </c>
      <c r="X26" s="428" t="s">
        <v>219</v>
      </c>
      <c r="Y26" s="428"/>
      <c r="Z26" s="428"/>
      <c r="AA26" s="428"/>
      <c r="AB26" s="61" t="s">
        <v>174</v>
      </c>
      <c r="AC26" s="429" t="s">
        <v>250</v>
      </c>
      <c r="AD26" s="430"/>
      <c r="AE26" s="430"/>
      <c r="AF26" s="430"/>
      <c r="AG26" s="431"/>
      <c r="AH26" s="81"/>
      <c r="AI26" s="81"/>
      <c r="AJ26" s="81"/>
      <c r="AK26" s="81"/>
      <c r="AL26" s="81"/>
      <c r="AM26" s="81"/>
      <c r="AN26" s="81"/>
      <c r="AO26" s="64" t="s">
        <v>179</v>
      </c>
      <c r="AP26" s="81"/>
    </row>
  </sheetData>
  <mergeCells count="119">
    <mergeCell ref="B25:F25"/>
    <mergeCell ref="H25:L25"/>
    <mergeCell ref="O25:V25"/>
    <mergeCell ref="X25:AA25"/>
    <mergeCell ref="AC25:AG25"/>
    <mergeCell ref="B26:F26"/>
    <mergeCell ref="H26:L26"/>
    <mergeCell ref="O26:V26"/>
    <mergeCell ref="X26:AA26"/>
    <mergeCell ref="AC26:AG26"/>
    <mergeCell ref="A22:B22"/>
    <mergeCell ref="C22:Y22"/>
    <mergeCell ref="Z22:AC22"/>
    <mergeCell ref="AD22:AG22"/>
    <mergeCell ref="A23:AG23"/>
    <mergeCell ref="A24:F24"/>
    <mergeCell ref="G24:L24"/>
    <mergeCell ref="M24:V24"/>
    <mergeCell ref="W24:AA24"/>
    <mergeCell ref="AB24:AG24"/>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R13:R16"/>
    <mergeCell ref="S13:S16"/>
    <mergeCell ref="S10:S11"/>
    <mergeCell ref="T10:T11"/>
    <mergeCell ref="U10:U16"/>
    <mergeCell ref="V10:V16"/>
    <mergeCell ref="W10:W16"/>
    <mergeCell ref="A20:B20"/>
    <mergeCell ref="C20:Y20"/>
    <mergeCell ref="Z20:AC20"/>
    <mergeCell ref="AD20:AG20"/>
    <mergeCell ref="T8:T9"/>
    <mergeCell ref="U8:U9"/>
    <mergeCell ref="V8:V9"/>
    <mergeCell ref="T13:T16"/>
    <mergeCell ref="AF13:AF16"/>
    <mergeCell ref="X10:X16"/>
    <mergeCell ref="Y10:Y16"/>
    <mergeCell ref="Z10:Z13"/>
    <mergeCell ref="AA10:AA16"/>
    <mergeCell ref="AB10:AB16"/>
    <mergeCell ref="AC10:AC16"/>
    <mergeCell ref="A10:A16"/>
    <mergeCell ref="B10:B16"/>
    <mergeCell ref="C10:C16"/>
    <mergeCell ref="D10:D16"/>
    <mergeCell ref="E10:E12"/>
    <mergeCell ref="F10:F16"/>
    <mergeCell ref="G10:G16"/>
    <mergeCell ref="Q8:Q9"/>
    <mergeCell ref="R8:R9"/>
    <mergeCell ref="H10:H16"/>
    <mergeCell ref="J10:J16"/>
    <mergeCell ref="K10:K16"/>
    <mergeCell ref="O10:O12"/>
    <mergeCell ref="P10:P16"/>
    <mergeCell ref="Q10:Q12"/>
    <mergeCell ref="R10:R12"/>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271" priority="5" operator="containsText" text="EXTREMO">
      <formula>NOT(ISERROR(SEARCH("EXTREMO",U10)))</formula>
    </cfRule>
    <cfRule type="containsText" dxfId="270" priority="6" operator="containsText" text="MODERADO">
      <formula>NOT(ISERROR(SEARCH("MODERADO",U10)))</formula>
    </cfRule>
    <cfRule type="containsText" dxfId="269" priority="7" operator="containsText" text="ALTO">
      <formula>NOT(ISERROR(SEARCH("ALTO",U10)))</formula>
    </cfRule>
    <cfRule type="containsText" dxfId="268" priority="8" operator="containsText" text="BAJO">
      <formula>NOT(ISERROR(SEARCH("BAJO",U10)))</formula>
    </cfRule>
  </conditionalFormatting>
  <conditionalFormatting sqref="J10:J16">
    <cfRule type="containsText" dxfId="267" priority="1" operator="containsText" text="EXTREMO">
      <formula>NOT(ISERROR(SEARCH("EXTREMO",J10)))</formula>
    </cfRule>
    <cfRule type="containsText" dxfId="266" priority="2" operator="containsText" text="ALTO">
      <formula>NOT(ISERROR(SEARCH("ALTO",J10)))</formula>
    </cfRule>
    <cfRule type="containsText" dxfId="265" priority="3" operator="containsText" text="MODERADO">
      <formula>NOT(ISERROR(SEARCH("MODERADO",J10)))</formula>
    </cfRule>
    <cfRule type="containsText" dxfId="264" priority="4" operator="containsText" text="BAJO">
      <formula>NOT(ISERROR(SEARCH("BAJO",J10)))</formula>
    </cfRule>
  </conditionalFormatting>
  <dataValidations count="15">
    <dataValidation type="list" allowBlank="1" showInputMessage="1" showErrorMessage="1" sqref="M13" xr:uid="{C64CDDA8-1392-4DA1-B375-1DB8993CBA74}">
      <formula1>$AJ$14:$AL$14</formula1>
    </dataValidation>
    <dataValidation type="list" allowBlank="1" showInputMessage="1" showErrorMessage="1" sqref="AA10:AA16" xr:uid="{1D44529A-59F7-4D4F-AF36-E8B57D8DEAAA}">
      <formula1>$AN$10:$AN$11</formula1>
    </dataValidation>
    <dataValidation type="list" allowBlank="1" showInputMessage="1" showErrorMessage="1" sqref="T10 S10:S11" xr:uid="{10584770-3340-4B07-AD97-DEC94C610923}">
      <formula1>$AH$13:$AH$15</formula1>
    </dataValidation>
    <dataValidation type="list" allowBlank="1" showInputMessage="1" showErrorMessage="1" sqref="D10:D16" xr:uid="{587E34BE-E553-4208-BD19-CBEF11857697}">
      <formula1>$AJ$13:$AK$13</formula1>
    </dataValidation>
    <dataValidation type="list" allowBlank="1" showInputMessage="1" showErrorMessage="1" sqref="V10:V16" xr:uid="{2A39D407-1665-4BD1-B4E5-818E10665749}">
      <formula1>$AI$12:$AK$12</formula1>
    </dataValidation>
    <dataValidation type="list" allowBlank="1" showInputMessage="1" showErrorMessage="1" sqref="P10" xr:uid="{837ED2DA-925A-42D5-AC34-AD89100D372D}">
      <formula1>$AH$8:$AJ$8</formula1>
    </dataValidation>
    <dataValidation type="list" allowBlank="1" showInputMessage="1" showErrorMessage="1" sqref="M15" xr:uid="{42633B2E-D3B6-4AD0-82A2-F6539138937B}">
      <formula1>$AH$6:$AI$6</formula1>
    </dataValidation>
    <dataValidation type="list" allowBlank="1" showInputMessage="1" showErrorMessage="1" sqref="M14" xr:uid="{A380BBCD-80CD-4E56-8A4A-FA7E47C8274E}">
      <formula1>$AH$5:$AI$5</formula1>
    </dataValidation>
    <dataValidation type="list" allowBlank="1" showInputMessage="1" showErrorMessage="1" sqref="M12" xr:uid="{EA82B88E-95B0-4740-B63B-F4C3D188A683}">
      <formula1>#REF!</formula1>
    </dataValidation>
    <dataValidation type="list" allowBlank="1" showInputMessage="1" showErrorMessage="1" sqref="M11" xr:uid="{2B0214A8-B884-4B9A-BF98-4940ABDA7279}">
      <formula1>$AH$4:$AI$4</formula1>
    </dataValidation>
    <dataValidation type="list" allowBlank="1" showInputMessage="1" showErrorMessage="1" sqref="M10" xr:uid="{2A66FD49-9FBD-418B-926D-841EE67E3EBB}">
      <formula1>$AH$2:$AH$3</formula1>
    </dataValidation>
    <dataValidation type="list" allowBlank="1" showInputMessage="1" showErrorMessage="1" sqref="U10:U16" xr:uid="{1F27BC7B-1614-4809-996B-54E02598EC7F}">
      <formula1>$AO$8:$AO$32</formula1>
    </dataValidation>
    <dataValidation type="list" allowBlank="1" showInputMessage="1" showErrorMessage="1" sqref="M16" xr:uid="{3C45EE03-A85B-4ED7-9507-5D6B6886510D}">
      <formula1>$AH$7:$AJ$7</formula1>
    </dataValidation>
    <dataValidation type="list" allowBlank="1" showInputMessage="1" showErrorMessage="1" sqref="H10:H16" xr:uid="{87A8C7DB-BEBC-4C82-AAC8-A2DB31C34A1B}">
      <formula1>$AL$10:$AL$12</formula1>
    </dataValidation>
    <dataValidation type="list" allowBlank="1" showInputMessage="1" showErrorMessage="1" sqref="G10:G16" xr:uid="{DC51060F-358A-4BB4-A86A-4A63D5BDCB1F}">
      <formula1>$AL$1:$AL$5</formula1>
    </dataValidation>
  </dataValidations>
  <pageMargins left="0.23622047244094491" right="0.23622047244094491" top="0.74803149606299213" bottom="0.74803149606299213" header="0.31496062992125984" footer="0.31496062992125984"/>
  <pageSetup paperSize="141"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205C-0C37-47AF-8A36-E5309F071778}">
  <dimension ref="A1:AP33"/>
  <sheetViews>
    <sheetView view="pageBreakPreview" topLeftCell="U5" zoomScale="60" zoomScaleNormal="85" workbookViewId="0">
      <pane ySplit="5" topLeftCell="A17" activePane="bottomLeft" state="frozen"/>
      <selection activeCell="A5" sqref="A5"/>
      <selection pane="bottomLeft" activeCell="AE17" sqref="AE17:AE23"/>
    </sheetView>
  </sheetViews>
  <sheetFormatPr baseColWidth="10" defaultColWidth="11.42578125" defaultRowHeight="15" x14ac:dyDescent="0.25"/>
  <cols>
    <col min="1" max="1" width="32.5703125" customWidth="1"/>
    <col min="2" max="2" width="19" customWidth="1"/>
    <col min="3" max="3" width="32.5703125" customWidth="1"/>
    <col min="4" max="4" width="20.28515625" customWidth="1"/>
    <col min="5" max="5" width="32.5703125" customWidth="1"/>
    <col min="6" max="6" width="17" customWidth="1"/>
    <col min="7" max="7" width="15.85546875" customWidth="1"/>
    <col min="8" max="8" width="16.85546875" customWidth="1"/>
    <col min="9" max="9" width="20.85546875" hidden="1" customWidth="1"/>
    <col min="10" max="10" width="25.42578125" customWidth="1"/>
    <col min="11" max="11" width="50"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3" width="16.140625" customWidth="1"/>
    <col min="24" max="24" width="18.140625" customWidth="1"/>
    <col min="25" max="26" width="25.42578125" customWidth="1"/>
    <col min="27" max="27" width="20.85546875" customWidth="1"/>
    <col min="28" max="28" width="17" customWidth="1"/>
    <col min="29" max="29" width="10.7109375" customWidth="1"/>
    <col min="30" max="30" width="18" customWidth="1"/>
    <col min="31" max="31" width="17.5703125" customWidth="1"/>
    <col min="32" max="33" width="34.85546875" customWidth="1"/>
    <col min="34" max="41" width="11.42578125" hidden="1" customWidth="1"/>
    <col min="42" max="42" width="0" hidden="1" customWidth="1"/>
  </cols>
  <sheetData>
    <row r="1" spans="1:42" ht="27" customHeight="1" x14ac:dyDescent="0.25">
      <c r="A1" s="389"/>
      <c r="B1" s="390" t="s">
        <v>0</v>
      </c>
      <c r="C1" s="391"/>
      <c r="D1" s="391"/>
      <c r="E1" s="392"/>
      <c r="F1" s="390" t="s">
        <v>1</v>
      </c>
      <c r="G1" s="391"/>
      <c r="H1" s="391"/>
      <c r="I1" s="391"/>
      <c r="J1" s="391"/>
      <c r="K1" s="391"/>
      <c r="L1" s="391"/>
      <c r="M1" s="391"/>
      <c r="N1" s="391"/>
      <c r="O1" s="391"/>
      <c r="P1" s="391"/>
      <c r="Q1" s="391"/>
      <c r="R1" s="391"/>
      <c r="S1" s="391"/>
      <c r="T1" s="391"/>
      <c r="U1" s="391"/>
      <c r="V1" s="391"/>
      <c r="W1" s="391"/>
      <c r="X1" s="391"/>
      <c r="Y1" s="391"/>
      <c r="Z1" s="391"/>
      <c r="AA1" s="391"/>
      <c r="AB1" s="391"/>
      <c r="AC1" s="392"/>
      <c r="AD1" s="380" t="s">
        <v>2</v>
      </c>
      <c r="AE1" s="381"/>
      <c r="AF1" s="380" t="s">
        <v>3</v>
      </c>
      <c r="AG1" s="381"/>
      <c r="AH1" s="38"/>
      <c r="AI1" s="38"/>
      <c r="AJ1" s="38"/>
      <c r="AK1" s="38" t="s">
        <v>4</v>
      </c>
      <c r="AL1" s="38" t="s">
        <v>5</v>
      </c>
      <c r="AM1" s="38"/>
      <c r="AN1" s="38" t="s">
        <v>6</v>
      </c>
      <c r="AO1" s="38"/>
      <c r="AP1" s="38"/>
    </row>
    <row r="2" spans="1:42" ht="27" customHeight="1" x14ac:dyDescent="0.25">
      <c r="A2" s="389"/>
      <c r="B2" s="393"/>
      <c r="C2" s="394"/>
      <c r="D2" s="394"/>
      <c r="E2" s="395"/>
      <c r="F2" s="393"/>
      <c r="G2" s="394"/>
      <c r="H2" s="394"/>
      <c r="I2" s="394"/>
      <c r="J2" s="394"/>
      <c r="K2" s="394"/>
      <c r="L2" s="394"/>
      <c r="M2" s="394"/>
      <c r="N2" s="394"/>
      <c r="O2" s="394"/>
      <c r="P2" s="394"/>
      <c r="Q2" s="394"/>
      <c r="R2" s="394"/>
      <c r="S2" s="394"/>
      <c r="T2" s="394"/>
      <c r="U2" s="394"/>
      <c r="V2" s="394"/>
      <c r="W2" s="394"/>
      <c r="X2" s="394"/>
      <c r="Y2" s="394"/>
      <c r="Z2" s="394"/>
      <c r="AA2" s="394"/>
      <c r="AB2" s="394"/>
      <c r="AC2" s="395"/>
      <c r="AD2" s="380" t="s">
        <v>7</v>
      </c>
      <c r="AE2" s="381"/>
      <c r="AF2" s="396" t="s">
        <v>8</v>
      </c>
      <c r="AG2" s="397"/>
      <c r="AH2" s="38" t="s">
        <v>9</v>
      </c>
      <c r="AI2" s="38" t="s">
        <v>10</v>
      </c>
      <c r="AJ2" s="38"/>
      <c r="AK2" s="38"/>
      <c r="AL2" s="38" t="s">
        <v>11</v>
      </c>
      <c r="AM2" s="38"/>
      <c r="AN2" s="38" t="s">
        <v>12</v>
      </c>
      <c r="AO2" s="38"/>
      <c r="AP2" s="38"/>
    </row>
    <row r="3" spans="1:42" ht="27" customHeight="1" x14ac:dyDescent="0.25">
      <c r="A3" s="389"/>
      <c r="B3" s="390" t="s">
        <v>13</v>
      </c>
      <c r="C3" s="391"/>
      <c r="D3" s="391"/>
      <c r="E3" s="392"/>
      <c r="F3" s="390" t="s">
        <v>14</v>
      </c>
      <c r="G3" s="391"/>
      <c r="H3" s="391"/>
      <c r="I3" s="391"/>
      <c r="J3" s="391"/>
      <c r="K3" s="391"/>
      <c r="L3" s="391"/>
      <c r="M3" s="391"/>
      <c r="N3" s="391"/>
      <c r="O3" s="391"/>
      <c r="P3" s="391"/>
      <c r="Q3" s="391"/>
      <c r="R3" s="391"/>
      <c r="S3" s="391"/>
      <c r="T3" s="391"/>
      <c r="U3" s="391"/>
      <c r="V3" s="391"/>
      <c r="W3" s="391"/>
      <c r="X3" s="391"/>
      <c r="Y3" s="391"/>
      <c r="Z3" s="391"/>
      <c r="AA3" s="391"/>
      <c r="AB3" s="391"/>
      <c r="AC3" s="392"/>
      <c r="AD3" s="380" t="s">
        <v>15</v>
      </c>
      <c r="AE3" s="381"/>
      <c r="AF3" s="380" t="s">
        <v>16</v>
      </c>
      <c r="AG3" s="381"/>
      <c r="AH3" s="38" t="s">
        <v>17</v>
      </c>
      <c r="AI3" s="38" t="s">
        <v>18</v>
      </c>
      <c r="AJ3" s="38"/>
      <c r="AK3" s="38"/>
      <c r="AL3" s="38" t="s">
        <v>19</v>
      </c>
      <c r="AM3" s="38"/>
      <c r="AN3" s="38" t="s">
        <v>20</v>
      </c>
      <c r="AO3" s="38"/>
      <c r="AP3" s="38"/>
    </row>
    <row r="4" spans="1:42" ht="27" customHeight="1" x14ac:dyDescent="0.25">
      <c r="A4" s="389"/>
      <c r="B4" s="393"/>
      <c r="C4" s="394"/>
      <c r="D4" s="394"/>
      <c r="E4" s="395"/>
      <c r="F4" s="393"/>
      <c r="G4" s="394"/>
      <c r="H4" s="394"/>
      <c r="I4" s="394"/>
      <c r="J4" s="394"/>
      <c r="K4" s="394"/>
      <c r="L4" s="394"/>
      <c r="M4" s="394"/>
      <c r="N4" s="394"/>
      <c r="O4" s="394"/>
      <c r="P4" s="394"/>
      <c r="Q4" s="394"/>
      <c r="R4" s="394"/>
      <c r="S4" s="394"/>
      <c r="T4" s="394"/>
      <c r="U4" s="394"/>
      <c r="V4" s="394"/>
      <c r="W4" s="394"/>
      <c r="X4" s="394"/>
      <c r="Y4" s="394"/>
      <c r="Z4" s="394"/>
      <c r="AA4" s="394"/>
      <c r="AB4" s="394"/>
      <c r="AC4" s="395"/>
      <c r="AD4" s="380" t="s">
        <v>21</v>
      </c>
      <c r="AE4" s="381"/>
      <c r="AF4" s="382">
        <v>43846</v>
      </c>
      <c r="AG4" s="381"/>
      <c r="AH4" s="38" t="s">
        <v>22</v>
      </c>
      <c r="AI4" s="38" t="s">
        <v>23</v>
      </c>
      <c r="AJ4" s="38"/>
      <c r="AK4" s="38" t="s">
        <v>24</v>
      </c>
      <c r="AL4" s="38" t="s">
        <v>25</v>
      </c>
      <c r="AM4" s="38"/>
      <c r="AN4" s="38" t="s">
        <v>26</v>
      </c>
      <c r="AO4" s="38"/>
      <c r="AP4" s="38"/>
    </row>
    <row r="5" spans="1:42" x14ac:dyDescent="0.25">
      <c r="A5" s="383" t="s">
        <v>27</v>
      </c>
      <c r="B5" s="383"/>
      <c r="C5" s="432">
        <v>44319</v>
      </c>
      <c r="D5" s="385"/>
      <c r="E5" s="385"/>
      <c r="F5" s="385"/>
      <c r="G5" s="433"/>
      <c r="H5" s="434"/>
      <c r="I5" s="434"/>
      <c r="J5" s="434"/>
      <c r="K5" s="434"/>
      <c r="L5" s="435"/>
      <c r="M5" s="436" t="s">
        <v>180</v>
      </c>
      <c r="N5" s="437"/>
      <c r="O5" s="437"/>
      <c r="P5" s="437"/>
      <c r="Q5" s="437"/>
      <c r="R5" s="437"/>
      <c r="S5" s="437"/>
      <c r="T5" s="437"/>
      <c r="U5" s="437"/>
      <c r="V5" s="438"/>
      <c r="W5" s="39" t="s">
        <v>29</v>
      </c>
      <c r="X5" s="40"/>
      <c r="Y5" s="41" t="s">
        <v>30</v>
      </c>
      <c r="Z5" s="439" t="s">
        <v>31</v>
      </c>
      <c r="AA5" s="440"/>
      <c r="AB5" s="39" t="s">
        <v>32</v>
      </c>
      <c r="AC5" s="42"/>
      <c r="AD5" s="43" t="s">
        <v>33</v>
      </c>
      <c r="AE5" s="44"/>
      <c r="AF5" s="386"/>
      <c r="AG5" s="386"/>
      <c r="AH5" s="45" t="s">
        <v>34</v>
      </c>
      <c r="AI5" s="45" t="s">
        <v>35</v>
      </c>
      <c r="AJ5" s="45" t="s">
        <v>36</v>
      </c>
      <c r="AK5" s="45"/>
      <c r="AL5" s="45" t="s">
        <v>37</v>
      </c>
      <c r="AM5" s="45"/>
      <c r="AN5" s="45" t="s">
        <v>38</v>
      </c>
      <c r="AO5" s="45"/>
      <c r="AP5" s="45"/>
    </row>
    <row r="6" spans="1:42" x14ac:dyDescent="0.25">
      <c r="A6" s="398" t="s">
        <v>39</v>
      </c>
      <c r="B6" s="398"/>
      <c r="C6" s="398"/>
      <c r="D6" s="398"/>
      <c r="E6" s="398"/>
      <c r="F6" s="398"/>
      <c r="G6" s="441" t="s">
        <v>40</v>
      </c>
      <c r="H6" s="442"/>
      <c r="I6" s="442"/>
      <c r="J6" s="442"/>
      <c r="K6" s="442"/>
      <c r="L6" s="442"/>
      <c r="M6" s="442"/>
      <c r="N6" s="442"/>
      <c r="O6" s="442"/>
      <c r="P6" s="442"/>
      <c r="Q6" s="442"/>
      <c r="R6" s="442"/>
      <c r="S6" s="442"/>
      <c r="T6" s="442"/>
      <c r="U6" s="442"/>
      <c r="V6" s="442"/>
      <c r="W6" s="442"/>
      <c r="X6" s="443"/>
      <c r="Y6" s="442"/>
      <c r="Z6" s="442"/>
      <c r="AA6" s="442"/>
      <c r="AB6" s="444"/>
      <c r="AC6" s="445" t="s">
        <v>41</v>
      </c>
      <c r="AD6" s="448" t="s">
        <v>42</v>
      </c>
      <c r="AE6" s="449"/>
      <c r="AF6" s="449"/>
      <c r="AG6" s="449"/>
      <c r="AH6" s="38" t="s">
        <v>43</v>
      </c>
      <c r="AI6" s="38" t="s">
        <v>44</v>
      </c>
      <c r="AJ6" s="38"/>
      <c r="AK6" s="38"/>
      <c r="AL6" s="38"/>
      <c r="AM6" s="38"/>
      <c r="AN6" s="38" t="s">
        <v>45</v>
      </c>
      <c r="AO6" s="38"/>
      <c r="AP6" s="38"/>
    </row>
    <row r="7" spans="1:42" x14ac:dyDescent="0.25">
      <c r="A7" s="399" t="s">
        <v>46</v>
      </c>
      <c r="B7" s="451" t="s">
        <v>47</v>
      </c>
      <c r="C7" s="399" t="s">
        <v>48</v>
      </c>
      <c r="D7" s="399" t="s">
        <v>6</v>
      </c>
      <c r="E7" s="399" t="s">
        <v>49</v>
      </c>
      <c r="F7" s="398" t="s">
        <v>50</v>
      </c>
      <c r="G7" s="398" t="s">
        <v>51</v>
      </c>
      <c r="H7" s="398"/>
      <c r="I7" s="398"/>
      <c r="J7" s="398"/>
      <c r="K7" s="441" t="s">
        <v>52</v>
      </c>
      <c r="L7" s="442"/>
      <c r="M7" s="442"/>
      <c r="N7" s="442"/>
      <c r="O7" s="442"/>
      <c r="P7" s="442"/>
      <c r="Q7" s="442"/>
      <c r="R7" s="442"/>
      <c r="S7" s="442"/>
      <c r="T7" s="444"/>
      <c r="U7" s="441" t="s">
        <v>53</v>
      </c>
      <c r="V7" s="442"/>
      <c r="W7" s="442"/>
      <c r="X7" s="442"/>
      <c r="Y7" s="442"/>
      <c r="Z7" s="442"/>
      <c r="AA7" s="442"/>
      <c r="AB7" s="444"/>
      <c r="AC7" s="446"/>
      <c r="AD7" s="448"/>
      <c r="AE7" s="449"/>
      <c r="AF7" s="449"/>
      <c r="AG7" s="449"/>
      <c r="AH7" s="38" t="s">
        <v>54</v>
      </c>
      <c r="AI7" s="38" t="s">
        <v>55</v>
      </c>
      <c r="AJ7" s="38" t="s">
        <v>56</v>
      </c>
      <c r="AK7" s="46"/>
      <c r="AL7" s="46"/>
      <c r="AM7" s="46"/>
      <c r="AN7" s="46"/>
      <c r="AO7" s="46"/>
      <c r="AP7" s="46"/>
    </row>
    <row r="8" spans="1:42" x14ac:dyDescent="0.25">
      <c r="A8" s="399"/>
      <c r="B8" s="452"/>
      <c r="C8" s="399"/>
      <c r="D8" s="399"/>
      <c r="E8" s="399"/>
      <c r="F8" s="398"/>
      <c r="G8" s="447" t="s">
        <v>57</v>
      </c>
      <c r="H8" s="447"/>
      <c r="I8" s="447"/>
      <c r="J8" s="447"/>
      <c r="K8" s="453" t="s">
        <v>58</v>
      </c>
      <c r="L8" s="398" t="s">
        <v>59</v>
      </c>
      <c r="M8" s="398" t="s">
        <v>60</v>
      </c>
      <c r="N8" s="445" t="s">
        <v>61</v>
      </c>
      <c r="O8" s="399" t="s">
        <v>62</v>
      </c>
      <c r="P8" s="452" t="s">
        <v>63</v>
      </c>
      <c r="Q8" s="451" t="s">
        <v>64</v>
      </c>
      <c r="R8" s="399" t="s">
        <v>65</v>
      </c>
      <c r="S8" s="451" t="s">
        <v>66</v>
      </c>
      <c r="T8" s="451" t="s">
        <v>67</v>
      </c>
      <c r="U8" s="454" t="s">
        <v>68</v>
      </c>
      <c r="V8" s="399" t="s">
        <v>69</v>
      </c>
      <c r="W8" s="453" t="s">
        <v>70</v>
      </c>
      <c r="X8" s="451" t="s">
        <v>71</v>
      </c>
      <c r="Y8" s="399" t="s">
        <v>72</v>
      </c>
      <c r="Z8" s="399"/>
      <c r="AA8" s="399"/>
      <c r="AB8" s="399"/>
      <c r="AC8" s="446"/>
      <c r="AD8" s="450"/>
      <c r="AE8" s="443"/>
      <c r="AF8" s="443"/>
      <c r="AG8" s="443"/>
      <c r="AH8" s="46" t="s">
        <v>73</v>
      </c>
      <c r="AI8" s="46" t="s">
        <v>74</v>
      </c>
      <c r="AJ8" s="46" t="s">
        <v>75</v>
      </c>
      <c r="AK8" s="46"/>
      <c r="AL8" s="46" t="s">
        <v>76</v>
      </c>
      <c r="AM8" s="46"/>
      <c r="AN8" s="46"/>
      <c r="AO8" s="38" t="s">
        <v>77</v>
      </c>
      <c r="AP8" s="46"/>
    </row>
    <row r="9" spans="1:42" ht="72" customHeight="1" x14ac:dyDescent="0.25">
      <c r="A9" s="451"/>
      <c r="B9" s="452"/>
      <c r="C9" s="451"/>
      <c r="D9" s="451"/>
      <c r="E9" s="451"/>
      <c r="F9" s="445"/>
      <c r="G9" s="47" t="s">
        <v>78</v>
      </c>
      <c r="H9" s="47" t="s">
        <v>4</v>
      </c>
      <c r="I9" s="47"/>
      <c r="J9" s="10" t="s">
        <v>79</v>
      </c>
      <c r="K9" s="454"/>
      <c r="L9" s="398"/>
      <c r="M9" s="398"/>
      <c r="N9" s="447"/>
      <c r="O9" s="399"/>
      <c r="P9" s="455"/>
      <c r="Q9" s="455"/>
      <c r="R9" s="399"/>
      <c r="S9" s="455"/>
      <c r="T9" s="455"/>
      <c r="U9" s="400"/>
      <c r="V9" s="399"/>
      <c r="W9" s="454"/>
      <c r="X9" s="455"/>
      <c r="Y9" s="48" t="s">
        <v>80</v>
      </c>
      <c r="Z9" s="48" t="s">
        <v>81</v>
      </c>
      <c r="AA9" s="49" t="s">
        <v>82</v>
      </c>
      <c r="AB9" s="49" t="s">
        <v>83</v>
      </c>
      <c r="AC9" s="447"/>
      <c r="AD9" s="50" t="s">
        <v>84</v>
      </c>
      <c r="AE9" s="51" t="s">
        <v>85</v>
      </c>
      <c r="AF9" s="51" t="s">
        <v>86</v>
      </c>
      <c r="AG9" s="48" t="s">
        <v>87</v>
      </c>
      <c r="AH9" s="46" t="s">
        <v>88</v>
      </c>
      <c r="AI9" s="46" t="s">
        <v>18</v>
      </c>
      <c r="AJ9" s="46"/>
      <c r="AK9" s="46"/>
      <c r="AL9" s="46" t="s">
        <v>89</v>
      </c>
      <c r="AM9" s="46"/>
      <c r="AN9" s="46"/>
      <c r="AO9" s="38" t="s">
        <v>90</v>
      </c>
      <c r="AP9" s="46"/>
    </row>
    <row r="10" spans="1:42" ht="139.5" customHeight="1" x14ac:dyDescent="0.25">
      <c r="A10" s="314" t="s">
        <v>181</v>
      </c>
      <c r="B10" s="320" t="s">
        <v>182</v>
      </c>
      <c r="C10" s="317" t="s">
        <v>183</v>
      </c>
      <c r="D10" s="320" t="s">
        <v>94</v>
      </c>
      <c r="E10" s="317" t="s">
        <v>184</v>
      </c>
      <c r="F10" s="317" t="s">
        <v>185</v>
      </c>
      <c r="G10" s="406" t="s">
        <v>19</v>
      </c>
      <c r="H10" s="406" t="s">
        <v>97</v>
      </c>
      <c r="I10" s="52" t="str">
        <f>CONCATENATE(G10,H10)</f>
        <v>POSIBLEMAYOR</v>
      </c>
      <c r="J10" s="326" t="str">
        <f>I11</f>
        <v>3. EXTREMO</v>
      </c>
      <c r="K10" s="490" t="s">
        <v>186</v>
      </c>
      <c r="L10" s="17" t="s">
        <v>99</v>
      </c>
      <c r="M10" s="53" t="s">
        <v>9</v>
      </c>
      <c r="N10" s="19">
        <f>IF(M10="ASIGNADO",15,IF(M10="NO ASIGNADO",0,""))</f>
        <v>15</v>
      </c>
      <c r="O10" s="488">
        <f>SUM(N10:N16)</f>
        <v>100</v>
      </c>
      <c r="P10" s="333" t="s">
        <v>73</v>
      </c>
      <c r="Q10" s="410">
        <f>IF(Q13="DÉBIL",0,IF(Q13="MODERADO",50,IF(Q13="FUERTE",100,"")))</f>
        <v>100</v>
      </c>
      <c r="R10" s="480"/>
      <c r="S10" s="416" t="s">
        <v>100</v>
      </c>
      <c r="T10" s="416" t="s">
        <v>100</v>
      </c>
      <c r="U10" s="405" t="s">
        <v>101</v>
      </c>
      <c r="V10" s="483" t="s">
        <v>123</v>
      </c>
      <c r="W10" s="485">
        <v>44256</v>
      </c>
      <c r="X10" s="402" t="s">
        <v>187</v>
      </c>
      <c r="Y10" s="471" t="s">
        <v>188</v>
      </c>
      <c r="Z10" s="474" t="s">
        <v>189</v>
      </c>
      <c r="AA10" s="477" t="s">
        <v>106</v>
      </c>
      <c r="AB10" s="402" t="s">
        <v>190</v>
      </c>
      <c r="AC10" s="412"/>
      <c r="AD10" s="420" t="s">
        <v>191</v>
      </c>
      <c r="AE10" s="420" t="s">
        <v>192</v>
      </c>
      <c r="AF10" s="458" t="s">
        <v>193</v>
      </c>
      <c r="AG10" s="457" t="s">
        <v>251</v>
      </c>
      <c r="AH10" s="38" t="s">
        <v>112</v>
      </c>
      <c r="AI10" s="38" t="s">
        <v>113</v>
      </c>
      <c r="AJ10" s="38" t="s">
        <v>24</v>
      </c>
      <c r="AK10" s="38" t="s">
        <v>77</v>
      </c>
      <c r="AL10" s="38" t="s">
        <v>24</v>
      </c>
      <c r="AM10" s="38"/>
      <c r="AN10" s="38" t="s">
        <v>106</v>
      </c>
      <c r="AO10" s="38" t="s">
        <v>114</v>
      </c>
      <c r="AP10" s="38"/>
    </row>
    <row r="11" spans="1:42" ht="139.5" customHeight="1" x14ac:dyDescent="0.25">
      <c r="A11" s="314"/>
      <c r="B11" s="320"/>
      <c r="C11" s="317"/>
      <c r="D11" s="321"/>
      <c r="E11" s="317"/>
      <c r="F11" s="317"/>
      <c r="G11" s="406"/>
      <c r="H11" s="406"/>
      <c r="I11" s="52"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327"/>
      <c r="K11" s="491"/>
      <c r="L11" s="21" t="s">
        <v>115</v>
      </c>
      <c r="M11" s="54" t="s">
        <v>22</v>
      </c>
      <c r="N11" s="23">
        <f>IF(M11="ADECUADO",15,IF(M11="INADECUADO",0,""))</f>
        <v>15</v>
      </c>
      <c r="O11" s="489"/>
      <c r="P11" s="334"/>
      <c r="Q11" s="410"/>
      <c r="R11" s="481"/>
      <c r="S11" s="416"/>
      <c r="T11" s="416"/>
      <c r="U11" s="405"/>
      <c r="V11" s="484"/>
      <c r="W11" s="486"/>
      <c r="X11" s="403"/>
      <c r="Y11" s="472"/>
      <c r="Z11" s="475"/>
      <c r="AA11" s="478"/>
      <c r="AB11" s="403"/>
      <c r="AC11" s="412"/>
      <c r="AD11" s="420"/>
      <c r="AE11" s="420"/>
      <c r="AF11" s="459"/>
      <c r="AG11" s="460"/>
      <c r="AH11" s="38" t="s">
        <v>100</v>
      </c>
      <c r="AI11" s="38" t="s">
        <v>116</v>
      </c>
      <c r="AJ11" s="38"/>
      <c r="AK11" s="38"/>
      <c r="AL11" s="38" t="s">
        <v>97</v>
      </c>
      <c r="AM11" s="38"/>
      <c r="AN11" s="38" t="s">
        <v>117</v>
      </c>
      <c r="AO11" s="38" t="s">
        <v>118</v>
      </c>
      <c r="AP11" s="38"/>
    </row>
    <row r="12" spans="1:42" ht="139.5" customHeight="1" x14ac:dyDescent="0.25">
      <c r="A12" s="314"/>
      <c r="B12" s="320"/>
      <c r="C12" s="317"/>
      <c r="D12" s="321"/>
      <c r="E12" s="317"/>
      <c r="F12" s="317"/>
      <c r="G12" s="406"/>
      <c r="H12" s="406"/>
      <c r="I12" s="52"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327"/>
      <c r="K12" s="491"/>
      <c r="L12" s="24" t="s">
        <v>119</v>
      </c>
      <c r="M12" s="54" t="s">
        <v>120</v>
      </c>
      <c r="N12" s="23">
        <f>IF(M12="OPORTUNA",15,IF(M12="INOPORTUNA",0,""))</f>
        <v>15</v>
      </c>
      <c r="O12" s="489"/>
      <c r="P12" s="334"/>
      <c r="Q12" s="410"/>
      <c r="R12" s="481"/>
      <c r="S12" s="25" t="s">
        <v>121</v>
      </c>
      <c r="T12" s="25" t="s">
        <v>122</v>
      </c>
      <c r="U12" s="405"/>
      <c r="V12" s="484"/>
      <c r="W12" s="486"/>
      <c r="X12" s="403"/>
      <c r="Y12" s="472"/>
      <c r="Z12" s="475"/>
      <c r="AA12" s="478"/>
      <c r="AB12" s="403"/>
      <c r="AC12" s="412"/>
      <c r="AD12" s="420"/>
      <c r="AE12" s="420"/>
      <c r="AF12" s="459"/>
      <c r="AG12" s="460"/>
      <c r="AH12" s="38" t="s">
        <v>102</v>
      </c>
      <c r="AI12" s="38" t="s">
        <v>123</v>
      </c>
      <c r="AJ12" s="38" t="s">
        <v>124</v>
      </c>
      <c r="AK12" s="38" t="s">
        <v>125</v>
      </c>
      <c r="AL12" s="38" t="s">
        <v>126</v>
      </c>
      <c r="AM12" s="38"/>
      <c r="AN12" s="38"/>
      <c r="AO12" s="38" t="s">
        <v>127</v>
      </c>
      <c r="AP12" s="38"/>
    </row>
    <row r="13" spans="1:42" ht="84" customHeight="1" x14ac:dyDescent="0.25">
      <c r="A13" s="314"/>
      <c r="B13" s="320"/>
      <c r="C13" s="317"/>
      <c r="D13" s="321"/>
      <c r="E13" s="26" t="s">
        <v>128</v>
      </c>
      <c r="F13" s="317"/>
      <c r="G13" s="406"/>
      <c r="H13" s="406"/>
      <c r="I13" s="52"/>
      <c r="J13" s="327"/>
      <c r="K13" s="491"/>
      <c r="L13" s="21" t="s">
        <v>194</v>
      </c>
      <c r="M13" s="54" t="s">
        <v>130</v>
      </c>
      <c r="N13" s="23">
        <f>IF(M13="PREVENIR",15,IF(M13="DETECTAR",10,IF(M13="NO ES UN CONTROL",0,"")))</f>
        <v>15</v>
      </c>
      <c r="O13" s="462" t="str">
        <f>IF(O10&lt;86,"DÉBIL",IF(O10&lt;96,"MODERADO",IF(O10&lt;101,"FUERTE","")))</f>
        <v>FUERTE</v>
      </c>
      <c r="P13" s="334"/>
      <c r="Q13" s="424" t="str">
        <f>IF(AND(O13="FUERTE",P10="FUERTE (SIEMPRE SE EJECUTA)"),"FUERTE",IF(OR(O13="DÉBIL",P10="DÉBIL (NO SE EJECUTA)"),"DÉBIL",IF(OR(O13="MODERADO",P10="MODERADO (ALGUNAS VECES)"),"MODERADO")))</f>
        <v>FUERTE</v>
      </c>
      <c r="R13" s="465" t="str">
        <f>IF(AND(O13="FUERTE",P10="FUERTE (SIEMPRE SE EJECUTA)"),"NO","SÍ")</f>
        <v>NO</v>
      </c>
      <c r="S13"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405"/>
      <c r="V13" s="484"/>
      <c r="W13" s="486"/>
      <c r="X13" s="403"/>
      <c r="Y13" s="472"/>
      <c r="Z13" s="476"/>
      <c r="AA13" s="478"/>
      <c r="AB13" s="403"/>
      <c r="AC13" s="412"/>
      <c r="AD13" s="420"/>
      <c r="AE13" s="420"/>
      <c r="AF13" s="459" t="s">
        <v>195</v>
      </c>
      <c r="AG13" s="460"/>
      <c r="AH13" s="38" t="s">
        <v>100</v>
      </c>
      <c r="AI13" s="38"/>
      <c r="AJ13" s="38" t="s">
        <v>94</v>
      </c>
      <c r="AK13" s="38" t="s">
        <v>132</v>
      </c>
      <c r="AL13" s="38"/>
      <c r="AM13" s="38"/>
      <c r="AN13" s="38"/>
      <c r="AO13" s="38" t="s">
        <v>133</v>
      </c>
      <c r="AP13" s="38"/>
    </row>
    <row r="14" spans="1:42" ht="84" customHeight="1" x14ac:dyDescent="0.25">
      <c r="A14" s="314"/>
      <c r="B14" s="320"/>
      <c r="C14" s="317"/>
      <c r="D14" s="321"/>
      <c r="E14" s="493" t="s">
        <v>196</v>
      </c>
      <c r="F14" s="317"/>
      <c r="G14" s="406"/>
      <c r="H14" s="406"/>
      <c r="I14" s="52"/>
      <c r="J14" s="327"/>
      <c r="K14" s="491"/>
      <c r="L14" s="21" t="s">
        <v>135</v>
      </c>
      <c r="M14" s="54" t="s">
        <v>34</v>
      </c>
      <c r="N14" s="23">
        <f>IF(M14="CONFIABLE",15,IF(M14="NO CONFIABLE",0,""))</f>
        <v>15</v>
      </c>
      <c r="O14" s="463"/>
      <c r="P14" s="334"/>
      <c r="Q14" s="424"/>
      <c r="R14" s="465"/>
      <c r="S14" s="411"/>
      <c r="T14" s="468"/>
      <c r="U14" s="405"/>
      <c r="V14" s="484"/>
      <c r="W14" s="486"/>
      <c r="X14" s="403"/>
      <c r="Y14" s="472"/>
      <c r="Z14" s="55" t="s">
        <v>136</v>
      </c>
      <c r="AA14" s="478"/>
      <c r="AB14" s="403"/>
      <c r="AC14" s="412"/>
      <c r="AD14" s="420"/>
      <c r="AE14" s="420"/>
      <c r="AF14" s="459"/>
      <c r="AG14" s="460"/>
      <c r="AH14" s="38" t="s">
        <v>137</v>
      </c>
      <c r="AI14" s="38"/>
      <c r="AJ14" s="38" t="s">
        <v>138</v>
      </c>
      <c r="AK14" s="38" t="s">
        <v>130</v>
      </c>
      <c r="AL14" s="38" t="s">
        <v>139</v>
      </c>
      <c r="AM14" s="38"/>
      <c r="AN14" s="38"/>
      <c r="AO14" s="38" t="s">
        <v>101</v>
      </c>
      <c r="AP14" s="38"/>
    </row>
    <row r="15" spans="1:42" ht="84" customHeight="1" x14ac:dyDescent="0.25">
      <c r="A15" s="314"/>
      <c r="B15" s="320"/>
      <c r="C15" s="317"/>
      <c r="D15" s="321"/>
      <c r="E15" s="493"/>
      <c r="F15" s="317"/>
      <c r="G15" s="406"/>
      <c r="H15" s="406"/>
      <c r="I15" s="52"/>
      <c r="J15" s="327"/>
      <c r="K15" s="491"/>
      <c r="L15" s="21" t="s">
        <v>140</v>
      </c>
      <c r="M15" s="54" t="s">
        <v>43</v>
      </c>
      <c r="N15" s="23">
        <f>IF(M15="SE INVESTIGAN Y SE RESUELVEN OPORTUNAMENTE",15,IF(M15="NO SE INVESTIGAN Y SE RESUELVEN OPORTUNAMENTE",0,""))</f>
        <v>15</v>
      </c>
      <c r="O15" s="463"/>
      <c r="P15" s="334"/>
      <c r="Q15" s="424"/>
      <c r="R15" s="465"/>
      <c r="S15" s="411"/>
      <c r="T15" s="468"/>
      <c r="U15" s="405"/>
      <c r="V15" s="484"/>
      <c r="W15" s="486"/>
      <c r="X15" s="403"/>
      <c r="Y15" s="472"/>
      <c r="Z15" s="474" t="s">
        <v>197</v>
      </c>
      <c r="AA15" s="478"/>
      <c r="AB15" s="403"/>
      <c r="AC15" s="412"/>
      <c r="AD15" s="420"/>
      <c r="AE15" s="420"/>
      <c r="AF15" s="459"/>
      <c r="AG15" s="460"/>
      <c r="AH15" s="38" t="s">
        <v>116</v>
      </c>
      <c r="AI15" s="38"/>
      <c r="AJ15" s="38"/>
      <c r="AK15" s="38"/>
      <c r="AL15" s="38"/>
      <c r="AM15" s="38"/>
      <c r="AN15" s="38"/>
      <c r="AO15" s="38" t="s">
        <v>142</v>
      </c>
      <c r="AP15" s="38"/>
    </row>
    <row r="16" spans="1:42" ht="84" customHeight="1" x14ac:dyDescent="0.25">
      <c r="A16" s="314"/>
      <c r="B16" s="320"/>
      <c r="C16" s="317"/>
      <c r="D16" s="321"/>
      <c r="E16" s="493"/>
      <c r="F16" s="317"/>
      <c r="G16" s="456"/>
      <c r="H16" s="456"/>
      <c r="I16" s="52"/>
      <c r="J16" s="327"/>
      <c r="K16" s="492"/>
      <c r="L16" s="27" t="s">
        <v>143</v>
      </c>
      <c r="M16" s="57" t="s">
        <v>54</v>
      </c>
      <c r="N16" s="29">
        <f>IF(M16="COMPLETA",10,IF(M16="INCOMPLETA",5,IF(M16="NO EXISTE",0,"")))</f>
        <v>10</v>
      </c>
      <c r="O16" s="463"/>
      <c r="P16" s="335"/>
      <c r="Q16" s="464"/>
      <c r="R16" s="466"/>
      <c r="S16" s="467"/>
      <c r="T16" s="468"/>
      <c r="U16" s="482"/>
      <c r="V16" s="484"/>
      <c r="W16" s="487"/>
      <c r="X16" s="470"/>
      <c r="Y16" s="473"/>
      <c r="Z16" s="476"/>
      <c r="AA16" s="479"/>
      <c r="AB16" s="470"/>
      <c r="AC16" s="474"/>
      <c r="AD16" s="457"/>
      <c r="AE16" s="457"/>
      <c r="AF16" s="469"/>
      <c r="AG16" s="461"/>
      <c r="AH16" s="38"/>
      <c r="AI16" s="38"/>
      <c r="AJ16" s="38"/>
      <c r="AK16" s="38"/>
      <c r="AL16" s="38"/>
      <c r="AM16" s="38"/>
      <c r="AN16" s="38"/>
      <c r="AO16" s="38" t="s">
        <v>144</v>
      </c>
      <c r="AP16" s="38"/>
    </row>
    <row r="17" spans="1:42" ht="216.75" customHeight="1" x14ac:dyDescent="0.25">
      <c r="A17" s="314" t="s">
        <v>181</v>
      </c>
      <c r="B17" s="404" t="s">
        <v>182</v>
      </c>
      <c r="C17" s="494" t="s">
        <v>198</v>
      </c>
      <c r="D17" s="404" t="s">
        <v>94</v>
      </c>
      <c r="E17" s="317" t="s">
        <v>199</v>
      </c>
      <c r="F17" s="317" t="s">
        <v>200</v>
      </c>
      <c r="G17" s="406" t="s">
        <v>5</v>
      </c>
      <c r="H17" s="406" t="s">
        <v>97</v>
      </c>
      <c r="I17" s="52" t="str">
        <f>CONCATENATE(G17,H17)</f>
        <v>RARA VEZMAYOR</v>
      </c>
      <c r="J17" s="326" t="str">
        <f>I18</f>
        <v>1. ALTO</v>
      </c>
      <c r="K17" s="490" t="s">
        <v>201</v>
      </c>
      <c r="L17" s="17" t="s">
        <v>99</v>
      </c>
      <c r="M17" s="53" t="s">
        <v>9</v>
      </c>
      <c r="N17" s="19">
        <f>IF(M17="ASIGNADO",15,IF(M17="NO ASIGNADO",0,""))</f>
        <v>15</v>
      </c>
      <c r="O17" s="488">
        <f>SUM(N17:N23)</f>
        <v>85</v>
      </c>
      <c r="P17" s="333" t="s">
        <v>73</v>
      </c>
      <c r="Q17" s="410">
        <f>IF(Q20="DÉBIL",0,IF(Q20="MODERADO",50,IF(Q20="FUERTE",100,"")))</f>
        <v>0</v>
      </c>
      <c r="R17" s="480"/>
      <c r="S17" s="416" t="s">
        <v>100</v>
      </c>
      <c r="T17" s="416" t="s">
        <v>100</v>
      </c>
      <c r="U17" s="405" t="s">
        <v>101</v>
      </c>
      <c r="V17" s="501" t="s">
        <v>124</v>
      </c>
      <c r="W17" s="485"/>
      <c r="X17" s="402" t="s">
        <v>202</v>
      </c>
      <c r="Y17" s="498" t="s">
        <v>203</v>
      </c>
      <c r="Z17" s="474" t="s">
        <v>189</v>
      </c>
      <c r="AA17" s="477" t="s">
        <v>106</v>
      </c>
      <c r="AB17" s="402" t="s">
        <v>204</v>
      </c>
      <c r="AC17" s="412"/>
      <c r="AD17" s="420" t="s">
        <v>205</v>
      </c>
      <c r="AE17" s="418" t="s">
        <v>192</v>
      </c>
      <c r="AF17" s="496" t="s">
        <v>206</v>
      </c>
      <c r="AG17" s="457" t="s">
        <v>252</v>
      </c>
      <c r="AH17" s="38"/>
      <c r="AI17" s="38"/>
      <c r="AJ17" s="38"/>
      <c r="AK17" s="38"/>
      <c r="AL17" s="38"/>
      <c r="AM17" s="38"/>
      <c r="AN17" s="38"/>
      <c r="AO17" s="38"/>
      <c r="AP17" s="38"/>
    </row>
    <row r="18" spans="1:42" ht="216.75" customHeight="1" x14ac:dyDescent="0.25">
      <c r="A18" s="314"/>
      <c r="B18" s="404"/>
      <c r="C18" s="494"/>
      <c r="D18" s="405"/>
      <c r="E18" s="317"/>
      <c r="F18" s="317"/>
      <c r="G18" s="406"/>
      <c r="H18" s="406"/>
      <c r="I18" s="52"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ALTO</v>
      </c>
      <c r="J18" s="327"/>
      <c r="K18" s="491"/>
      <c r="L18" s="21" t="s">
        <v>115</v>
      </c>
      <c r="M18" s="54" t="s">
        <v>22</v>
      </c>
      <c r="N18" s="23">
        <f>IF(M18="ADECUADO",15,IF(M18="INADECUADO",0,""))</f>
        <v>15</v>
      </c>
      <c r="O18" s="489"/>
      <c r="P18" s="334"/>
      <c r="Q18" s="410"/>
      <c r="R18" s="481"/>
      <c r="S18" s="416"/>
      <c r="T18" s="416"/>
      <c r="U18" s="405"/>
      <c r="V18" s="502"/>
      <c r="W18" s="486"/>
      <c r="X18" s="403"/>
      <c r="Y18" s="499"/>
      <c r="Z18" s="475"/>
      <c r="AA18" s="478"/>
      <c r="AB18" s="403"/>
      <c r="AC18" s="412"/>
      <c r="AD18" s="420"/>
      <c r="AE18" s="418"/>
      <c r="AF18" s="496"/>
      <c r="AG18" s="460"/>
      <c r="AH18" s="38"/>
      <c r="AI18" s="38"/>
      <c r="AJ18" s="38"/>
      <c r="AK18" s="38"/>
      <c r="AL18" s="38"/>
      <c r="AM18" s="38"/>
      <c r="AN18" s="38"/>
      <c r="AO18" s="38"/>
      <c r="AP18" s="38"/>
    </row>
    <row r="19" spans="1:42" ht="216.75" customHeight="1" x14ac:dyDescent="0.25">
      <c r="A19" s="314"/>
      <c r="B19" s="404"/>
      <c r="C19" s="494"/>
      <c r="D19" s="405"/>
      <c r="E19" s="317"/>
      <c r="F19" s="317"/>
      <c r="G19" s="406"/>
      <c r="H19" s="406"/>
      <c r="I19" s="52"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327"/>
      <c r="K19" s="491"/>
      <c r="L19" s="24" t="s">
        <v>119</v>
      </c>
      <c r="M19" s="54" t="s">
        <v>207</v>
      </c>
      <c r="N19" s="23">
        <f>IF(M19="OPORTUNA",15,IF(M19="INOPORTUNA",0,""))</f>
        <v>0</v>
      </c>
      <c r="O19" s="489"/>
      <c r="P19" s="334"/>
      <c r="Q19" s="410"/>
      <c r="R19" s="481"/>
      <c r="S19" s="25" t="s">
        <v>121</v>
      </c>
      <c r="T19" s="25" t="s">
        <v>122</v>
      </c>
      <c r="U19" s="405"/>
      <c r="V19" s="502"/>
      <c r="W19" s="486"/>
      <c r="X19" s="403"/>
      <c r="Y19" s="499"/>
      <c r="Z19" s="475"/>
      <c r="AA19" s="478"/>
      <c r="AB19" s="403"/>
      <c r="AC19" s="412"/>
      <c r="AD19" s="420"/>
      <c r="AE19" s="418"/>
      <c r="AF19" s="496"/>
      <c r="AG19" s="460"/>
      <c r="AH19" s="38"/>
      <c r="AI19" s="38"/>
      <c r="AJ19" s="38"/>
      <c r="AK19" s="38"/>
      <c r="AL19" s="38"/>
      <c r="AM19" s="38"/>
      <c r="AN19" s="38"/>
      <c r="AO19" s="38"/>
      <c r="AP19" s="38"/>
    </row>
    <row r="20" spans="1:42" ht="54" customHeight="1" x14ac:dyDescent="0.25">
      <c r="A20" s="314"/>
      <c r="B20" s="404"/>
      <c r="C20" s="494"/>
      <c r="D20" s="405"/>
      <c r="E20" s="26" t="s">
        <v>128</v>
      </c>
      <c r="F20" s="317"/>
      <c r="G20" s="406"/>
      <c r="H20" s="406"/>
      <c r="I20" s="52"/>
      <c r="J20" s="327"/>
      <c r="K20" s="491"/>
      <c r="L20" s="21" t="s">
        <v>194</v>
      </c>
      <c r="M20" s="54" t="s">
        <v>130</v>
      </c>
      <c r="N20" s="23">
        <f>IF(M20="PREVENIR",15,IF(M20="DETECTAR",10,IF(M20="NO ES UN CONTROL",0,"")))</f>
        <v>15</v>
      </c>
      <c r="O20" s="462" t="str">
        <f>IF(O17&lt;86,"DÉBIL",IF(O17&lt;96,"MODERADO",IF(O17&lt;101,"FUERTE","")))</f>
        <v>DÉBIL</v>
      </c>
      <c r="P20" s="334"/>
      <c r="Q20" s="424" t="str">
        <f>IF(AND(O20="FUERTE",P17="FUERTE (SIEMPRE SE EJECUTA)"),"FUERTE",IF(OR(O20="DÉBIL",P17="DÉBIL (NO SE EJECUTA)"),"DÉBIL",IF(OR(O20="MODERADO",P17="MODERADO (ALGUNAS VECES)"),"MODERADO")))</f>
        <v>DÉBIL</v>
      </c>
      <c r="R20" s="465" t="str">
        <f>IF(AND(O20="FUERTE",P17="FUERTE (SIEMPRE SE EJECUTA)"),"NO","SÍ")</f>
        <v>SÍ</v>
      </c>
      <c r="S20"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405"/>
      <c r="V20" s="502"/>
      <c r="W20" s="486"/>
      <c r="X20" s="403"/>
      <c r="Y20" s="499"/>
      <c r="Z20" s="476"/>
      <c r="AA20" s="478"/>
      <c r="AB20" s="403"/>
      <c r="AC20" s="412"/>
      <c r="AD20" s="420"/>
      <c r="AE20" s="418"/>
      <c r="AF20" s="495" t="s">
        <v>208</v>
      </c>
      <c r="AG20" s="460"/>
      <c r="AH20" s="38"/>
      <c r="AI20" s="38"/>
      <c r="AJ20" s="38"/>
      <c r="AK20" s="38"/>
      <c r="AL20" s="38"/>
      <c r="AM20" s="38"/>
      <c r="AN20" s="38"/>
      <c r="AO20" s="38"/>
      <c r="AP20" s="38"/>
    </row>
    <row r="21" spans="1:42" ht="54" customHeight="1" x14ac:dyDescent="0.25">
      <c r="A21" s="314"/>
      <c r="B21" s="404"/>
      <c r="C21" s="494"/>
      <c r="D21" s="405"/>
      <c r="E21" s="493" t="s">
        <v>209</v>
      </c>
      <c r="F21" s="317"/>
      <c r="G21" s="406"/>
      <c r="H21" s="406"/>
      <c r="I21" s="52"/>
      <c r="J21" s="327"/>
      <c r="K21" s="491"/>
      <c r="L21" s="21" t="s">
        <v>135</v>
      </c>
      <c r="M21" s="54" t="s">
        <v>34</v>
      </c>
      <c r="N21" s="23">
        <f>IF(M21="CONFIABLE",15,IF(M21="NO CONFIABLE",0,""))</f>
        <v>15</v>
      </c>
      <c r="O21" s="463"/>
      <c r="P21" s="334"/>
      <c r="Q21" s="424"/>
      <c r="R21" s="465"/>
      <c r="S21" s="411"/>
      <c r="T21" s="468"/>
      <c r="U21" s="405"/>
      <c r="V21" s="502"/>
      <c r="W21" s="486"/>
      <c r="X21" s="403"/>
      <c r="Y21" s="499"/>
      <c r="Z21" s="58" t="s">
        <v>136</v>
      </c>
      <c r="AA21" s="478"/>
      <c r="AB21" s="403"/>
      <c r="AC21" s="412"/>
      <c r="AD21" s="420"/>
      <c r="AE21" s="418"/>
      <c r="AF21" s="496"/>
      <c r="AG21" s="460"/>
      <c r="AH21" s="38"/>
      <c r="AI21" s="38"/>
      <c r="AJ21" s="38"/>
      <c r="AK21" s="38"/>
      <c r="AL21" s="38"/>
      <c r="AM21" s="38"/>
      <c r="AN21" s="38"/>
      <c r="AO21" s="38"/>
      <c r="AP21" s="38"/>
    </row>
    <row r="22" spans="1:42" ht="54" customHeight="1" x14ac:dyDescent="0.25">
      <c r="A22" s="314"/>
      <c r="B22" s="404"/>
      <c r="C22" s="494"/>
      <c r="D22" s="405"/>
      <c r="E22" s="493"/>
      <c r="F22" s="317"/>
      <c r="G22" s="406"/>
      <c r="H22" s="406"/>
      <c r="I22" s="52"/>
      <c r="J22" s="327"/>
      <c r="K22" s="491"/>
      <c r="L22" s="21" t="s">
        <v>140</v>
      </c>
      <c r="M22" s="54" t="s">
        <v>43</v>
      </c>
      <c r="N22" s="23">
        <f>IF(M22="SE INVESTIGAN Y SE RESUELVEN OPORTUNAMENTE",15,IF(M22="NO SE INVESTIGAN Y SE RESUELVEN OPORTUNAMENTE",0,""))</f>
        <v>15</v>
      </c>
      <c r="O22" s="463"/>
      <c r="P22" s="334"/>
      <c r="Q22" s="424"/>
      <c r="R22" s="465"/>
      <c r="S22" s="411"/>
      <c r="T22" s="468"/>
      <c r="U22" s="405"/>
      <c r="V22" s="502"/>
      <c r="W22" s="486"/>
      <c r="X22" s="403"/>
      <c r="Y22" s="499"/>
      <c r="Z22" s="474" t="s">
        <v>210</v>
      </c>
      <c r="AA22" s="478"/>
      <c r="AB22" s="403"/>
      <c r="AC22" s="412"/>
      <c r="AD22" s="420"/>
      <c r="AE22" s="418"/>
      <c r="AF22" s="496"/>
      <c r="AG22" s="460"/>
      <c r="AH22" s="38"/>
      <c r="AI22" s="38"/>
      <c r="AJ22" s="38"/>
      <c r="AK22" s="38"/>
      <c r="AL22" s="38"/>
      <c r="AM22" s="38"/>
      <c r="AN22" s="38"/>
      <c r="AO22" s="38"/>
      <c r="AP22" s="38"/>
    </row>
    <row r="23" spans="1:42" ht="79.5" customHeight="1" x14ac:dyDescent="0.25">
      <c r="A23" s="314"/>
      <c r="B23" s="404"/>
      <c r="C23" s="494"/>
      <c r="D23" s="405"/>
      <c r="E23" s="493"/>
      <c r="F23" s="317"/>
      <c r="G23" s="456"/>
      <c r="H23" s="456"/>
      <c r="I23" s="52"/>
      <c r="J23" s="327"/>
      <c r="K23" s="492"/>
      <c r="L23" s="27" t="s">
        <v>143</v>
      </c>
      <c r="M23" s="57" t="s">
        <v>54</v>
      </c>
      <c r="N23" s="29">
        <f>IF(M23="COMPLETA",10,IF(M23="INCOMPLETA",5,IF(M23="NO EXISTE",0,"")))</f>
        <v>10</v>
      </c>
      <c r="O23" s="463"/>
      <c r="P23" s="335"/>
      <c r="Q23" s="464"/>
      <c r="R23" s="466"/>
      <c r="S23" s="467"/>
      <c r="T23" s="468"/>
      <c r="U23" s="482"/>
      <c r="V23" s="502"/>
      <c r="W23" s="487"/>
      <c r="X23" s="470"/>
      <c r="Y23" s="500"/>
      <c r="Z23" s="476"/>
      <c r="AA23" s="479"/>
      <c r="AB23" s="470"/>
      <c r="AC23" s="474"/>
      <c r="AD23" s="457"/>
      <c r="AE23" s="506"/>
      <c r="AF23" s="497"/>
      <c r="AG23" s="461"/>
      <c r="AH23" s="38"/>
      <c r="AI23" s="38"/>
      <c r="AJ23" s="38"/>
      <c r="AK23" s="38"/>
      <c r="AL23" s="38"/>
      <c r="AM23" s="38"/>
      <c r="AN23" s="38"/>
      <c r="AO23" s="38"/>
      <c r="AP23" s="38"/>
    </row>
    <row r="24" spans="1:42" x14ac:dyDescent="0.25">
      <c r="A24" s="419" t="s">
        <v>145</v>
      </c>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38"/>
      <c r="AI24" s="38"/>
      <c r="AJ24" s="38"/>
      <c r="AK24" s="38"/>
      <c r="AL24" s="38"/>
      <c r="AM24" s="38"/>
      <c r="AN24" s="38"/>
      <c r="AO24" s="38" t="s">
        <v>146</v>
      </c>
      <c r="AP24" s="38"/>
    </row>
    <row r="25" spans="1:42" ht="30" customHeight="1" x14ac:dyDescent="0.25">
      <c r="A25" s="421" t="s">
        <v>147</v>
      </c>
      <c r="B25" s="421"/>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38"/>
      <c r="AI25" s="38"/>
      <c r="AJ25" s="38"/>
      <c r="AK25" s="38"/>
      <c r="AL25" s="38"/>
      <c r="AM25" s="38"/>
      <c r="AN25" s="38"/>
      <c r="AO25" s="38" t="s">
        <v>148</v>
      </c>
      <c r="AP25" s="38"/>
    </row>
    <row r="26" spans="1:42" ht="30" customHeight="1" x14ac:dyDescent="0.25">
      <c r="A26" s="422" t="s">
        <v>149</v>
      </c>
      <c r="B26" s="422"/>
      <c r="C26" s="422" t="s">
        <v>150</v>
      </c>
      <c r="D26" s="422"/>
      <c r="E26" s="422"/>
      <c r="F26" s="422"/>
      <c r="G26" s="422"/>
      <c r="H26" s="422"/>
      <c r="I26" s="422"/>
      <c r="J26" s="422"/>
      <c r="K26" s="422"/>
      <c r="L26" s="422"/>
      <c r="M26" s="422"/>
      <c r="N26" s="422"/>
      <c r="O26" s="422"/>
      <c r="P26" s="422"/>
      <c r="Q26" s="422"/>
      <c r="R26" s="422"/>
      <c r="S26" s="422"/>
      <c r="T26" s="422"/>
      <c r="U26" s="422"/>
      <c r="V26" s="422"/>
      <c r="W26" s="422"/>
      <c r="X26" s="422"/>
      <c r="Y26" s="422"/>
      <c r="Z26" s="389" t="s">
        <v>151</v>
      </c>
      <c r="AA26" s="389"/>
      <c r="AB26" s="389"/>
      <c r="AC26" s="389"/>
      <c r="AD26" s="389" t="s">
        <v>152</v>
      </c>
      <c r="AE26" s="389"/>
      <c r="AF26" s="389"/>
      <c r="AG26" s="389"/>
      <c r="AH26" s="38"/>
      <c r="AI26" s="38"/>
      <c r="AJ26" s="38"/>
      <c r="AK26" s="38"/>
      <c r="AL26" s="38"/>
      <c r="AM26" s="38"/>
      <c r="AN26" s="38"/>
      <c r="AO26" s="38" t="s">
        <v>153</v>
      </c>
      <c r="AP26" s="38"/>
    </row>
    <row r="27" spans="1:42" ht="71.25" customHeight="1" x14ac:dyDescent="0.25">
      <c r="A27" s="418">
        <v>1</v>
      </c>
      <c r="B27" s="418"/>
      <c r="C27" s="402" t="s">
        <v>211</v>
      </c>
      <c r="D27" s="402"/>
      <c r="E27" s="402"/>
      <c r="F27" s="402"/>
      <c r="G27" s="402"/>
      <c r="H27" s="402"/>
      <c r="I27" s="402"/>
      <c r="J27" s="402"/>
      <c r="K27" s="402"/>
      <c r="L27" s="402"/>
      <c r="M27" s="402"/>
      <c r="N27" s="402"/>
      <c r="O27" s="402"/>
      <c r="P27" s="402"/>
      <c r="Q27" s="402"/>
      <c r="R27" s="402"/>
      <c r="S27" s="402"/>
      <c r="T27" s="402"/>
      <c r="U27" s="402"/>
      <c r="V27" s="402"/>
      <c r="W27" s="402"/>
      <c r="X27" s="402"/>
      <c r="Y27" s="402"/>
      <c r="Z27" s="503">
        <v>44319</v>
      </c>
      <c r="AA27" s="504"/>
      <c r="AB27" s="504"/>
      <c r="AC27" s="505"/>
      <c r="AD27" s="420" t="s">
        <v>212</v>
      </c>
      <c r="AE27" s="412"/>
      <c r="AF27" s="412"/>
      <c r="AG27" s="412"/>
      <c r="AH27" s="59"/>
      <c r="AI27" s="59"/>
      <c r="AJ27" s="59"/>
      <c r="AK27" s="59"/>
      <c r="AL27" s="59"/>
      <c r="AM27" s="59"/>
      <c r="AN27" s="59"/>
      <c r="AO27" s="38" t="s">
        <v>156</v>
      </c>
      <c r="AP27" s="59"/>
    </row>
    <row r="28" spans="1:42" ht="71.25" customHeight="1" x14ac:dyDescent="0.25">
      <c r="A28" s="418"/>
      <c r="B28" s="418"/>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503"/>
      <c r="AA28" s="504"/>
      <c r="AB28" s="504"/>
      <c r="AC28" s="505"/>
      <c r="AD28" s="420"/>
      <c r="AE28" s="412"/>
      <c r="AF28" s="412"/>
      <c r="AG28" s="412"/>
      <c r="AH28" s="59"/>
      <c r="AI28" s="59"/>
      <c r="AJ28" s="59"/>
      <c r="AK28" s="59"/>
      <c r="AL28" s="59"/>
      <c r="AM28" s="59"/>
      <c r="AN28" s="59"/>
      <c r="AO28" s="38" t="s">
        <v>158</v>
      </c>
      <c r="AP28" s="59"/>
    </row>
    <row r="29" spans="1:42" ht="75" customHeight="1" x14ac:dyDescent="0.25">
      <c r="A29" s="418"/>
      <c r="B29" s="418"/>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4"/>
      <c r="AA29" s="412"/>
      <c r="AB29" s="412"/>
      <c r="AC29" s="412"/>
      <c r="AD29" s="420"/>
      <c r="AE29" s="412"/>
      <c r="AF29" s="412"/>
      <c r="AG29" s="412"/>
      <c r="AH29" s="59"/>
      <c r="AI29" s="59"/>
      <c r="AJ29" s="59"/>
      <c r="AK29" s="59"/>
      <c r="AL29" s="59"/>
      <c r="AM29" s="59"/>
      <c r="AN29" s="59"/>
      <c r="AO29" s="38" t="s">
        <v>160</v>
      </c>
      <c r="AP29" s="59"/>
    </row>
    <row r="30" spans="1:42" ht="30" customHeight="1" x14ac:dyDescent="0.25">
      <c r="A30" s="421" t="s">
        <v>161</v>
      </c>
      <c r="B30" s="421"/>
      <c r="C30" s="421"/>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38"/>
      <c r="AI30" s="38"/>
      <c r="AJ30" s="38"/>
      <c r="AK30" s="38"/>
      <c r="AL30" s="38"/>
      <c r="AM30" s="38"/>
      <c r="AN30" s="38"/>
      <c r="AO30" s="38" t="s">
        <v>162</v>
      </c>
      <c r="AP30" s="38"/>
    </row>
    <row r="31" spans="1:42" ht="30" customHeight="1" x14ac:dyDescent="0.25">
      <c r="A31" s="426" t="s">
        <v>152</v>
      </c>
      <c r="B31" s="426"/>
      <c r="C31" s="426"/>
      <c r="D31" s="426"/>
      <c r="E31" s="426"/>
      <c r="F31" s="426"/>
      <c r="G31" s="426" t="s">
        <v>163</v>
      </c>
      <c r="H31" s="426"/>
      <c r="I31" s="426"/>
      <c r="J31" s="426"/>
      <c r="K31" s="426"/>
      <c r="L31" s="426"/>
      <c r="M31" s="426" t="s">
        <v>164</v>
      </c>
      <c r="N31" s="426"/>
      <c r="O31" s="426"/>
      <c r="P31" s="426"/>
      <c r="Q31" s="426"/>
      <c r="R31" s="426"/>
      <c r="S31" s="426"/>
      <c r="T31" s="426"/>
      <c r="U31" s="426"/>
      <c r="V31" s="426"/>
      <c r="W31" s="426" t="s">
        <v>165</v>
      </c>
      <c r="X31" s="426"/>
      <c r="Y31" s="426"/>
      <c r="Z31" s="426"/>
      <c r="AA31" s="426"/>
      <c r="AB31" s="427" t="str">
        <f>IF(X5="X","APOYO OFICINA ASESORA DE PLANEACIÓN","APOYO OFICINA DE CONTROL INTERNO")</f>
        <v>APOYO OFICINA DE CONTROL INTERNO</v>
      </c>
      <c r="AC31" s="427"/>
      <c r="AD31" s="427"/>
      <c r="AE31" s="427"/>
      <c r="AF31" s="427"/>
      <c r="AG31" s="427"/>
      <c r="AH31" s="60"/>
      <c r="AO31" s="38" t="s">
        <v>167</v>
      </c>
    </row>
    <row r="32" spans="1:42" ht="30" customHeight="1" x14ac:dyDescent="0.25">
      <c r="A32" s="61" t="s">
        <v>168</v>
      </c>
      <c r="B32" s="428" t="s">
        <v>213</v>
      </c>
      <c r="C32" s="428"/>
      <c r="D32" s="428"/>
      <c r="E32" s="428"/>
      <c r="F32" s="428"/>
      <c r="G32" s="62" t="s">
        <v>168</v>
      </c>
      <c r="H32" s="428" t="s">
        <v>214</v>
      </c>
      <c r="I32" s="428"/>
      <c r="J32" s="428"/>
      <c r="K32" s="428"/>
      <c r="L32" s="428"/>
      <c r="M32" s="62" t="s">
        <v>168</v>
      </c>
      <c r="N32" s="62"/>
      <c r="O32" s="428" t="s">
        <v>171</v>
      </c>
      <c r="P32" s="428"/>
      <c r="Q32" s="428"/>
      <c r="R32" s="428"/>
      <c r="S32" s="428"/>
      <c r="T32" s="428"/>
      <c r="U32" s="428"/>
      <c r="V32" s="428"/>
      <c r="W32" s="61" t="s">
        <v>168</v>
      </c>
      <c r="X32" s="428" t="s">
        <v>215</v>
      </c>
      <c r="Y32" s="428"/>
      <c r="Z32" s="428"/>
      <c r="AA32" s="428"/>
      <c r="AB32" s="61" t="s">
        <v>168</v>
      </c>
      <c r="AC32" s="428" t="s">
        <v>253</v>
      </c>
      <c r="AD32" s="428"/>
      <c r="AE32" s="428"/>
      <c r="AF32" s="428"/>
      <c r="AG32" s="428"/>
      <c r="AH32" s="63"/>
      <c r="AI32" s="63"/>
      <c r="AJ32" s="63"/>
      <c r="AK32" s="63"/>
      <c r="AL32" s="63"/>
      <c r="AM32" s="63"/>
      <c r="AN32" s="63"/>
      <c r="AO32" s="38" t="s">
        <v>173</v>
      </c>
      <c r="AP32" s="63"/>
    </row>
    <row r="33" spans="1:42" ht="30" customHeight="1" x14ac:dyDescent="0.25">
      <c r="A33" s="61" t="s">
        <v>174</v>
      </c>
      <c r="B33" s="428" t="s">
        <v>216</v>
      </c>
      <c r="C33" s="428"/>
      <c r="D33" s="428"/>
      <c r="E33" s="428"/>
      <c r="F33" s="428"/>
      <c r="G33" s="61" t="s">
        <v>174</v>
      </c>
      <c r="H33" s="428" t="s">
        <v>217</v>
      </c>
      <c r="I33" s="428"/>
      <c r="J33" s="428"/>
      <c r="K33" s="428"/>
      <c r="L33" s="428"/>
      <c r="M33" s="62" t="s">
        <v>174</v>
      </c>
      <c r="N33" s="62"/>
      <c r="O33" s="428" t="s">
        <v>218</v>
      </c>
      <c r="P33" s="428"/>
      <c r="Q33" s="428"/>
      <c r="R33" s="428"/>
      <c r="S33" s="428"/>
      <c r="T33" s="428"/>
      <c r="U33" s="428"/>
      <c r="V33" s="428"/>
      <c r="W33" s="61" t="s">
        <v>174</v>
      </c>
      <c r="X33" s="428" t="s">
        <v>219</v>
      </c>
      <c r="Y33" s="428"/>
      <c r="Z33" s="428"/>
      <c r="AA33" s="428"/>
      <c r="AB33" s="61" t="s">
        <v>174</v>
      </c>
      <c r="AC33" s="428" t="s">
        <v>220</v>
      </c>
      <c r="AD33" s="428"/>
      <c r="AE33" s="428"/>
      <c r="AF33" s="428"/>
      <c r="AG33" s="428"/>
      <c r="AH33" s="63"/>
      <c r="AI33" s="63"/>
      <c r="AJ33" s="63"/>
      <c r="AK33" s="63"/>
      <c r="AL33" s="63"/>
      <c r="AM33" s="63"/>
      <c r="AN33" s="63"/>
      <c r="AO33" s="38" t="s">
        <v>179</v>
      </c>
      <c r="AP33" s="63"/>
    </row>
  </sheetData>
  <mergeCells count="156">
    <mergeCell ref="B32:F32"/>
    <mergeCell ref="H32:L32"/>
    <mergeCell ref="O32:V32"/>
    <mergeCell ref="X32:AA32"/>
    <mergeCell ref="AC32:AG32"/>
    <mergeCell ref="B33:F33"/>
    <mergeCell ref="H33:L33"/>
    <mergeCell ref="O33:V33"/>
    <mergeCell ref="X33:AA33"/>
    <mergeCell ref="AC33:AG33"/>
    <mergeCell ref="A29:B29"/>
    <mergeCell ref="C29:Y29"/>
    <mergeCell ref="Z29:AC29"/>
    <mergeCell ref="AD29:AG29"/>
    <mergeCell ref="A30:AG30"/>
    <mergeCell ref="A31:F31"/>
    <mergeCell ref="G31:L31"/>
    <mergeCell ref="M31:V31"/>
    <mergeCell ref="W31:AA31"/>
    <mergeCell ref="AB31:AG31"/>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Z15:Z16"/>
    <mergeCell ref="A17:A23"/>
    <mergeCell ref="B17:B23"/>
    <mergeCell ref="C17:C23"/>
    <mergeCell ref="D17:D23"/>
    <mergeCell ref="E17:E19"/>
    <mergeCell ref="F17:F23"/>
    <mergeCell ref="G17:G23"/>
    <mergeCell ref="H17:H23"/>
    <mergeCell ref="H10:H16"/>
    <mergeCell ref="J10:J16"/>
    <mergeCell ref="K10:K16"/>
    <mergeCell ref="Q10:Q12"/>
    <mergeCell ref="W10:W16"/>
    <mergeCell ref="O10:O12"/>
    <mergeCell ref="P10:P16"/>
    <mergeCell ref="J17:J23"/>
    <mergeCell ref="K17:K23"/>
    <mergeCell ref="O17:O19"/>
    <mergeCell ref="P17:P23"/>
    <mergeCell ref="Q17:Q19"/>
    <mergeCell ref="R17:R1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A10:A16"/>
    <mergeCell ref="B10:B16"/>
    <mergeCell ref="C10:C16"/>
    <mergeCell ref="D10:D16"/>
    <mergeCell ref="E10:E12"/>
    <mergeCell ref="F10:F16"/>
    <mergeCell ref="G10:G16"/>
    <mergeCell ref="Q8:Q9"/>
    <mergeCell ref="R8:R9"/>
    <mergeCell ref="E14:E16"/>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263" priority="13" operator="containsText" text="EXTREMO">
      <formula>NOT(ISERROR(SEARCH("EXTREMO",U10)))</formula>
    </cfRule>
    <cfRule type="containsText" dxfId="262" priority="14" operator="containsText" text="MODERADO">
      <formula>NOT(ISERROR(SEARCH("MODERADO",U10)))</formula>
    </cfRule>
    <cfRule type="containsText" dxfId="261" priority="15" operator="containsText" text="ALTO">
      <formula>NOT(ISERROR(SEARCH("ALTO",U10)))</formula>
    </cfRule>
    <cfRule type="containsText" dxfId="260" priority="16" operator="containsText" text="BAJO">
      <formula>NOT(ISERROR(SEARCH("BAJO",U10)))</formula>
    </cfRule>
  </conditionalFormatting>
  <conditionalFormatting sqref="J10:J16">
    <cfRule type="containsText" dxfId="259" priority="9" operator="containsText" text="EXTREMO">
      <formula>NOT(ISERROR(SEARCH("EXTREMO",J10)))</formula>
    </cfRule>
    <cfRule type="containsText" dxfId="258" priority="10" operator="containsText" text="ALTO">
      <formula>NOT(ISERROR(SEARCH("ALTO",J10)))</formula>
    </cfRule>
    <cfRule type="containsText" dxfId="257" priority="11" operator="containsText" text="MODERADO">
      <formula>NOT(ISERROR(SEARCH("MODERADO",J10)))</formula>
    </cfRule>
    <cfRule type="containsText" dxfId="256" priority="12" operator="containsText" text="BAJO">
      <formula>NOT(ISERROR(SEARCH("BAJO",J10)))</formula>
    </cfRule>
  </conditionalFormatting>
  <conditionalFormatting sqref="U17:U23">
    <cfRule type="containsText" dxfId="255" priority="5" operator="containsText" text="EXTREMO">
      <formula>NOT(ISERROR(SEARCH("EXTREMO",U17)))</formula>
    </cfRule>
    <cfRule type="containsText" dxfId="254" priority="6" operator="containsText" text="MODERADO">
      <formula>NOT(ISERROR(SEARCH("MODERADO",U17)))</formula>
    </cfRule>
    <cfRule type="containsText" dxfId="253" priority="7" operator="containsText" text="ALTO">
      <formula>NOT(ISERROR(SEARCH("ALTO",U17)))</formula>
    </cfRule>
    <cfRule type="containsText" dxfId="252" priority="8" operator="containsText" text="BAJO">
      <formula>NOT(ISERROR(SEARCH("BAJO",U17)))</formula>
    </cfRule>
  </conditionalFormatting>
  <conditionalFormatting sqref="J17:J23">
    <cfRule type="containsText" dxfId="251" priority="1" operator="containsText" text="EXTREMO">
      <formula>NOT(ISERROR(SEARCH("EXTREMO",J17)))</formula>
    </cfRule>
    <cfRule type="containsText" dxfId="250" priority="2" operator="containsText" text="ALTO">
      <formula>NOT(ISERROR(SEARCH("ALTO",J17)))</formula>
    </cfRule>
    <cfRule type="containsText" dxfId="249" priority="3" operator="containsText" text="MODERADO">
      <formula>NOT(ISERROR(SEARCH("MODERADO",J17)))</formula>
    </cfRule>
    <cfRule type="containsText" dxfId="248" priority="4" operator="containsText" text="BAJO">
      <formula>NOT(ISERROR(SEARCH("BAJO",J17)))</formula>
    </cfRule>
  </conditionalFormatting>
  <dataValidations count="14">
    <dataValidation type="list" allowBlank="1" showInputMessage="1" showErrorMessage="1" sqref="G10:G23" xr:uid="{161063BD-9857-47FE-A369-9EC375D17DD7}">
      <formula1>$AL$1:$AL$5</formula1>
    </dataValidation>
    <dataValidation type="list" allowBlank="1" showInputMessage="1" showErrorMessage="1" sqref="H10:H23" xr:uid="{11CE318D-5CBB-44A1-8ACC-6FA3475DFCBA}">
      <formula1>$AL$10:$AL$12</formula1>
    </dataValidation>
    <dataValidation type="list" allowBlank="1" showInputMessage="1" showErrorMessage="1" sqref="M16 M23" xr:uid="{FFAF7C97-C57A-44E8-B2EF-5D6143B52EC0}">
      <formula1>$AH$7:$AJ$7</formula1>
    </dataValidation>
    <dataValidation type="list" allowBlank="1" showInputMessage="1" showErrorMessage="1" sqref="U10:U23" xr:uid="{8100B387-BC04-4CBD-B29B-C590F67C26C4}">
      <formula1>$AO$8:$AO$39</formula1>
    </dataValidation>
    <dataValidation type="list" allowBlank="1" showInputMessage="1" showErrorMessage="1" sqref="M10 M17" xr:uid="{A002F2A4-F91A-48E5-8825-B79FA8A7F82E}">
      <formula1>$AH$2:$AH$3</formula1>
    </dataValidation>
    <dataValidation type="list" allowBlank="1" showInputMessage="1" showErrorMessage="1" sqref="M11 M18" xr:uid="{D1769F93-A6B8-4DE8-92EE-E14DBD16BC8B}">
      <formula1>$AH$4:$AI$4</formula1>
    </dataValidation>
    <dataValidation type="list" allowBlank="1" showInputMessage="1" showErrorMessage="1" sqref="M14 M21" xr:uid="{99059D73-4F3B-4FF1-B9D2-53FD7465BD55}">
      <formula1>$AH$5:$AI$5</formula1>
    </dataValidation>
    <dataValidation type="list" allowBlank="1" showInputMessage="1" showErrorMessage="1" sqref="M15 M22" xr:uid="{FC944879-615C-42B9-A2D6-4AF3485784CA}">
      <formula1>$AH$6:$AI$6</formula1>
    </dataValidation>
    <dataValidation type="list" allowBlank="1" showInputMessage="1" showErrorMessage="1" sqref="P10 P17" xr:uid="{31B50E7C-0DCF-47C8-A8FF-B0397D455C75}">
      <formula1>$AH$8:$AJ$8</formula1>
    </dataValidation>
    <dataValidation type="list" allowBlank="1" showInputMessage="1" showErrorMessage="1" sqref="V10:V23" xr:uid="{47D36E03-EA2F-4916-B37E-C631761B8C96}">
      <formula1>$AI$12:$AK$12</formula1>
    </dataValidation>
    <dataValidation type="list" allowBlank="1" showInputMessage="1" showErrorMessage="1" sqref="D10:D23" xr:uid="{A79820AE-69E7-4B48-87E5-7BBEC9D1A943}">
      <formula1>$AJ$13:$AK$13</formula1>
    </dataValidation>
    <dataValidation type="list" allowBlank="1" showInputMessage="1" showErrorMessage="1" sqref="T10 S10:S11 T17 S17:S18" xr:uid="{185FD109-0A58-4100-9F33-3CFBCE7B9797}">
      <formula1>$AH$13:$AH$15</formula1>
    </dataValidation>
    <dataValidation type="list" allowBlank="1" showInputMessage="1" showErrorMessage="1" sqref="AA10:AA23" xr:uid="{2FDB78C3-3575-40B7-B097-0D830675DA18}">
      <formula1>$AN$10:$AN$11</formula1>
    </dataValidation>
    <dataValidation type="list" allowBlank="1" showInputMessage="1" showErrorMessage="1" sqref="M13 M20" xr:uid="{D0E479F0-EE02-4886-99A8-0DF4CA1B72F2}">
      <formula1>$AJ$14:$AL$14</formula1>
    </dataValidation>
  </dataValidations>
  <printOptions horizontalCentered="1"/>
  <pageMargins left="0.39370078740157483" right="0.39370078740157483" top="0.39370078740157483" bottom="0.39370078740157483" header="0.31496062992125984" footer="0.31496062992125984"/>
  <pageSetup paperSize="41" scale="1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F7999-7561-43B3-A3CE-EBF91A4A0B12}">
  <dimension ref="A1:AP38"/>
  <sheetViews>
    <sheetView topLeftCell="A7" zoomScale="70" zoomScaleNormal="70" workbookViewId="0">
      <pane ySplit="3" topLeftCell="A17" activePane="bottomLeft" state="frozen"/>
      <selection activeCell="A7" sqref="A7"/>
      <selection pane="bottomLeft" activeCell="E17" sqref="E17:E19"/>
    </sheetView>
  </sheetViews>
  <sheetFormatPr baseColWidth="10" defaultColWidth="11.42578125" defaultRowHeight="15" x14ac:dyDescent="0.25"/>
  <cols>
    <col min="1" max="1" width="23" style="82" customWidth="1"/>
    <col min="2" max="2" width="21.42578125" style="101" customWidth="1"/>
    <col min="3" max="3" width="16.42578125" style="82" customWidth="1"/>
    <col min="4" max="4" width="24.140625" style="101" customWidth="1"/>
    <col min="5" max="5" width="32.42578125" style="82" customWidth="1"/>
    <col min="6" max="6" width="20.42578125" style="82" customWidth="1"/>
    <col min="7" max="9" width="20.85546875" style="82" customWidth="1"/>
    <col min="10" max="11" width="25.42578125" style="82" customWidth="1"/>
    <col min="12" max="12" width="53.7109375" style="82" customWidth="1"/>
    <col min="13" max="13" width="24.140625" style="82" customWidth="1"/>
    <col min="14" max="14" width="11.42578125" style="82" customWidth="1"/>
    <col min="15" max="15" width="25" style="82" customWidth="1"/>
    <col min="16" max="16" width="17.42578125" style="82" customWidth="1"/>
    <col min="17" max="17" width="23.42578125" style="82" customWidth="1"/>
    <col min="18" max="18" width="19.7109375" style="82" customWidth="1"/>
    <col min="19" max="21" width="25.140625" style="82" customWidth="1"/>
    <col min="22" max="22" width="16.42578125" style="82" customWidth="1"/>
    <col min="23" max="26" width="25.42578125" style="82" customWidth="1"/>
    <col min="27" max="27" width="22.85546875" style="82" customWidth="1"/>
    <col min="28" max="28" width="25.42578125" style="102" customWidth="1"/>
    <col min="29" max="31" width="25.42578125" style="82" customWidth="1"/>
    <col min="32" max="32" width="34.85546875" style="82" customWidth="1"/>
    <col min="33" max="33" width="39.7109375" style="82" customWidth="1"/>
    <col min="34" max="41" width="11.42578125" style="82" hidden="1" customWidth="1"/>
    <col min="42" max="42" width="11.28515625" style="82" hidden="1" customWidth="1"/>
    <col min="43" max="16384" width="11.42578125" style="82"/>
  </cols>
  <sheetData>
    <row r="1" spans="1:42" ht="27" customHeight="1" x14ac:dyDescent="0.25">
      <c r="A1" s="422"/>
      <c r="B1" s="516" t="s">
        <v>0</v>
      </c>
      <c r="C1" s="517"/>
      <c r="D1" s="517"/>
      <c r="E1" s="518"/>
      <c r="F1" s="516" t="s">
        <v>1</v>
      </c>
      <c r="G1" s="517"/>
      <c r="H1" s="517"/>
      <c r="I1" s="517"/>
      <c r="J1" s="517"/>
      <c r="K1" s="517"/>
      <c r="L1" s="517"/>
      <c r="M1" s="517"/>
      <c r="N1" s="517"/>
      <c r="O1" s="517"/>
      <c r="P1" s="517"/>
      <c r="Q1" s="517"/>
      <c r="R1" s="517"/>
      <c r="S1" s="517"/>
      <c r="T1" s="517"/>
      <c r="U1" s="517"/>
      <c r="V1" s="517"/>
      <c r="W1" s="517"/>
      <c r="X1" s="517"/>
      <c r="Y1" s="517"/>
      <c r="Z1" s="517"/>
      <c r="AA1" s="517"/>
      <c r="AB1" s="517"/>
      <c r="AC1" s="518"/>
      <c r="AD1" s="507" t="s">
        <v>2</v>
      </c>
      <c r="AE1" s="508"/>
      <c r="AF1" s="507" t="s">
        <v>3</v>
      </c>
      <c r="AG1" s="508"/>
      <c r="AH1" s="83"/>
      <c r="AI1" s="83"/>
      <c r="AJ1" s="83"/>
      <c r="AK1" s="83" t="s">
        <v>4</v>
      </c>
      <c r="AL1" s="83" t="s">
        <v>5</v>
      </c>
      <c r="AM1" s="83"/>
      <c r="AN1" s="83" t="s">
        <v>6</v>
      </c>
      <c r="AO1" s="83"/>
      <c r="AP1" s="83"/>
    </row>
    <row r="2" spans="1:42" ht="27" customHeight="1" x14ac:dyDescent="0.25">
      <c r="A2" s="422"/>
      <c r="B2" s="519"/>
      <c r="C2" s="520"/>
      <c r="D2" s="520"/>
      <c r="E2" s="521"/>
      <c r="F2" s="519"/>
      <c r="G2" s="520"/>
      <c r="H2" s="520"/>
      <c r="I2" s="520"/>
      <c r="J2" s="520"/>
      <c r="K2" s="520"/>
      <c r="L2" s="520"/>
      <c r="M2" s="520"/>
      <c r="N2" s="520"/>
      <c r="O2" s="520"/>
      <c r="P2" s="520"/>
      <c r="Q2" s="520"/>
      <c r="R2" s="520"/>
      <c r="S2" s="520"/>
      <c r="T2" s="520"/>
      <c r="U2" s="520"/>
      <c r="V2" s="520"/>
      <c r="W2" s="520"/>
      <c r="X2" s="520"/>
      <c r="Y2" s="520"/>
      <c r="Z2" s="520"/>
      <c r="AA2" s="520"/>
      <c r="AB2" s="520"/>
      <c r="AC2" s="521"/>
      <c r="AD2" s="507" t="s">
        <v>7</v>
      </c>
      <c r="AE2" s="508"/>
      <c r="AF2" s="522" t="s">
        <v>8</v>
      </c>
      <c r="AG2" s="523"/>
      <c r="AH2" s="83" t="s">
        <v>9</v>
      </c>
      <c r="AI2" s="83" t="s">
        <v>10</v>
      </c>
      <c r="AJ2" s="83"/>
      <c r="AK2" s="83"/>
      <c r="AL2" s="83" t="s">
        <v>11</v>
      </c>
      <c r="AM2" s="83"/>
      <c r="AN2" s="83" t="s">
        <v>12</v>
      </c>
      <c r="AO2" s="83"/>
      <c r="AP2" s="83"/>
    </row>
    <row r="3" spans="1:42" ht="27" customHeight="1" x14ac:dyDescent="0.25">
      <c r="A3" s="422"/>
      <c r="B3" s="516" t="s">
        <v>13</v>
      </c>
      <c r="C3" s="517"/>
      <c r="D3" s="517"/>
      <c r="E3" s="518"/>
      <c r="F3" s="516" t="s">
        <v>14</v>
      </c>
      <c r="G3" s="517"/>
      <c r="H3" s="517"/>
      <c r="I3" s="517"/>
      <c r="J3" s="517"/>
      <c r="K3" s="517"/>
      <c r="L3" s="517"/>
      <c r="M3" s="517"/>
      <c r="N3" s="517"/>
      <c r="O3" s="517"/>
      <c r="P3" s="517"/>
      <c r="Q3" s="517"/>
      <c r="R3" s="517"/>
      <c r="S3" s="517"/>
      <c r="T3" s="517"/>
      <c r="U3" s="517"/>
      <c r="V3" s="517"/>
      <c r="W3" s="517"/>
      <c r="X3" s="517"/>
      <c r="Y3" s="517"/>
      <c r="Z3" s="517"/>
      <c r="AA3" s="517"/>
      <c r="AB3" s="517"/>
      <c r="AC3" s="518"/>
      <c r="AD3" s="507" t="s">
        <v>15</v>
      </c>
      <c r="AE3" s="508"/>
      <c r="AF3" s="507" t="s">
        <v>16</v>
      </c>
      <c r="AG3" s="508"/>
      <c r="AH3" s="83" t="s">
        <v>17</v>
      </c>
      <c r="AI3" s="83" t="s">
        <v>18</v>
      </c>
      <c r="AJ3" s="83"/>
      <c r="AK3" s="83"/>
      <c r="AL3" s="83" t="s">
        <v>19</v>
      </c>
      <c r="AM3" s="83"/>
      <c r="AN3" s="83" t="s">
        <v>20</v>
      </c>
      <c r="AO3" s="83"/>
      <c r="AP3" s="83"/>
    </row>
    <row r="4" spans="1:42" ht="27" customHeight="1" x14ac:dyDescent="0.25">
      <c r="A4" s="422"/>
      <c r="B4" s="519"/>
      <c r="C4" s="520"/>
      <c r="D4" s="520"/>
      <c r="E4" s="521"/>
      <c r="F4" s="519"/>
      <c r="G4" s="520"/>
      <c r="H4" s="520"/>
      <c r="I4" s="520"/>
      <c r="J4" s="520"/>
      <c r="K4" s="520"/>
      <c r="L4" s="520"/>
      <c r="M4" s="520"/>
      <c r="N4" s="520"/>
      <c r="O4" s="520"/>
      <c r="P4" s="520"/>
      <c r="Q4" s="520"/>
      <c r="R4" s="520"/>
      <c r="S4" s="520"/>
      <c r="T4" s="520"/>
      <c r="U4" s="520"/>
      <c r="V4" s="520"/>
      <c r="W4" s="520"/>
      <c r="X4" s="520"/>
      <c r="Y4" s="520"/>
      <c r="Z4" s="520"/>
      <c r="AA4" s="520"/>
      <c r="AB4" s="520"/>
      <c r="AC4" s="521"/>
      <c r="AD4" s="507" t="s">
        <v>21</v>
      </c>
      <c r="AE4" s="508"/>
      <c r="AF4" s="509">
        <v>43846</v>
      </c>
      <c r="AG4" s="508"/>
      <c r="AH4" s="83" t="s">
        <v>22</v>
      </c>
      <c r="AI4" s="83" t="s">
        <v>23</v>
      </c>
      <c r="AJ4" s="83"/>
      <c r="AK4" s="83" t="s">
        <v>24</v>
      </c>
      <c r="AL4" s="83" t="s">
        <v>25</v>
      </c>
      <c r="AM4" s="83"/>
      <c r="AN4" s="83" t="s">
        <v>26</v>
      </c>
      <c r="AO4" s="83"/>
      <c r="AP4" s="83"/>
    </row>
    <row r="5" spans="1:42" ht="45" x14ac:dyDescent="0.25">
      <c r="A5" s="510" t="s">
        <v>27</v>
      </c>
      <c r="B5" s="510"/>
      <c r="C5" s="511">
        <v>44319</v>
      </c>
      <c r="D5" s="512"/>
      <c r="E5" s="512"/>
      <c r="F5" s="512"/>
      <c r="G5" s="513"/>
      <c r="H5" s="513"/>
      <c r="I5" s="513"/>
      <c r="J5" s="513"/>
      <c r="K5" s="513"/>
      <c r="L5" s="513"/>
      <c r="M5" s="514" t="s">
        <v>180</v>
      </c>
      <c r="N5" s="514"/>
      <c r="O5" s="514"/>
      <c r="P5" s="514"/>
      <c r="Q5" s="514"/>
      <c r="R5" s="514"/>
      <c r="S5" s="514"/>
      <c r="T5" s="514"/>
      <c r="U5" s="514"/>
      <c r="V5" s="514"/>
      <c r="W5" s="69" t="s">
        <v>29</v>
      </c>
      <c r="X5" s="84"/>
      <c r="Y5" s="69" t="s">
        <v>30</v>
      </c>
      <c r="Z5" s="515" t="s">
        <v>31</v>
      </c>
      <c r="AA5" s="515"/>
      <c r="AB5" s="85" t="s">
        <v>32</v>
      </c>
      <c r="AC5" s="86"/>
      <c r="AD5" s="69" t="s">
        <v>33</v>
      </c>
      <c r="AE5" s="87"/>
      <c r="AF5" s="513"/>
      <c r="AG5" s="513"/>
      <c r="AH5" s="88" t="s">
        <v>34</v>
      </c>
      <c r="AI5" s="88" t="s">
        <v>35</v>
      </c>
      <c r="AJ5" s="88" t="s">
        <v>36</v>
      </c>
      <c r="AK5" s="88"/>
      <c r="AL5" s="88" t="s">
        <v>37</v>
      </c>
      <c r="AM5" s="88"/>
      <c r="AN5" s="88" t="s">
        <v>38</v>
      </c>
      <c r="AO5" s="88"/>
      <c r="AP5" s="88"/>
    </row>
    <row r="6" spans="1:42" ht="17.25" customHeight="1" x14ac:dyDescent="0.25">
      <c r="A6" s="399" t="s">
        <v>39</v>
      </c>
      <c r="B6" s="399"/>
      <c r="C6" s="399"/>
      <c r="D6" s="399"/>
      <c r="E6" s="399"/>
      <c r="F6" s="399"/>
      <c r="G6" s="399" t="s">
        <v>40</v>
      </c>
      <c r="H6" s="399"/>
      <c r="I6" s="399"/>
      <c r="J6" s="399"/>
      <c r="K6" s="399"/>
      <c r="L6" s="399"/>
      <c r="M6" s="399"/>
      <c r="N6" s="399"/>
      <c r="O6" s="399"/>
      <c r="P6" s="399"/>
      <c r="Q6" s="399"/>
      <c r="R6" s="399"/>
      <c r="S6" s="399"/>
      <c r="T6" s="399"/>
      <c r="U6" s="399"/>
      <c r="V6" s="399"/>
      <c r="W6" s="399"/>
      <c r="X6" s="399"/>
      <c r="Y6" s="399"/>
      <c r="Z6" s="399"/>
      <c r="AA6" s="399"/>
      <c r="AB6" s="399"/>
      <c r="AC6" s="399" t="s">
        <v>41</v>
      </c>
      <c r="AD6" s="399" t="s">
        <v>42</v>
      </c>
      <c r="AE6" s="399"/>
      <c r="AF6" s="399"/>
      <c r="AG6" s="399"/>
      <c r="AH6" s="83" t="s">
        <v>43</v>
      </c>
      <c r="AI6" s="83" t="s">
        <v>44</v>
      </c>
      <c r="AJ6" s="83"/>
      <c r="AK6" s="83"/>
      <c r="AL6" s="83"/>
      <c r="AM6" s="83"/>
      <c r="AN6" s="83" t="s">
        <v>45</v>
      </c>
      <c r="AO6" s="83"/>
      <c r="AP6" s="83"/>
    </row>
    <row r="7" spans="1:42" ht="25.5" x14ac:dyDescent="0.25">
      <c r="A7" s="399" t="s">
        <v>46</v>
      </c>
      <c r="B7" s="399" t="s">
        <v>47</v>
      </c>
      <c r="C7" s="399" t="s">
        <v>48</v>
      </c>
      <c r="D7" s="399" t="s">
        <v>6</v>
      </c>
      <c r="E7" s="399" t="s">
        <v>49</v>
      </c>
      <c r="F7" s="399" t="s">
        <v>50</v>
      </c>
      <c r="G7" s="399" t="s">
        <v>51</v>
      </c>
      <c r="H7" s="399"/>
      <c r="I7" s="399"/>
      <c r="J7" s="399"/>
      <c r="K7" s="399" t="s">
        <v>52</v>
      </c>
      <c r="L7" s="399"/>
      <c r="M7" s="399"/>
      <c r="N7" s="399"/>
      <c r="O7" s="399"/>
      <c r="P7" s="399"/>
      <c r="Q7" s="399"/>
      <c r="R7" s="399"/>
      <c r="S7" s="399"/>
      <c r="T7" s="399"/>
      <c r="U7" s="399" t="s">
        <v>53</v>
      </c>
      <c r="V7" s="399"/>
      <c r="W7" s="399"/>
      <c r="X7" s="399"/>
      <c r="Y7" s="399"/>
      <c r="Z7" s="399"/>
      <c r="AA7" s="399"/>
      <c r="AB7" s="399"/>
      <c r="AC7" s="399"/>
      <c r="AD7" s="399"/>
      <c r="AE7" s="399"/>
      <c r="AF7" s="399"/>
      <c r="AG7" s="399"/>
      <c r="AH7" s="83" t="s">
        <v>54</v>
      </c>
      <c r="AI7" s="83" t="s">
        <v>55</v>
      </c>
      <c r="AJ7" s="83" t="s">
        <v>56</v>
      </c>
      <c r="AK7" s="89"/>
      <c r="AL7" s="89"/>
      <c r="AM7" s="89"/>
      <c r="AN7" s="89"/>
      <c r="AO7" s="89"/>
      <c r="AP7" s="89"/>
    </row>
    <row r="8" spans="1:42" ht="51" x14ac:dyDescent="0.25">
      <c r="A8" s="399"/>
      <c r="B8" s="399"/>
      <c r="C8" s="399"/>
      <c r="D8" s="399"/>
      <c r="E8" s="399"/>
      <c r="F8" s="399"/>
      <c r="G8" s="399" t="s">
        <v>57</v>
      </c>
      <c r="H8" s="399"/>
      <c r="I8" s="399"/>
      <c r="J8" s="399"/>
      <c r="K8" s="400" t="s">
        <v>58</v>
      </c>
      <c r="L8" s="399" t="s">
        <v>59</v>
      </c>
      <c r="M8" s="399" t="s">
        <v>60</v>
      </c>
      <c r="N8" s="399" t="s">
        <v>61</v>
      </c>
      <c r="O8" s="399" t="s">
        <v>62</v>
      </c>
      <c r="P8" s="399" t="s">
        <v>63</v>
      </c>
      <c r="Q8" s="399" t="s">
        <v>64</v>
      </c>
      <c r="R8" s="399" t="s">
        <v>65</v>
      </c>
      <c r="S8" s="399" t="s">
        <v>66</v>
      </c>
      <c r="T8" s="399" t="s">
        <v>67</v>
      </c>
      <c r="U8" s="400" t="s">
        <v>68</v>
      </c>
      <c r="V8" s="399" t="s">
        <v>69</v>
      </c>
      <c r="W8" s="400" t="s">
        <v>70</v>
      </c>
      <c r="X8" s="399" t="s">
        <v>71</v>
      </c>
      <c r="Y8" s="399" t="s">
        <v>72</v>
      </c>
      <c r="Z8" s="399"/>
      <c r="AA8" s="399"/>
      <c r="AB8" s="399"/>
      <c r="AC8" s="399"/>
      <c r="AD8" s="399"/>
      <c r="AE8" s="399"/>
      <c r="AF8" s="399"/>
      <c r="AG8" s="399"/>
      <c r="AH8" s="89" t="s">
        <v>73</v>
      </c>
      <c r="AI8" s="89" t="s">
        <v>74</v>
      </c>
      <c r="AJ8" s="89" t="s">
        <v>75</v>
      </c>
      <c r="AK8" s="89"/>
      <c r="AL8" s="89" t="s">
        <v>76</v>
      </c>
      <c r="AM8" s="89"/>
      <c r="AN8" s="89"/>
      <c r="AO8" s="83" t="s">
        <v>77</v>
      </c>
      <c r="AP8" s="89"/>
    </row>
    <row r="9" spans="1:42" ht="51" customHeight="1" x14ac:dyDescent="0.25">
      <c r="A9" s="399"/>
      <c r="B9" s="399"/>
      <c r="C9" s="399"/>
      <c r="D9" s="399"/>
      <c r="E9" s="399"/>
      <c r="F9" s="399"/>
      <c r="G9" s="50" t="s">
        <v>78</v>
      </c>
      <c r="H9" s="50" t="s">
        <v>4</v>
      </c>
      <c r="I9" s="50"/>
      <c r="J9" s="13" t="s">
        <v>79</v>
      </c>
      <c r="K9" s="400"/>
      <c r="L9" s="399"/>
      <c r="M9" s="399"/>
      <c r="N9" s="399"/>
      <c r="O9" s="399"/>
      <c r="P9" s="399"/>
      <c r="Q9" s="399"/>
      <c r="R9" s="399"/>
      <c r="S9" s="399"/>
      <c r="T9" s="399"/>
      <c r="U9" s="400"/>
      <c r="V9" s="399"/>
      <c r="W9" s="400"/>
      <c r="X9" s="399"/>
      <c r="Y9" s="48" t="s">
        <v>80</v>
      </c>
      <c r="Z9" s="48" t="s">
        <v>81</v>
      </c>
      <c r="AA9" s="48" t="s">
        <v>82</v>
      </c>
      <c r="AB9" s="50" t="s">
        <v>83</v>
      </c>
      <c r="AC9" s="399"/>
      <c r="AD9" s="50" t="s">
        <v>84</v>
      </c>
      <c r="AE9" s="50" t="s">
        <v>85</v>
      </c>
      <c r="AF9" s="50" t="s">
        <v>86</v>
      </c>
      <c r="AG9" s="48" t="s">
        <v>87</v>
      </c>
      <c r="AH9" s="89" t="s">
        <v>88</v>
      </c>
      <c r="AI9" s="89" t="s">
        <v>18</v>
      </c>
      <c r="AJ9" s="89"/>
      <c r="AK9" s="89"/>
      <c r="AL9" s="89" t="s">
        <v>89</v>
      </c>
      <c r="AM9" s="89"/>
      <c r="AN9" s="89"/>
      <c r="AO9" s="83" t="s">
        <v>90</v>
      </c>
      <c r="AP9" s="89"/>
    </row>
    <row r="10" spans="1:42" ht="18.75" customHeight="1" x14ac:dyDescent="0.25">
      <c r="A10" s="317" t="s">
        <v>254</v>
      </c>
      <c r="B10" s="320" t="s">
        <v>255</v>
      </c>
      <c r="C10" s="317" t="s">
        <v>256</v>
      </c>
      <c r="D10" s="320" t="s">
        <v>94</v>
      </c>
      <c r="E10" s="317" t="s">
        <v>257</v>
      </c>
      <c r="F10" s="317" t="s">
        <v>258</v>
      </c>
      <c r="G10" s="324" t="s">
        <v>19</v>
      </c>
      <c r="H10" s="324" t="s">
        <v>24</v>
      </c>
      <c r="I10" s="90" t="str">
        <f>CONCATENATE(G10,H10)</f>
        <v>POSIBLEMODERADO</v>
      </c>
      <c r="J10" s="535" t="str">
        <f>I11</f>
        <v>3. ALTO</v>
      </c>
      <c r="K10" s="328" t="s">
        <v>259</v>
      </c>
      <c r="L10" s="91" t="s">
        <v>99</v>
      </c>
      <c r="M10" s="75" t="s">
        <v>9</v>
      </c>
      <c r="N10" s="92">
        <f>IF(M10="ASIGNADO",15,IF(M10="NO ASIGNADO",0,""))</f>
        <v>15</v>
      </c>
      <c r="O10" s="409">
        <f>SUM(N10:N16)</f>
        <v>90</v>
      </c>
      <c r="P10" s="347" t="s">
        <v>73</v>
      </c>
      <c r="Q10" s="536">
        <f>IF(Q13="DÉBIL",0,IF(Q13="MODERADO",50,IF(Q13="FUERTE",100,"")))</f>
        <v>50</v>
      </c>
      <c r="R10" s="533"/>
      <c r="S10" s="416" t="s">
        <v>100</v>
      </c>
      <c r="T10" s="416" t="s">
        <v>100</v>
      </c>
      <c r="U10" s="404" t="s">
        <v>142</v>
      </c>
      <c r="V10" s="417" t="s">
        <v>124</v>
      </c>
      <c r="W10" s="534" t="s">
        <v>260</v>
      </c>
      <c r="X10" s="528" t="s">
        <v>261</v>
      </c>
      <c r="Y10" s="528" t="s">
        <v>262</v>
      </c>
      <c r="Z10" s="529" t="s">
        <v>189</v>
      </c>
      <c r="AA10" s="530" t="s">
        <v>106</v>
      </c>
      <c r="AB10" s="531" t="s">
        <v>263</v>
      </c>
      <c r="AC10" s="532">
        <v>44316</v>
      </c>
      <c r="AD10" s="408" t="s">
        <v>264</v>
      </c>
      <c r="AE10" s="524" t="s">
        <v>265</v>
      </c>
      <c r="AF10" s="402" t="s">
        <v>266</v>
      </c>
      <c r="AG10" s="525" t="s">
        <v>267</v>
      </c>
      <c r="AH10" s="83" t="s">
        <v>112</v>
      </c>
      <c r="AI10" s="83" t="s">
        <v>113</v>
      </c>
      <c r="AJ10" s="83" t="s">
        <v>24</v>
      </c>
      <c r="AK10" s="83" t="s">
        <v>77</v>
      </c>
      <c r="AL10" s="83" t="s">
        <v>24</v>
      </c>
      <c r="AM10" s="83"/>
      <c r="AN10" s="83" t="s">
        <v>106</v>
      </c>
      <c r="AO10" s="83" t="s">
        <v>114</v>
      </c>
      <c r="AP10" s="83"/>
    </row>
    <row r="11" spans="1:42" ht="42" customHeight="1" x14ac:dyDescent="0.25">
      <c r="A11" s="317"/>
      <c r="B11" s="320"/>
      <c r="C11" s="317"/>
      <c r="D11" s="320"/>
      <c r="E11" s="317"/>
      <c r="F11" s="317"/>
      <c r="G11" s="324"/>
      <c r="H11" s="324"/>
      <c r="I11" s="90"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535"/>
      <c r="K11" s="328"/>
      <c r="L11" s="91" t="s">
        <v>115</v>
      </c>
      <c r="M11" s="75" t="s">
        <v>22</v>
      </c>
      <c r="N11" s="92">
        <f>IF(M11="ADECUADO",15,IF(M11="INADECUADO",0,""))</f>
        <v>15</v>
      </c>
      <c r="O11" s="409"/>
      <c r="P11" s="347"/>
      <c r="Q11" s="536"/>
      <c r="R11" s="533"/>
      <c r="S11" s="416"/>
      <c r="T11" s="416"/>
      <c r="U11" s="404"/>
      <c r="V11" s="417"/>
      <c r="W11" s="420"/>
      <c r="X11" s="528"/>
      <c r="Y11" s="528"/>
      <c r="Z11" s="420"/>
      <c r="AA11" s="530"/>
      <c r="AB11" s="531"/>
      <c r="AC11" s="524"/>
      <c r="AD11" s="408"/>
      <c r="AE11" s="524"/>
      <c r="AF11" s="402"/>
      <c r="AG11" s="526"/>
      <c r="AH11" s="83" t="s">
        <v>100</v>
      </c>
      <c r="AI11" s="83" t="s">
        <v>116</v>
      </c>
      <c r="AJ11" s="83"/>
      <c r="AK11" s="83"/>
      <c r="AL11" s="83" t="s">
        <v>97</v>
      </c>
      <c r="AM11" s="83"/>
      <c r="AN11" s="83" t="s">
        <v>117</v>
      </c>
      <c r="AO11" s="83" t="s">
        <v>118</v>
      </c>
      <c r="AP11" s="83"/>
    </row>
    <row r="12" spans="1:42" ht="72" customHeight="1" x14ac:dyDescent="0.25">
      <c r="A12" s="317"/>
      <c r="B12" s="320"/>
      <c r="C12" s="317"/>
      <c r="D12" s="320"/>
      <c r="E12" s="317"/>
      <c r="F12" s="317"/>
      <c r="G12" s="324"/>
      <c r="H12" s="324"/>
      <c r="I12" s="90"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535"/>
      <c r="K12" s="328"/>
      <c r="L12" s="91" t="s">
        <v>119</v>
      </c>
      <c r="M12" s="75" t="s">
        <v>120</v>
      </c>
      <c r="N12" s="92">
        <f>IF(M12="OPORTUNA",15,IF(M12="INOPORTUNA",0,""))</f>
        <v>15</v>
      </c>
      <c r="O12" s="409"/>
      <c r="P12" s="347"/>
      <c r="Q12" s="536"/>
      <c r="R12" s="533"/>
      <c r="S12" s="25" t="s">
        <v>121</v>
      </c>
      <c r="T12" s="25" t="s">
        <v>122</v>
      </c>
      <c r="U12" s="404"/>
      <c r="V12" s="417"/>
      <c r="W12" s="420"/>
      <c r="X12" s="528"/>
      <c r="Y12" s="528"/>
      <c r="Z12" s="420"/>
      <c r="AA12" s="530"/>
      <c r="AB12" s="531"/>
      <c r="AC12" s="524"/>
      <c r="AD12" s="408"/>
      <c r="AE12" s="524"/>
      <c r="AF12" s="402"/>
      <c r="AG12" s="526"/>
      <c r="AH12" s="83" t="s">
        <v>102</v>
      </c>
      <c r="AI12" s="83" t="s">
        <v>123</v>
      </c>
      <c r="AJ12" s="83" t="s">
        <v>124</v>
      </c>
      <c r="AK12" s="83" t="s">
        <v>125</v>
      </c>
      <c r="AL12" s="83" t="s">
        <v>126</v>
      </c>
      <c r="AM12" s="83"/>
      <c r="AN12" s="83"/>
      <c r="AO12" s="83" t="s">
        <v>127</v>
      </c>
      <c r="AP12" s="83"/>
    </row>
    <row r="13" spans="1:42" ht="261.75" customHeight="1" x14ac:dyDescent="0.25">
      <c r="A13" s="317"/>
      <c r="B13" s="320"/>
      <c r="C13" s="317"/>
      <c r="D13" s="320"/>
      <c r="E13" s="93" t="s">
        <v>128</v>
      </c>
      <c r="F13" s="317"/>
      <c r="G13" s="324"/>
      <c r="H13" s="324"/>
      <c r="I13" s="90"/>
      <c r="J13" s="535"/>
      <c r="K13" s="328"/>
      <c r="L13" s="91" t="s">
        <v>129</v>
      </c>
      <c r="M13" s="75" t="s">
        <v>130</v>
      </c>
      <c r="N13" s="92">
        <f>IF(M13="PREVENIR",15,IF(M13="DETECTAR",10,IF(M13="NO ES UN CONTROL",0,"")))</f>
        <v>15</v>
      </c>
      <c r="O13" s="423" t="str">
        <f>IF(O10&lt;86,"DÉBIL",IF(O10&lt;96,"MODERADO",IF(O10&lt;101,"FUERTE","")))</f>
        <v>MODERADO</v>
      </c>
      <c r="P13" s="347"/>
      <c r="Q13" s="424" t="str">
        <f>IF(AND(O13="FUERTE",P10="FUERTE (SIEMPRE SE EJECUTA)"),"FUERTE",IF(OR(O13="DÉBIL",P10="DÉBIL (NO SE EJECUTA)"),"DÉBIL",IF(OR(O13="MODERADO",P10="MODERADO (ALGUNAS VECES)"),"MODERADO")))</f>
        <v>MODERADO</v>
      </c>
      <c r="R13" s="425" t="str">
        <f>IF(AND(O13="FUERTE",P10="FUERTE (SIEMPRE SE EJECUTA)"),"NO","SÍ")</f>
        <v>SÍ</v>
      </c>
      <c r="S13"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4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404"/>
      <c r="V13" s="417"/>
      <c r="W13" s="420"/>
      <c r="X13" s="528"/>
      <c r="Y13" s="528"/>
      <c r="Z13" s="420"/>
      <c r="AA13" s="530"/>
      <c r="AB13" s="531"/>
      <c r="AC13" s="524"/>
      <c r="AD13" s="408"/>
      <c r="AE13" s="524"/>
      <c r="AF13" s="408" t="s">
        <v>268</v>
      </c>
      <c r="AG13" s="526"/>
      <c r="AH13" s="83" t="s">
        <v>100</v>
      </c>
      <c r="AI13" s="83"/>
      <c r="AJ13" s="83" t="s">
        <v>94</v>
      </c>
      <c r="AK13" s="83" t="s">
        <v>132</v>
      </c>
      <c r="AL13" s="83"/>
      <c r="AM13" s="83"/>
      <c r="AN13" s="83"/>
      <c r="AO13" s="83" t="s">
        <v>133</v>
      </c>
      <c r="AP13" s="83"/>
    </row>
    <row r="14" spans="1:42" ht="71.25" customHeight="1" x14ac:dyDescent="0.25">
      <c r="A14" s="317"/>
      <c r="B14" s="320"/>
      <c r="C14" s="317"/>
      <c r="D14" s="320"/>
      <c r="E14" s="317" t="s">
        <v>269</v>
      </c>
      <c r="F14" s="317"/>
      <c r="G14" s="324"/>
      <c r="H14" s="324"/>
      <c r="I14" s="90"/>
      <c r="J14" s="535"/>
      <c r="K14" s="328"/>
      <c r="L14" s="91" t="s">
        <v>135</v>
      </c>
      <c r="M14" s="75" t="s">
        <v>34</v>
      </c>
      <c r="N14" s="92">
        <f>IF(M14="CONFIABLE",15,IF(M14="NO CONFIABLE",0,""))</f>
        <v>15</v>
      </c>
      <c r="O14" s="423"/>
      <c r="P14" s="347"/>
      <c r="Q14" s="424"/>
      <c r="R14" s="425"/>
      <c r="S14" s="411"/>
      <c r="T14" s="411"/>
      <c r="U14" s="404"/>
      <c r="V14" s="417"/>
      <c r="W14" s="420"/>
      <c r="X14" s="528"/>
      <c r="Y14" s="528"/>
      <c r="Z14" s="55" t="s">
        <v>136</v>
      </c>
      <c r="AA14" s="530"/>
      <c r="AB14" s="531"/>
      <c r="AC14" s="524"/>
      <c r="AD14" s="408"/>
      <c r="AE14" s="524"/>
      <c r="AF14" s="408"/>
      <c r="AG14" s="526"/>
      <c r="AH14" s="83" t="s">
        <v>137</v>
      </c>
      <c r="AI14" s="83"/>
      <c r="AJ14" s="83" t="s">
        <v>138</v>
      </c>
      <c r="AK14" s="83" t="s">
        <v>130</v>
      </c>
      <c r="AL14" s="83" t="s">
        <v>139</v>
      </c>
      <c r="AM14" s="83"/>
      <c r="AN14" s="83"/>
      <c r="AO14" s="83" t="s">
        <v>101</v>
      </c>
      <c r="AP14" s="83"/>
    </row>
    <row r="15" spans="1:42" ht="89.1" customHeight="1" x14ac:dyDescent="0.25">
      <c r="A15" s="317"/>
      <c r="B15" s="320"/>
      <c r="C15" s="317"/>
      <c r="D15" s="320"/>
      <c r="E15" s="317"/>
      <c r="F15" s="317"/>
      <c r="G15" s="324"/>
      <c r="H15" s="324"/>
      <c r="I15" s="90"/>
      <c r="J15" s="535"/>
      <c r="K15" s="328"/>
      <c r="L15" s="91" t="s">
        <v>140</v>
      </c>
      <c r="M15" s="75" t="s">
        <v>43</v>
      </c>
      <c r="N15" s="92">
        <f>IF(M15="SE INVESTIGAN Y SE RESUELVEN OPORTUNAMENTE",15,IF(M15="NO SE INVESTIGAN Y SE RESUELVEN OPORTUNAMENTE",0,""))</f>
        <v>15</v>
      </c>
      <c r="O15" s="423"/>
      <c r="P15" s="347"/>
      <c r="Q15" s="424"/>
      <c r="R15" s="425"/>
      <c r="S15" s="411"/>
      <c r="T15" s="411"/>
      <c r="U15" s="404"/>
      <c r="V15" s="417"/>
      <c r="W15" s="420"/>
      <c r="X15" s="528"/>
      <c r="Y15" s="528"/>
      <c r="Z15" s="420" t="s">
        <v>270</v>
      </c>
      <c r="AA15" s="530"/>
      <c r="AB15" s="531"/>
      <c r="AC15" s="524"/>
      <c r="AD15" s="408"/>
      <c r="AE15" s="524"/>
      <c r="AF15" s="408"/>
      <c r="AG15" s="526"/>
      <c r="AH15" s="83" t="s">
        <v>116</v>
      </c>
      <c r="AI15" s="83"/>
      <c r="AJ15" s="83"/>
      <c r="AK15" s="83"/>
      <c r="AL15" s="83"/>
      <c r="AM15" s="83"/>
      <c r="AN15" s="83"/>
      <c r="AO15" s="83" t="s">
        <v>142</v>
      </c>
      <c r="AP15" s="83"/>
    </row>
    <row r="16" spans="1:42" ht="129.75" customHeight="1" x14ac:dyDescent="0.25">
      <c r="A16" s="317"/>
      <c r="B16" s="320"/>
      <c r="C16" s="317"/>
      <c r="D16" s="320"/>
      <c r="E16" s="317"/>
      <c r="F16" s="317"/>
      <c r="G16" s="324"/>
      <c r="H16" s="324"/>
      <c r="I16" s="90"/>
      <c r="J16" s="535"/>
      <c r="K16" s="328"/>
      <c r="L16" s="91" t="s">
        <v>143</v>
      </c>
      <c r="M16" s="75" t="s">
        <v>56</v>
      </c>
      <c r="N16" s="92">
        <f>IF(M16="COMPLETA",10,IF(M16="INCOMPLETA",5,IF(M16="NO EXISTE",0,"")))</f>
        <v>0</v>
      </c>
      <c r="O16" s="423"/>
      <c r="P16" s="347"/>
      <c r="Q16" s="424"/>
      <c r="R16" s="425"/>
      <c r="S16" s="411"/>
      <c r="T16" s="411"/>
      <c r="U16" s="404"/>
      <c r="V16" s="417"/>
      <c r="W16" s="420"/>
      <c r="X16" s="528"/>
      <c r="Y16" s="528"/>
      <c r="Z16" s="420"/>
      <c r="AA16" s="530"/>
      <c r="AB16" s="531"/>
      <c r="AC16" s="524"/>
      <c r="AD16" s="408"/>
      <c r="AE16" s="524"/>
      <c r="AF16" s="408"/>
      <c r="AG16" s="527"/>
      <c r="AH16" s="83"/>
      <c r="AI16" s="83"/>
      <c r="AJ16" s="83"/>
      <c r="AK16" s="83"/>
      <c r="AL16" s="83"/>
      <c r="AM16" s="83"/>
      <c r="AN16" s="83"/>
      <c r="AO16" s="83" t="s">
        <v>144</v>
      </c>
      <c r="AP16" s="83"/>
    </row>
    <row r="17" spans="1:42" ht="55.5" customHeight="1" x14ac:dyDescent="0.25">
      <c r="A17" s="317" t="s">
        <v>254</v>
      </c>
      <c r="B17" s="320" t="s">
        <v>255</v>
      </c>
      <c r="C17" s="317" t="s">
        <v>271</v>
      </c>
      <c r="D17" s="320" t="s">
        <v>94</v>
      </c>
      <c r="E17" s="317" t="s">
        <v>272</v>
      </c>
      <c r="F17" s="317" t="s">
        <v>273</v>
      </c>
      <c r="G17" s="324" t="s">
        <v>11</v>
      </c>
      <c r="H17" s="324" t="s">
        <v>97</v>
      </c>
      <c r="I17" s="90" t="str">
        <f>CONCATENATE(G17,H17)</f>
        <v>IMPROBABLEMAYOR</v>
      </c>
      <c r="J17" s="535" t="str">
        <f>I18</f>
        <v>2. ALTO</v>
      </c>
      <c r="K17" s="328" t="s">
        <v>274</v>
      </c>
      <c r="L17" s="91" t="s">
        <v>99</v>
      </c>
      <c r="M17" s="75" t="s">
        <v>9</v>
      </c>
      <c r="N17" s="92">
        <f>IF(M17="ASIGNADO",15,IF(M17="NO ASIGNADO",0,""))</f>
        <v>15</v>
      </c>
      <c r="O17" s="409">
        <f>SUM(N17:N23)</f>
        <v>95</v>
      </c>
      <c r="P17" s="347" t="s">
        <v>73</v>
      </c>
      <c r="Q17" s="536">
        <f>IF(Q20="DÉBIL",0,IF(Q20="MODERADO",50,IF(Q20="FUERTE",100,"")))</f>
        <v>50</v>
      </c>
      <c r="R17" s="533"/>
      <c r="S17" s="416" t="s">
        <v>100</v>
      </c>
      <c r="T17" s="416" t="s">
        <v>100</v>
      </c>
      <c r="U17" s="404" t="s">
        <v>101</v>
      </c>
      <c r="V17" s="417" t="s">
        <v>124</v>
      </c>
      <c r="W17" s="534" t="s">
        <v>275</v>
      </c>
      <c r="X17" s="528" t="s">
        <v>276</v>
      </c>
      <c r="Y17" s="528" t="s">
        <v>277</v>
      </c>
      <c r="Z17" s="529" t="s">
        <v>189</v>
      </c>
      <c r="AA17" s="530" t="s">
        <v>106</v>
      </c>
      <c r="AB17" s="531" t="s">
        <v>278</v>
      </c>
      <c r="AC17" s="532">
        <v>44316</v>
      </c>
      <c r="AD17" s="408" t="s">
        <v>279</v>
      </c>
      <c r="AE17" s="524" t="s">
        <v>280</v>
      </c>
      <c r="AF17" s="408" t="s">
        <v>281</v>
      </c>
      <c r="AG17" s="537" t="s">
        <v>282</v>
      </c>
      <c r="AH17" s="83" t="s">
        <v>112</v>
      </c>
      <c r="AI17" s="83" t="s">
        <v>113</v>
      </c>
      <c r="AJ17" s="83" t="s">
        <v>24</v>
      </c>
      <c r="AK17" s="83" t="s">
        <v>77</v>
      </c>
      <c r="AL17" s="83" t="s">
        <v>24</v>
      </c>
      <c r="AM17" s="83"/>
      <c r="AN17" s="83" t="s">
        <v>106</v>
      </c>
      <c r="AO17" s="83" t="s">
        <v>114</v>
      </c>
      <c r="AP17" s="83"/>
    </row>
    <row r="18" spans="1:42" ht="184.5" customHeight="1" x14ac:dyDescent="0.25">
      <c r="A18" s="317"/>
      <c r="B18" s="320"/>
      <c r="C18" s="317"/>
      <c r="D18" s="320"/>
      <c r="E18" s="317"/>
      <c r="F18" s="317"/>
      <c r="G18" s="324"/>
      <c r="H18" s="324"/>
      <c r="I18" s="90"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ALTO</v>
      </c>
      <c r="J18" s="535"/>
      <c r="K18" s="328"/>
      <c r="L18" s="91" t="s">
        <v>115</v>
      </c>
      <c r="M18" s="75" t="s">
        <v>22</v>
      </c>
      <c r="N18" s="92">
        <f>IF(M18="ADECUADO",15,IF(M18="INADECUADO",0,""))</f>
        <v>15</v>
      </c>
      <c r="O18" s="409"/>
      <c r="P18" s="347"/>
      <c r="Q18" s="536"/>
      <c r="R18" s="533"/>
      <c r="S18" s="416"/>
      <c r="T18" s="416"/>
      <c r="U18" s="404"/>
      <c r="V18" s="417"/>
      <c r="W18" s="420"/>
      <c r="X18" s="528"/>
      <c r="Y18" s="528"/>
      <c r="Z18" s="420"/>
      <c r="AA18" s="530"/>
      <c r="AB18" s="531"/>
      <c r="AC18" s="524"/>
      <c r="AD18" s="408"/>
      <c r="AE18" s="524"/>
      <c r="AF18" s="408"/>
      <c r="AG18" s="538"/>
      <c r="AH18" s="83" t="s">
        <v>100</v>
      </c>
      <c r="AI18" s="83" t="s">
        <v>116</v>
      </c>
      <c r="AJ18" s="83"/>
      <c r="AK18" s="83"/>
      <c r="AL18" s="83" t="s">
        <v>97</v>
      </c>
      <c r="AM18" s="83"/>
      <c r="AN18" s="83" t="s">
        <v>117</v>
      </c>
      <c r="AO18" s="83" t="s">
        <v>118</v>
      </c>
      <c r="AP18" s="83"/>
    </row>
    <row r="19" spans="1:42" ht="165" customHeight="1" x14ac:dyDescent="0.25">
      <c r="A19" s="317"/>
      <c r="B19" s="320"/>
      <c r="C19" s="317"/>
      <c r="D19" s="320"/>
      <c r="E19" s="317"/>
      <c r="F19" s="317"/>
      <c r="G19" s="324"/>
      <c r="H19" s="324"/>
      <c r="I19" s="90"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535"/>
      <c r="K19" s="328"/>
      <c r="L19" s="91" t="s">
        <v>119</v>
      </c>
      <c r="M19" s="75" t="s">
        <v>120</v>
      </c>
      <c r="N19" s="92">
        <f>IF(M19="OPORTUNA",15,IF(M19="INOPORTUNA",0,""))</f>
        <v>15</v>
      </c>
      <c r="O19" s="409"/>
      <c r="P19" s="347"/>
      <c r="Q19" s="536"/>
      <c r="R19" s="533"/>
      <c r="S19" s="25" t="s">
        <v>121</v>
      </c>
      <c r="T19" s="25" t="s">
        <v>122</v>
      </c>
      <c r="U19" s="404"/>
      <c r="V19" s="417"/>
      <c r="W19" s="420"/>
      <c r="X19" s="528"/>
      <c r="Y19" s="528"/>
      <c r="Z19" s="420"/>
      <c r="AA19" s="530"/>
      <c r="AB19" s="531"/>
      <c r="AC19" s="524"/>
      <c r="AD19" s="408"/>
      <c r="AE19" s="524"/>
      <c r="AF19" s="408"/>
      <c r="AG19" s="538"/>
      <c r="AH19" s="83" t="s">
        <v>102</v>
      </c>
      <c r="AI19" s="83" t="s">
        <v>123</v>
      </c>
      <c r="AJ19" s="83" t="s">
        <v>124</v>
      </c>
      <c r="AK19" s="83" t="s">
        <v>125</v>
      </c>
      <c r="AL19" s="83" t="s">
        <v>126</v>
      </c>
      <c r="AM19" s="83"/>
      <c r="AN19" s="83"/>
      <c r="AO19" s="83" t="s">
        <v>127</v>
      </c>
      <c r="AP19" s="83"/>
    </row>
    <row r="20" spans="1:42" ht="166.5" customHeight="1" x14ac:dyDescent="0.25">
      <c r="A20" s="317"/>
      <c r="B20" s="320"/>
      <c r="C20" s="317"/>
      <c r="D20" s="320"/>
      <c r="E20" s="93" t="s">
        <v>128</v>
      </c>
      <c r="F20" s="317"/>
      <c r="G20" s="324"/>
      <c r="H20" s="324"/>
      <c r="I20" s="90"/>
      <c r="J20" s="535"/>
      <c r="K20" s="328"/>
      <c r="L20" s="91" t="s">
        <v>129</v>
      </c>
      <c r="M20" s="75" t="s">
        <v>130</v>
      </c>
      <c r="N20" s="92">
        <f>IF(M20="PREVENIR",15,IF(M20="DETECTAR",10,IF(M20="NO ES UN CONTROL",0,"")))</f>
        <v>15</v>
      </c>
      <c r="O20" s="423" t="str">
        <f>IF(O17&lt;86,"DÉBIL",IF(O17&lt;96,"MODERADO",IF(O17&lt;101,"FUERTE","")))</f>
        <v>MODERADO</v>
      </c>
      <c r="P20" s="347"/>
      <c r="Q20" s="424" t="str">
        <f>IF(AND(O20="FUERTE",P17="FUERTE (SIEMPRE SE EJECUTA)"),"FUERTE",IF(OR(O20="DÉBIL",P17="DÉBIL (NO SE EJECUTA)"),"DÉBIL",IF(OR(O20="MODERADO",P17="MODERADO (ALGUNAS VECES)"),"MODERADO")))</f>
        <v>MODERADO</v>
      </c>
      <c r="R20" s="425" t="str">
        <f>IF(AND(O20="FUERTE",P17="FUERTE (SIEMPRE SE EJECUTA)"),"NO","SÍ")</f>
        <v>SÍ</v>
      </c>
      <c r="S20"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0" s="4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20" s="404"/>
      <c r="V20" s="417"/>
      <c r="W20" s="420"/>
      <c r="X20" s="528"/>
      <c r="Y20" s="528"/>
      <c r="Z20" s="420"/>
      <c r="AA20" s="530"/>
      <c r="AB20" s="531"/>
      <c r="AC20" s="524"/>
      <c r="AD20" s="408"/>
      <c r="AE20" s="524"/>
      <c r="AF20" s="408" t="s">
        <v>283</v>
      </c>
      <c r="AG20" s="538"/>
      <c r="AH20" s="83" t="s">
        <v>100</v>
      </c>
      <c r="AI20" s="83"/>
      <c r="AJ20" s="83" t="s">
        <v>94</v>
      </c>
      <c r="AK20" s="83" t="s">
        <v>132</v>
      </c>
      <c r="AL20" s="83"/>
      <c r="AM20" s="83"/>
      <c r="AN20" s="83"/>
      <c r="AO20" s="83" t="s">
        <v>133</v>
      </c>
      <c r="AP20" s="83"/>
    </row>
    <row r="21" spans="1:42" ht="276.75" customHeight="1" x14ac:dyDescent="0.25">
      <c r="A21" s="317"/>
      <c r="B21" s="320"/>
      <c r="C21" s="317"/>
      <c r="D21" s="320"/>
      <c r="E21" s="317" t="s">
        <v>284</v>
      </c>
      <c r="F21" s="317"/>
      <c r="G21" s="324"/>
      <c r="H21" s="324"/>
      <c r="I21" s="90"/>
      <c r="J21" s="535"/>
      <c r="K21" s="328"/>
      <c r="L21" s="91" t="s">
        <v>135</v>
      </c>
      <c r="M21" s="75" t="s">
        <v>34</v>
      </c>
      <c r="N21" s="92">
        <f>IF(M21="CONFIABLE",15,IF(M21="NO CONFIABLE",0,""))</f>
        <v>15</v>
      </c>
      <c r="O21" s="423"/>
      <c r="P21" s="347"/>
      <c r="Q21" s="424"/>
      <c r="R21" s="425"/>
      <c r="S21" s="411"/>
      <c r="T21" s="411"/>
      <c r="U21" s="404"/>
      <c r="V21" s="417"/>
      <c r="W21" s="420"/>
      <c r="X21" s="528"/>
      <c r="Y21" s="528"/>
      <c r="Z21" s="55" t="s">
        <v>136</v>
      </c>
      <c r="AA21" s="530"/>
      <c r="AB21" s="531"/>
      <c r="AC21" s="524"/>
      <c r="AD21" s="408"/>
      <c r="AE21" s="524"/>
      <c r="AF21" s="408"/>
      <c r="AG21" s="538"/>
      <c r="AH21" s="83" t="s">
        <v>137</v>
      </c>
      <c r="AI21" s="83"/>
      <c r="AJ21" s="83" t="s">
        <v>138</v>
      </c>
      <c r="AK21" s="83" t="s">
        <v>130</v>
      </c>
      <c r="AL21" s="83" t="s">
        <v>139</v>
      </c>
      <c r="AM21" s="83"/>
      <c r="AN21" s="83"/>
      <c r="AO21" s="83" t="s">
        <v>101</v>
      </c>
      <c r="AP21" s="83"/>
    </row>
    <row r="22" spans="1:42" ht="147.75" customHeight="1" x14ac:dyDescent="0.25">
      <c r="A22" s="317"/>
      <c r="B22" s="320"/>
      <c r="C22" s="317"/>
      <c r="D22" s="320"/>
      <c r="E22" s="317"/>
      <c r="F22" s="317"/>
      <c r="G22" s="324"/>
      <c r="H22" s="324"/>
      <c r="I22" s="90"/>
      <c r="J22" s="535"/>
      <c r="K22" s="328"/>
      <c r="L22" s="91" t="s">
        <v>140</v>
      </c>
      <c r="M22" s="75" t="s">
        <v>43</v>
      </c>
      <c r="N22" s="92">
        <f>IF(M22="SE INVESTIGAN Y SE RESUELVEN OPORTUNAMENTE",15,IF(M22="NO SE INVESTIGAN Y SE RESUELVEN OPORTUNAMENTE",0,""))</f>
        <v>15</v>
      </c>
      <c r="O22" s="423"/>
      <c r="P22" s="347"/>
      <c r="Q22" s="424"/>
      <c r="R22" s="425"/>
      <c r="S22" s="411"/>
      <c r="T22" s="411"/>
      <c r="U22" s="404"/>
      <c r="V22" s="417"/>
      <c r="W22" s="420"/>
      <c r="X22" s="528"/>
      <c r="Y22" s="528"/>
      <c r="Z22" s="420" t="s">
        <v>285</v>
      </c>
      <c r="AA22" s="530"/>
      <c r="AB22" s="531"/>
      <c r="AC22" s="524"/>
      <c r="AD22" s="408"/>
      <c r="AE22" s="524"/>
      <c r="AF22" s="408"/>
      <c r="AG22" s="538"/>
      <c r="AH22" s="83" t="s">
        <v>116</v>
      </c>
      <c r="AI22" s="83"/>
      <c r="AJ22" s="83"/>
      <c r="AK22" s="83"/>
      <c r="AL22" s="83"/>
      <c r="AM22" s="83"/>
      <c r="AN22" s="83"/>
      <c r="AO22" s="83" t="s">
        <v>142</v>
      </c>
      <c r="AP22" s="83"/>
    </row>
    <row r="23" spans="1:42" ht="240" customHeight="1" x14ac:dyDescent="0.25">
      <c r="A23" s="317"/>
      <c r="B23" s="320"/>
      <c r="C23" s="317"/>
      <c r="D23" s="320"/>
      <c r="E23" s="317"/>
      <c r="F23" s="317"/>
      <c r="G23" s="324"/>
      <c r="H23" s="324"/>
      <c r="I23" s="90"/>
      <c r="J23" s="535"/>
      <c r="K23" s="328"/>
      <c r="L23" s="91" t="s">
        <v>143</v>
      </c>
      <c r="M23" s="75" t="s">
        <v>55</v>
      </c>
      <c r="N23" s="92">
        <f>IF(M23="COMPLETA",10,IF(M23="INCOMPLETA",5,IF(M23="NO EXISTE",0,"")))</f>
        <v>5</v>
      </c>
      <c r="O23" s="423"/>
      <c r="P23" s="347"/>
      <c r="Q23" s="424"/>
      <c r="R23" s="425"/>
      <c r="S23" s="411"/>
      <c r="T23" s="411"/>
      <c r="U23" s="404"/>
      <c r="V23" s="417"/>
      <c r="W23" s="420"/>
      <c r="X23" s="528"/>
      <c r="Y23" s="528"/>
      <c r="Z23" s="420"/>
      <c r="AA23" s="530"/>
      <c r="AB23" s="531"/>
      <c r="AC23" s="524"/>
      <c r="AD23" s="408"/>
      <c r="AE23" s="524"/>
      <c r="AF23" s="408"/>
      <c r="AG23" s="539"/>
      <c r="AH23" s="83"/>
      <c r="AI23" s="83"/>
      <c r="AJ23" s="83"/>
      <c r="AK23" s="83"/>
      <c r="AL23" s="83"/>
      <c r="AM23" s="83"/>
      <c r="AN23" s="83"/>
      <c r="AO23" s="83" t="s">
        <v>144</v>
      </c>
      <c r="AP23" s="83"/>
    </row>
    <row r="24" spans="1:42" ht="42" customHeight="1" x14ac:dyDescent="0.25">
      <c r="A24" s="317" t="s">
        <v>254</v>
      </c>
      <c r="B24" s="320" t="s">
        <v>255</v>
      </c>
      <c r="C24" s="317" t="s">
        <v>286</v>
      </c>
      <c r="D24" s="320" t="s">
        <v>94</v>
      </c>
      <c r="E24" s="317" t="s">
        <v>287</v>
      </c>
      <c r="F24" s="317" t="s">
        <v>288</v>
      </c>
      <c r="G24" s="324" t="s">
        <v>5</v>
      </c>
      <c r="H24" s="324" t="s">
        <v>97</v>
      </c>
      <c r="I24" s="90" t="str">
        <f>CONCATENATE(G24,H24)</f>
        <v>RARA VEZMAYOR</v>
      </c>
      <c r="J24" s="535" t="str">
        <f>I25</f>
        <v>1. ALTO</v>
      </c>
      <c r="K24" s="328" t="s">
        <v>289</v>
      </c>
      <c r="L24" s="91" t="s">
        <v>99</v>
      </c>
      <c r="M24" s="75" t="s">
        <v>9</v>
      </c>
      <c r="N24" s="92">
        <f>IF(M24="ASIGNADO",15,IF(M24="NO ASIGNADO",0,""))</f>
        <v>15</v>
      </c>
      <c r="O24" s="409">
        <f>SUM(N24:N30)</f>
        <v>100</v>
      </c>
      <c r="P24" s="347" t="s">
        <v>73</v>
      </c>
      <c r="Q24" s="536">
        <f>IF(Q27="DÉBIL",0,IF(Q27="MODERADO",50,IF(Q27="FUERTE",100,"")))</f>
        <v>100</v>
      </c>
      <c r="R24" s="533"/>
      <c r="S24" s="416" t="s">
        <v>100</v>
      </c>
      <c r="T24" s="416" t="s">
        <v>100</v>
      </c>
      <c r="U24" s="404" t="s">
        <v>101</v>
      </c>
      <c r="V24" s="540" t="s">
        <v>124</v>
      </c>
      <c r="W24" s="541" t="s">
        <v>290</v>
      </c>
      <c r="X24" s="542" t="s">
        <v>291</v>
      </c>
      <c r="Y24" s="546" t="s">
        <v>292</v>
      </c>
      <c r="Z24" s="547" t="s">
        <v>189</v>
      </c>
      <c r="AA24" s="548" t="s">
        <v>106</v>
      </c>
      <c r="AB24" s="531" t="s">
        <v>293</v>
      </c>
      <c r="AC24" s="532">
        <v>44316</v>
      </c>
      <c r="AD24" s="549" t="s">
        <v>294</v>
      </c>
      <c r="AE24" s="524" t="s">
        <v>295</v>
      </c>
      <c r="AF24" s="408" t="s">
        <v>296</v>
      </c>
      <c r="AG24" s="537" t="s">
        <v>297</v>
      </c>
      <c r="AH24" s="83" t="s">
        <v>112</v>
      </c>
      <c r="AI24" s="83" t="s">
        <v>113</v>
      </c>
      <c r="AJ24" s="83" t="s">
        <v>24</v>
      </c>
      <c r="AK24" s="83" t="s">
        <v>77</v>
      </c>
      <c r="AL24" s="83" t="s">
        <v>24</v>
      </c>
      <c r="AM24" s="83"/>
      <c r="AN24" s="83" t="s">
        <v>106</v>
      </c>
      <c r="AO24" s="83" t="s">
        <v>114</v>
      </c>
      <c r="AP24" s="83"/>
    </row>
    <row r="25" spans="1:42" ht="42" customHeight="1" x14ac:dyDescent="0.25">
      <c r="A25" s="317"/>
      <c r="B25" s="320"/>
      <c r="C25" s="317"/>
      <c r="D25" s="320"/>
      <c r="E25" s="317"/>
      <c r="F25" s="317"/>
      <c r="G25" s="324"/>
      <c r="H25" s="324"/>
      <c r="I25" s="90"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ALTO</v>
      </c>
      <c r="J25" s="535"/>
      <c r="K25" s="543"/>
      <c r="L25" s="91" t="s">
        <v>115</v>
      </c>
      <c r="M25" s="75" t="s">
        <v>22</v>
      </c>
      <c r="N25" s="92">
        <f>IF(M25="ADECUADO",15,IF(M25="INADECUADO",0,""))</f>
        <v>15</v>
      </c>
      <c r="O25" s="409"/>
      <c r="P25" s="347"/>
      <c r="Q25" s="536"/>
      <c r="R25" s="533"/>
      <c r="S25" s="416"/>
      <c r="T25" s="416"/>
      <c r="U25" s="404"/>
      <c r="V25" s="540"/>
      <c r="W25" s="541"/>
      <c r="X25" s="542"/>
      <c r="Y25" s="546"/>
      <c r="Z25" s="541"/>
      <c r="AA25" s="548"/>
      <c r="AB25" s="531"/>
      <c r="AC25" s="524"/>
      <c r="AD25" s="549"/>
      <c r="AE25" s="524"/>
      <c r="AF25" s="408"/>
      <c r="AG25" s="538"/>
      <c r="AH25" s="83" t="s">
        <v>100</v>
      </c>
      <c r="AI25" s="83" t="s">
        <v>116</v>
      </c>
      <c r="AJ25" s="83"/>
      <c r="AK25" s="83"/>
      <c r="AL25" s="83" t="s">
        <v>97</v>
      </c>
      <c r="AM25" s="83"/>
      <c r="AN25" s="83" t="s">
        <v>117</v>
      </c>
      <c r="AO25" s="83" t="s">
        <v>118</v>
      </c>
      <c r="AP25" s="83"/>
    </row>
    <row r="26" spans="1:42" ht="42" customHeight="1" x14ac:dyDescent="0.25">
      <c r="A26" s="317"/>
      <c r="B26" s="320"/>
      <c r="C26" s="317"/>
      <c r="D26" s="320"/>
      <c r="E26" s="317"/>
      <c r="F26" s="317"/>
      <c r="G26" s="324"/>
      <c r="H26" s="324"/>
      <c r="I26" s="90"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535"/>
      <c r="K26" s="543"/>
      <c r="L26" s="91" t="s">
        <v>119</v>
      </c>
      <c r="M26" s="75" t="s">
        <v>120</v>
      </c>
      <c r="N26" s="92">
        <f>IF(M26="OPORTUNA",15,IF(M26="INOPORTUNA",0,""))</f>
        <v>15</v>
      </c>
      <c r="O26" s="409"/>
      <c r="P26" s="347"/>
      <c r="Q26" s="536"/>
      <c r="R26" s="533"/>
      <c r="S26" s="25" t="s">
        <v>121</v>
      </c>
      <c r="T26" s="25" t="s">
        <v>122</v>
      </c>
      <c r="U26" s="404"/>
      <c r="V26" s="540"/>
      <c r="W26" s="541"/>
      <c r="X26" s="542"/>
      <c r="Y26" s="546"/>
      <c r="Z26" s="541"/>
      <c r="AA26" s="548"/>
      <c r="AB26" s="531"/>
      <c r="AC26" s="524"/>
      <c r="AD26" s="549"/>
      <c r="AE26" s="524"/>
      <c r="AF26" s="408"/>
      <c r="AG26" s="538"/>
      <c r="AH26" s="83" t="s">
        <v>102</v>
      </c>
      <c r="AI26" s="83" t="s">
        <v>123</v>
      </c>
      <c r="AJ26" s="83" t="s">
        <v>124</v>
      </c>
      <c r="AK26" s="83" t="s">
        <v>125</v>
      </c>
      <c r="AL26" s="83" t="s">
        <v>126</v>
      </c>
      <c r="AM26" s="83"/>
      <c r="AN26" s="83"/>
      <c r="AO26" s="83" t="s">
        <v>127</v>
      </c>
      <c r="AP26" s="83"/>
    </row>
    <row r="27" spans="1:42" ht="42" customHeight="1" x14ac:dyDescent="0.25">
      <c r="A27" s="317"/>
      <c r="B27" s="320"/>
      <c r="C27" s="317"/>
      <c r="D27" s="320"/>
      <c r="E27" s="26" t="s">
        <v>128</v>
      </c>
      <c r="F27" s="317"/>
      <c r="G27" s="324"/>
      <c r="H27" s="324"/>
      <c r="I27" s="90"/>
      <c r="J27" s="535"/>
      <c r="K27" s="543"/>
      <c r="L27" s="91" t="s">
        <v>129</v>
      </c>
      <c r="M27" s="75" t="s">
        <v>130</v>
      </c>
      <c r="N27" s="92">
        <f>IF(M27="PREVENIR",15,IF(M27="DETECTAR",10,IF(M27="NO ES UN CONTROL",0,"")))</f>
        <v>15</v>
      </c>
      <c r="O27" s="423" t="str">
        <f>IF(O24&lt;86,"DÉBIL",IF(O24&lt;96,"MODERADO",IF(O24&lt;101,"FUERTE","")))</f>
        <v>FUERTE</v>
      </c>
      <c r="P27" s="347"/>
      <c r="Q27" s="424" t="str">
        <f>IF(AND(O27="FUERTE",P24="FUERTE (SIEMPRE SE EJECUTA)"),"FUERTE",IF(OR(O27="DÉBIL",P24="DÉBIL (NO SE EJECUTA)"),"DÉBIL",IF(OR(O27="MODERADO",P24="MODERADO (ALGUNAS VECES)"),"MODERADO")))</f>
        <v>FUERTE</v>
      </c>
      <c r="R27" s="425" t="str">
        <f>IF(AND(O27="FUERTE",P24="FUERTE (SIEMPRE SE EJECUTA)"),"NO","SÍ")</f>
        <v>NO</v>
      </c>
      <c r="S27" s="411">
        <f>IF(AND($Q$27="FUERTE",$S$24="DIRECTAMENTE",$T$24="DIRECTAMENTE"),2,IF(AND($Q$27="FUERTE",$S$24="DIRECTAMENTE",$T$24="INDIRECTAMENTE"),1,IF(AND($Q$27="FUERTE",$S$24="DIRECTAMENTE",$T$24="NO DISMINUYE"),0,IF(AND($Q$27="FUERTE",$S$24="NO DISMINUYE",$T$24="DIRECTAMENTE"),2,IF(AND($Q$27="MODERADO",$S$24="DIRECTAMENTE",$T$24="DIRECTAMENTE"),1,IF(AND($Q$27="MODERADO",$S$24="DIRECTAMENTE",$T$24="INDIRECTAMENTE"),0,IF(AND($Q$13="MODERADO",$S$10="DIRECTAMENTE",$T$10="NO DISMINUYE"),0,IF(AND($Q$13="MODERADO",$S$10="NO DISMINUYE",$T$10="DIRECTAMENTE"),1,"N/A"))))))))</f>
        <v>2</v>
      </c>
      <c r="T27" s="411">
        <f>IF(AND($Q$27="FUERTE",$S$24="DIRECTAMENTE",$T$24="DIRECTAMENTE"),2,IF(AND($Q$27="FUERTE",$S$24="DIRECTAMENTE",$T$24="INDIRECTAMENTE"),1,IF(AND($Q$27="FUERTE",$S$24="DIRECTAMENTE",$T$24="NO DISMINUYE"),0,IF(AND($Q$27="FUERTE",$S$24="NO DISMINUYE",$T$24="DIRECTAMENTE"),2,IF(AND($Q$27="MODERADO",$S$24="DIRECTAMENTE",$T$24="DIRECTAMENTE"),1,IF(AND($Q$27="MODERADO",$S$24="DIRECTAMENTE",$T$24="INDIRECTAMENTE"),0,IF(AND($Q$13="MODERADO",$S$10="DIRECTAMENTE",$T$10="NO DISMINUYE"),0,IF(AND($Q$13="MODERADO",$S$10="NO DISMINUYE",$T$10="DIRECTAMENTE"),1,"N/A"))))))))</f>
        <v>2</v>
      </c>
      <c r="U27" s="404"/>
      <c r="V27" s="540"/>
      <c r="W27" s="541"/>
      <c r="X27" s="542"/>
      <c r="Y27" s="546"/>
      <c r="Z27" s="541"/>
      <c r="AA27" s="548"/>
      <c r="AB27" s="531"/>
      <c r="AC27" s="524"/>
      <c r="AD27" s="549"/>
      <c r="AE27" s="524"/>
      <c r="AF27" s="545" t="s">
        <v>298</v>
      </c>
      <c r="AG27" s="538"/>
      <c r="AH27" s="83" t="s">
        <v>100</v>
      </c>
      <c r="AI27" s="83"/>
      <c r="AJ27" s="83" t="s">
        <v>94</v>
      </c>
      <c r="AK27" s="83" t="s">
        <v>132</v>
      </c>
      <c r="AL27" s="83"/>
      <c r="AM27" s="83"/>
      <c r="AN27" s="83"/>
      <c r="AO27" s="83" t="s">
        <v>133</v>
      </c>
      <c r="AP27" s="83"/>
    </row>
    <row r="28" spans="1:42" ht="71.25" customHeight="1" x14ac:dyDescent="0.25">
      <c r="A28" s="317"/>
      <c r="B28" s="320"/>
      <c r="C28" s="317"/>
      <c r="D28" s="320"/>
      <c r="E28" s="317" t="s">
        <v>299</v>
      </c>
      <c r="F28" s="317"/>
      <c r="G28" s="324"/>
      <c r="H28" s="324"/>
      <c r="I28" s="90"/>
      <c r="J28" s="535"/>
      <c r="K28" s="543"/>
      <c r="L28" s="91" t="s">
        <v>135</v>
      </c>
      <c r="M28" s="75" t="s">
        <v>34</v>
      </c>
      <c r="N28" s="92">
        <f>IF(M28="CONFIABLE",15,IF(M28="NO CONFIABLE",0,""))</f>
        <v>15</v>
      </c>
      <c r="O28" s="423"/>
      <c r="P28" s="347"/>
      <c r="Q28" s="424"/>
      <c r="R28" s="425"/>
      <c r="S28" s="411"/>
      <c r="T28" s="411"/>
      <c r="U28" s="404"/>
      <c r="V28" s="540"/>
      <c r="W28" s="541"/>
      <c r="X28" s="542"/>
      <c r="Y28" s="546"/>
      <c r="Z28" s="55" t="s">
        <v>136</v>
      </c>
      <c r="AA28" s="548"/>
      <c r="AB28" s="531"/>
      <c r="AC28" s="524"/>
      <c r="AD28" s="549"/>
      <c r="AE28" s="524"/>
      <c r="AF28" s="408"/>
      <c r="AG28" s="538"/>
      <c r="AH28" s="83" t="s">
        <v>137</v>
      </c>
      <c r="AI28" s="83"/>
      <c r="AJ28" s="83" t="s">
        <v>138</v>
      </c>
      <c r="AK28" s="83" t="s">
        <v>130</v>
      </c>
      <c r="AL28" s="83" t="s">
        <v>139</v>
      </c>
      <c r="AM28" s="83"/>
      <c r="AN28" s="83"/>
      <c r="AO28" s="83" t="s">
        <v>101</v>
      </c>
      <c r="AP28" s="83"/>
    </row>
    <row r="29" spans="1:42" ht="60.75" customHeight="1" x14ac:dyDescent="0.25">
      <c r="A29" s="317"/>
      <c r="B29" s="320"/>
      <c r="C29" s="317"/>
      <c r="D29" s="320"/>
      <c r="E29" s="317"/>
      <c r="F29" s="317"/>
      <c r="G29" s="324"/>
      <c r="H29" s="324"/>
      <c r="I29" s="90"/>
      <c r="J29" s="535"/>
      <c r="K29" s="543"/>
      <c r="L29" s="91" t="s">
        <v>140</v>
      </c>
      <c r="M29" s="75" t="s">
        <v>43</v>
      </c>
      <c r="N29" s="92">
        <f>IF(M29="SE INVESTIGAN Y SE RESUELVEN OPORTUNAMENTE",15,IF(M29="NO SE INVESTIGAN Y SE RESUELVEN OPORTUNAMENTE",0,""))</f>
        <v>15</v>
      </c>
      <c r="O29" s="423"/>
      <c r="P29" s="347"/>
      <c r="Q29" s="424"/>
      <c r="R29" s="425"/>
      <c r="S29" s="411"/>
      <c r="T29" s="411"/>
      <c r="U29" s="404"/>
      <c r="V29" s="540"/>
      <c r="W29" s="541"/>
      <c r="X29" s="542"/>
      <c r="Y29" s="546"/>
      <c r="Z29" s="541" t="s">
        <v>300</v>
      </c>
      <c r="AA29" s="548"/>
      <c r="AB29" s="531"/>
      <c r="AC29" s="524"/>
      <c r="AD29" s="549"/>
      <c r="AE29" s="524"/>
      <c r="AF29" s="408"/>
      <c r="AG29" s="538"/>
      <c r="AH29" s="83" t="s">
        <v>116</v>
      </c>
      <c r="AI29" s="83"/>
      <c r="AJ29" s="83"/>
      <c r="AK29" s="83"/>
      <c r="AL29" s="83"/>
      <c r="AM29" s="83"/>
      <c r="AN29" s="83"/>
      <c r="AO29" s="83" t="s">
        <v>142</v>
      </c>
      <c r="AP29" s="83"/>
    </row>
    <row r="30" spans="1:42" ht="42" customHeight="1" x14ac:dyDescent="0.25">
      <c r="A30" s="317"/>
      <c r="B30" s="320"/>
      <c r="C30" s="317"/>
      <c r="D30" s="320"/>
      <c r="E30" s="317"/>
      <c r="F30" s="317"/>
      <c r="G30" s="324"/>
      <c r="H30" s="324"/>
      <c r="I30" s="90"/>
      <c r="J30" s="535"/>
      <c r="K30" s="543"/>
      <c r="L30" s="91" t="s">
        <v>143</v>
      </c>
      <c r="M30" s="75" t="s">
        <v>54</v>
      </c>
      <c r="N30" s="92">
        <f>IF(M30="COMPLETA",10,IF(M30="INCOMPLETA",5,IF(M30="NO EXISTE",0,"")))</f>
        <v>10</v>
      </c>
      <c r="O30" s="423"/>
      <c r="P30" s="347"/>
      <c r="Q30" s="424"/>
      <c r="R30" s="425"/>
      <c r="S30" s="411"/>
      <c r="T30" s="411"/>
      <c r="U30" s="404"/>
      <c r="V30" s="540"/>
      <c r="W30" s="541"/>
      <c r="X30" s="542"/>
      <c r="Y30" s="546"/>
      <c r="Z30" s="541"/>
      <c r="AA30" s="548"/>
      <c r="AB30" s="531"/>
      <c r="AC30" s="524"/>
      <c r="AD30" s="549"/>
      <c r="AE30" s="524"/>
      <c r="AF30" s="408"/>
      <c r="AG30" s="539"/>
      <c r="AH30" s="83"/>
      <c r="AI30" s="83"/>
      <c r="AJ30" s="83"/>
      <c r="AK30" s="83"/>
      <c r="AL30" s="83"/>
      <c r="AM30" s="83"/>
      <c r="AN30" s="83"/>
      <c r="AO30" s="83" t="s">
        <v>144</v>
      </c>
      <c r="AP30" s="83"/>
    </row>
    <row r="31" spans="1:42" ht="25.5" x14ac:dyDescent="0.25">
      <c r="A31" s="419" t="s">
        <v>145</v>
      </c>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83"/>
      <c r="AI31" s="83"/>
      <c r="AJ31" s="83"/>
      <c r="AK31" s="83"/>
      <c r="AL31" s="83"/>
      <c r="AM31" s="83"/>
      <c r="AN31" s="83"/>
      <c r="AO31" s="83" t="s">
        <v>146</v>
      </c>
      <c r="AP31" s="83"/>
    </row>
    <row r="32" spans="1:42" ht="30" customHeight="1" x14ac:dyDescent="0.25">
      <c r="A32" s="421" t="s">
        <v>147</v>
      </c>
      <c r="B32" s="421"/>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83"/>
      <c r="AI32" s="83"/>
      <c r="AJ32" s="83"/>
      <c r="AK32" s="83"/>
      <c r="AL32" s="83"/>
      <c r="AM32" s="83"/>
      <c r="AN32" s="83"/>
      <c r="AO32" s="83" t="s">
        <v>148</v>
      </c>
      <c r="AP32" s="83"/>
    </row>
    <row r="33" spans="1:42" ht="30" customHeight="1" x14ac:dyDescent="0.25">
      <c r="A33" s="544" t="s">
        <v>149</v>
      </c>
      <c r="B33" s="544"/>
      <c r="C33" s="544" t="s">
        <v>150</v>
      </c>
      <c r="D33" s="544"/>
      <c r="E33" s="544"/>
      <c r="F33" s="544"/>
      <c r="G33" s="544"/>
      <c r="H33" s="544"/>
      <c r="I33" s="544"/>
      <c r="J33" s="544"/>
      <c r="K33" s="544"/>
      <c r="L33" s="544"/>
      <c r="M33" s="544"/>
      <c r="N33" s="544"/>
      <c r="O33" s="544"/>
      <c r="P33" s="544"/>
      <c r="Q33" s="544"/>
      <c r="R33" s="544"/>
      <c r="S33" s="544"/>
      <c r="T33" s="544"/>
      <c r="U33" s="544"/>
      <c r="V33" s="544"/>
      <c r="W33" s="544"/>
      <c r="X33" s="544"/>
      <c r="Y33" s="544"/>
      <c r="Z33" s="544" t="s">
        <v>151</v>
      </c>
      <c r="AA33" s="544"/>
      <c r="AB33" s="544"/>
      <c r="AC33" s="544"/>
      <c r="AD33" s="422" t="s">
        <v>152</v>
      </c>
      <c r="AE33" s="422"/>
      <c r="AF33" s="422"/>
      <c r="AG33" s="422"/>
      <c r="AH33" s="83"/>
      <c r="AI33" s="83"/>
      <c r="AJ33" s="83"/>
      <c r="AK33" s="83"/>
      <c r="AL33" s="83"/>
      <c r="AM33" s="83"/>
      <c r="AN33" s="83"/>
      <c r="AO33" s="83" t="s">
        <v>153</v>
      </c>
      <c r="AP33" s="83"/>
    </row>
    <row r="34" spans="1:42" ht="171" customHeight="1" x14ac:dyDescent="0.25">
      <c r="A34" s="550">
        <v>1</v>
      </c>
      <c r="B34" s="551"/>
      <c r="C34" s="419" t="s">
        <v>301</v>
      </c>
      <c r="D34" s="419"/>
      <c r="E34" s="419"/>
      <c r="F34" s="419"/>
      <c r="G34" s="419"/>
      <c r="H34" s="419"/>
      <c r="I34" s="419"/>
      <c r="J34" s="419"/>
      <c r="K34" s="419"/>
      <c r="L34" s="419"/>
      <c r="M34" s="419"/>
      <c r="N34" s="419"/>
      <c r="O34" s="419"/>
      <c r="P34" s="419"/>
      <c r="Q34" s="419"/>
      <c r="R34" s="419"/>
      <c r="S34" s="419"/>
      <c r="T34" s="419"/>
      <c r="U34" s="419"/>
      <c r="V34" s="419"/>
      <c r="W34" s="419"/>
      <c r="X34" s="419"/>
      <c r="Y34" s="419"/>
      <c r="Z34" s="503">
        <v>44316</v>
      </c>
      <c r="AA34" s="504"/>
      <c r="AB34" s="504"/>
      <c r="AC34" s="505"/>
      <c r="AD34" s="420" t="s">
        <v>302</v>
      </c>
      <c r="AE34" s="420"/>
      <c r="AF34" s="420"/>
      <c r="AG34" s="420"/>
      <c r="AH34" s="94"/>
      <c r="AI34" s="94"/>
      <c r="AJ34" s="94"/>
      <c r="AK34" s="94"/>
      <c r="AL34" s="94"/>
      <c r="AM34" s="94"/>
      <c r="AN34" s="94"/>
      <c r="AO34" s="83"/>
      <c r="AP34" s="94"/>
    </row>
    <row r="35" spans="1:42" ht="30" customHeight="1" x14ac:dyDescent="0.25">
      <c r="A35" s="421" t="s">
        <v>161</v>
      </c>
      <c r="B35" s="421"/>
      <c r="C35" s="421"/>
      <c r="D35" s="421"/>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83"/>
      <c r="AI35" s="83"/>
      <c r="AJ35" s="83"/>
      <c r="AK35" s="83"/>
      <c r="AL35" s="83"/>
      <c r="AM35" s="83"/>
      <c r="AN35" s="83"/>
      <c r="AO35" s="83" t="s">
        <v>162</v>
      </c>
      <c r="AP35" s="83"/>
    </row>
    <row r="36" spans="1:42" ht="30" customHeight="1" x14ac:dyDescent="0.25">
      <c r="A36" s="552" t="s">
        <v>152</v>
      </c>
      <c r="B36" s="552"/>
      <c r="C36" s="552"/>
      <c r="D36" s="552"/>
      <c r="E36" s="552"/>
      <c r="F36" s="552"/>
      <c r="G36" s="552" t="s">
        <v>163</v>
      </c>
      <c r="H36" s="552"/>
      <c r="I36" s="552"/>
      <c r="J36" s="552"/>
      <c r="K36" s="552"/>
      <c r="L36" s="552"/>
      <c r="M36" s="553" t="s">
        <v>164</v>
      </c>
      <c r="N36" s="554"/>
      <c r="O36" s="554"/>
      <c r="P36" s="554"/>
      <c r="Q36" s="554"/>
      <c r="R36" s="554"/>
      <c r="S36" s="554"/>
      <c r="T36" s="554"/>
      <c r="U36" s="554"/>
      <c r="V36" s="555"/>
      <c r="W36" s="553" t="s">
        <v>165</v>
      </c>
      <c r="X36" s="554"/>
      <c r="Y36" s="554"/>
      <c r="Z36" s="554"/>
      <c r="AA36" s="555"/>
      <c r="AB36" s="427" t="str">
        <f>IF(X5="X","APOYO OFICINA ASESORA DE PLANEACIÓN","APOYO OFICINA DE CONTROL INTERNO")</f>
        <v>APOYO OFICINA DE CONTROL INTERNO</v>
      </c>
      <c r="AC36" s="427"/>
      <c r="AD36" s="427"/>
      <c r="AE36" s="427"/>
      <c r="AF36" s="427"/>
      <c r="AG36" s="427"/>
      <c r="AH36" s="60"/>
      <c r="AO36" s="83" t="s">
        <v>167</v>
      </c>
    </row>
    <row r="37" spans="1:42" ht="30" customHeight="1" x14ac:dyDescent="0.25">
      <c r="A37" s="95" t="s">
        <v>168</v>
      </c>
      <c r="B37" s="556" t="s">
        <v>303</v>
      </c>
      <c r="C37" s="557"/>
      <c r="D37" s="557"/>
      <c r="E37" s="557"/>
      <c r="F37" s="558"/>
      <c r="G37" s="96" t="s">
        <v>168</v>
      </c>
      <c r="H37" s="556" t="s">
        <v>304</v>
      </c>
      <c r="I37" s="557"/>
      <c r="J37" s="557"/>
      <c r="K37" s="557"/>
      <c r="L37" s="558"/>
      <c r="M37" s="96" t="s">
        <v>168</v>
      </c>
      <c r="N37" s="97"/>
      <c r="O37" s="559" t="s">
        <v>171</v>
      </c>
      <c r="P37" s="559"/>
      <c r="Q37" s="559"/>
      <c r="R37" s="559"/>
      <c r="S37" s="559"/>
      <c r="T37" s="559"/>
      <c r="U37" s="559"/>
      <c r="V37" s="560"/>
      <c r="W37" s="98" t="s">
        <v>168</v>
      </c>
      <c r="X37" s="556" t="s">
        <v>305</v>
      </c>
      <c r="Y37" s="557"/>
      <c r="Z37" s="557"/>
      <c r="AA37" s="558"/>
      <c r="AB37" s="98" t="s">
        <v>168</v>
      </c>
      <c r="AC37" s="561" t="s">
        <v>306</v>
      </c>
      <c r="AD37" s="561"/>
      <c r="AE37" s="561"/>
      <c r="AF37" s="561"/>
      <c r="AG37" s="561"/>
      <c r="AH37" s="99"/>
      <c r="AI37" s="99"/>
      <c r="AJ37" s="99"/>
      <c r="AK37" s="99"/>
      <c r="AL37" s="99"/>
      <c r="AM37" s="99"/>
      <c r="AN37" s="99"/>
      <c r="AO37" s="83" t="s">
        <v>173</v>
      </c>
      <c r="AP37" s="99"/>
    </row>
    <row r="38" spans="1:42" ht="30" customHeight="1" x14ac:dyDescent="0.25">
      <c r="A38" s="95" t="s">
        <v>174</v>
      </c>
      <c r="B38" s="556" t="s">
        <v>307</v>
      </c>
      <c r="C38" s="557"/>
      <c r="D38" s="557"/>
      <c r="E38" s="557"/>
      <c r="F38" s="558"/>
      <c r="G38" s="95" t="s">
        <v>174</v>
      </c>
      <c r="H38" s="417" t="s">
        <v>308</v>
      </c>
      <c r="I38" s="417"/>
      <c r="J38" s="417"/>
      <c r="K38" s="417"/>
      <c r="L38" s="417"/>
      <c r="M38" s="96" t="s">
        <v>174</v>
      </c>
      <c r="N38" s="100"/>
      <c r="O38" s="417" t="s">
        <v>309</v>
      </c>
      <c r="P38" s="417"/>
      <c r="Q38" s="417"/>
      <c r="R38" s="417"/>
      <c r="S38" s="417"/>
      <c r="T38" s="417"/>
      <c r="U38" s="417"/>
      <c r="V38" s="417"/>
      <c r="W38" s="95" t="s">
        <v>174</v>
      </c>
      <c r="X38" s="556" t="s">
        <v>310</v>
      </c>
      <c r="Y38" s="557"/>
      <c r="Z38" s="557"/>
      <c r="AA38" s="558"/>
      <c r="AB38" s="95" t="s">
        <v>174</v>
      </c>
      <c r="AC38" s="561" t="s">
        <v>311</v>
      </c>
      <c r="AD38" s="561"/>
      <c r="AE38" s="561"/>
      <c r="AF38" s="561"/>
      <c r="AG38" s="561"/>
      <c r="AH38" s="99"/>
      <c r="AI38" s="99"/>
      <c r="AJ38" s="99"/>
      <c r="AK38" s="99"/>
      <c r="AL38" s="99"/>
      <c r="AM38" s="99"/>
      <c r="AN38" s="99"/>
      <c r="AO38" s="83" t="s">
        <v>179</v>
      </c>
      <c r="AP38" s="99"/>
    </row>
  </sheetData>
  <mergeCells count="185">
    <mergeCell ref="B37:F37"/>
    <mergeCell ref="H37:L37"/>
    <mergeCell ref="O37:V37"/>
    <mergeCell ref="X37:AA37"/>
    <mergeCell ref="AC37:AG37"/>
    <mergeCell ref="B38:F38"/>
    <mergeCell ref="H38:L38"/>
    <mergeCell ref="O38:V38"/>
    <mergeCell ref="X38:AA38"/>
    <mergeCell ref="AC38:AG38"/>
    <mergeCell ref="A34:B34"/>
    <mergeCell ref="C34:Y34"/>
    <mergeCell ref="Z34:AC34"/>
    <mergeCell ref="AD34:AG34"/>
    <mergeCell ref="A35:AG35"/>
    <mergeCell ref="A36:F36"/>
    <mergeCell ref="G36:L36"/>
    <mergeCell ref="M36:V36"/>
    <mergeCell ref="W36:AA36"/>
    <mergeCell ref="AB36:AG36"/>
    <mergeCell ref="Z29:Z30"/>
    <mergeCell ref="A31:AG31"/>
    <mergeCell ref="A32:AG32"/>
    <mergeCell ref="A33:B33"/>
    <mergeCell ref="C33:Y33"/>
    <mergeCell ref="Z33:AC33"/>
    <mergeCell ref="AD33:AG33"/>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J24:J30"/>
    <mergeCell ref="K24:K30"/>
    <mergeCell ref="O24:O26"/>
    <mergeCell ref="P24:P30"/>
    <mergeCell ref="Q24:Q26"/>
    <mergeCell ref="R24:R26"/>
    <mergeCell ref="A24:A30"/>
    <mergeCell ref="B24:B30"/>
    <mergeCell ref="C24:C30"/>
    <mergeCell ref="D24:D30"/>
    <mergeCell ref="E24:E26"/>
    <mergeCell ref="F24:F30"/>
    <mergeCell ref="G24:G30"/>
    <mergeCell ref="H24:H30"/>
    <mergeCell ref="J17:J23"/>
    <mergeCell ref="E28:E30"/>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E21:E23"/>
    <mergeCell ref="Z22:Z23"/>
    <mergeCell ref="K17:K23"/>
    <mergeCell ref="R17:R1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A10:A16"/>
    <mergeCell ref="B10:B16"/>
    <mergeCell ref="C10:C16"/>
    <mergeCell ref="D10:D16"/>
    <mergeCell ref="E10:E12"/>
    <mergeCell ref="F10:F16"/>
    <mergeCell ref="G10:G16"/>
    <mergeCell ref="Q8:Q9"/>
    <mergeCell ref="R8:R9"/>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247" priority="21" operator="containsText" text="EXTREMO">
      <formula>NOT(ISERROR(SEARCH("EXTREMO",U10)))</formula>
    </cfRule>
    <cfRule type="containsText" dxfId="246" priority="22" operator="containsText" text="MODERADO">
      <formula>NOT(ISERROR(SEARCH("MODERADO",U10)))</formula>
    </cfRule>
    <cfRule type="containsText" dxfId="245" priority="23" operator="containsText" text="ALTO">
      <formula>NOT(ISERROR(SEARCH("ALTO",U10)))</formula>
    </cfRule>
    <cfRule type="containsText" dxfId="244" priority="24" operator="containsText" text="BAJO">
      <formula>NOT(ISERROR(SEARCH("BAJO",U10)))</formula>
    </cfRule>
  </conditionalFormatting>
  <conditionalFormatting sqref="J10:J16">
    <cfRule type="containsText" dxfId="243" priority="17" operator="containsText" text="EXTREMO">
      <formula>NOT(ISERROR(SEARCH("EXTREMO",J10)))</formula>
    </cfRule>
    <cfRule type="containsText" dxfId="242" priority="18" operator="containsText" text="ALTO">
      <formula>NOT(ISERROR(SEARCH("ALTO",J10)))</formula>
    </cfRule>
    <cfRule type="containsText" dxfId="241" priority="19" operator="containsText" text="MODERADO">
      <formula>NOT(ISERROR(SEARCH("MODERADO",J10)))</formula>
    </cfRule>
    <cfRule type="containsText" dxfId="240" priority="20" operator="containsText" text="BAJO">
      <formula>NOT(ISERROR(SEARCH("BAJO",J10)))</formula>
    </cfRule>
  </conditionalFormatting>
  <conditionalFormatting sqref="U17:U23">
    <cfRule type="containsText" dxfId="239" priority="13" operator="containsText" text="EXTREMO">
      <formula>NOT(ISERROR(SEARCH("EXTREMO",U17)))</formula>
    </cfRule>
    <cfRule type="containsText" dxfId="238" priority="14" operator="containsText" text="MODERADO">
      <formula>NOT(ISERROR(SEARCH("MODERADO",U17)))</formula>
    </cfRule>
    <cfRule type="containsText" dxfId="237" priority="15" operator="containsText" text="ALTO">
      <formula>NOT(ISERROR(SEARCH("ALTO",U17)))</formula>
    </cfRule>
    <cfRule type="containsText" dxfId="236" priority="16" operator="containsText" text="BAJO">
      <formula>NOT(ISERROR(SEARCH("BAJO",U17)))</formula>
    </cfRule>
  </conditionalFormatting>
  <conditionalFormatting sqref="J17:J23">
    <cfRule type="containsText" dxfId="235" priority="9" operator="containsText" text="EXTREMO">
      <formula>NOT(ISERROR(SEARCH("EXTREMO",J17)))</formula>
    </cfRule>
    <cfRule type="containsText" dxfId="234" priority="10" operator="containsText" text="ALTO">
      <formula>NOT(ISERROR(SEARCH("ALTO",J17)))</formula>
    </cfRule>
    <cfRule type="containsText" dxfId="233" priority="11" operator="containsText" text="MODERADO">
      <formula>NOT(ISERROR(SEARCH("MODERADO",J17)))</formula>
    </cfRule>
    <cfRule type="containsText" dxfId="232" priority="12" operator="containsText" text="BAJO">
      <formula>NOT(ISERROR(SEARCH("BAJO",J17)))</formula>
    </cfRule>
  </conditionalFormatting>
  <conditionalFormatting sqref="U24:U30">
    <cfRule type="containsText" dxfId="231" priority="5" operator="containsText" text="EXTREMO">
      <formula>NOT(ISERROR(SEARCH("EXTREMO",U24)))</formula>
    </cfRule>
    <cfRule type="containsText" dxfId="230" priority="6" operator="containsText" text="MODERADO">
      <formula>NOT(ISERROR(SEARCH("MODERADO",U24)))</formula>
    </cfRule>
    <cfRule type="containsText" dxfId="229" priority="7" operator="containsText" text="ALTO">
      <formula>NOT(ISERROR(SEARCH("ALTO",U24)))</formula>
    </cfRule>
    <cfRule type="containsText" dxfId="228" priority="8" operator="containsText" text="BAJO">
      <formula>NOT(ISERROR(SEARCH("BAJO",U24)))</formula>
    </cfRule>
  </conditionalFormatting>
  <conditionalFormatting sqref="J24:J30">
    <cfRule type="containsText" dxfId="227" priority="1" operator="containsText" text="EXTREMO">
      <formula>NOT(ISERROR(SEARCH("EXTREMO",J24)))</formula>
    </cfRule>
    <cfRule type="containsText" dxfId="226" priority="2" operator="containsText" text="ALTO">
      <formula>NOT(ISERROR(SEARCH("ALTO",J24)))</formula>
    </cfRule>
    <cfRule type="containsText" dxfId="225" priority="3" operator="containsText" text="MODERADO">
      <formula>NOT(ISERROR(SEARCH("MODERADO",J24)))</formula>
    </cfRule>
    <cfRule type="containsText" dxfId="224" priority="4" operator="containsText" text="BAJO">
      <formula>NOT(ISERROR(SEARCH("BAJO",J24)))</formula>
    </cfRule>
  </conditionalFormatting>
  <dataValidations count="15">
    <dataValidation type="list" allowBlank="1" showInputMessage="1" showErrorMessage="1" sqref="G10:G30" xr:uid="{40091DC0-9E55-4A6A-A807-9780FB11CF52}">
      <formula1>$AL$1:$AL$5</formula1>
    </dataValidation>
    <dataValidation type="list" allowBlank="1" showInputMessage="1" showErrorMessage="1" sqref="H10:H30" xr:uid="{1601E79B-1734-44EC-A089-DE83B4553C9B}">
      <formula1>$AL$10:$AL$12</formula1>
    </dataValidation>
    <dataValidation type="list" allowBlank="1" showInputMessage="1" showErrorMessage="1" sqref="M16 M23 M30" xr:uid="{423FABCA-9D65-422C-AE6B-53E726959DC3}">
      <formula1>$AH$7:$AJ$7</formula1>
    </dataValidation>
    <dataValidation type="list" allowBlank="1" showInputMessage="1" showErrorMessage="1" sqref="M10 M17 M24" xr:uid="{604C61FF-3F3B-467D-BAC4-6A167E7D9CD5}">
      <formula1>$AH$2:$AH$3</formula1>
    </dataValidation>
    <dataValidation type="list" allowBlank="1" showInputMessage="1" showErrorMessage="1" sqref="M11 M18 M25" xr:uid="{2F4E82C4-F5D7-4CF6-A62E-EAF5A59E41CA}">
      <formula1>$AH$4:$AI$4</formula1>
    </dataValidation>
    <dataValidation type="list" allowBlank="1" showInputMessage="1" showErrorMessage="1" sqref="M12 M19 M26" xr:uid="{D1545A2A-42E7-44EE-A9CD-E3BB342FCBC9}">
      <formula1>#REF!</formula1>
    </dataValidation>
    <dataValidation type="list" allowBlank="1" showInputMessage="1" showErrorMessage="1" sqref="M14 M21 M28" xr:uid="{151731C0-E528-4CDB-A675-21843BBA4DEF}">
      <formula1>$AH$5:$AI$5</formula1>
    </dataValidation>
    <dataValidation type="list" allowBlank="1" showInputMessage="1" showErrorMessage="1" sqref="M15 M22 M29" xr:uid="{9B154F96-CC13-45D3-A13B-ADFD04922472}">
      <formula1>$AH$6:$AI$6</formula1>
    </dataValidation>
    <dataValidation type="list" allowBlank="1" showInputMessage="1" showErrorMessage="1" sqref="P10 P17 P24" xr:uid="{A3E1305F-89A8-42D8-B573-D18691C1F9F6}">
      <formula1>$AH$8:$AJ$8</formula1>
    </dataValidation>
    <dataValidation type="list" allowBlank="1" showInputMessage="1" showErrorMessage="1" sqref="V10:V30" xr:uid="{5268BD70-9120-4337-97FB-AF521A6D40D1}">
      <formula1>$AI$12:$AK$12</formula1>
    </dataValidation>
    <dataValidation type="list" allowBlank="1" showInputMessage="1" showErrorMessage="1" sqref="D10:D30" xr:uid="{F66C4734-5619-46C5-A33A-A4629030E027}">
      <formula1>$AJ$13:$AK$13</formula1>
    </dataValidation>
    <dataValidation type="list" allowBlank="1" showInputMessage="1" showErrorMessage="1" sqref="T10 S10:S11 T17 S17:S18 T24 S24:S25" xr:uid="{A308B52A-A0E7-4186-9C3C-B3957D467288}">
      <formula1>$AH$13:$AH$15</formula1>
    </dataValidation>
    <dataValidation type="list" allowBlank="1" showInputMessage="1" showErrorMessage="1" sqref="AA10:AA30" xr:uid="{9DA45286-A3C7-47FB-BD42-E31D150A821F}">
      <formula1>$AN$10:$AN$11</formula1>
    </dataValidation>
    <dataValidation type="list" allowBlank="1" showInputMessage="1" showErrorMessage="1" sqref="M13 M20 M27" xr:uid="{8DC3FAF5-CFA9-4EFF-8633-B21C9B35EAEF}">
      <formula1>$AJ$14:$AL$14</formula1>
    </dataValidation>
    <dataValidation type="list" allowBlank="1" showInputMessage="1" showErrorMessage="1" sqref="U10:U30" xr:uid="{E054F1A9-0647-4A5D-BD2F-C31B244DBDE1}">
      <formula1>$AO$8:$AO$44</formula1>
    </dataValidation>
  </dataValidations>
  <pageMargins left="0.70866141732283472" right="0.70866141732283472" top="0.74803149606299213" bottom="0.74803149606299213" header="0.31496062992125984" footer="0.31496062992125984"/>
  <pageSetup paperSize="5"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0582-0702-414B-A27E-35A31925C5A9}">
  <dimension ref="A1:AQ47"/>
  <sheetViews>
    <sheetView topLeftCell="AE22" zoomScale="85" zoomScaleNormal="85" zoomScaleSheetLayoutView="78" workbookViewId="0">
      <selection activeCell="AS33" sqref="AS33"/>
    </sheetView>
  </sheetViews>
  <sheetFormatPr baseColWidth="10" defaultColWidth="11.42578125" defaultRowHeight="15" x14ac:dyDescent="0.25"/>
  <cols>
    <col min="1" max="1" width="33.140625" style="82" customWidth="1"/>
    <col min="2" max="2" width="21" style="82" customWidth="1"/>
    <col min="3" max="3" width="20.5703125" style="82" customWidth="1"/>
    <col min="4" max="4" width="22" style="101" customWidth="1"/>
    <col min="5" max="5" width="32.5703125" style="82" customWidth="1"/>
    <col min="6" max="6" width="21.140625" style="82" customWidth="1"/>
    <col min="7" max="8" width="20.85546875" style="82" customWidth="1"/>
    <col min="9" max="9" width="20.85546875" style="82" hidden="1" customWidth="1"/>
    <col min="10" max="10" width="25.42578125" style="82" customWidth="1"/>
    <col min="11" max="11" width="31" style="82" customWidth="1"/>
    <col min="12" max="12" width="53.85546875" style="113" customWidth="1"/>
    <col min="13" max="13" width="38.42578125" style="82" customWidth="1"/>
    <col min="14" max="14" width="0" style="82" hidden="1" customWidth="1"/>
    <col min="15" max="17" width="17.42578125" style="82" customWidth="1"/>
    <col min="18" max="18" width="19.85546875" style="82" customWidth="1"/>
    <col min="19" max="20" width="25.140625" style="82" customWidth="1"/>
    <col min="21" max="21" width="22.140625" style="82" customWidth="1"/>
    <col min="22" max="22" width="16.5703125" style="82" customWidth="1"/>
    <col min="23" max="23" width="25.42578125" style="82" customWidth="1"/>
    <col min="24" max="24" width="38.140625" style="82" customWidth="1"/>
    <col min="25" max="25" width="27.85546875" style="82" customWidth="1"/>
    <col min="26" max="26" width="25.42578125" style="82" customWidth="1"/>
    <col min="27" max="27" width="22.140625" style="101" customWidth="1"/>
    <col min="28" max="28" width="25.42578125" style="82" customWidth="1"/>
    <col min="29" max="29" width="15.140625" style="82" customWidth="1"/>
    <col min="30" max="30" width="59.5703125" style="82" customWidth="1"/>
    <col min="31" max="31" width="25.42578125" style="82" customWidth="1"/>
    <col min="32" max="32" width="32.85546875" style="82" customWidth="1"/>
    <col min="33" max="33" width="39.85546875" style="82" customWidth="1"/>
    <col min="34" max="41" width="11.42578125" style="82" hidden="1" customWidth="1"/>
    <col min="42" max="42" width="0" style="82" hidden="1" customWidth="1"/>
    <col min="43" max="16384" width="11.42578125" style="82"/>
  </cols>
  <sheetData>
    <row r="1" spans="1:42" ht="27" customHeight="1" x14ac:dyDescent="0.25">
      <c r="A1" s="422"/>
      <c r="B1" s="516" t="s">
        <v>0</v>
      </c>
      <c r="C1" s="517"/>
      <c r="D1" s="517"/>
      <c r="E1" s="518"/>
      <c r="F1" s="516" t="s">
        <v>1</v>
      </c>
      <c r="G1" s="517"/>
      <c r="H1" s="517"/>
      <c r="I1" s="517"/>
      <c r="J1" s="517"/>
      <c r="K1" s="517"/>
      <c r="L1" s="517"/>
      <c r="M1" s="517"/>
      <c r="N1" s="517"/>
      <c r="O1" s="517"/>
      <c r="P1" s="517"/>
      <c r="Q1" s="517"/>
      <c r="R1" s="517"/>
      <c r="S1" s="517"/>
      <c r="T1" s="517"/>
      <c r="U1" s="517"/>
      <c r="V1" s="517"/>
      <c r="W1" s="517"/>
      <c r="X1" s="517"/>
      <c r="Y1" s="517"/>
      <c r="Z1" s="517"/>
      <c r="AA1" s="517"/>
      <c r="AB1" s="517"/>
      <c r="AC1" s="518"/>
      <c r="AD1" s="507" t="s">
        <v>2</v>
      </c>
      <c r="AE1" s="508"/>
      <c r="AF1" s="507" t="s">
        <v>3</v>
      </c>
      <c r="AG1" s="508"/>
      <c r="AH1" s="83"/>
      <c r="AI1" s="83"/>
      <c r="AJ1" s="83"/>
      <c r="AK1" s="83" t="s">
        <v>4</v>
      </c>
      <c r="AL1" s="83" t="s">
        <v>5</v>
      </c>
      <c r="AM1" s="83"/>
      <c r="AN1" s="83" t="s">
        <v>6</v>
      </c>
      <c r="AO1" s="83"/>
      <c r="AP1" s="83"/>
    </row>
    <row r="2" spans="1:42" ht="27" customHeight="1" x14ac:dyDescent="0.25">
      <c r="A2" s="422"/>
      <c r="B2" s="519"/>
      <c r="C2" s="520"/>
      <c r="D2" s="520"/>
      <c r="E2" s="521"/>
      <c r="F2" s="519"/>
      <c r="G2" s="520"/>
      <c r="H2" s="520"/>
      <c r="I2" s="520"/>
      <c r="J2" s="520"/>
      <c r="K2" s="520"/>
      <c r="L2" s="520"/>
      <c r="M2" s="520"/>
      <c r="N2" s="520"/>
      <c r="O2" s="520"/>
      <c r="P2" s="520"/>
      <c r="Q2" s="520"/>
      <c r="R2" s="520"/>
      <c r="S2" s="520"/>
      <c r="T2" s="520"/>
      <c r="U2" s="520"/>
      <c r="V2" s="520"/>
      <c r="W2" s="520"/>
      <c r="X2" s="520"/>
      <c r="Y2" s="520"/>
      <c r="Z2" s="520"/>
      <c r="AA2" s="520"/>
      <c r="AB2" s="520"/>
      <c r="AC2" s="521"/>
      <c r="AD2" s="507" t="s">
        <v>7</v>
      </c>
      <c r="AE2" s="508"/>
      <c r="AF2" s="522" t="s">
        <v>8</v>
      </c>
      <c r="AG2" s="523"/>
      <c r="AH2" s="83" t="s">
        <v>9</v>
      </c>
      <c r="AI2" s="83" t="s">
        <v>10</v>
      </c>
      <c r="AJ2" s="83"/>
      <c r="AK2" s="83"/>
      <c r="AL2" s="83" t="s">
        <v>11</v>
      </c>
      <c r="AM2" s="83"/>
      <c r="AN2" s="83" t="s">
        <v>12</v>
      </c>
      <c r="AO2" s="83"/>
      <c r="AP2" s="83"/>
    </row>
    <row r="3" spans="1:42" ht="27" customHeight="1" x14ac:dyDescent="0.25">
      <c r="A3" s="422"/>
      <c r="B3" s="516" t="s">
        <v>13</v>
      </c>
      <c r="C3" s="517"/>
      <c r="D3" s="517"/>
      <c r="E3" s="518"/>
      <c r="F3" s="516" t="s">
        <v>14</v>
      </c>
      <c r="G3" s="517"/>
      <c r="H3" s="517"/>
      <c r="I3" s="517"/>
      <c r="J3" s="517"/>
      <c r="K3" s="517"/>
      <c r="L3" s="517"/>
      <c r="M3" s="517"/>
      <c r="N3" s="517"/>
      <c r="O3" s="517"/>
      <c r="P3" s="517"/>
      <c r="Q3" s="517"/>
      <c r="R3" s="517"/>
      <c r="S3" s="517"/>
      <c r="T3" s="517"/>
      <c r="U3" s="517"/>
      <c r="V3" s="517"/>
      <c r="W3" s="517"/>
      <c r="X3" s="517"/>
      <c r="Y3" s="517"/>
      <c r="Z3" s="517"/>
      <c r="AA3" s="517"/>
      <c r="AB3" s="517"/>
      <c r="AC3" s="518"/>
      <c r="AD3" s="507" t="s">
        <v>15</v>
      </c>
      <c r="AE3" s="508"/>
      <c r="AF3" s="507" t="s">
        <v>16</v>
      </c>
      <c r="AG3" s="508"/>
      <c r="AH3" s="83" t="s">
        <v>17</v>
      </c>
      <c r="AI3" s="83" t="s">
        <v>18</v>
      </c>
      <c r="AJ3" s="83"/>
      <c r="AK3" s="83"/>
      <c r="AL3" s="83" t="s">
        <v>19</v>
      </c>
      <c r="AM3" s="83"/>
      <c r="AN3" s="83" t="s">
        <v>20</v>
      </c>
      <c r="AO3" s="83"/>
      <c r="AP3" s="83"/>
    </row>
    <row r="4" spans="1:42" ht="27" customHeight="1" x14ac:dyDescent="0.25">
      <c r="A4" s="422"/>
      <c r="B4" s="519"/>
      <c r="C4" s="520"/>
      <c r="D4" s="520"/>
      <c r="E4" s="521"/>
      <c r="F4" s="519"/>
      <c r="G4" s="520"/>
      <c r="H4" s="520"/>
      <c r="I4" s="520"/>
      <c r="J4" s="520"/>
      <c r="K4" s="520"/>
      <c r="L4" s="520"/>
      <c r="M4" s="520"/>
      <c r="N4" s="520"/>
      <c r="O4" s="520"/>
      <c r="P4" s="520"/>
      <c r="Q4" s="520"/>
      <c r="R4" s="520"/>
      <c r="S4" s="520"/>
      <c r="T4" s="520"/>
      <c r="U4" s="520"/>
      <c r="V4" s="520"/>
      <c r="W4" s="520"/>
      <c r="X4" s="520"/>
      <c r="Y4" s="520"/>
      <c r="Z4" s="520"/>
      <c r="AA4" s="520"/>
      <c r="AB4" s="520"/>
      <c r="AC4" s="521"/>
      <c r="AD4" s="507" t="s">
        <v>21</v>
      </c>
      <c r="AE4" s="508"/>
      <c r="AF4" s="509">
        <v>43846</v>
      </c>
      <c r="AG4" s="508"/>
      <c r="AH4" s="83" t="s">
        <v>22</v>
      </c>
      <c r="AI4" s="83" t="s">
        <v>23</v>
      </c>
      <c r="AJ4" s="83"/>
      <c r="AK4" s="83" t="s">
        <v>24</v>
      </c>
      <c r="AL4" s="83" t="s">
        <v>25</v>
      </c>
      <c r="AM4" s="83"/>
      <c r="AN4" s="83" t="s">
        <v>26</v>
      </c>
      <c r="AO4" s="83"/>
      <c r="AP4" s="83"/>
    </row>
    <row r="5" spans="1:42" ht="45" x14ac:dyDescent="0.25">
      <c r="A5" s="510" t="s">
        <v>27</v>
      </c>
      <c r="B5" s="510"/>
      <c r="C5" s="562">
        <v>43851</v>
      </c>
      <c r="D5" s="563"/>
      <c r="E5" s="563"/>
      <c r="F5" s="563"/>
      <c r="G5" s="564"/>
      <c r="H5" s="565"/>
      <c r="I5" s="565"/>
      <c r="J5" s="565"/>
      <c r="K5" s="565"/>
      <c r="L5" s="566"/>
      <c r="M5" s="567" t="s">
        <v>312</v>
      </c>
      <c r="N5" s="568"/>
      <c r="O5" s="568"/>
      <c r="P5" s="568"/>
      <c r="Q5" s="568"/>
      <c r="R5" s="568"/>
      <c r="S5" s="568"/>
      <c r="T5" s="568"/>
      <c r="U5" s="568"/>
      <c r="V5" s="569"/>
      <c r="W5" s="69" t="s">
        <v>29</v>
      </c>
      <c r="X5" s="103"/>
      <c r="Y5" s="104" t="s">
        <v>30</v>
      </c>
      <c r="Z5" s="570" t="s">
        <v>31</v>
      </c>
      <c r="AA5" s="571"/>
      <c r="AB5" s="69" t="s">
        <v>32</v>
      </c>
      <c r="AC5" s="86"/>
      <c r="AD5" s="105" t="s">
        <v>33</v>
      </c>
      <c r="AE5" s="106"/>
      <c r="AF5" s="513"/>
      <c r="AG5" s="513"/>
      <c r="AH5" s="88" t="s">
        <v>34</v>
      </c>
      <c r="AI5" s="88" t="s">
        <v>35</v>
      </c>
      <c r="AJ5" s="88" t="s">
        <v>36</v>
      </c>
      <c r="AK5" s="88"/>
      <c r="AL5" s="88" t="s">
        <v>37</v>
      </c>
      <c r="AM5" s="88"/>
      <c r="AN5" s="88" t="s">
        <v>38</v>
      </c>
      <c r="AO5" s="88"/>
      <c r="AP5" s="88"/>
    </row>
    <row r="6" spans="1:42" ht="21.75" customHeight="1" x14ac:dyDescent="0.25">
      <c r="A6" s="399" t="s">
        <v>39</v>
      </c>
      <c r="B6" s="399"/>
      <c r="C6" s="399"/>
      <c r="D6" s="399"/>
      <c r="E6" s="399"/>
      <c r="F6" s="399"/>
      <c r="G6" s="572" t="s">
        <v>40</v>
      </c>
      <c r="H6" s="573"/>
      <c r="I6" s="573"/>
      <c r="J6" s="573"/>
      <c r="K6" s="573"/>
      <c r="L6" s="573"/>
      <c r="M6" s="573"/>
      <c r="N6" s="573"/>
      <c r="O6" s="573"/>
      <c r="P6" s="573"/>
      <c r="Q6" s="573"/>
      <c r="R6" s="573"/>
      <c r="S6" s="573"/>
      <c r="T6" s="573"/>
      <c r="U6" s="573"/>
      <c r="V6" s="573"/>
      <c r="W6" s="573"/>
      <c r="X6" s="574"/>
      <c r="Y6" s="573"/>
      <c r="Z6" s="573"/>
      <c r="AA6" s="573"/>
      <c r="AB6" s="575"/>
      <c r="AC6" s="451" t="s">
        <v>41</v>
      </c>
      <c r="AD6" s="576" t="s">
        <v>42</v>
      </c>
      <c r="AE6" s="577"/>
      <c r="AF6" s="577"/>
      <c r="AG6" s="577"/>
      <c r="AH6" s="83" t="s">
        <v>43</v>
      </c>
      <c r="AI6" s="83" t="s">
        <v>44</v>
      </c>
      <c r="AJ6" s="83"/>
      <c r="AK6" s="83"/>
      <c r="AL6" s="83"/>
      <c r="AM6" s="83"/>
      <c r="AN6" s="83" t="s">
        <v>45</v>
      </c>
      <c r="AO6" s="83"/>
      <c r="AP6" s="83"/>
    </row>
    <row r="7" spans="1:42" ht="25.5" x14ac:dyDescent="0.25">
      <c r="A7" s="399" t="s">
        <v>46</v>
      </c>
      <c r="B7" s="451" t="s">
        <v>47</v>
      </c>
      <c r="C7" s="399" t="s">
        <v>48</v>
      </c>
      <c r="D7" s="399" t="s">
        <v>6</v>
      </c>
      <c r="E7" s="399" t="s">
        <v>49</v>
      </c>
      <c r="F7" s="399" t="s">
        <v>50</v>
      </c>
      <c r="G7" s="399" t="s">
        <v>51</v>
      </c>
      <c r="H7" s="399"/>
      <c r="I7" s="399"/>
      <c r="J7" s="399"/>
      <c r="K7" s="572" t="s">
        <v>52</v>
      </c>
      <c r="L7" s="573"/>
      <c r="M7" s="573"/>
      <c r="N7" s="573"/>
      <c r="O7" s="573"/>
      <c r="P7" s="573"/>
      <c r="Q7" s="573"/>
      <c r="R7" s="573"/>
      <c r="S7" s="573"/>
      <c r="T7" s="575"/>
      <c r="U7" s="572" t="s">
        <v>53</v>
      </c>
      <c r="V7" s="573"/>
      <c r="W7" s="573"/>
      <c r="X7" s="573"/>
      <c r="Y7" s="573"/>
      <c r="Z7" s="573"/>
      <c r="AA7" s="573"/>
      <c r="AB7" s="575"/>
      <c r="AC7" s="452"/>
      <c r="AD7" s="576"/>
      <c r="AE7" s="577"/>
      <c r="AF7" s="577"/>
      <c r="AG7" s="577"/>
      <c r="AH7" s="83" t="s">
        <v>54</v>
      </c>
      <c r="AI7" s="83" t="s">
        <v>55</v>
      </c>
      <c r="AJ7" s="83" t="s">
        <v>56</v>
      </c>
      <c r="AK7" s="89"/>
      <c r="AL7" s="89"/>
      <c r="AM7" s="89"/>
      <c r="AN7" s="89"/>
      <c r="AO7" s="89"/>
      <c r="AP7" s="89"/>
    </row>
    <row r="8" spans="1:42" ht="24" customHeight="1" x14ac:dyDescent="0.25">
      <c r="A8" s="399"/>
      <c r="B8" s="452"/>
      <c r="C8" s="399"/>
      <c r="D8" s="399"/>
      <c r="E8" s="399"/>
      <c r="F8" s="399"/>
      <c r="G8" s="455" t="s">
        <v>57</v>
      </c>
      <c r="H8" s="455"/>
      <c r="I8" s="455"/>
      <c r="J8" s="455"/>
      <c r="K8" s="453" t="s">
        <v>58</v>
      </c>
      <c r="L8" s="399" t="s">
        <v>59</v>
      </c>
      <c r="M8" s="399" t="s">
        <v>60</v>
      </c>
      <c r="N8" s="451" t="s">
        <v>61</v>
      </c>
      <c r="O8" s="399" t="s">
        <v>62</v>
      </c>
      <c r="P8" s="452" t="s">
        <v>63</v>
      </c>
      <c r="Q8" s="451" t="s">
        <v>64</v>
      </c>
      <c r="R8" s="399" t="s">
        <v>65</v>
      </c>
      <c r="S8" s="451" t="s">
        <v>66</v>
      </c>
      <c r="T8" s="451" t="s">
        <v>67</v>
      </c>
      <c r="U8" s="454" t="s">
        <v>68</v>
      </c>
      <c r="V8" s="399" t="s">
        <v>69</v>
      </c>
      <c r="W8" s="453" t="s">
        <v>70</v>
      </c>
      <c r="X8" s="451" t="s">
        <v>71</v>
      </c>
      <c r="Y8" s="399" t="s">
        <v>72</v>
      </c>
      <c r="Z8" s="399"/>
      <c r="AA8" s="399"/>
      <c r="AB8" s="399"/>
      <c r="AC8" s="452"/>
      <c r="AD8" s="578"/>
      <c r="AE8" s="574"/>
      <c r="AF8" s="574"/>
      <c r="AG8" s="574"/>
      <c r="AH8" s="89" t="s">
        <v>73</v>
      </c>
      <c r="AI8" s="89" t="s">
        <v>74</v>
      </c>
      <c r="AJ8" s="89" t="s">
        <v>75</v>
      </c>
      <c r="AK8" s="89"/>
      <c r="AL8" s="89" t="s">
        <v>76</v>
      </c>
      <c r="AM8" s="89"/>
      <c r="AN8" s="89"/>
      <c r="AO8" s="83" t="s">
        <v>77</v>
      </c>
      <c r="AP8" s="89"/>
    </row>
    <row r="9" spans="1:42" ht="54.75" customHeight="1" x14ac:dyDescent="0.25">
      <c r="A9" s="451"/>
      <c r="B9" s="455"/>
      <c r="C9" s="451"/>
      <c r="D9" s="451"/>
      <c r="E9" s="451"/>
      <c r="F9" s="451"/>
      <c r="G9" s="107" t="s">
        <v>78</v>
      </c>
      <c r="H9" s="107" t="s">
        <v>4</v>
      </c>
      <c r="I9" s="107"/>
      <c r="J9" s="10" t="s">
        <v>79</v>
      </c>
      <c r="K9" s="454"/>
      <c r="L9" s="399"/>
      <c r="M9" s="399"/>
      <c r="N9" s="455"/>
      <c r="O9" s="399"/>
      <c r="P9" s="455"/>
      <c r="Q9" s="455"/>
      <c r="R9" s="399"/>
      <c r="S9" s="455"/>
      <c r="T9" s="455"/>
      <c r="U9" s="400"/>
      <c r="V9" s="399"/>
      <c r="W9" s="454"/>
      <c r="X9" s="455"/>
      <c r="Y9" s="48" t="s">
        <v>80</v>
      </c>
      <c r="Z9" s="48" t="s">
        <v>81</v>
      </c>
      <c r="AA9" s="48" t="s">
        <v>82</v>
      </c>
      <c r="AB9" s="48" t="s">
        <v>83</v>
      </c>
      <c r="AC9" s="455"/>
      <c r="AD9" s="50" t="s">
        <v>84</v>
      </c>
      <c r="AE9" s="50" t="s">
        <v>85</v>
      </c>
      <c r="AF9" s="50" t="s">
        <v>86</v>
      </c>
      <c r="AG9" s="48" t="s">
        <v>87</v>
      </c>
      <c r="AH9" s="89" t="s">
        <v>88</v>
      </c>
      <c r="AI9" s="89" t="s">
        <v>18</v>
      </c>
      <c r="AJ9" s="89"/>
      <c r="AK9" s="89"/>
      <c r="AL9" s="89" t="s">
        <v>89</v>
      </c>
      <c r="AM9" s="89"/>
      <c r="AN9" s="89"/>
      <c r="AO9" s="83" t="s">
        <v>90</v>
      </c>
      <c r="AP9" s="89"/>
    </row>
    <row r="10" spans="1:42" ht="30" customHeight="1" x14ac:dyDescent="0.25">
      <c r="A10" s="579" t="s">
        <v>313</v>
      </c>
      <c r="B10" s="506" t="s">
        <v>314</v>
      </c>
      <c r="C10" s="402" t="s">
        <v>315</v>
      </c>
      <c r="D10" s="404" t="s">
        <v>94</v>
      </c>
      <c r="E10" s="457" t="s">
        <v>316</v>
      </c>
      <c r="F10" s="402" t="s">
        <v>317</v>
      </c>
      <c r="G10" s="406" t="s">
        <v>25</v>
      </c>
      <c r="H10" s="406" t="s">
        <v>24</v>
      </c>
      <c r="I10" s="52" t="str">
        <f>CONCATENATE(G10,H10)</f>
        <v>PROBABLEMODERADO</v>
      </c>
      <c r="J10" s="601" t="str">
        <f>I11</f>
        <v>5. ALTO</v>
      </c>
      <c r="K10" s="408" t="s">
        <v>318</v>
      </c>
      <c r="L10" s="17" t="s">
        <v>99</v>
      </c>
      <c r="M10" s="53" t="s">
        <v>9</v>
      </c>
      <c r="N10" s="108">
        <f>IF(M10="ASIGNADO",15,IF(M10="NO ASIGNADO",0,""))</f>
        <v>15</v>
      </c>
      <c r="O10" s="488">
        <f>SUM(N10:N16)</f>
        <v>95</v>
      </c>
      <c r="P10" s="333" t="s">
        <v>73</v>
      </c>
      <c r="Q10" s="536">
        <f>IF(Q13="DÉBIL",0,IF(Q13="MODERADO",50,IF(Q13="FUERTE",100,"")))</f>
        <v>50</v>
      </c>
      <c r="R10" s="595"/>
      <c r="S10" s="416" t="s">
        <v>100</v>
      </c>
      <c r="T10" s="416" t="s">
        <v>100</v>
      </c>
      <c r="U10" s="404" t="s">
        <v>162</v>
      </c>
      <c r="V10" s="501" t="s">
        <v>125</v>
      </c>
      <c r="W10" s="597" t="s">
        <v>290</v>
      </c>
      <c r="X10" s="317" t="s">
        <v>319</v>
      </c>
      <c r="Y10" s="323" t="s">
        <v>320</v>
      </c>
      <c r="Z10" s="457" t="s">
        <v>189</v>
      </c>
      <c r="AA10" s="591" t="s">
        <v>106</v>
      </c>
      <c r="AB10" s="317" t="s">
        <v>321</v>
      </c>
      <c r="AC10" s="594">
        <v>44316</v>
      </c>
      <c r="AD10" s="317" t="s">
        <v>322</v>
      </c>
      <c r="AE10" s="524" t="s">
        <v>323</v>
      </c>
      <c r="AF10" s="317" t="s">
        <v>324</v>
      </c>
      <c r="AG10" s="584" t="s">
        <v>325</v>
      </c>
      <c r="AH10" s="83" t="s">
        <v>112</v>
      </c>
      <c r="AI10" s="83" t="s">
        <v>113</v>
      </c>
      <c r="AJ10" s="83" t="s">
        <v>24</v>
      </c>
      <c r="AK10" s="83" t="s">
        <v>77</v>
      </c>
      <c r="AL10" s="83" t="s">
        <v>24</v>
      </c>
      <c r="AM10" s="83"/>
      <c r="AN10" s="83" t="s">
        <v>106</v>
      </c>
      <c r="AO10" s="83" t="s">
        <v>114</v>
      </c>
      <c r="AP10" s="83"/>
    </row>
    <row r="11" spans="1:42" ht="30" customHeight="1" x14ac:dyDescent="0.25">
      <c r="A11" s="580"/>
      <c r="B11" s="581"/>
      <c r="C11" s="402"/>
      <c r="D11" s="404"/>
      <c r="E11" s="460"/>
      <c r="F11" s="402"/>
      <c r="G11" s="406"/>
      <c r="H11" s="406"/>
      <c r="I11" s="52"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5. ALTO</v>
      </c>
      <c r="J11" s="602"/>
      <c r="K11" s="408"/>
      <c r="L11" s="21" t="s">
        <v>115</v>
      </c>
      <c r="M11" s="54" t="s">
        <v>22</v>
      </c>
      <c r="N11" s="109">
        <f>IF(M11="ADECUADO",15,IF(M11="INADECUADO",0,""))</f>
        <v>15</v>
      </c>
      <c r="O11" s="489"/>
      <c r="P11" s="334"/>
      <c r="Q11" s="536"/>
      <c r="R11" s="596"/>
      <c r="S11" s="416"/>
      <c r="T11" s="416"/>
      <c r="U11" s="404"/>
      <c r="V11" s="502"/>
      <c r="W11" s="597"/>
      <c r="X11" s="317"/>
      <c r="Y11" s="589"/>
      <c r="Z11" s="460"/>
      <c r="AA11" s="592"/>
      <c r="AB11" s="317"/>
      <c r="AC11" s="338"/>
      <c r="AD11" s="317"/>
      <c r="AE11" s="524"/>
      <c r="AF11" s="317"/>
      <c r="AG11" s="585"/>
      <c r="AH11" s="83" t="s">
        <v>100</v>
      </c>
      <c r="AI11" s="83" t="s">
        <v>116</v>
      </c>
      <c r="AJ11" s="83"/>
      <c r="AK11" s="83"/>
      <c r="AL11" s="83" t="s">
        <v>97</v>
      </c>
      <c r="AM11" s="83"/>
      <c r="AN11" s="83" t="s">
        <v>117</v>
      </c>
      <c r="AO11" s="83" t="s">
        <v>118</v>
      </c>
      <c r="AP11" s="83"/>
    </row>
    <row r="12" spans="1:42" ht="30" customHeight="1" x14ac:dyDescent="0.25">
      <c r="A12" s="580"/>
      <c r="B12" s="581"/>
      <c r="C12" s="402"/>
      <c r="D12" s="404"/>
      <c r="E12" s="461"/>
      <c r="F12" s="402"/>
      <c r="G12" s="406"/>
      <c r="H12" s="406"/>
      <c r="I12" s="52"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602"/>
      <c r="K12" s="408"/>
      <c r="L12" s="24" t="s">
        <v>119</v>
      </c>
      <c r="M12" s="54" t="s">
        <v>120</v>
      </c>
      <c r="N12" s="109">
        <f>IF(M12="OPORTUNA",15,IF(M12="INOPORTUNA",0,""))</f>
        <v>15</v>
      </c>
      <c r="O12" s="489"/>
      <c r="P12" s="334"/>
      <c r="Q12" s="536"/>
      <c r="R12" s="596"/>
      <c r="S12" s="25" t="s">
        <v>121</v>
      </c>
      <c r="T12" s="25" t="s">
        <v>122</v>
      </c>
      <c r="U12" s="404"/>
      <c r="V12" s="502"/>
      <c r="W12" s="597"/>
      <c r="X12" s="317"/>
      <c r="Y12" s="589"/>
      <c r="Z12" s="460"/>
      <c r="AA12" s="592"/>
      <c r="AB12" s="317"/>
      <c r="AC12" s="338"/>
      <c r="AD12" s="317"/>
      <c r="AE12" s="524"/>
      <c r="AF12" s="317"/>
      <c r="AG12" s="585"/>
      <c r="AH12" s="83" t="s">
        <v>102</v>
      </c>
      <c r="AI12" s="83" t="s">
        <v>123</v>
      </c>
      <c r="AJ12" s="83" t="s">
        <v>124</v>
      </c>
      <c r="AK12" s="83" t="s">
        <v>125</v>
      </c>
      <c r="AL12" s="83" t="s">
        <v>126</v>
      </c>
      <c r="AM12" s="83"/>
      <c r="AN12" s="83"/>
      <c r="AO12" s="83" t="s">
        <v>127</v>
      </c>
      <c r="AP12" s="83"/>
    </row>
    <row r="13" spans="1:42" ht="30" customHeight="1" x14ac:dyDescent="0.25">
      <c r="A13" s="580"/>
      <c r="B13" s="581"/>
      <c r="C13" s="402"/>
      <c r="D13" s="404"/>
      <c r="E13" s="78" t="s">
        <v>128</v>
      </c>
      <c r="F13" s="402"/>
      <c r="G13" s="406"/>
      <c r="H13" s="406"/>
      <c r="I13" s="52"/>
      <c r="J13" s="602"/>
      <c r="K13" s="408"/>
      <c r="L13" s="21" t="s">
        <v>129</v>
      </c>
      <c r="M13" s="54" t="s">
        <v>138</v>
      </c>
      <c r="N13" s="109">
        <f>IF(M13="PREVENIR",15,IF(M13="DETECTAR",10,IF(M13="NO ES UN CONTROL",0,"")))</f>
        <v>10</v>
      </c>
      <c r="O13" s="462" t="str">
        <f>IF(O10&lt;86,"DÉBIL",IF(O10&lt;96,"MODERADO",IF(O10&lt;101,"FUERTE","")))</f>
        <v>MODERADO</v>
      </c>
      <c r="P13" s="334"/>
      <c r="Q13" s="424" t="str">
        <f>IF(AND(O13="FUERTE",P10="FUERTE (SIEMPRE SE EJECUTA)"),"FUERTE",IF(OR(O13="DÉBIL",P10="DÉBIL (NO SE EJECUTA)"),"DÉBIL",IF(OR(O13="MODERADO",P10="MODERADO (ALGUNAS VECES)"),"MODERADO")))</f>
        <v>MODERADO</v>
      </c>
      <c r="R13" s="465" t="str">
        <f>IF(AND(O13="FUERTE",P10="FUERTE (SIEMPRE SE EJECUTA)"),"NO","SÍ")</f>
        <v>SÍ</v>
      </c>
      <c r="S13"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404"/>
      <c r="V13" s="502"/>
      <c r="W13" s="597"/>
      <c r="X13" s="317"/>
      <c r="Y13" s="589"/>
      <c r="Z13" s="461"/>
      <c r="AA13" s="592"/>
      <c r="AB13" s="317"/>
      <c r="AC13" s="338"/>
      <c r="AD13" s="317"/>
      <c r="AE13" s="524"/>
      <c r="AF13" s="587" t="s">
        <v>326</v>
      </c>
      <c r="AG13" s="585"/>
      <c r="AH13" s="83" t="s">
        <v>100</v>
      </c>
      <c r="AI13" s="83"/>
      <c r="AJ13" s="83" t="s">
        <v>94</v>
      </c>
      <c r="AK13" s="83" t="s">
        <v>132</v>
      </c>
      <c r="AL13" s="83"/>
      <c r="AM13" s="83"/>
      <c r="AN13" s="83"/>
      <c r="AO13" s="83" t="s">
        <v>133</v>
      </c>
      <c r="AP13" s="83"/>
    </row>
    <row r="14" spans="1:42" ht="70.5" customHeight="1" x14ac:dyDescent="0.25">
      <c r="A14" s="580"/>
      <c r="B14" s="581"/>
      <c r="C14" s="402"/>
      <c r="D14" s="404"/>
      <c r="E14" s="599" t="s">
        <v>327</v>
      </c>
      <c r="F14" s="402"/>
      <c r="G14" s="406"/>
      <c r="H14" s="406"/>
      <c r="I14" s="52"/>
      <c r="J14" s="602"/>
      <c r="K14" s="408"/>
      <c r="L14" s="21" t="s">
        <v>135</v>
      </c>
      <c r="M14" s="54" t="s">
        <v>34</v>
      </c>
      <c r="N14" s="109">
        <f>IF(M14="CONFIABLE",15,IF(M14="NO CONFIABLE",0,""))</f>
        <v>15</v>
      </c>
      <c r="O14" s="463"/>
      <c r="P14" s="334"/>
      <c r="Q14" s="424"/>
      <c r="R14" s="465"/>
      <c r="S14" s="411"/>
      <c r="T14" s="468"/>
      <c r="U14" s="404"/>
      <c r="V14" s="502"/>
      <c r="W14" s="597"/>
      <c r="X14" s="317"/>
      <c r="Y14" s="589"/>
      <c r="Z14" s="55" t="s">
        <v>136</v>
      </c>
      <c r="AA14" s="592"/>
      <c r="AB14" s="317"/>
      <c r="AC14" s="338"/>
      <c r="AD14" s="317"/>
      <c r="AE14" s="524"/>
      <c r="AF14" s="587"/>
      <c r="AG14" s="585"/>
      <c r="AH14" s="83" t="s">
        <v>137</v>
      </c>
      <c r="AI14" s="83"/>
      <c r="AJ14" s="83" t="s">
        <v>138</v>
      </c>
      <c r="AK14" s="83" t="s">
        <v>130</v>
      </c>
      <c r="AL14" s="83" t="s">
        <v>139</v>
      </c>
      <c r="AM14" s="83"/>
      <c r="AN14" s="83"/>
      <c r="AO14" s="83" t="s">
        <v>101</v>
      </c>
      <c r="AP14" s="83"/>
    </row>
    <row r="15" spans="1:42" ht="30" customHeight="1" x14ac:dyDescent="0.25">
      <c r="A15" s="580"/>
      <c r="B15" s="581"/>
      <c r="C15" s="402"/>
      <c r="D15" s="404"/>
      <c r="E15" s="599"/>
      <c r="F15" s="402"/>
      <c r="G15" s="406"/>
      <c r="H15" s="406"/>
      <c r="I15" s="52"/>
      <c r="J15" s="602"/>
      <c r="K15" s="408"/>
      <c r="L15" s="21" t="s">
        <v>140</v>
      </c>
      <c r="M15" s="54" t="s">
        <v>43</v>
      </c>
      <c r="N15" s="109">
        <f>IF(M15="SE INVESTIGAN Y SE RESUELVEN OPORTUNAMENTE",15,IF(M15="NO SE INVESTIGAN Y SE RESUELVEN OPORTUNAMENTE",0,""))</f>
        <v>15</v>
      </c>
      <c r="O15" s="463"/>
      <c r="P15" s="334"/>
      <c r="Q15" s="424"/>
      <c r="R15" s="465"/>
      <c r="S15" s="411"/>
      <c r="T15" s="468"/>
      <c r="U15" s="404"/>
      <c r="V15" s="502"/>
      <c r="W15" s="597"/>
      <c r="X15" s="317"/>
      <c r="Y15" s="589"/>
      <c r="Z15" s="457" t="s">
        <v>328</v>
      </c>
      <c r="AA15" s="592"/>
      <c r="AB15" s="317"/>
      <c r="AC15" s="338"/>
      <c r="AD15" s="317"/>
      <c r="AE15" s="524"/>
      <c r="AF15" s="587"/>
      <c r="AG15" s="585"/>
      <c r="AH15" s="83" t="s">
        <v>116</v>
      </c>
      <c r="AI15" s="83"/>
      <c r="AJ15" s="83"/>
      <c r="AK15" s="83"/>
      <c r="AL15" s="83"/>
      <c r="AM15" s="83"/>
      <c r="AN15" s="83"/>
      <c r="AO15" s="83" t="s">
        <v>142</v>
      </c>
      <c r="AP15" s="83"/>
    </row>
    <row r="16" spans="1:42" ht="151.5" customHeight="1" x14ac:dyDescent="0.25">
      <c r="A16" s="580"/>
      <c r="B16" s="581"/>
      <c r="C16" s="498"/>
      <c r="D16" s="582"/>
      <c r="E16" s="600"/>
      <c r="F16" s="498"/>
      <c r="G16" s="456"/>
      <c r="H16" s="456"/>
      <c r="I16" s="52"/>
      <c r="J16" s="602"/>
      <c r="K16" s="603"/>
      <c r="L16" s="27" t="s">
        <v>143</v>
      </c>
      <c r="M16" s="57" t="s">
        <v>54</v>
      </c>
      <c r="N16" s="110">
        <f>IF(M16="COMPLETA",10,IF(M16="INCOMPLETA",5,IF(M16="NO EXISTE",0,"")))</f>
        <v>10</v>
      </c>
      <c r="O16" s="463"/>
      <c r="P16" s="335"/>
      <c r="Q16" s="464"/>
      <c r="R16" s="466"/>
      <c r="S16" s="467"/>
      <c r="T16" s="468"/>
      <c r="U16" s="582"/>
      <c r="V16" s="502"/>
      <c r="W16" s="598"/>
      <c r="X16" s="323"/>
      <c r="Y16" s="590"/>
      <c r="Z16" s="461"/>
      <c r="AA16" s="593"/>
      <c r="AB16" s="323"/>
      <c r="AC16" s="339"/>
      <c r="AD16" s="323"/>
      <c r="AE16" s="583"/>
      <c r="AF16" s="588"/>
      <c r="AG16" s="586"/>
      <c r="AH16" s="83"/>
      <c r="AI16" s="83"/>
      <c r="AJ16" s="83"/>
      <c r="AK16" s="83"/>
      <c r="AL16" s="83"/>
      <c r="AM16" s="83"/>
      <c r="AN16" s="83"/>
      <c r="AO16" s="83" t="s">
        <v>144</v>
      </c>
      <c r="AP16" s="83"/>
    </row>
    <row r="17" spans="1:42" ht="30" customHeight="1" x14ac:dyDescent="0.25">
      <c r="A17" s="579" t="s">
        <v>313</v>
      </c>
      <c r="B17" s="506" t="s">
        <v>314</v>
      </c>
      <c r="C17" s="402" t="s">
        <v>329</v>
      </c>
      <c r="D17" s="404" t="s">
        <v>94</v>
      </c>
      <c r="E17" s="498" t="s">
        <v>330</v>
      </c>
      <c r="F17" s="402" t="s">
        <v>331</v>
      </c>
      <c r="G17" s="406" t="s">
        <v>5</v>
      </c>
      <c r="H17" s="406" t="s">
        <v>24</v>
      </c>
      <c r="I17" s="52" t="str">
        <f>CONCATENATE(G17,H17)</f>
        <v>RARA VEZMODERADO</v>
      </c>
      <c r="J17" s="601" t="str">
        <f>I18</f>
        <v>1. MODERADO</v>
      </c>
      <c r="K17" s="408" t="s">
        <v>332</v>
      </c>
      <c r="L17" s="17" t="s">
        <v>99</v>
      </c>
      <c r="M17" s="53" t="s">
        <v>9</v>
      </c>
      <c r="N17" s="108">
        <f>IF(M17="ASIGNADO",15,IF(M17="NO ASIGNADO",0,""))</f>
        <v>15</v>
      </c>
      <c r="O17" s="488">
        <f>SUM(N17:N23)</f>
        <v>100</v>
      </c>
      <c r="P17" s="333" t="s">
        <v>73</v>
      </c>
      <c r="Q17" s="536">
        <f>IF(Q20="DÉBIL",0,IF(Q20="MODERADO",50,IF(Q20="FUERTE",100,"")))</f>
        <v>100</v>
      </c>
      <c r="R17" s="595"/>
      <c r="S17" s="416" t="s">
        <v>100</v>
      </c>
      <c r="T17" s="416" t="s">
        <v>100</v>
      </c>
      <c r="U17" s="404" t="s">
        <v>101</v>
      </c>
      <c r="V17" s="501" t="s">
        <v>124</v>
      </c>
      <c r="W17" s="597" t="s">
        <v>290</v>
      </c>
      <c r="X17" s="317" t="s">
        <v>333</v>
      </c>
      <c r="Y17" s="323" t="s">
        <v>334</v>
      </c>
      <c r="Z17" s="457" t="s">
        <v>189</v>
      </c>
      <c r="AA17" s="591" t="s">
        <v>117</v>
      </c>
      <c r="AB17" s="317" t="s">
        <v>335</v>
      </c>
      <c r="AC17" s="594">
        <v>44316</v>
      </c>
      <c r="AD17" s="317" t="s">
        <v>336</v>
      </c>
      <c r="AE17" s="524" t="s">
        <v>337</v>
      </c>
      <c r="AF17" s="314" t="s">
        <v>338</v>
      </c>
      <c r="AG17" s="338" t="s">
        <v>339</v>
      </c>
      <c r="AH17" s="83" t="s">
        <v>112</v>
      </c>
      <c r="AI17" s="83" t="s">
        <v>113</v>
      </c>
      <c r="AJ17" s="83" t="s">
        <v>24</v>
      </c>
      <c r="AK17" s="83" t="s">
        <v>77</v>
      </c>
      <c r="AL17" s="83" t="s">
        <v>24</v>
      </c>
      <c r="AM17" s="83"/>
      <c r="AN17" s="83" t="s">
        <v>106</v>
      </c>
      <c r="AO17" s="83" t="s">
        <v>114</v>
      </c>
      <c r="AP17" s="83"/>
    </row>
    <row r="18" spans="1:42" ht="30" customHeight="1" x14ac:dyDescent="0.25">
      <c r="A18" s="580"/>
      <c r="B18" s="581"/>
      <c r="C18" s="402"/>
      <c r="D18" s="404"/>
      <c r="E18" s="599"/>
      <c r="F18" s="402"/>
      <c r="G18" s="406"/>
      <c r="H18" s="406"/>
      <c r="I18" s="52"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602"/>
      <c r="K18" s="408"/>
      <c r="L18" s="21" t="s">
        <v>115</v>
      </c>
      <c r="M18" s="54" t="s">
        <v>22</v>
      </c>
      <c r="N18" s="109">
        <f>IF(M18="ADECUADO",15,IF(M18="INADECUADO",0,""))</f>
        <v>15</v>
      </c>
      <c r="O18" s="489"/>
      <c r="P18" s="334"/>
      <c r="Q18" s="536"/>
      <c r="R18" s="596"/>
      <c r="S18" s="416"/>
      <c r="T18" s="416"/>
      <c r="U18" s="404"/>
      <c r="V18" s="502"/>
      <c r="W18" s="597"/>
      <c r="X18" s="317"/>
      <c r="Y18" s="589"/>
      <c r="Z18" s="460"/>
      <c r="AA18" s="592"/>
      <c r="AB18" s="317"/>
      <c r="AC18" s="338"/>
      <c r="AD18" s="317"/>
      <c r="AE18" s="524"/>
      <c r="AF18" s="317"/>
      <c r="AG18" s="338"/>
      <c r="AH18" s="83" t="s">
        <v>100</v>
      </c>
      <c r="AI18" s="83" t="s">
        <v>116</v>
      </c>
      <c r="AJ18" s="83"/>
      <c r="AK18" s="83"/>
      <c r="AL18" s="83" t="s">
        <v>97</v>
      </c>
      <c r="AM18" s="83"/>
      <c r="AN18" s="83" t="s">
        <v>117</v>
      </c>
      <c r="AO18" s="83" t="s">
        <v>118</v>
      </c>
      <c r="AP18" s="83"/>
    </row>
    <row r="19" spans="1:42" ht="60.75" customHeight="1" x14ac:dyDescent="0.25">
      <c r="A19" s="580"/>
      <c r="B19" s="581"/>
      <c r="C19" s="402"/>
      <c r="D19" s="404"/>
      <c r="E19" s="599"/>
      <c r="F19" s="402"/>
      <c r="G19" s="406"/>
      <c r="H19" s="406"/>
      <c r="I19" s="52"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602"/>
      <c r="K19" s="408"/>
      <c r="L19" s="24" t="s">
        <v>119</v>
      </c>
      <c r="M19" s="54" t="s">
        <v>120</v>
      </c>
      <c r="N19" s="109">
        <f>IF(M19="OPORTUNA",15,IF(M19="INOPORTUNA",0,""))</f>
        <v>15</v>
      </c>
      <c r="O19" s="489"/>
      <c r="P19" s="334"/>
      <c r="Q19" s="536"/>
      <c r="R19" s="596"/>
      <c r="S19" s="25" t="s">
        <v>121</v>
      </c>
      <c r="T19" s="25" t="s">
        <v>122</v>
      </c>
      <c r="U19" s="404"/>
      <c r="V19" s="502"/>
      <c r="W19" s="597"/>
      <c r="X19" s="317"/>
      <c r="Y19" s="589"/>
      <c r="Z19" s="460"/>
      <c r="AA19" s="592"/>
      <c r="AB19" s="317"/>
      <c r="AC19" s="338"/>
      <c r="AD19" s="317"/>
      <c r="AE19" s="524"/>
      <c r="AF19" s="317"/>
      <c r="AG19" s="338"/>
      <c r="AH19" s="83" t="s">
        <v>102</v>
      </c>
      <c r="AI19" s="83" t="s">
        <v>123</v>
      </c>
      <c r="AJ19" s="83" t="s">
        <v>124</v>
      </c>
      <c r="AK19" s="83" t="s">
        <v>125</v>
      </c>
      <c r="AL19" s="83" t="s">
        <v>126</v>
      </c>
      <c r="AM19" s="83"/>
      <c r="AN19" s="83"/>
      <c r="AO19" s="83" t="s">
        <v>127</v>
      </c>
      <c r="AP19" s="83"/>
    </row>
    <row r="20" spans="1:42" ht="30.75" customHeight="1" x14ac:dyDescent="0.25">
      <c r="A20" s="580"/>
      <c r="B20" s="581"/>
      <c r="C20" s="402"/>
      <c r="D20" s="404"/>
      <c r="E20" s="78" t="s">
        <v>128</v>
      </c>
      <c r="F20" s="402"/>
      <c r="G20" s="406"/>
      <c r="H20" s="406"/>
      <c r="I20" s="52"/>
      <c r="J20" s="602"/>
      <c r="K20" s="408"/>
      <c r="L20" s="21" t="s">
        <v>129</v>
      </c>
      <c r="M20" s="54" t="s">
        <v>130</v>
      </c>
      <c r="N20" s="109">
        <f>IF(M20="PREVENIR",15,IF(M20="DETECTAR",10,IF(M20="NO ES UN CONTROL",0,"")))</f>
        <v>15</v>
      </c>
      <c r="O20" s="462" t="str">
        <f>IF(O17&lt;86,"DÉBIL",IF(O17&lt;96,"MODERADO",IF(O17&lt;101,"FUERTE","")))</f>
        <v>FUERTE</v>
      </c>
      <c r="P20" s="334"/>
      <c r="Q20" s="424" t="str">
        <f>IF(AND(O20="FUERTE",P17="FUERTE (SIEMPRE SE EJECUTA)"),"FUERTE",IF(OR(O20="DÉBIL",P17="DÉBIL (NO SE EJECUTA)"),"DÉBIL",IF(OR(O20="MODERADO",P17="MODERADO (ALGUNAS VECES)"),"MODERADO")))</f>
        <v>FUERTE</v>
      </c>
      <c r="R20" s="465" t="str">
        <f>IF(AND(O20="FUERTE",P17="FUERTE (SIEMPRE SE EJECUTA)"),"NO","SÍ")</f>
        <v>NO</v>
      </c>
      <c r="S20"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0"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20" s="404"/>
      <c r="V20" s="502"/>
      <c r="W20" s="597"/>
      <c r="X20" s="317"/>
      <c r="Y20" s="589"/>
      <c r="Z20" s="461"/>
      <c r="AA20" s="592"/>
      <c r="AB20" s="317"/>
      <c r="AC20" s="338"/>
      <c r="AD20" s="317"/>
      <c r="AE20" s="524"/>
      <c r="AF20" s="317" t="s">
        <v>340</v>
      </c>
      <c r="AG20" s="338"/>
      <c r="AH20" s="83" t="s">
        <v>100</v>
      </c>
      <c r="AI20" s="83"/>
      <c r="AJ20" s="83" t="s">
        <v>94</v>
      </c>
      <c r="AK20" s="83" t="s">
        <v>132</v>
      </c>
      <c r="AL20" s="83"/>
      <c r="AM20" s="83"/>
      <c r="AN20" s="83"/>
      <c r="AO20" s="83" t="s">
        <v>133</v>
      </c>
      <c r="AP20" s="83"/>
    </row>
    <row r="21" spans="1:42" ht="75.75" customHeight="1" x14ac:dyDescent="0.25">
      <c r="A21" s="580"/>
      <c r="B21" s="581"/>
      <c r="C21" s="402"/>
      <c r="D21" s="404"/>
      <c r="E21" s="599" t="s">
        <v>341</v>
      </c>
      <c r="F21" s="402"/>
      <c r="G21" s="406"/>
      <c r="H21" s="406"/>
      <c r="I21" s="52"/>
      <c r="J21" s="602"/>
      <c r="K21" s="408"/>
      <c r="L21" s="21" t="s">
        <v>135</v>
      </c>
      <c r="M21" s="54" t="s">
        <v>34</v>
      </c>
      <c r="N21" s="109">
        <f>IF(M21="CONFIABLE",15,IF(M21="NO CONFIABLE",0,""))</f>
        <v>15</v>
      </c>
      <c r="O21" s="463"/>
      <c r="P21" s="334"/>
      <c r="Q21" s="424"/>
      <c r="R21" s="465"/>
      <c r="S21" s="411"/>
      <c r="T21" s="468"/>
      <c r="U21" s="404"/>
      <c r="V21" s="502"/>
      <c r="W21" s="597"/>
      <c r="X21" s="317"/>
      <c r="Y21" s="589"/>
      <c r="Z21" s="55" t="s">
        <v>136</v>
      </c>
      <c r="AA21" s="592"/>
      <c r="AB21" s="317"/>
      <c r="AC21" s="338"/>
      <c r="AD21" s="317"/>
      <c r="AE21" s="524"/>
      <c r="AF21" s="317"/>
      <c r="AG21" s="338"/>
      <c r="AH21" s="83" t="s">
        <v>137</v>
      </c>
      <c r="AI21" s="83"/>
      <c r="AJ21" s="83" t="s">
        <v>138</v>
      </c>
      <c r="AK21" s="83" t="s">
        <v>130</v>
      </c>
      <c r="AL21" s="83" t="s">
        <v>139</v>
      </c>
      <c r="AM21" s="83"/>
      <c r="AN21" s="83"/>
      <c r="AO21" s="83" t="s">
        <v>101</v>
      </c>
      <c r="AP21" s="83"/>
    </row>
    <row r="22" spans="1:42" ht="30.75" customHeight="1" x14ac:dyDescent="0.25">
      <c r="A22" s="580"/>
      <c r="B22" s="581"/>
      <c r="C22" s="402"/>
      <c r="D22" s="404"/>
      <c r="E22" s="599"/>
      <c r="F22" s="402"/>
      <c r="G22" s="406"/>
      <c r="H22" s="406"/>
      <c r="I22" s="52"/>
      <c r="J22" s="602"/>
      <c r="K22" s="408"/>
      <c r="L22" s="21" t="s">
        <v>140</v>
      </c>
      <c r="M22" s="54" t="s">
        <v>43</v>
      </c>
      <c r="N22" s="109">
        <f>IF(M22="SE INVESTIGAN Y SE RESUELVEN OPORTUNAMENTE",15,IF(M22="NO SE INVESTIGAN Y SE RESUELVEN OPORTUNAMENTE",0,""))</f>
        <v>15</v>
      </c>
      <c r="O22" s="463"/>
      <c r="P22" s="334"/>
      <c r="Q22" s="424"/>
      <c r="R22" s="465"/>
      <c r="S22" s="411"/>
      <c r="T22" s="468"/>
      <c r="U22" s="404"/>
      <c r="V22" s="502"/>
      <c r="W22" s="597"/>
      <c r="X22" s="317"/>
      <c r="Y22" s="589"/>
      <c r="Z22" s="457" t="s">
        <v>328</v>
      </c>
      <c r="AA22" s="592"/>
      <c r="AB22" s="317"/>
      <c r="AC22" s="338"/>
      <c r="AD22" s="317"/>
      <c r="AE22" s="524"/>
      <c r="AF22" s="317"/>
      <c r="AG22" s="338"/>
      <c r="AH22" s="83" t="s">
        <v>116</v>
      </c>
      <c r="AI22" s="83"/>
      <c r="AJ22" s="83"/>
      <c r="AK22" s="83"/>
      <c r="AL22" s="83"/>
      <c r="AM22" s="83"/>
      <c r="AN22" s="83"/>
      <c r="AO22" s="83" t="s">
        <v>142</v>
      </c>
      <c r="AP22" s="83"/>
    </row>
    <row r="23" spans="1:42" ht="30.75" customHeight="1" x14ac:dyDescent="0.25">
      <c r="A23" s="580"/>
      <c r="B23" s="581"/>
      <c r="C23" s="498"/>
      <c r="D23" s="582"/>
      <c r="E23" s="600"/>
      <c r="F23" s="498"/>
      <c r="G23" s="456"/>
      <c r="H23" s="456"/>
      <c r="I23" s="52"/>
      <c r="J23" s="602"/>
      <c r="K23" s="603"/>
      <c r="L23" s="27" t="s">
        <v>143</v>
      </c>
      <c r="M23" s="57" t="s">
        <v>54</v>
      </c>
      <c r="N23" s="110">
        <f>IF(M23="COMPLETA",10,IF(M23="INCOMPLETA",5,IF(M23="NO EXISTE",0,"")))</f>
        <v>10</v>
      </c>
      <c r="O23" s="463"/>
      <c r="P23" s="335"/>
      <c r="Q23" s="464"/>
      <c r="R23" s="466"/>
      <c r="S23" s="467"/>
      <c r="T23" s="468"/>
      <c r="U23" s="582"/>
      <c r="V23" s="502"/>
      <c r="W23" s="598"/>
      <c r="X23" s="323"/>
      <c r="Y23" s="590"/>
      <c r="Z23" s="461"/>
      <c r="AA23" s="593"/>
      <c r="AB23" s="323"/>
      <c r="AC23" s="339"/>
      <c r="AD23" s="323"/>
      <c r="AE23" s="583"/>
      <c r="AF23" s="323"/>
      <c r="AG23" s="339"/>
      <c r="AH23" s="83"/>
      <c r="AI23" s="83"/>
      <c r="AJ23" s="83"/>
      <c r="AK23" s="83"/>
      <c r="AL23" s="83"/>
      <c r="AM23" s="83"/>
      <c r="AN23" s="83"/>
      <c r="AO23" s="83" t="s">
        <v>144</v>
      </c>
      <c r="AP23" s="83"/>
    </row>
    <row r="24" spans="1:42" ht="30" customHeight="1" x14ac:dyDescent="0.25">
      <c r="A24" s="579"/>
      <c r="B24" s="506" t="s">
        <v>314</v>
      </c>
      <c r="C24" s="402" t="s">
        <v>342</v>
      </c>
      <c r="D24" s="404" t="s">
        <v>94</v>
      </c>
      <c r="E24" s="498" t="s">
        <v>343</v>
      </c>
      <c r="F24" s="402" t="s">
        <v>344</v>
      </c>
      <c r="G24" s="406" t="s">
        <v>11</v>
      </c>
      <c r="H24" s="406" t="s">
        <v>24</v>
      </c>
      <c r="I24" s="52" t="str">
        <f>CONCATENATE(G24,H24)</f>
        <v>IMPROBABLEMODERADO</v>
      </c>
      <c r="J24" s="601" t="str">
        <f>I25</f>
        <v>2. MODERADO</v>
      </c>
      <c r="K24" s="408" t="s">
        <v>345</v>
      </c>
      <c r="L24" s="17" t="s">
        <v>99</v>
      </c>
      <c r="M24" s="53" t="s">
        <v>9</v>
      </c>
      <c r="N24" s="108">
        <f>IF(M24="ASIGNADO",15,IF(M24="NO ASIGNADO",0,""))</f>
        <v>15</v>
      </c>
      <c r="O24" s="488">
        <f>SUM(N24:N30)</f>
        <v>100</v>
      </c>
      <c r="P24" s="333" t="s">
        <v>73</v>
      </c>
      <c r="Q24" s="536">
        <f>IF(Q27="DÉBIL",0,IF(Q27="MODERADO",50,IF(Q27="FUERTE",100,"")))</f>
        <v>100</v>
      </c>
      <c r="R24" s="595"/>
      <c r="S24" s="416" t="s">
        <v>100</v>
      </c>
      <c r="T24" s="416" t="s">
        <v>100</v>
      </c>
      <c r="U24" s="404" t="s">
        <v>142</v>
      </c>
      <c r="V24" s="501" t="s">
        <v>124</v>
      </c>
      <c r="W24" s="597">
        <v>2014</v>
      </c>
      <c r="X24" s="323" t="s">
        <v>346</v>
      </c>
      <c r="Y24" s="323" t="s">
        <v>347</v>
      </c>
      <c r="Z24" s="457" t="s">
        <v>189</v>
      </c>
      <c r="AA24" s="591" t="s">
        <v>117</v>
      </c>
      <c r="AB24" s="317" t="s">
        <v>348</v>
      </c>
      <c r="AC24" s="594">
        <v>44316</v>
      </c>
      <c r="AD24" s="605" t="s">
        <v>349</v>
      </c>
      <c r="AE24" s="524" t="s">
        <v>350</v>
      </c>
      <c r="AF24" s="604" t="s">
        <v>351</v>
      </c>
      <c r="AG24" s="338" t="s">
        <v>352</v>
      </c>
      <c r="AH24" s="83" t="s">
        <v>112</v>
      </c>
      <c r="AI24" s="83" t="s">
        <v>113</v>
      </c>
      <c r="AJ24" s="83" t="s">
        <v>24</v>
      </c>
      <c r="AK24" s="83" t="s">
        <v>77</v>
      </c>
      <c r="AL24" s="83" t="s">
        <v>24</v>
      </c>
      <c r="AM24" s="83"/>
      <c r="AN24" s="83" t="s">
        <v>106</v>
      </c>
      <c r="AO24" s="83" t="s">
        <v>114</v>
      </c>
      <c r="AP24" s="83"/>
    </row>
    <row r="25" spans="1:42" ht="30" customHeight="1" x14ac:dyDescent="0.25">
      <c r="A25" s="580"/>
      <c r="B25" s="581"/>
      <c r="C25" s="402"/>
      <c r="D25" s="404"/>
      <c r="E25" s="599"/>
      <c r="F25" s="402"/>
      <c r="G25" s="406"/>
      <c r="H25" s="406"/>
      <c r="I25" s="52"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2. MODERADO</v>
      </c>
      <c r="J25" s="602"/>
      <c r="K25" s="408"/>
      <c r="L25" s="21" t="s">
        <v>115</v>
      </c>
      <c r="M25" s="54" t="s">
        <v>22</v>
      </c>
      <c r="N25" s="109">
        <f>IF(M25="ADECUADO",15,IF(M25="INADECUADO",0,""))</f>
        <v>15</v>
      </c>
      <c r="O25" s="489"/>
      <c r="P25" s="334"/>
      <c r="Q25" s="536"/>
      <c r="R25" s="596"/>
      <c r="S25" s="416"/>
      <c r="T25" s="416"/>
      <c r="U25" s="404"/>
      <c r="V25" s="502"/>
      <c r="W25" s="597"/>
      <c r="X25" s="589"/>
      <c r="Y25" s="589"/>
      <c r="Z25" s="460"/>
      <c r="AA25" s="592"/>
      <c r="AB25" s="317"/>
      <c r="AC25" s="338"/>
      <c r="AD25" s="605"/>
      <c r="AE25" s="524"/>
      <c r="AF25" s="604"/>
      <c r="AG25" s="338"/>
      <c r="AH25" s="83" t="s">
        <v>100</v>
      </c>
      <c r="AI25" s="83" t="s">
        <v>116</v>
      </c>
      <c r="AJ25" s="83"/>
      <c r="AK25" s="83"/>
      <c r="AL25" s="83" t="s">
        <v>97</v>
      </c>
      <c r="AM25" s="83"/>
      <c r="AN25" s="83" t="s">
        <v>117</v>
      </c>
      <c r="AO25" s="83" t="s">
        <v>118</v>
      </c>
      <c r="AP25" s="83"/>
    </row>
    <row r="26" spans="1:42" ht="30" customHeight="1" x14ac:dyDescent="0.25">
      <c r="A26" s="580"/>
      <c r="B26" s="581"/>
      <c r="C26" s="402"/>
      <c r="D26" s="404"/>
      <c r="E26" s="599"/>
      <c r="F26" s="402"/>
      <c r="G26" s="406"/>
      <c r="H26" s="406"/>
      <c r="I26" s="52"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MODERADO</v>
      </c>
      <c r="J26" s="602"/>
      <c r="K26" s="408"/>
      <c r="L26" s="24" t="s">
        <v>119</v>
      </c>
      <c r="M26" s="54" t="s">
        <v>120</v>
      </c>
      <c r="N26" s="109">
        <f>IF(M26="OPORTUNA",15,IF(M26="INOPORTUNA",0,""))</f>
        <v>15</v>
      </c>
      <c r="O26" s="489"/>
      <c r="P26" s="334"/>
      <c r="Q26" s="536"/>
      <c r="R26" s="596"/>
      <c r="S26" s="25" t="s">
        <v>121</v>
      </c>
      <c r="T26" s="25" t="s">
        <v>122</v>
      </c>
      <c r="U26" s="404"/>
      <c r="V26" s="502"/>
      <c r="W26" s="597"/>
      <c r="X26" s="589"/>
      <c r="Y26" s="589"/>
      <c r="Z26" s="460"/>
      <c r="AA26" s="592"/>
      <c r="AB26" s="317"/>
      <c r="AC26" s="338"/>
      <c r="AD26" s="605"/>
      <c r="AE26" s="524"/>
      <c r="AF26" s="604"/>
      <c r="AG26" s="338"/>
      <c r="AH26" s="83" t="s">
        <v>102</v>
      </c>
      <c r="AI26" s="83" t="s">
        <v>123</v>
      </c>
      <c r="AJ26" s="83" t="s">
        <v>124</v>
      </c>
      <c r="AK26" s="83" t="s">
        <v>125</v>
      </c>
      <c r="AL26" s="83" t="s">
        <v>126</v>
      </c>
      <c r="AM26" s="83"/>
      <c r="AN26" s="83"/>
      <c r="AO26" s="83" t="s">
        <v>127</v>
      </c>
      <c r="AP26" s="83"/>
    </row>
    <row r="27" spans="1:42" ht="30" customHeight="1" x14ac:dyDescent="0.25">
      <c r="A27" s="580"/>
      <c r="B27" s="581"/>
      <c r="C27" s="402"/>
      <c r="D27" s="404"/>
      <c r="E27" s="78" t="s">
        <v>128</v>
      </c>
      <c r="F27" s="402"/>
      <c r="G27" s="406"/>
      <c r="H27" s="406"/>
      <c r="I27" s="52"/>
      <c r="J27" s="602"/>
      <c r="K27" s="408"/>
      <c r="L27" s="21" t="s">
        <v>129</v>
      </c>
      <c r="M27" s="54" t="s">
        <v>130</v>
      </c>
      <c r="N27" s="109">
        <f>IF(M27="PREVENIR",15,IF(M27="DETECTAR",10,IF(M27="NO ES UN CONTROL",0,"")))</f>
        <v>15</v>
      </c>
      <c r="O27" s="462" t="str">
        <f>IF(O24&lt;86,"DÉBIL",IF(O24&lt;96,"MODERADO",IF(O24&lt;101,"FUERTE","")))</f>
        <v>FUERTE</v>
      </c>
      <c r="P27" s="334"/>
      <c r="Q27" s="424" t="str">
        <f>IF(AND(O27="FUERTE",P24="FUERTE (SIEMPRE SE EJECUTA)"),"FUERTE",IF(OR(O27="DÉBIL",P24="DÉBIL (NO SE EJECUTA)"),"DÉBIL",IF(OR(O27="MODERADO",P24="MODERADO (ALGUNAS VECES)"),"MODERADO")))</f>
        <v>FUERTE</v>
      </c>
      <c r="R27" s="465" t="str">
        <f>IF(AND(O27="FUERTE",P24="FUERTE (SIEMPRE SE EJECUTA)"),"NO","SÍ")</f>
        <v>NO</v>
      </c>
      <c r="S27"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7"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27" s="404"/>
      <c r="V27" s="502"/>
      <c r="W27" s="597"/>
      <c r="X27" s="589"/>
      <c r="Y27" s="589"/>
      <c r="Z27" s="461"/>
      <c r="AA27" s="592"/>
      <c r="AB27" s="317"/>
      <c r="AC27" s="338"/>
      <c r="AD27" s="605"/>
      <c r="AE27" s="524"/>
      <c r="AF27" s="587" t="s">
        <v>353</v>
      </c>
      <c r="AG27" s="338"/>
      <c r="AH27" s="83" t="s">
        <v>100</v>
      </c>
      <c r="AI27" s="83"/>
      <c r="AJ27" s="83" t="s">
        <v>94</v>
      </c>
      <c r="AK27" s="83" t="s">
        <v>132</v>
      </c>
      <c r="AL27" s="83"/>
      <c r="AM27" s="83"/>
      <c r="AN27" s="83"/>
      <c r="AO27" s="83" t="s">
        <v>133</v>
      </c>
      <c r="AP27" s="83"/>
    </row>
    <row r="28" spans="1:42" ht="75" customHeight="1" x14ac:dyDescent="0.25">
      <c r="A28" s="580"/>
      <c r="B28" s="581"/>
      <c r="C28" s="402"/>
      <c r="D28" s="404"/>
      <c r="E28" s="599" t="s">
        <v>354</v>
      </c>
      <c r="F28" s="402"/>
      <c r="G28" s="406"/>
      <c r="H28" s="406"/>
      <c r="I28" s="52"/>
      <c r="J28" s="602"/>
      <c r="K28" s="408"/>
      <c r="L28" s="21" t="s">
        <v>135</v>
      </c>
      <c r="M28" s="54" t="s">
        <v>34</v>
      </c>
      <c r="N28" s="109">
        <f>IF(M28="CONFIABLE",15,IF(M28="NO CONFIABLE",0,""))</f>
        <v>15</v>
      </c>
      <c r="O28" s="463"/>
      <c r="P28" s="334"/>
      <c r="Q28" s="424"/>
      <c r="R28" s="465"/>
      <c r="S28" s="411"/>
      <c r="T28" s="468"/>
      <c r="U28" s="404"/>
      <c r="V28" s="502"/>
      <c r="W28" s="597"/>
      <c r="X28" s="589"/>
      <c r="Y28" s="589"/>
      <c r="Z28" s="55" t="s">
        <v>136</v>
      </c>
      <c r="AA28" s="592"/>
      <c r="AB28" s="317"/>
      <c r="AC28" s="338"/>
      <c r="AD28" s="605"/>
      <c r="AE28" s="524"/>
      <c r="AF28" s="587"/>
      <c r="AG28" s="338"/>
      <c r="AH28" s="83" t="s">
        <v>137</v>
      </c>
      <c r="AI28" s="83"/>
      <c r="AJ28" s="83" t="s">
        <v>138</v>
      </c>
      <c r="AK28" s="83" t="s">
        <v>130</v>
      </c>
      <c r="AL28" s="83" t="s">
        <v>139</v>
      </c>
      <c r="AM28" s="83"/>
      <c r="AN28" s="83"/>
      <c r="AO28" s="83" t="s">
        <v>101</v>
      </c>
      <c r="AP28" s="83"/>
    </row>
    <row r="29" spans="1:42" ht="26.25" customHeight="1" x14ac:dyDescent="0.25">
      <c r="A29" s="580"/>
      <c r="B29" s="581"/>
      <c r="C29" s="402"/>
      <c r="D29" s="404"/>
      <c r="E29" s="599"/>
      <c r="F29" s="402"/>
      <c r="G29" s="406"/>
      <c r="H29" s="406"/>
      <c r="I29" s="52"/>
      <c r="J29" s="602"/>
      <c r="K29" s="408"/>
      <c r="L29" s="21" t="s">
        <v>140</v>
      </c>
      <c r="M29" s="54" t="s">
        <v>43</v>
      </c>
      <c r="N29" s="109">
        <f>IF(M29="SE INVESTIGAN Y SE RESUELVEN OPORTUNAMENTE",15,IF(M29="NO SE INVESTIGAN Y SE RESUELVEN OPORTUNAMENTE",0,""))</f>
        <v>15</v>
      </c>
      <c r="O29" s="463"/>
      <c r="P29" s="334"/>
      <c r="Q29" s="424"/>
      <c r="R29" s="465"/>
      <c r="S29" s="411"/>
      <c r="T29" s="468"/>
      <c r="U29" s="404"/>
      <c r="V29" s="502"/>
      <c r="W29" s="597"/>
      <c r="X29" s="589"/>
      <c r="Y29" s="589"/>
      <c r="Z29" s="457" t="s">
        <v>328</v>
      </c>
      <c r="AA29" s="592"/>
      <c r="AB29" s="317"/>
      <c r="AC29" s="338"/>
      <c r="AD29" s="605"/>
      <c r="AE29" s="524"/>
      <c r="AF29" s="587"/>
      <c r="AG29" s="338"/>
      <c r="AH29" s="83" t="s">
        <v>116</v>
      </c>
      <c r="AI29" s="83"/>
      <c r="AJ29" s="83"/>
      <c r="AK29" s="83"/>
      <c r="AL29" s="83"/>
      <c r="AM29" s="83"/>
      <c r="AN29" s="83"/>
      <c r="AO29" s="83" t="s">
        <v>142</v>
      </c>
      <c r="AP29" s="83"/>
    </row>
    <row r="30" spans="1:42" ht="26.25" customHeight="1" x14ac:dyDescent="0.25">
      <c r="A30" s="580"/>
      <c r="B30" s="581"/>
      <c r="C30" s="498"/>
      <c r="D30" s="582"/>
      <c r="E30" s="600"/>
      <c r="F30" s="498"/>
      <c r="G30" s="456"/>
      <c r="H30" s="456"/>
      <c r="I30" s="52"/>
      <c r="J30" s="602"/>
      <c r="K30" s="603"/>
      <c r="L30" s="27" t="s">
        <v>143</v>
      </c>
      <c r="M30" s="57" t="s">
        <v>54</v>
      </c>
      <c r="N30" s="110">
        <f>IF(M30="COMPLETA",10,IF(M30="INCOMPLETA",5,IF(M30="NO EXISTE",0,"")))</f>
        <v>10</v>
      </c>
      <c r="O30" s="463"/>
      <c r="P30" s="335"/>
      <c r="Q30" s="464"/>
      <c r="R30" s="466"/>
      <c r="S30" s="467"/>
      <c r="T30" s="468"/>
      <c r="U30" s="582"/>
      <c r="V30" s="502"/>
      <c r="W30" s="598"/>
      <c r="X30" s="590"/>
      <c r="Y30" s="590"/>
      <c r="Z30" s="461"/>
      <c r="AA30" s="593"/>
      <c r="AB30" s="323"/>
      <c r="AC30" s="339"/>
      <c r="AD30" s="606"/>
      <c r="AE30" s="583"/>
      <c r="AF30" s="588"/>
      <c r="AG30" s="339"/>
      <c r="AH30" s="83"/>
      <c r="AI30" s="83"/>
      <c r="AJ30" s="83"/>
      <c r="AK30" s="83"/>
      <c r="AL30" s="83"/>
      <c r="AM30" s="83"/>
      <c r="AN30" s="83"/>
      <c r="AO30" s="83" t="s">
        <v>144</v>
      </c>
      <c r="AP30" s="83"/>
    </row>
    <row r="31" spans="1:42" ht="30" customHeight="1" x14ac:dyDescent="0.25">
      <c r="A31" s="579" t="s">
        <v>313</v>
      </c>
      <c r="B31" s="506" t="s">
        <v>314</v>
      </c>
      <c r="C31" s="402" t="s">
        <v>355</v>
      </c>
      <c r="D31" s="404" t="s">
        <v>94</v>
      </c>
      <c r="E31" s="498" t="s">
        <v>356</v>
      </c>
      <c r="F31" s="402" t="s">
        <v>357</v>
      </c>
      <c r="G31" s="406" t="s">
        <v>25</v>
      </c>
      <c r="H31" s="406" t="s">
        <v>24</v>
      </c>
      <c r="I31" s="52" t="str">
        <f>CONCATENATE(G31,H31)</f>
        <v>PROBABLEMODERADO</v>
      </c>
      <c r="J31" s="601" t="str">
        <f>I32</f>
        <v>5. ALTO</v>
      </c>
      <c r="K31" s="408" t="s">
        <v>358</v>
      </c>
      <c r="L31" s="17" t="s">
        <v>99</v>
      </c>
      <c r="M31" s="53" t="s">
        <v>9</v>
      </c>
      <c r="N31" s="108">
        <f>IF(M31="ASIGNADO",15,IF(M31="NO ASIGNADO",0,""))</f>
        <v>15</v>
      </c>
      <c r="O31" s="488">
        <f>SUM(N31:N37)</f>
        <v>100</v>
      </c>
      <c r="P31" s="333" t="s">
        <v>73</v>
      </c>
      <c r="Q31" s="536">
        <f>IF(Q34="DÉBIL",0,IF(Q34="MODERADO",50,IF(Q34="FUERTE",100,"")))</f>
        <v>100</v>
      </c>
      <c r="R31" s="595"/>
      <c r="S31" s="416" t="s">
        <v>100</v>
      </c>
      <c r="T31" s="416" t="s">
        <v>100</v>
      </c>
      <c r="U31" s="404" t="s">
        <v>162</v>
      </c>
      <c r="V31" s="501" t="s">
        <v>124</v>
      </c>
      <c r="W31" s="597" t="s">
        <v>359</v>
      </c>
      <c r="X31" s="323" t="s">
        <v>360</v>
      </c>
      <c r="Y31" s="323" t="s">
        <v>361</v>
      </c>
      <c r="Z31" s="457" t="s">
        <v>189</v>
      </c>
      <c r="AA31" s="591" t="s">
        <v>117</v>
      </c>
      <c r="AB31" s="317" t="s">
        <v>362</v>
      </c>
      <c r="AC31" s="594">
        <v>44316</v>
      </c>
      <c r="AD31" s="605" t="s">
        <v>363</v>
      </c>
      <c r="AE31" s="524" t="s">
        <v>350</v>
      </c>
      <c r="AF31" s="314" t="s">
        <v>364</v>
      </c>
      <c r="AG31" s="613" t="s">
        <v>365</v>
      </c>
      <c r="AH31" s="83" t="s">
        <v>112</v>
      </c>
      <c r="AI31" s="83" t="s">
        <v>113</v>
      </c>
      <c r="AJ31" s="83" t="s">
        <v>24</v>
      </c>
      <c r="AK31" s="83" t="s">
        <v>77</v>
      </c>
      <c r="AL31" s="83" t="s">
        <v>24</v>
      </c>
      <c r="AM31" s="83"/>
      <c r="AN31" s="83" t="s">
        <v>106</v>
      </c>
      <c r="AO31" s="83" t="s">
        <v>114</v>
      </c>
      <c r="AP31" s="83"/>
    </row>
    <row r="32" spans="1:42" ht="48" customHeight="1" x14ac:dyDescent="0.25">
      <c r="A32" s="580"/>
      <c r="B32" s="581"/>
      <c r="C32" s="402"/>
      <c r="D32" s="404"/>
      <c r="E32" s="599"/>
      <c r="F32" s="402"/>
      <c r="G32" s="406"/>
      <c r="H32" s="406"/>
      <c r="I32" s="52"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5. ALTO</v>
      </c>
      <c r="J32" s="602"/>
      <c r="K32" s="408"/>
      <c r="L32" s="21" t="s">
        <v>115</v>
      </c>
      <c r="M32" s="54" t="s">
        <v>22</v>
      </c>
      <c r="N32" s="109">
        <f>IF(M32="ADECUADO",15,IF(M32="INADECUADO",0,""))</f>
        <v>15</v>
      </c>
      <c r="O32" s="489"/>
      <c r="P32" s="334"/>
      <c r="Q32" s="536"/>
      <c r="R32" s="596"/>
      <c r="S32" s="416"/>
      <c r="T32" s="416"/>
      <c r="U32" s="404"/>
      <c r="V32" s="502"/>
      <c r="W32" s="597"/>
      <c r="X32" s="589"/>
      <c r="Y32" s="589"/>
      <c r="Z32" s="460"/>
      <c r="AA32" s="592"/>
      <c r="AB32" s="317"/>
      <c r="AC32" s="338"/>
      <c r="AD32" s="605"/>
      <c r="AE32" s="524"/>
      <c r="AF32" s="317"/>
      <c r="AG32" s="613"/>
      <c r="AH32" s="83" t="s">
        <v>100</v>
      </c>
      <c r="AI32" s="83" t="s">
        <v>116</v>
      </c>
      <c r="AJ32" s="83"/>
      <c r="AK32" s="83"/>
      <c r="AL32" s="83" t="s">
        <v>97</v>
      </c>
      <c r="AM32" s="83"/>
      <c r="AN32" s="83" t="s">
        <v>117</v>
      </c>
      <c r="AO32" s="83" t="s">
        <v>118</v>
      </c>
      <c r="AP32" s="83"/>
    </row>
    <row r="33" spans="1:43" ht="30" customHeight="1" x14ac:dyDescent="0.25">
      <c r="A33" s="580"/>
      <c r="B33" s="581"/>
      <c r="C33" s="402"/>
      <c r="D33" s="404"/>
      <c r="E33" s="599"/>
      <c r="F33" s="402"/>
      <c r="G33" s="406"/>
      <c r="H33" s="406"/>
      <c r="I33" s="52"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602"/>
      <c r="K33" s="408"/>
      <c r="L33" s="24" t="s">
        <v>119</v>
      </c>
      <c r="M33" s="54" t="s">
        <v>120</v>
      </c>
      <c r="N33" s="109">
        <f>IF(M33="OPORTUNA",15,IF(M33="INOPORTUNA",0,""))</f>
        <v>15</v>
      </c>
      <c r="O33" s="489"/>
      <c r="P33" s="334"/>
      <c r="Q33" s="536"/>
      <c r="R33" s="596"/>
      <c r="S33" s="25" t="s">
        <v>121</v>
      </c>
      <c r="T33" s="25" t="s">
        <v>122</v>
      </c>
      <c r="U33" s="404"/>
      <c r="V33" s="502"/>
      <c r="W33" s="597"/>
      <c r="X33" s="589"/>
      <c r="Y33" s="589"/>
      <c r="Z33" s="460"/>
      <c r="AA33" s="592"/>
      <c r="AB33" s="317"/>
      <c r="AC33" s="338"/>
      <c r="AD33" s="605"/>
      <c r="AE33" s="524"/>
      <c r="AF33" s="317"/>
      <c r="AG33" s="613"/>
      <c r="AH33" s="83" t="s">
        <v>102</v>
      </c>
      <c r="AI33" s="83" t="s">
        <v>123</v>
      </c>
      <c r="AJ33" s="83" t="s">
        <v>124</v>
      </c>
      <c r="AK33" s="83" t="s">
        <v>125</v>
      </c>
      <c r="AL33" s="83" t="s">
        <v>126</v>
      </c>
      <c r="AM33" s="83"/>
      <c r="AN33" s="83"/>
      <c r="AO33" s="83" t="s">
        <v>127</v>
      </c>
      <c r="AP33" s="83"/>
    </row>
    <row r="34" spans="1:43" ht="27.75" customHeight="1" x14ac:dyDescent="0.25">
      <c r="A34" s="580"/>
      <c r="B34" s="581"/>
      <c r="C34" s="402"/>
      <c r="D34" s="404"/>
      <c r="E34" s="78" t="s">
        <v>128</v>
      </c>
      <c r="F34" s="402"/>
      <c r="G34" s="406"/>
      <c r="H34" s="406"/>
      <c r="I34" s="52"/>
      <c r="J34" s="602"/>
      <c r="K34" s="408"/>
      <c r="L34" s="21" t="s">
        <v>129</v>
      </c>
      <c r="M34" s="54" t="s">
        <v>130</v>
      </c>
      <c r="N34" s="109">
        <f>IF(M34="PREVENIR",15,IF(M34="DETECTAR",10,IF(M34="NO ES UN CONTROL",0,"")))</f>
        <v>15</v>
      </c>
      <c r="O34" s="462" t="str">
        <f>IF(O31&lt;86,"DÉBIL",IF(O31&lt;96,"MODERADO",IF(O31&lt;101,"FUERTE","")))</f>
        <v>FUERTE</v>
      </c>
      <c r="P34" s="334"/>
      <c r="Q34" s="424" t="str">
        <f>IF(AND(O34="FUERTE",P31="FUERTE (SIEMPRE SE EJECUTA)"),"FUERTE",IF(OR(O34="DÉBIL",P31="DÉBIL (NO SE EJECUTA)"),"DÉBIL",IF(OR(O34="MODERADO",P31="MODERADO (ALGUNAS VECES)"),"MODERADO")))</f>
        <v>FUERTE</v>
      </c>
      <c r="R34" s="465" t="str">
        <f>IF(AND(O34="FUERTE",P31="FUERTE (SIEMPRE SE EJECUTA)"),"NO","SÍ")</f>
        <v>NO</v>
      </c>
      <c r="S34"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34"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34" s="404"/>
      <c r="V34" s="502"/>
      <c r="W34" s="597"/>
      <c r="X34" s="589"/>
      <c r="Y34" s="589"/>
      <c r="Z34" s="461"/>
      <c r="AA34" s="592"/>
      <c r="AB34" s="317"/>
      <c r="AC34" s="338"/>
      <c r="AD34" s="605"/>
      <c r="AE34" s="524"/>
      <c r="AF34" s="587" t="s">
        <v>366</v>
      </c>
      <c r="AG34" s="613"/>
      <c r="AH34" s="83" t="s">
        <v>100</v>
      </c>
      <c r="AI34" s="83"/>
      <c r="AJ34" s="83" t="s">
        <v>94</v>
      </c>
      <c r="AK34" s="83" t="s">
        <v>132</v>
      </c>
      <c r="AL34" s="83"/>
      <c r="AM34" s="83"/>
      <c r="AN34" s="83"/>
      <c r="AO34" s="83" t="s">
        <v>133</v>
      </c>
      <c r="AP34" s="83"/>
      <c r="AQ34" s="111"/>
    </row>
    <row r="35" spans="1:43" ht="79.5" customHeight="1" x14ac:dyDescent="0.25">
      <c r="A35" s="580"/>
      <c r="B35" s="581"/>
      <c r="C35" s="402"/>
      <c r="D35" s="404"/>
      <c r="E35" s="599" t="s">
        <v>367</v>
      </c>
      <c r="F35" s="402"/>
      <c r="G35" s="406"/>
      <c r="H35" s="406"/>
      <c r="I35" s="52"/>
      <c r="J35" s="602"/>
      <c r="K35" s="408"/>
      <c r="L35" s="21" t="s">
        <v>135</v>
      </c>
      <c r="M35" s="54" t="s">
        <v>34</v>
      </c>
      <c r="N35" s="109">
        <f>IF(M35="CONFIABLE",15,IF(M35="NO CONFIABLE",0,""))</f>
        <v>15</v>
      </c>
      <c r="O35" s="463"/>
      <c r="P35" s="334"/>
      <c r="Q35" s="424"/>
      <c r="R35" s="465"/>
      <c r="S35" s="411"/>
      <c r="T35" s="468"/>
      <c r="U35" s="404"/>
      <c r="V35" s="502"/>
      <c r="W35" s="597"/>
      <c r="X35" s="589"/>
      <c r="Y35" s="589"/>
      <c r="Z35" s="55" t="s">
        <v>136</v>
      </c>
      <c r="AA35" s="592"/>
      <c r="AB35" s="317"/>
      <c r="AC35" s="338"/>
      <c r="AD35" s="605"/>
      <c r="AE35" s="524"/>
      <c r="AF35" s="587"/>
      <c r="AG35" s="613"/>
      <c r="AH35" s="83" t="s">
        <v>137</v>
      </c>
      <c r="AI35" s="83"/>
      <c r="AJ35" s="83" t="s">
        <v>138</v>
      </c>
      <c r="AK35" s="83" t="s">
        <v>130</v>
      </c>
      <c r="AL35" s="83" t="s">
        <v>139</v>
      </c>
      <c r="AM35" s="83"/>
      <c r="AN35" s="83"/>
      <c r="AO35" s="83" t="s">
        <v>101</v>
      </c>
      <c r="AP35" s="83"/>
      <c r="AQ35" s="112"/>
    </row>
    <row r="36" spans="1:43" ht="27.75" customHeight="1" x14ac:dyDescent="0.25">
      <c r="A36" s="580"/>
      <c r="B36" s="581"/>
      <c r="C36" s="402"/>
      <c r="D36" s="404"/>
      <c r="E36" s="599"/>
      <c r="F36" s="402"/>
      <c r="G36" s="406"/>
      <c r="H36" s="406"/>
      <c r="I36" s="52"/>
      <c r="J36" s="602"/>
      <c r="K36" s="408"/>
      <c r="L36" s="21" t="s">
        <v>140</v>
      </c>
      <c r="M36" s="54" t="s">
        <v>43</v>
      </c>
      <c r="N36" s="109">
        <f>IF(M36="SE INVESTIGAN Y SE RESUELVEN OPORTUNAMENTE",15,IF(M36="NO SE INVESTIGAN Y SE RESUELVEN OPORTUNAMENTE",0,""))</f>
        <v>15</v>
      </c>
      <c r="O36" s="463"/>
      <c r="P36" s="334"/>
      <c r="Q36" s="424"/>
      <c r="R36" s="465"/>
      <c r="S36" s="411"/>
      <c r="T36" s="468"/>
      <c r="U36" s="404"/>
      <c r="V36" s="502"/>
      <c r="W36" s="597"/>
      <c r="X36" s="589"/>
      <c r="Y36" s="589"/>
      <c r="Z36" s="457" t="s">
        <v>328</v>
      </c>
      <c r="AA36" s="592"/>
      <c r="AB36" s="317"/>
      <c r="AC36" s="338"/>
      <c r="AD36" s="605"/>
      <c r="AE36" s="524"/>
      <c r="AF36" s="587"/>
      <c r="AG36" s="613"/>
      <c r="AH36" s="83" t="s">
        <v>116</v>
      </c>
      <c r="AI36" s="83"/>
      <c r="AJ36" s="83"/>
      <c r="AK36" s="83"/>
      <c r="AL36" s="83"/>
      <c r="AM36" s="83"/>
      <c r="AN36" s="83"/>
      <c r="AO36" s="83" t="s">
        <v>142</v>
      </c>
      <c r="AP36" s="83"/>
    </row>
    <row r="37" spans="1:43" ht="27.75" customHeight="1" x14ac:dyDescent="0.25">
      <c r="A37" s="580"/>
      <c r="B37" s="581"/>
      <c r="C37" s="498"/>
      <c r="D37" s="582"/>
      <c r="E37" s="600"/>
      <c r="F37" s="498"/>
      <c r="G37" s="456"/>
      <c r="H37" s="456"/>
      <c r="I37" s="52"/>
      <c r="J37" s="602"/>
      <c r="K37" s="603"/>
      <c r="L37" s="27" t="s">
        <v>143</v>
      </c>
      <c r="M37" s="57" t="s">
        <v>54</v>
      </c>
      <c r="N37" s="110">
        <f>IF(M37="COMPLETA",10,IF(M37="INCOMPLETA",5,IF(M37="NO EXISTE",0,"")))</f>
        <v>10</v>
      </c>
      <c r="O37" s="463"/>
      <c r="P37" s="335"/>
      <c r="Q37" s="464"/>
      <c r="R37" s="466"/>
      <c r="S37" s="467"/>
      <c r="T37" s="468"/>
      <c r="U37" s="582"/>
      <c r="V37" s="502"/>
      <c r="W37" s="598"/>
      <c r="X37" s="590"/>
      <c r="Y37" s="590"/>
      <c r="Z37" s="461"/>
      <c r="AA37" s="593"/>
      <c r="AB37" s="323"/>
      <c r="AC37" s="339"/>
      <c r="AD37" s="606"/>
      <c r="AE37" s="583"/>
      <c r="AF37" s="588"/>
      <c r="AG37" s="614"/>
      <c r="AH37" s="83"/>
      <c r="AI37" s="83"/>
      <c r="AJ37" s="83"/>
      <c r="AK37" s="83"/>
      <c r="AL37" s="83"/>
      <c r="AM37" s="83"/>
      <c r="AN37" s="83"/>
      <c r="AO37" s="83" t="s">
        <v>144</v>
      </c>
      <c r="AP37" s="83"/>
    </row>
    <row r="38" spans="1:43" ht="25.5" x14ac:dyDescent="0.25">
      <c r="A38" s="419" t="s">
        <v>368</v>
      </c>
      <c r="B38" s="419"/>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83"/>
      <c r="AI38" s="83"/>
      <c r="AJ38" s="83"/>
      <c r="AK38" s="83"/>
      <c r="AL38" s="83"/>
      <c r="AM38" s="83"/>
      <c r="AN38" s="83"/>
      <c r="AO38" s="83" t="s">
        <v>146</v>
      </c>
      <c r="AP38" s="83"/>
    </row>
    <row r="39" spans="1:43" ht="30" customHeight="1" x14ac:dyDescent="0.25">
      <c r="A39" s="421" t="s">
        <v>147</v>
      </c>
      <c r="B39" s="421"/>
      <c r="C39" s="421"/>
      <c r="D39" s="421"/>
      <c r="E39" s="421"/>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83"/>
      <c r="AI39" s="83"/>
      <c r="AJ39" s="83"/>
      <c r="AK39" s="83"/>
      <c r="AL39" s="83"/>
      <c r="AM39" s="83"/>
      <c r="AN39" s="83"/>
      <c r="AO39" s="83" t="s">
        <v>148</v>
      </c>
      <c r="AP39" s="83"/>
    </row>
    <row r="40" spans="1:43" ht="30" customHeight="1" x14ac:dyDescent="0.25">
      <c r="A40" s="544" t="s">
        <v>149</v>
      </c>
      <c r="B40" s="544"/>
      <c r="C40" s="544" t="s">
        <v>150</v>
      </c>
      <c r="D40" s="544"/>
      <c r="E40" s="544"/>
      <c r="F40" s="544"/>
      <c r="G40" s="544"/>
      <c r="H40" s="544"/>
      <c r="I40" s="544"/>
      <c r="J40" s="544"/>
      <c r="K40" s="544"/>
      <c r="L40" s="544"/>
      <c r="M40" s="544"/>
      <c r="N40" s="544"/>
      <c r="O40" s="544"/>
      <c r="P40" s="544"/>
      <c r="Q40" s="544"/>
      <c r="R40" s="544"/>
      <c r="S40" s="544"/>
      <c r="T40" s="544"/>
      <c r="U40" s="544"/>
      <c r="V40" s="544"/>
      <c r="W40" s="544"/>
      <c r="X40" s="544"/>
      <c r="Y40" s="544"/>
      <c r="Z40" s="544" t="s">
        <v>151</v>
      </c>
      <c r="AA40" s="544"/>
      <c r="AB40" s="544"/>
      <c r="AC40" s="544"/>
      <c r="AD40" s="422" t="s">
        <v>152</v>
      </c>
      <c r="AE40" s="422"/>
      <c r="AF40" s="422"/>
      <c r="AG40" s="422"/>
      <c r="AH40" s="83"/>
      <c r="AI40" s="83"/>
      <c r="AJ40" s="83"/>
      <c r="AK40" s="83"/>
      <c r="AL40" s="83"/>
      <c r="AM40" s="83"/>
      <c r="AN40" s="83"/>
      <c r="AO40" s="83" t="s">
        <v>153</v>
      </c>
      <c r="AP40" s="83"/>
    </row>
    <row r="41" spans="1:43" ht="30" customHeight="1" x14ac:dyDescent="0.25">
      <c r="A41" s="607">
        <v>1</v>
      </c>
      <c r="B41" s="608"/>
      <c r="C41" s="609" t="s">
        <v>211</v>
      </c>
      <c r="D41" s="609"/>
      <c r="E41" s="609"/>
      <c r="F41" s="609"/>
      <c r="G41" s="609"/>
      <c r="H41" s="609"/>
      <c r="I41" s="609"/>
      <c r="J41" s="609"/>
      <c r="K41" s="609"/>
      <c r="L41" s="609"/>
      <c r="M41" s="609"/>
      <c r="N41" s="609"/>
      <c r="O41" s="609"/>
      <c r="P41" s="609"/>
      <c r="Q41" s="609"/>
      <c r="R41" s="609"/>
      <c r="S41" s="609"/>
      <c r="T41" s="609"/>
      <c r="U41" s="609"/>
      <c r="V41" s="609"/>
      <c r="W41" s="609"/>
      <c r="X41" s="609"/>
      <c r="Y41" s="609"/>
      <c r="Z41" s="610">
        <v>43488</v>
      </c>
      <c r="AA41" s="611"/>
      <c r="AB41" s="611"/>
      <c r="AC41" s="612"/>
      <c r="AD41" s="541" t="s">
        <v>369</v>
      </c>
      <c r="AE41" s="541"/>
      <c r="AF41" s="541"/>
      <c r="AG41" s="541"/>
      <c r="AH41" s="94"/>
      <c r="AI41" s="94"/>
      <c r="AJ41" s="94"/>
      <c r="AK41" s="94"/>
      <c r="AL41" s="94"/>
      <c r="AM41" s="94"/>
      <c r="AN41" s="94"/>
      <c r="AO41" s="83" t="s">
        <v>156</v>
      </c>
      <c r="AP41" s="94"/>
    </row>
    <row r="42" spans="1:43" ht="30" customHeight="1" x14ac:dyDescent="0.25">
      <c r="A42" s="607">
        <v>2</v>
      </c>
      <c r="B42" s="608"/>
      <c r="C42" s="609" t="s">
        <v>370</v>
      </c>
      <c r="D42" s="609"/>
      <c r="E42" s="609"/>
      <c r="F42" s="609"/>
      <c r="G42" s="609"/>
      <c r="H42" s="609"/>
      <c r="I42" s="609"/>
      <c r="J42" s="609"/>
      <c r="K42" s="609"/>
      <c r="L42" s="609"/>
      <c r="M42" s="609"/>
      <c r="N42" s="609"/>
      <c r="O42" s="609"/>
      <c r="P42" s="609"/>
      <c r="Q42" s="609"/>
      <c r="R42" s="609"/>
      <c r="S42" s="609"/>
      <c r="T42" s="609"/>
      <c r="U42" s="609"/>
      <c r="V42" s="609"/>
      <c r="W42" s="609"/>
      <c r="X42" s="609"/>
      <c r="Y42" s="609"/>
      <c r="Z42" s="610">
        <v>43851</v>
      </c>
      <c r="AA42" s="611"/>
      <c r="AB42" s="611"/>
      <c r="AC42" s="612"/>
      <c r="AD42" s="541" t="s">
        <v>369</v>
      </c>
      <c r="AE42" s="541"/>
      <c r="AF42" s="541"/>
      <c r="AG42" s="541"/>
      <c r="AH42" s="94"/>
      <c r="AI42" s="94"/>
      <c r="AJ42" s="94"/>
      <c r="AK42" s="94"/>
      <c r="AL42" s="94"/>
      <c r="AM42" s="94"/>
      <c r="AN42" s="94"/>
      <c r="AO42" s="83" t="s">
        <v>158</v>
      </c>
      <c r="AP42" s="94"/>
    </row>
    <row r="43" spans="1:43" ht="30" customHeight="1" x14ac:dyDescent="0.25">
      <c r="A43" s="607">
        <v>3</v>
      </c>
      <c r="B43" s="608"/>
      <c r="C43" s="609"/>
      <c r="D43" s="609"/>
      <c r="E43" s="609"/>
      <c r="F43" s="609"/>
      <c r="G43" s="609"/>
      <c r="H43" s="609"/>
      <c r="I43" s="609"/>
      <c r="J43" s="609"/>
      <c r="K43" s="609"/>
      <c r="L43" s="609"/>
      <c r="M43" s="609"/>
      <c r="N43" s="609"/>
      <c r="O43" s="609"/>
      <c r="P43" s="609"/>
      <c r="Q43" s="609"/>
      <c r="R43" s="609"/>
      <c r="S43" s="609"/>
      <c r="T43" s="609"/>
      <c r="U43" s="609"/>
      <c r="V43" s="609"/>
      <c r="W43" s="609"/>
      <c r="X43" s="609"/>
      <c r="Y43" s="609"/>
      <c r="Z43" s="615"/>
      <c r="AA43" s="611"/>
      <c r="AB43" s="611"/>
      <c r="AC43" s="612"/>
      <c r="AD43" s="541"/>
      <c r="AE43" s="541"/>
      <c r="AF43" s="541"/>
      <c r="AG43" s="541"/>
      <c r="AH43" s="94"/>
      <c r="AI43" s="94"/>
      <c r="AJ43" s="94"/>
      <c r="AK43" s="94"/>
      <c r="AL43" s="94"/>
      <c r="AM43" s="94"/>
      <c r="AN43" s="94"/>
      <c r="AO43" s="83" t="s">
        <v>160</v>
      </c>
      <c r="AP43" s="94"/>
    </row>
    <row r="44" spans="1:43" ht="30" customHeight="1" x14ac:dyDescent="0.25">
      <c r="A44" s="422" t="s">
        <v>161</v>
      </c>
      <c r="B44" s="422"/>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22"/>
      <c r="AG44" s="422"/>
      <c r="AH44" s="83"/>
      <c r="AI44" s="83"/>
      <c r="AJ44" s="83"/>
      <c r="AK44" s="83"/>
      <c r="AL44" s="83"/>
      <c r="AM44" s="83"/>
      <c r="AN44" s="83"/>
      <c r="AO44" s="83" t="s">
        <v>162</v>
      </c>
      <c r="AP44" s="83"/>
    </row>
    <row r="45" spans="1:43" ht="30" customHeight="1" x14ac:dyDescent="0.25">
      <c r="A45" s="552" t="s">
        <v>152</v>
      </c>
      <c r="B45" s="552"/>
      <c r="C45" s="552"/>
      <c r="D45" s="552"/>
      <c r="E45" s="552"/>
      <c r="F45" s="552"/>
      <c r="G45" s="552" t="s">
        <v>163</v>
      </c>
      <c r="H45" s="552"/>
      <c r="I45" s="552"/>
      <c r="J45" s="552"/>
      <c r="K45" s="552"/>
      <c r="L45" s="552"/>
      <c r="M45" s="553" t="s">
        <v>164</v>
      </c>
      <c r="N45" s="554"/>
      <c r="O45" s="554"/>
      <c r="P45" s="554"/>
      <c r="Q45" s="554"/>
      <c r="R45" s="554"/>
      <c r="S45" s="554"/>
      <c r="T45" s="554"/>
      <c r="U45" s="554"/>
      <c r="V45" s="555"/>
      <c r="W45" s="553" t="s">
        <v>165</v>
      </c>
      <c r="X45" s="554"/>
      <c r="Y45" s="554"/>
      <c r="Z45" s="554"/>
      <c r="AA45" s="555"/>
      <c r="AB45" s="427" t="str">
        <f>IF(X5="X","APOYO OFICINA ASESORA DE PLANEACIÓN","APOYO OFICINA DE CONTROL INTERNO")</f>
        <v>APOYO OFICINA DE CONTROL INTERNO</v>
      </c>
      <c r="AC45" s="427"/>
      <c r="AD45" s="427"/>
      <c r="AE45" s="427"/>
      <c r="AF45" s="427"/>
      <c r="AG45" s="427"/>
      <c r="AH45" s="60"/>
      <c r="AO45" s="83" t="s">
        <v>167</v>
      </c>
    </row>
    <row r="46" spans="1:43" ht="30" customHeight="1" x14ac:dyDescent="0.25">
      <c r="A46" s="95" t="s">
        <v>168</v>
      </c>
      <c r="B46" s="556" t="s">
        <v>371</v>
      </c>
      <c r="C46" s="557"/>
      <c r="D46" s="557"/>
      <c r="E46" s="557"/>
      <c r="F46" s="558"/>
      <c r="G46" s="96" t="s">
        <v>168</v>
      </c>
      <c r="H46" s="556" t="s">
        <v>372</v>
      </c>
      <c r="I46" s="557"/>
      <c r="J46" s="557"/>
      <c r="K46" s="557"/>
      <c r="L46" s="558"/>
      <c r="M46" s="96" t="s">
        <v>168</v>
      </c>
      <c r="N46" s="97"/>
      <c r="O46" s="559" t="s">
        <v>171</v>
      </c>
      <c r="P46" s="559"/>
      <c r="Q46" s="559"/>
      <c r="R46" s="559"/>
      <c r="S46" s="559"/>
      <c r="T46" s="559"/>
      <c r="U46" s="559"/>
      <c r="V46" s="560"/>
      <c r="W46" s="98" t="s">
        <v>168</v>
      </c>
      <c r="X46" s="556" t="s">
        <v>373</v>
      </c>
      <c r="Y46" s="557"/>
      <c r="Z46" s="557"/>
      <c r="AA46" s="558"/>
      <c r="AB46" s="98" t="s">
        <v>168</v>
      </c>
      <c r="AC46" s="561" t="s">
        <v>374</v>
      </c>
      <c r="AD46" s="561"/>
      <c r="AE46" s="561"/>
      <c r="AF46" s="561"/>
      <c r="AG46" s="561"/>
      <c r="AH46" s="99"/>
      <c r="AI46" s="99"/>
      <c r="AJ46" s="99"/>
      <c r="AK46" s="99"/>
      <c r="AL46" s="99"/>
      <c r="AM46" s="99"/>
      <c r="AN46" s="99"/>
      <c r="AO46" s="83" t="s">
        <v>173</v>
      </c>
      <c r="AP46" s="99"/>
    </row>
    <row r="47" spans="1:43" ht="30" customHeight="1" x14ac:dyDescent="0.25">
      <c r="A47" s="95" t="s">
        <v>174</v>
      </c>
      <c r="B47" s="556" t="s">
        <v>375</v>
      </c>
      <c r="C47" s="557"/>
      <c r="D47" s="557"/>
      <c r="E47" s="557"/>
      <c r="F47" s="558"/>
      <c r="G47" s="95" t="s">
        <v>174</v>
      </c>
      <c r="H47" s="417" t="s">
        <v>376</v>
      </c>
      <c r="I47" s="417"/>
      <c r="J47" s="417"/>
      <c r="K47" s="417"/>
      <c r="L47" s="417"/>
      <c r="M47" s="96" t="s">
        <v>174</v>
      </c>
      <c r="N47" s="100"/>
      <c r="O47" s="417" t="s">
        <v>377</v>
      </c>
      <c r="P47" s="417"/>
      <c r="Q47" s="417"/>
      <c r="R47" s="417"/>
      <c r="S47" s="417"/>
      <c r="T47" s="417"/>
      <c r="U47" s="417"/>
      <c r="V47" s="417"/>
      <c r="W47" s="95" t="s">
        <v>174</v>
      </c>
      <c r="X47" s="556" t="s">
        <v>378</v>
      </c>
      <c r="Y47" s="557"/>
      <c r="Z47" s="557"/>
      <c r="AA47" s="558"/>
      <c r="AB47" s="95" t="s">
        <v>174</v>
      </c>
      <c r="AC47" s="561" t="s">
        <v>379</v>
      </c>
      <c r="AD47" s="561"/>
      <c r="AE47" s="561"/>
      <c r="AF47" s="561"/>
      <c r="AG47" s="561"/>
      <c r="AH47" s="99"/>
      <c r="AI47" s="99"/>
      <c r="AJ47" s="99"/>
      <c r="AK47" s="99"/>
      <c r="AL47" s="99"/>
      <c r="AM47" s="99"/>
      <c r="AN47" s="99"/>
      <c r="AO47" s="83" t="s">
        <v>179</v>
      </c>
      <c r="AP47" s="99"/>
    </row>
  </sheetData>
  <mergeCells count="230">
    <mergeCell ref="B46:F46"/>
    <mergeCell ref="H46:L46"/>
    <mergeCell ref="O46:V46"/>
    <mergeCell ref="X46:AA46"/>
    <mergeCell ref="AC46:AG46"/>
    <mergeCell ref="B47:F47"/>
    <mergeCell ref="H47:L47"/>
    <mergeCell ref="O47:V47"/>
    <mergeCell ref="X47:AA47"/>
    <mergeCell ref="AC47:AG47"/>
    <mergeCell ref="A43:B43"/>
    <mergeCell ref="C43:Y43"/>
    <mergeCell ref="Z43:AC43"/>
    <mergeCell ref="AD43:AG43"/>
    <mergeCell ref="A44:AG44"/>
    <mergeCell ref="A45:F45"/>
    <mergeCell ref="G45:L45"/>
    <mergeCell ref="M45:V45"/>
    <mergeCell ref="W45:AA45"/>
    <mergeCell ref="AB45:AG45"/>
    <mergeCell ref="A41:B41"/>
    <mergeCell ref="C41:Y41"/>
    <mergeCell ref="Z41:AC41"/>
    <mergeCell ref="AD41:AG41"/>
    <mergeCell ref="A42:B42"/>
    <mergeCell ref="C42:Y42"/>
    <mergeCell ref="Z42:AC42"/>
    <mergeCell ref="AD42:AG42"/>
    <mergeCell ref="E35:E37"/>
    <mergeCell ref="Z36:Z37"/>
    <mergeCell ref="A38:AG38"/>
    <mergeCell ref="A39:AG39"/>
    <mergeCell ref="A40:B40"/>
    <mergeCell ref="C40:Y40"/>
    <mergeCell ref="Z40:AC40"/>
    <mergeCell ref="AD40:AG40"/>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J31:J37"/>
    <mergeCell ref="K31:K37"/>
    <mergeCell ref="O31:O33"/>
    <mergeCell ref="P31:P37"/>
    <mergeCell ref="Q31:Q33"/>
    <mergeCell ref="R31:R33"/>
    <mergeCell ref="E28:E30"/>
    <mergeCell ref="Z29:Z30"/>
    <mergeCell ref="A31:A37"/>
    <mergeCell ref="B31:B37"/>
    <mergeCell ref="C31:C37"/>
    <mergeCell ref="D31:D37"/>
    <mergeCell ref="E31:E33"/>
    <mergeCell ref="F31:F37"/>
    <mergeCell ref="G31:G37"/>
    <mergeCell ref="H31:H37"/>
    <mergeCell ref="J24:J30"/>
    <mergeCell ref="K24:K30"/>
    <mergeCell ref="R24:R26"/>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A24:A30"/>
    <mergeCell ref="B24:B30"/>
    <mergeCell ref="C24:C30"/>
    <mergeCell ref="D24:D30"/>
    <mergeCell ref="E24:E26"/>
    <mergeCell ref="F24:F30"/>
    <mergeCell ref="G24:G30"/>
    <mergeCell ref="H24:H30"/>
    <mergeCell ref="J17:J23"/>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E21:E23"/>
    <mergeCell ref="Z22:Z23"/>
    <mergeCell ref="K17:K23"/>
    <mergeCell ref="R17:R1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A10:A16"/>
    <mergeCell ref="B10:B16"/>
    <mergeCell ref="C10:C16"/>
    <mergeCell ref="D10:D16"/>
    <mergeCell ref="E10:E12"/>
    <mergeCell ref="F10:F16"/>
    <mergeCell ref="G10:G16"/>
    <mergeCell ref="Q8:Q9"/>
    <mergeCell ref="R8:R9"/>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223" priority="29" operator="containsText" text="EXTREMO">
      <formula>NOT(ISERROR(SEARCH("EXTREMO",U10)))</formula>
    </cfRule>
    <cfRule type="containsText" dxfId="222" priority="30" operator="containsText" text="MODERADO">
      <formula>NOT(ISERROR(SEARCH("MODERADO",U10)))</formula>
    </cfRule>
    <cfRule type="containsText" dxfId="221" priority="31" operator="containsText" text="ALTO">
      <formula>NOT(ISERROR(SEARCH("ALTO",U10)))</formula>
    </cfRule>
    <cfRule type="containsText" dxfId="220" priority="32" operator="containsText" text="BAJO">
      <formula>NOT(ISERROR(SEARCH("BAJO",U10)))</formula>
    </cfRule>
  </conditionalFormatting>
  <conditionalFormatting sqref="J10:J16">
    <cfRule type="containsText" dxfId="219" priority="25" operator="containsText" text="EXTREMO">
      <formula>NOT(ISERROR(SEARCH("EXTREMO",J10)))</formula>
    </cfRule>
    <cfRule type="containsText" dxfId="218" priority="26" operator="containsText" text="ALTO">
      <formula>NOT(ISERROR(SEARCH("ALTO",J10)))</formula>
    </cfRule>
    <cfRule type="containsText" dxfId="217" priority="27" operator="containsText" text="MODERADO">
      <formula>NOT(ISERROR(SEARCH("MODERADO",J10)))</formula>
    </cfRule>
    <cfRule type="containsText" dxfId="216" priority="28" operator="containsText" text="BAJO">
      <formula>NOT(ISERROR(SEARCH("BAJO",J10)))</formula>
    </cfRule>
  </conditionalFormatting>
  <conditionalFormatting sqref="U31:U37">
    <cfRule type="containsText" dxfId="215" priority="21" operator="containsText" text="EXTREMO">
      <formula>NOT(ISERROR(SEARCH("EXTREMO",U31)))</formula>
    </cfRule>
    <cfRule type="containsText" dxfId="214" priority="22" operator="containsText" text="MODERADO">
      <formula>NOT(ISERROR(SEARCH("MODERADO",U31)))</formula>
    </cfRule>
    <cfRule type="containsText" dxfId="213" priority="23" operator="containsText" text="ALTO">
      <formula>NOT(ISERROR(SEARCH("ALTO",U31)))</formula>
    </cfRule>
    <cfRule type="containsText" dxfId="212" priority="24" operator="containsText" text="BAJO">
      <formula>NOT(ISERROR(SEARCH("BAJO",U31)))</formula>
    </cfRule>
  </conditionalFormatting>
  <conditionalFormatting sqref="J31:J37">
    <cfRule type="containsText" dxfId="211" priority="17" operator="containsText" text="EXTREMO">
      <formula>NOT(ISERROR(SEARCH("EXTREMO",J31)))</formula>
    </cfRule>
    <cfRule type="containsText" dxfId="210" priority="18" operator="containsText" text="ALTO">
      <formula>NOT(ISERROR(SEARCH("ALTO",J31)))</formula>
    </cfRule>
    <cfRule type="containsText" dxfId="209" priority="19" operator="containsText" text="MODERADO">
      <formula>NOT(ISERROR(SEARCH("MODERADO",J31)))</formula>
    </cfRule>
    <cfRule type="containsText" dxfId="208" priority="20" operator="containsText" text="BAJO">
      <formula>NOT(ISERROR(SEARCH("BAJO",J31)))</formula>
    </cfRule>
  </conditionalFormatting>
  <conditionalFormatting sqref="U24:U30">
    <cfRule type="containsText" dxfId="207" priority="13" operator="containsText" text="EXTREMO">
      <formula>NOT(ISERROR(SEARCH("EXTREMO",U24)))</formula>
    </cfRule>
    <cfRule type="containsText" dxfId="206" priority="14" operator="containsText" text="MODERADO">
      <formula>NOT(ISERROR(SEARCH("MODERADO",U24)))</formula>
    </cfRule>
    <cfRule type="containsText" dxfId="205" priority="15" operator="containsText" text="ALTO">
      <formula>NOT(ISERROR(SEARCH("ALTO",U24)))</formula>
    </cfRule>
    <cfRule type="containsText" dxfId="204" priority="16" operator="containsText" text="BAJO">
      <formula>NOT(ISERROR(SEARCH("BAJO",U24)))</formula>
    </cfRule>
  </conditionalFormatting>
  <conditionalFormatting sqref="J24:J30">
    <cfRule type="containsText" dxfId="203" priority="9" operator="containsText" text="EXTREMO">
      <formula>NOT(ISERROR(SEARCH("EXTREMO",J24)))</formula>
    </cfRule>
    <cfRule type="containsText" dxfId="202" priority="10" operator="containsText" text="ALTO">
      <formula>NOT(ISERROR(SEARCH("ALTO",J24)))</formula>
    </cfRule>
    <cfRule type="containsText" dxfId="201" priority="11" operator="containsText" text="MODERADO">
      <formula>NOT(ISERROR(SEARCH("MODERADO",J24)))</formula>
    </cfRule>
    <cfRule type="containsText" dxfId="200" priority="12" operator="containsText" text="BAJO">
      <formula>NOT(ISERROR(SEARCH("BAJO",J24)))</formula>
    </cfRule>
  </conditionalFormatting>
  <conditionalFormatting sqref="U17:U23">
    <cfRule type="containsText" dxfId="199" priority="5" operator="containsText" text="EXTREMO">
      <formula>NOT(ISERROR(SEARCH("EXTREMO",U17)))</formula>
    </cfRule>
    <cfRule type="containsText" dxfId="198" priority="6" operator="containsText" text="MODERADO">
      <formula>NOT(ISERROR(SEARCH("MODERADO",U17)))</formula>
    </cfRule>
    <cfRule type="containsText" dxfId="197" priority="7" operator="containsText" text="ALTO">
      <formula>NOT(ISERROR(SEARCH("ALTO",U17)))</formula>
    </cfRule>
    <cfRule type="containsText" dxfId="196" priority="8" operator="containsText" text="BAJO">
      <formula>NOT(ISERROR(SEARCH("BAJO",U17)))</formula>
    </cfRule>
  </conditionalFormatting>
  <conditionalFormatting sqref="J17:J23">
    <cfRule type="containsText" dxfId="195" priority="1" operator="containsText" text="EXTREMO">
      <formula>NOT(ISERROR(SEARCH("EXTREMO",J17)))</formula>
    </cfRule>
    <cfRule type="containsText" dxfId="194" priority="2" operator="containsText" text="ALTO">
      <formula>NOT(ISERROR(SEARCH("ALTO",J17)))</formula>
    </cfRule>
    <cfRule type="containsText" dxfId="193" priority="3" operator="containsText" text="MODERADO">
      <formula>NOT(ISERROR(SEARCH("MODERADO",J17)))</formula>
    </cfRule>
    <cfRule type="containsText" dxfId="192" priority="4" operator="containsText" text="BAJO">
      <formula>NOT(ISERROR(SEARCH("BAJO",J17)))</formula>
    </cfRule>
  </conditionalFormatting>
  <dataValidations count="15">
    <dataValidation type="list" allowBlank="1" showInputMessage="1" showErrorMessage="1" sqref="G10:G37" xr:uid="{42FF11A6-EFF2-4554-B285-506ED11F8672}">
      <formula1>$AL$1:$AL$5</formula1>
    </dataValidation>
    <dataValidation type="list" allowBlank="1" showInputMessage="1" showErrorMessage="1" sqref="H10:H37" xr:uid="{C27E3F37-BFFF-4165-BD91-A59340C50C85}">
      <formula1>$AL$10:$AL$12</formula1>
    </dataValidation>
    <dataValidation type="list" allowBlank="1" showInputMessage="1" showErrorMessage="1" sqref="M37 M30 M16 M23" xr:uid="{76159E0F-9D1A-4F58-991A-64ABFB1F6B3A}">
      <formula1>$AH$7:$AJ$7</formula1>
    </dataValidation>
    <dataValidation type="list" allowBlank="1" showInputMessage="1" showErrorMessage="1" sqref="U10:U37" xr:uid="{E08ADFF0-2C66-4355-B702-A199FCB80B21}">
      <formula1>$AO$8:$AO$53</formula1>
    </dataValidation>
    <dataValidation type="list" allowBlank="1" showInputMessage="1" showErrorMessage="1" sqref="M10 M31 M24 M17" xr:uid="{96DD4B9E-F5EE-4E72-8D5F-1B78DFFF861E}">
      <formula1>$AH$2:$AH$3</formula1>
    </dataValidation>
    <dataValidation type="list" allowBlank="1" showInputMessage="1" showErrorMessage="1" sqref="M11 M32 M25 M18" xr:uid="{D9C529E3-6387-4F8F-9CF4-CC34EBB5BEFF}">
      <formula1>$AH$4:$AI$4</formula1>
    </dataValidation>
    <dataValidation type="list" allowBlank="1" showInputMessage="1" showErrorMessage="1" sqref="M12 M33 M26 M19" xr:uid="{9E41C64F-5D27-4ACD-AA75-D59731BE4606}">
      <formula1>#REF!</formula1>
    </dataValidation>
    <dataValidation type="list" allowBlank="1" showInputMessage="1" showErrorMessage="1" sqref="M14 M35 M28 M21" xr:uid="{5E73DDB9-FCAA-46FF-9B9F-7E98E3A66EC2}">
      <formula1>$AH$5:$AI$5</formula1>
    </dataValidation>
    <dataValidation type="list" allowBlank="1" showInputMessage="1" showErrorMessage="1" sqref="M15 M36 M29 M22" xr:uid="{6CBD70FD-A4AC-4C9B-9257-E1BCC96AE2BE}">
      <formula1>$AH$6:$AI$6</formula1>
    </dataValidation>
    <dataValidation type="list" allowBlank="1" showInputMessage="1" showErrorMessage="1" sqref="P10 P31 P24 P17" xr:uid="{ECA35955-ED14-4266-B2BF-02905CB6FE15}">
      <formula1>$AH$8:$AJ$8</formula1>
    </dataValidation>
    <dataValidation type="list" allowBlank="1" showInputMessage="1" showErrorMessage="1" sqref="V10:V37" xr:uid="{24B60BDF-C5AC-43E2-9F68-E749F1C9AFF0}">
      <formula1>$AI$12:$AK$12</formula1>
    </dataValidation>
    <dataValidation type="list" allowBlank="1" showInputMessage="1" showErrorMessage="1" sqref="D10:D37" xr:uid="{49988E66-798D-46C5-9360-1A580945693A}">
      <formula1>$AJ$13:$AK$13</formula1>
    </dataValidation>
    <dataValidation type="list" allowBlank="1" showInputMessage="1" showErrorMessage="1" sqref="T10 S10:S11 T31 S31:S32 T24 S24:S25 T17 S17:S18" xr:uid="{69B39698-CB0F-453D-844E-16F25568C4D9}">
      <formula1>$AH$13:$AH$15</formula1>
    </dataValidation>
    <dataValidation type="list" allowBlank="1" showInputMessage="1" showErrorMessage="1" sqref="AA10:AA37" xr:uid="{74E98D83-06CE-46D3-9CED-E0160B4EF713}">
      <formula1>$AN$10:$AN$11</formula1>
    </dataValidation>
    <dataValidation type="list" allowBlank="1" showInputMessage="1" showErrorMessage="1" sqref="M13 M34 M27 M20" xr:uid="{E79A9FE9-BB83-4BAD-9302-5B477B75FFD2}">
      <formula1>$AJ$14:$AL$14</formula1>
    </dataValidation>
  </dataValidations>
  <pageMargins left="0.7" right="0.7" top="0.75" bottom="0.75" header="0.3" footer="0.3"/>
  <pageSetup paperSize="9" scale="11" orientation="portrait" r:id="rId1"/>
  <rowBreaks count="1" manualBreakCount="1">
    <brk id="3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13D65-B83F-4BF8-B17E-33C4C7E007C8}">
  <dimension ref="A1:AP1000"/>
  <sheetViews>
    <sheetView topLeftCell="AB15" zoomScale="70" zoomScaleNormal="70" workbookViewId="0">
      <selection activeCell="AR20" sqref="AR20"/>
    </sheetView>
  </sheetViews>
  <sheetFormatPr baseColWidth="10" defaultColWidth="14.42578125" defaultRowHeight="15" customHeight="1" x14ac:dyDescent="0.2"/>
  <cols>
    <col min="1" max="1" width="32.5703125" style="115" customWidth="1"/>
    <col min="2" max="2" width="17.7109375" style="115" customWidth="1"/>
    <col min="3" max="3" width="22.7109375" style="115" customWidth="1"/>
    <col min="4" max="4" width="20.42578125" style="115" customWidth="1"/>
    <col min="5" max="5" width="32.5703125" style="115" customWidth="1"/>
    <col min="6" max="6" width="22.85546875" style="115" customWidth="1"/>
    <col min="7" max="7" width="23.28515625" style="115" customWidth="1"/>
    <col min="8" max="8" width="20.7109375" style="115" customWidth="1"/>
    <col min="9" max="9" width="20.85546875" style="115" hidden="1" customWidth="1"/>
    <col min="10" max="10" width="25.42578125" style="115" customWidth="1"/>
    <col min="11" max="11" width="22.140625" style="115" customWidth="1"/>
    <col min="12" max="12" width="53.7109375" style="115" customWidth="1"/>
    <col min="13" max="13" width="24.140625" style="115" customWidth="1"/>
    <col min="14" max="14" width="10.7109375" style="115" hidden="1" customWidth="1"/>
    <col min="15" max="17" width="17.42578125" style="115" customWidth="1"/>
    <col min="18" max="18" width="19.7109375" style="115" customWidth="1"/>
    <col min="19" max="21" width="25.140625" style="115" customWidth="1"/>
    <col min="22" max="22" width="16.5703125" style="115" customWidth="1"/>
    <col min="23" max="23" width="17.5703125" style="115" customWidth="1"/>
    <col min="24" max="26" width="25.42578125" style="115" customWidth="1"/>
    <col min="27" max="27" width="15.7109375" style="115" customWidth="1"/>
    <col min="28" max="28" width="18.85546875" style="115" bestFit="1" customWidth="1"/>
    <col min="29" max="29" width="16.42578125" style="115" customWidth="1"/>
    <col min="30" max="30" width="38.5703125" style="115" customWidth="1"/>
    <col min="31" max="31" width="19" style="115" customWidth="1"/>
    <col min="32" max="32" width="47.85546875" style="115" customWidth="1"/>
    <col min="33" max="33" width="57.42578125" style="115" customWidth="1"/>
    <col min="34" max="41" width="11.42578125" style="115" hidden="1" customWidth="1"/>
    <col min="42" max="42" width="10.7109375" style="115" hidden="1" customWidth="1"/>
    <col min="43" max="16384" width="14.42578125" style="115"/>
  </cols>
  <sheetData>
    <row r="1" spans="1:42" ht="27" customHeight="1" x14ac:dyDescent="0.2">
      <c r="A1" s="625"/>
      <c r="B1" s="628" t="s">
        <v>0</v>
      </c>
      <c r="C1" s="629"/>
      <c r="D1" s="629"/>
      <c r="E1" s="630"/>
      <c r="F1" s="628" t="s">
        <v>1</v>
      </c>
      <c r="G1" s="629"/>
      <c r="H1" s="629"/>
      <c r="I1" s="629"/>
      <c r="J1" s="629"/>
      <c r="K1" s="629"/>
      <c r="L1" s="629"/>
      <c r="M1" s="629"/>
      <c r="N1" s="629"/>
      <c r="O1" s="629"/>
      <c r="P1" s="629"/>
      <c r="Q1" s="629"/>
      <c r="R1" s="629"/>
      <c r="S1" s="629"/>
      <c r="T1" s="629"/>
      <c r="U1" s="629"/>
      <c r="V1" s="629"/>
      <c r="W1" s="629"/>
      <c r="X1" s="629"/>
      <c r="Y1" s="629"/>
      <c r="Z1" s="629"/>
      <c r="AA1" s="629"/>
      <c r="AB1" s="629"/>
      <c r="AC1" s="630"/>
      <c r="AD1" s="616" t="s">
        <v>2</v>
      </c>
      <c r="AE1" s="617"/>
      <c r="AF1" s="616" t="s">
        <v>3</v>
      </c>
      <c r="AG1" s="617"/>
      <c r="AH1" s="114"/>
      <c r="AI1" s="114"/>
      <c r="AJ1" s="114"/>
      <c r="AK1" s="114" t="s">
        <v>4</v>
      </c>
      <c r="AL1" s="114" t="s">
        <v>5</v>
      </c>
      <c r="AM1" s="114"/>
      <c r="AN1" s="114" t="s">
        <v>6</v>
      </c>
      <c r="AO1" s="114"/>
      <c r="AP1" s="114"/>
    </row>
    <row r="2" spans="1:42" ht="27" customHeight="1" x14ac:dyDescent="0.2">
      <c r="A2" s="626"/>
      <c r="B2" s="631"/>
      <c r="C2" s="632"/>
      <c r="D2" s="632"/>
      <c r="E2" s="633"/>
      <c r="F2" s="631"/>
      <c r="G2" s="632"/>
      <c r="H2" s="632"/>
      <c r="I2" s="632"/>
      <c r="J2" s="632"/>
      <c r="K2" s="632"/>
      <c r="L2" s="632"/>
      <c r="M2" s="632"/>
      <c r="N2" s="632"/>
      <c r="O2" s="632"/>
      <c r="P2" s="632"/>
      <c r="Q2" s="632"/>
      <c r="R2" s="632"/>
      <c r="S2" s="632"/>
      <c r="T2" s="632"/>
      <c r="U2" s="632"/>
      <c r="V2" s="632"/>
      <c r="W2" s="632"/>
      <c r="X2" s="632"/>
      <c r="Y2" s="632"/>
      <c r="Z2" s="632"/>
      <c r="AA2" s="632"/>
      <c r="AB2" s="632"/>
      <c r="AC2" s="633"/>
      <c r="AD2" s="616" t="s">
        <v>7</v>
      </c>
      <c r="AE2" s="617"/>
      <c r="AF2" s="634" t="s">
        <v>8</v>
      </c>
      <c r="AG2" s="617"/>
      <c r="AH2" s="114" t="s">
        <v>9</v>
      </c>
      <c r="AI2" s="114" t="s">
        <v>10</v>
      </c>
      <c r="AJ2" s="114"/>
      <c r="AK2" s="114"/>
      <c r="AL2" s="114" t="s">
        <v>11</v>
      </c>
      <c r="AM2" s="114"/>
      <c r="AN2" s="114" t="s">
        <v>12</v>
      </c>
      <c r="AO2" s="114"/>
      <c r="AP2" s="114"/>
    </row>
    <row r="3" spans="1:42" ht="27" customHeight="1" x14ac:dyDescent="0.2">
      <c r="A3" s="626"/>
      <c r="B3" s="628" t="s">
        <v>13</v>
      </c>
      <c r="C3" s="629"/>
      <c r="D3" s="629"/>
      <c r="E3" s="630"/>
      <c r="F3" s="628" t="s">
        <v>14</v>
      </c>
      <c r="G3" s="629"/>
      <c r="H3" s="629"/>
      <c r="I3" s="629"/>
      <c r="J3" s="629"/>
      <c r="K3" s="629"/>
      <c r="L3" s="629"/>
      <c r="M3" s="629"/>
      <c r="N3" s="629"/>
      <c r="O3" s="629"/>
      <c r="P3" s="629"/>
      <c r="Q3" s="629"/>
      <c r="R3" s="629"/>
      <c r="S3" s="629"/>
      <c r="T3" s="629"/>
      <c r="U3" s="629"/>
      <c r="V3" s="629"/>
      <c r="W3" s="629"/>
      <c r="X3" s="629"/>
      <c r="Y3" s="629"/>
      <c r="Z3" s="629"/>
      <c r="AA3" s="629"/>
      <c r="AB3" s="629"/>
      <c r="AC3" s="630"/>
      <c r="AD3" s="616" t="s">
        <v>15</v>
      </c>
      <c r="AE3" s="617"/>
      <c r="AF3" s="616" t="s">
        <v>16</v>
      </c>
      <c r="AG3" s="617"/>
      <c r="AH3" s="114" t="s">
        <v>17</v>
      </c>
      <c r="AI3" s="114" t="s">
        <v>18</v>
      </c>
      <c r="AJ3" s="114"/>
      <c r="AK3" s="114"/>
      <c r="AL3" s="114" t="s">
        <v>19</v>
      </c>
      <c r="AM3" s="114"/>
      <c r="AN3" s="114" t="s">
        <v>20</v>
      </c>
      <c r="AO3" s="114"/>
      <c r="AP3" s="114"/>
    </row>
    <row r="4" spans="1:42" ht="27" customHeight="1" x14ac:dyDescent="0.2">
      <c r="A4" s="627"/>
      <c r="B4" s="631"/>
      <c r="C4" s="632"/>
      <c r="D4" s="632"/>
      <c r="E4" s="633"/>
      <c r="F4" s="631"/>
      <c r="G4" s="632"/>
      <c r="H4" s="632"/>
      <c r="I4" s="632"/>
      <c r="J4" s="632"/>
      <c r="K4" s="632"/>
      <c r="L4" s="632"/>
      <c r="M4" s="632"/>
      <c r="N4" s="632"/>
      <c r="O4" s="632"/>
      <c r="P4" s="632"/>
      <c r="Q4" s="632"/>
      <c r="R4" s="632"/>
      <c r="S4" s="632"/>
      <c r="T4" s="632"/>
      <c r="U4" s="632"/>
      <c r="V4" s="632"/>
      <c r="W4" s="632"/>
      <c r="X4" s="632"/>
      <c r="Y4" s="632"/>
      <c r="Z4" s="632"/>
      <c r="AA4" s="632"/>
      <c r="AB4" s="632"/>
      <c r="AC4" s="633"/>
      <c r="AD4" s="616" t="s">
        <v>21</v>
      </c>
      <c r="AE4" s="617"/>
      <c r="AF4" s="618">
        <v>43846</v>
      </c>
      <c r="AG4" s="617"/>
      <c r="AH4" s="114" t="s">
        <v>22</v>
      </c>
      <c r="AI4" s="114" t="s">
        <v>23</v>
      </c>
      <c r="AJ4" s="114"/>
      <c r="AK4" s="114" t="s">
        <v>24</v>
      </c>
      <c r="AL4" s="114" t="s">
        <v>25</v>
      </c>
      <c r="AM4" s="114"/>
      <c r="AN4" s="114" t="s">
        <v>26</v>
      </c>
      <c r="AO4" s="114"/>
      <c r="AP4" s="114"/>
    </row>
    <row r="5" spans="1:42" ht="12.75" customHeight="1" x14ac:dyDescent="0.2">
      <c r="A5" s="619" t="s">
        <v>27</v>
      </c>
      <c r="B5" s="617"/>
      <c r="C5" s="620">
        <v>44319</v>
      </c>
      <c r="D5" s="621"/>
      <c r="E5" s="621"/>
      <c r="F5" s="617"/>
      <c r="G5" s="622"/>
      <c r="H5" s="621"/>
      <c r="I5" s="621"/>
      <c r="J5" s="621"/>
      <c r="K5" s="621"/>
      <c r="L5" s="617"/>
      <c r="M5" s="623" t="s">
        <v>380</v>
      </c>
      <c r="N5" s="621"/>
      <c r="O5" s="621"/>
      <c r="P5" s="621"/>
      <c r="Q5" s="621"/>
      <c r="R5" s="621"/>
      <c r="S5" s="621"/>
      <c r="T5" s="621"/>
      <c r="U5" s="621"/>
      <c r="V5" s="617"/>
      <c r="W5" s="116" t="s">
        <v>29</v>
      </c>
      <c r="X5" s="156"/>
      <c r="Y5" s="117" t="s">
        <v>30</v>
      </c>
      <c r="Z5" s="624" t="s">
        <v>31</v>
      </c>
      <c r="AA5" s="617"/>
      <c r="AB5" s="116" t="s">
        <v>32</v>
      </c>
      <c r="AC5" s="118"/>
      <c r="AD5" s="154" t="s">
        <v>33</v>
      </c>
      <c r="AE5" s="119"/>
      <c r="AF5" s="622"/>
      <c r="AG5" s="617"/>
      <c r="AH5" s="114" t="s">
        <v>34</v>
      </c>
      <c r="AI5" s="114" t="s">
        <v>35</v>
      </c>
      <c r="AJ5" s="114" t="s">
        <v>36</v>
      </c>
      <c r="AK5" s="114"/>
      <c r="AL5" s="114" t="s">
        <v>37</v>
      </c>
      <c r="AM5" s="114"/>
      <c r="AN5" s="114" t="s">
        <v>38</v>
      </c>
      <c r="AO5" s="114"/>
      <c r="AP5" s="114"/>
    </row>
    <row r="6" spans="1:42" ht="20.25" customHeight="1" x14ac:dyDescent="0.2">
      <c r="A6" s="635" t="s">
        <v>39</v>
      </c>
      <c r="B6" s="621"/>
      <c r="C6" s="621"/>
      <c r="D6" s="621"/>
      <c r="E6" s="621"/>
      <c r="F6" s="617"/>
      <c r="G6" s="635" t="s">
        <v>40</v>
      </c>
      <c r="H6" s="621"/>
      <c r="I6" s="621"/>
      <c r="J6" s="621"/>
      <c r="K6" s="621"/>
      <c r="L6" s="621"/>
      <c r="M6" s="621"/>
      <c r="N6" s="621"/>
      <c r="O6" s="621"/>
      <c r="P6" s="621"/>
      <c r="Q6" s="621"/>
      <c r="R6" s="621"/>
      <c r="S6" s="621"/>
      <c r="T6" s="621"/>
      <c r="U6" s="621"/>
      <c r="V6" s="621"/>
      <c r="W6" s="621"/>
      <c r="X6" s="621"/>
      <c r="Y6" s="621"/>
      <c r="Z6" s="621"/>
      <c r="AA6" s="621"/>
      <c r="AB6" s="617"/>
      <c r="AC6" s="636" t="s">
        <v>41</v>
      </c>
      <c r="AD6" s="637" t="s">
        <v>42</v>
      </c>
      <c r="AE6" s="638"/>
      <c r="AF6" s="638"/>
      <c r="AG6" s="638"/>
      <c r="AH6" s="114" t="s">
        <v>43</v>
      </c>
      <c r="AI6" s="114" t="s">
        <v>44</v>
      </c>
      <c r="AJ6" s="114"/>
      <c r="AK6" s="114"/>
      <c r="AL6" s="114"/>
      <c r="AM6" s="114"/>
      <c r="AN6" s="114" t="s">
        <v>45</v>
      </c>
      <c r="AO6" s="114"/>
      <c r="AP6" s="114"/>
    </row>
    <row r="7" spans="1:42" ht="12.75" customHeight="1" x14ac:dyDescent="0.2">
      <c r="A7" s="636" t="s">
        <v>46</v>
      </c>
      <c r="B7" s="636" t="s">
        <v>47</v>
      </c>
      <c r="C7" s="636" t="s">
        <v>48</v>
      </c>
      <c r="D7" s="636" t="s">
        <v>6</v>
      </c>
      <c r="E7" s="636" t="s">
        <v>49</v>
      </c>
      <c r="F7" s="636" t="s">
        <v>50</v>
      </c>
      <c r="G7" s="635" t="s">
        <v>51</v>
      </c>
      <c r="H7" s="621"/>
      <c r="I7" s="621"/>
      <c r="J7" s="617"/>
      <c r="K7" s="635" t="s">
        <v>52</v>
      </c>
      <c r="L7" s="621"/>
      <c r="M7" s="621"/>
      <c r="N7" s="621"/>
      <c r="O7" s="621"/>
      <c r="P7" s="621"/>
      <c r="Q7" s="621"/>
      <c r="R7" s="621"/>
      <c r="S7" s="621"/>
      <c r="T7" s="617"/>
      <c r="U7" s="635" t="s">
        <v>53</v>
      </c>
      <c r="V7" s="621"/>
      <c r="W7" s="621"/>
      <c r="X7" s="621"/>
      <c r="Y7" s="621"/>
      <c r="Z7" s="621"/>
      <c r="AA7" s="621"/>
      <c r="AB7" s="617"/>
      <c r="AC7" s="626"/>
      <c r="AD7" s="639"/>
      <c r="AE7" s="640"/>
      <c r="AF7" s="640"/>
      <c r="AG7" s="638"/>
      <c r="AH7" s="114" t="s">
        <v>54</v>
      </c>
      <c r="AI7" s="114" t="s">
        <v>55</v>
      </c>
      <c r="AJ7" s="114" t="s">
        <v>56</v>
      </c>
      <c r="AK7" s="120"/>
      <c r="AL7" s="120"/>
      <c r="AM7" s="120"/>
      <c r="AN7" s="120"/>
      <c r="AO7" s="120"/>
      <c r="AP7" s="120"/>
    </row>
    <row r="8" spans="1:42" ht="35.25" customHeight="1" x14ac:dyDescent="0.2">
      <c r="A8" s="626"/>
      <c r="B8" s="626"/>
      <c r="C8" s="626"/>
      <c r="D8" s="626"/>
      <c r="E8" s="626"/>
      <c r="F8" s="626"/>
      <c r="G8" s="641" t="s">
        <v>57</v>
      </c>
      <c r="H8" s="632"/>
      <c r="I8" s="632"/>
      <c r="J8" s="633"/>
      <c r="K8" s="636" t="s">
        <v>58</v>
      </c>
      <c r="L8" s="636" t="s">
        <v>59</v>
      </c>
      <c r="M8" s="636" t="s">
        <v>60</v>
      </c>
      <c r="N8" s="636" t="s">
        <v>61</v>
      </c>
      <c r="O8" s="636" t="s">
        <v>62</v>
      </c>
      <c r="P8" s="642" t="s">
        <v>63</v>
      </c>
      <c r="Q8" s="636" t="s">
        <v>64</v>
      </c>
      <c r="R8" s="636" t="s">
        <v>65</v>
      </c>
      <c r="S8" s="636" t="s">
        <v>66</v>
      </c>
      <c r="T8" s="636" t="s">
        <v>67</v>
      </c>
      <c r="U8" s="642" t="s">
        <v>68</v>
      </c>
      <c r="V8" s="636" t="s">
        <v>69</v>
      </c>
      <c r="W8" s="636" t="s">
        <v>70</v>
      </c>
      <c r="X8" s="636" t="s">
        <v>71</v>
      </c>
      <c r="Y8" s="635" t="s">
        <v>72</v>
      </c>
      <c r="Z8" s="621"/>
      <c r="AA8" s="621"/>
      <c r="AB8" s="617"/>
      <c r="AC8" s="626"/>
      <c r="AD8" s="631"/>
      <c r="AE8" s="632"/>
      <c r="AF8" s="632"/>
      <c r="AG8" s="632"/>
      <c r="AH8" s="120" t="s">
        <v>73</v>
      </c>
      <c r="AI8" s="120" t="s">
        <v>74</v>
      </c>
      <c r="AJ8" s="120" t="s">
        <v>75</v>
      </c>
      <c r="AK8" s="120"/>
      <c r="AL8" s="120" t="s">
        <v>76</v>
      </c>
      <c r="AM8" s="120"/>
      <c r="AN8" s="120"/>
      <c r="AO8" s="114" t="s">
        <v>77</v>
      </c>
      <c r="AP8" s="120"/>
    </row>
    <row r="9" spans="1:42" ht="12.75" customHeight="1" x14ac:dyDescent="0.2">
      <c r="A9" s="626"/>
      <c r="B9" s="627"/>
      <c r="C9" s="626"/>
      <c r="D9" s="626"/>
      <c r="E9" s="626"/>
      <c r="F9" s="626"/>
      <c r="G9" s="155" t="s">
        <v>78</v>
      </c>
      <c r="H9" s="155" t="s">
        <v>4</v>
      </c>
      <c r="I9" s="155"/>
      <c r="J9" s="121" t="s">
        <v>79</v>
      </c>
      <c r="K9" s="627"/>
      <c r="L9" s="627"/>
      <c r="M9" s="627"/>
      <c r="N9" s="627"/>
      <c r="O9" s="627"/>
      <c r="P9" s="627"/>
      <c r="Q9" s="627"/>
      <c r="R9" s="627"/>
      <c r="S9" s="627"/>
      <c r="T9" s="627"/>
      <c r="U9" s="627"/>
      <c r="V9" s="627"/>
      <c r="W9" s="627"/>
      <c r="X9" s="627"/>
      <c r="Y9" s="116" t="s">
        <v>80</v>
      </c>
      <c r="Z9" s="116" t="s">
        <v>81</v>
      </c>
      <c r="AA9" s="116" t="s">
        <v>82</v>
      </c>
      <c r="AB9" s="116" t="s">
        <v>83</v>
      </c>
      <c r="AC9" s="627"/>
      <c r="AD9" s="116" t="s">
        <v>84</v>
      </c>
      <c r="AE9" s="116" t="s">
        <v>85</v>
      </c>
      <c r="AF9" s="116" t="s">
        <v>86</v>
      </c>
      <c r="AG9" s="116" t="s">
        <v>87</v>
      </c>
      <c r="AH9" s="122" t="s">
        <v>88</v>
      </c>
      <c r="AI9" s="122" t="s">
        <v>18</v>
      </c>
      <c r="AJ9" s="122"/>
      <c r="AK9" s="122"/>
      <c r="AL9" s="122" t="s">
        <v>89</v>
      </c>
      <c r="AM9" s="122"/>
      <c r="AN9" s="122"/>
      <c r="AO9" s="123" t="s">
        <v>90</v>
      </c>
      <c r="AP9" s="122"/>
    </row>
    <row r="10" spans="1:42" ht="31.5" customHeight="1" x14ac:dyDescent="0.2">
      <c r="A10" s="643" t="s">
        <v>381</v>
      </c>
      <c r="B10" s="644" t="s">
        <v>382</v>
      </c>
      <c r="C10" s="645" t="s">
        <v>383</v>
      </c>
      <c r="D10" s="644" t="s">
        <v>94</v>
      </c>
      <c r="E10" s="645" t="s">
        <v>384</v>
      </c>
      <c r="F10" s="645" t="s">
        <v>385</v>
      </c>
      <c r="G10" s="644" t="s">
        <v>19</v>
      </c>
      <c r="H10" s="644" t="s">
        <v>24</v>
      </c>
      <c r="I10" s="124" t="str">
        <f>CONCATENATE(G10,H10)</f>
        <v>POSIBLEMODERADO</v>
      </c>
      <c r="J10" s="651" t="str">
        <f>I11</f>
        <v>3. ALTO</v>
      </c>
      <c r="K10" s="645" t="s">
        <v>386</v>
      </c>
      <c r="L10" s="125" t="s">
        <v>99</v>
      </c>
      <c r="M10" s="126" t="s">
        <v>9</v>
      </c>
      <c r="N10" s="127">
        <f>IF(M10="ASIGNADO",15,IF(M10="NO ASIGNADO",0,""))</f>
        <v>15</v>
      </c>
      <c r="O10" s="663">
        <f>SUM(N10:N16)</f>
        <v>100</v>
      </c>
      <c r="P10" s="644" t="s">
        <v>73</v>
      </c>
      <c r="Q10" s="656">
        <f>IF(Q13="DÉBIL",0,IF(Q13="MODERADO",50,IF(Q13="FUERTE",100,"")))</f>
        <v>100</v>
      </c>
      <c r="R10" s="648"/>
      <c r="S10" s="644" t="s">
        <v>100</v>
      </c>
      <c r="T10" s="644" t="s">
        <v>100</v>
      </c>
      <c r="U10" s="644" t="s">
        <v>101</v>
      </c>
      <c r="V10" s="644" t="s">
        <v>124</v>
      </c>
      <c r="W10" s="662">
        <v>43935</v>
      </c>
      <c r="X10" s="645" t="s">
        <v>387</v>
      </c>
      <c r="Y10" s="645" t="s">
        <v>388</v>
      </c>
      <c r="Z10" s="648" t="s">
        <v>389</v>
      </c>
      <c r="AA10" s="644" t="s">
        <v>117</v>
      </c>
      <c r="AB10" s="645" t="s">
        <v>390</v>
      </c>
      <c r="AC10" s="662">
        <v>44319</v>
      </c>
      <c r="AD10" s="645" t="s">
        <v>391</v>
      </c>
      <c r="AE10" s="648" t="s">
        <v>392</v>
      </c>
      <c r="AF10" s="651" t="s">
        <v>393</v>
      </c>
      <c r="AG10" s="645" t="s">
        <v>394</v>
      </c>
      <c r="AH10" s="114" t="s">
        <v>112</v>
      </c>
      <c r="AI10" s="114" t="s">
        <v>113</v>
      </c>
      <c r="AJ10" s="114" t="s">
        <v>24</v>
      </c>
      <c r="AK10" s="114" t="s">
        <v>77</v>
      </c>
      <c r="AL10" s="114" t="s">
        <v>24</v>
      </c>
      <c r="AM10" s="114"/>
      <c r="AN10" s="114" t="s">
        <v>106</v>
      </c>
      <c r="AO10" s="114" t="s">
        <v>114</v>
      </c>
      <c r="AP10" s="114"/>
    </row>
    <row r="11" spans="1:42" ht="25.5" customHeight="1" x14ac:dyDescent="0.2">
      <c r="A11" s="626"/>
      <c r="B11" s="626"/>
      <c r="C11" s="626"/>
      <c r="D11" s="626"/>
      <c r="E11" s="626"/>
      <c r="F11" s="626"/>
      <c r="G11" s="626"/>
      <c r="H11" s="626"/>
      <c r="I11" s="12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626"/>
      <c r="K11" s="626"/>
      <c r="L11" s="128" t="s">
        <v>115</v>
      </c>
      <c r="M11" s="129" t="s">
        <v>22</v>
      </c>
      <c r="N11" s="130">
        <f>IF(M11="ADECUADO",15,IF(M11="INADECUADO",0,""))</f>
        <v>15</v>
      </c>
      <c r="O11" s="655"/>
      <c r="P11" s="626"/>
      <c r="Q11" s="626"/>
      <c r="R11" s="626"/>
      <c r="S11" s="627"/>
      <c r="T11" s="627"/>
      <c r="U11" s="626"/>
      <c r="V11" s="626"/>
      <c r="W11" s="626"/>
      <c r="X11" s="626"/>
      <c r="Y11" s="626"/>
      <c r="Z11" s="626"/>
      <c r="AA11" s="626"/>
      <c r="AB11" s="626"/>
      <c r="AC11" s="626"/>
      <c r="AD11" s="646"/>
      <c r="AE11" s="649"/>
      <c r="AF11" s="652"/>
      <c r="AG11" s="646"/>
      <c r="AH11" s="114" t="s">
        <v>100</v>
      </c>
      <c r="AI11" s="114" t="s">
        <v>116</v>
      </c>
      <c r="AJ11" s="114"/>
      <c r="AK11" s="114"/>
      <c r="AL11" s="114" t="s">
        <v>97</v>
      </c>
      <c r="AM11" s="114"/>
      <c r="AN11" s="114" t="s">
        <v>117</v>
      </c>
      <c r="AO11" s="114" t="s">
        <v>118</v>
      </c>
      <c r="AP11" s="114"/>
    </row>
    <row r="12" spans="1:42" ht="63" x14ac:dyDescent="0.2">
      <c r="A12" s="626"/>
      <c r="B12" s="626"/>
      <c r="C12" s="626"/>
      <c r="D12" s="626"/>
      <c r="E12" s="626"/>
      <c r="F12" s="626"/>
      <c r="G12" s="626"/>
      <c r="H12" s="626"/>
      <c r="I12" s="12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626"/>
      <c r="K12" s="626"/>
      <c r="L12" s="114" t="s">
        <v>119</v>
      </c>
      <c r="M12" s="129" t="s">
        <v>120</v>
      </c>
      <c r="N12" s="130">
        <f>IF(M12="OPORTUNA",15,IF(M12="INOPORTUNA",0,""))</f>
        <v>15</v>
      </c>
      <c r="O12" s="655"/>
      <c r="P12" s="626"/>
      <c r="Q12" s="627"/>
      <c r="R12" s="626"/>
      <c r="S12" s="131" t="s">
        <v>121</v>
      </c>
      <c r="T12" s="131" t="s">
        <v>122</v>
      </c>
      <c r="U12" s="626"/>
      <c r="V12" s="626"/>
      <c r="W12" s="626"/>
      <c r="X12" s="626"/>
      <c r="Y12" s="626"/>
      <c r="Z12" s="626"/>
      <c r="AA12" s="626"/>
      <c r="AB12" s="626"/>
      <c r="AC12" s="626"/>
      <c r="AD12" s="646"/>
      <c r="AE12" s="649"/>
      <c r="AF12" s="653"/>
      <c r="AG12" s="646"/>
      <c r="AH12" s="114" t="s">
        <v>102</v>
      </c>
      <c r="AI12" s="114" t="s">
        <v>123</v>
      </c>
      <c r="AJ12" s="114" t="s">
        <v>124</v>
      </c>
      <c r="AK12" s="114" t="s">
        <v>125</v>
      </c>
      <c r="AL12" s="114" t="s">
        <v>126</v>
      </c>
      <c r="AM12" s="114"/>
      <c r="AN12" s="114"/>
      <c r="AO12" s="114" t="s">
        <v>127</v>
      </c>
      <c r="AP12" s="114"/>
    </row>
    <row r="13" spans="1:42" ht="24" customHeight="1" x14ac:dyDescent="0.2">
      <c r="A13" s="626"/>
      <c r="B13" s="626"/>
      <c r="C13" s="626"/>
      <c r="D13" s="626"/>
      <c r="E13" s="132" t="s">
        <v>128</v>
      </c>
      <c r="F13" s="626"/>
      <c r="G13" s="626"/>
      <c r="H13" s="626"/>
      <c r="I13" s="124"/>
      <c r="J13" s="626"/>
      <c r="K13" s="626"/>
      <c r="L13" s="128" t="s">
        <v>194</v>
      </c>
      <c r="M13" s="129" t="s">
        <v>130</v>
      </c>
      <c r="N13" s="130">
        <f>IF(M13="PREVENIR",15,IF(M13="DETECTAR",10,IF(M13="NO ES UN CONTROL",0,"")))</f>
        <v>15</v>
      </c>
      <c r="O13" s="654" t="str">
        <f>IF(O10&lt;86,"DÉBIL",IF(O10&lt;96,"MODERADO",IF(O10&lt;101,"FUERTE","")))</f>
        <v>FUERTE</v>
      </c>
      <c r="P13" s="626"/>
      <c r="Q13" s="656" t="str">
        <f>IF(AND(O13="FUERTE",P10="FUERTE (SIEMPRE SE EJECUTA)"),"FUERTE",IF(OR(O13="DÉBIL",P10="DÉBIL (NO SE EJECUTA)"),"DÉBIL",IF(OR(O13="MODERADO",P10="MODERADO (ALGUNAS VECES)"),"MODERADO")))</f>
        <v>FUERTE</v>
      </c>
      <c r="R13" s="657" t="str">
        <f>IF(AND(O13="FUERTE",P10="FUERTE (SIEMPRE SE EJECUTA)"),"NO","SÍ")</f>
        <v>NO</v>
      </c>
      <c r="S13" s="658">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658">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626"/>
      <c r="V13" s="626"/>
      <c r="W13" s="626"/>
      <c r="X13" s="626"/>
      <c r="Y13" s="626"/>
      <c r="Z13" s="627"/>
      <c r="AA13" s="626"/>
      <c r="AB13" s="626"/>
      <c r="AC13" s="626"/>
      <c r="AD13" s="646"/>
      <c r="AE13" s="649"/>
      <c r="AF13" s="659" t="s">
        <v>395</v>
      </c>
      <c r="AG13" s="646"/>
      <c r="AH13" s="114" t="s">
        <v>100</v>
      </c>
      <c r="AI13" s="114"/>
      <c r="AJ13" s="114" t="s">
        <v>94</v>
      </c>
      <c r="AK13" s="114" t="s">
        <v>132</v>
      </c>
      <c r="AL13" s="114"/>
      <c r="AM13" s="114"/>
      <c r="AN13" s="114"/>
      <c r="AO13" s="114" t="s">
        <v>133</v>
      </c>
      <c r="AP13" s="114"/>
    </row>
    <row r="14" spans="1:42" ht="87" customHeight="1" x14ac:dyDescent="0.2">
      <c r="A14" s="626"/>
      <c r="B14" s="626"/>
      <c r="C14" s="626"/>
      <c r="D14" s="626"/>
      <c r="E14" s="645" t="s">
        <v>396</v>
      </c>
      <c r="F14" s="626"/>
      <c r="G14" s="626"/>
      <c r="H14" s="626"/>
      <c r="I14" s="124"/>
      <c r="J14" s="626"/>
      <c r="K14" s="626"/>
      <c r="L14" s="128" t="s">
        <v>135</v>
      </c>
      <c r="M14" s="129" t="s">
        <v>34</v>
      </c>
      <c r="N14" s="130">
        <f>IF(M14="CONFIABLE",15,IF(M14="NO CONFIABLE",0,""))</f>
        <v>15</v>
      </c>
      <c r="O14" s="655"/>
      <c r="P14" s="626"/>
      <c r="Q14" s="626"/>
      <c r="R14" s="626"/>
      <c r="S14" s="626"/>
      <c r="T14" s="626"/>
      <c r="U14" s="626"/>
      <c r="V14" s="626"/>
      <c r="W14" s="626"/>
      <c r="X14" s="626"/>
      <c r="Y14" s="626"/>
      <c r="Z14" s="132" t="s">
        <v>136</v>
      </c>
      <c r="AA14" s="626"/>
      <c r="AB14" s="626"/>
      <c r="AC14" s="626"/>
      <c r="AD14" s="646"/>
      <c r="AE14" s="649"/>
      <c r="AF14" s="660"/>
      <c r="AG14" s="646"/>
      <c r="AH14" s="114" t="s">
        <v>137</v>
      </c>
      <c r="AI14" s="114"/>
      <c r="AJ14" s="114" t="s">
        <v>138</v>
      </c>
      <c r="AK14" s="114" t="s">
        <v>130</v>
      </c>
      <c r="AL14" s="114" t="s">
        <v>139</v>
      </c>
      <c r="AM14" s="114"/>
      <c r="AN14" s="114"/>
      <c r="AO14" s="114" t="s">
        <v>101</v>
      </c>
      <c r="AP14" s="114"/>
    </row>
    <row r="15" spans="1:42" ht="24" customHeight="1" x14ac:dyDescent="0.2">
      <c r="A15" s="626"/>
      <c r="B15" s="626"/>
      <c r="C15" s="626"/>
      <c r="D15" s="626"/>
      <c r="E15" s="626"/>
      <c r="F15" s="626"/>
      <c r="G15" s="626"/>
      <c r="H15" s="626"/>
      <c r="I15" s="124"/>
      <c r="J15" s="626"/>
      <c r="K15" s="626"/>
      <c r="L15" s="128" t="s">
        <v>140</v>
      </c>
      <c r="M15" s="129" t="s">
        <v>43</v>
      </c>
      <c r="N15" s="130">
        <f>IF(M15="SE INVESTIGAN Y SE RESUELVEN OPORTUNAMENTE",15,IF(M15="NO SE INVESTIGAN Y SE RESUELVEN OPORTUNAMENTE",0,""))</f>
        <v>15</v>
      </c>
      <c r="O15" s="655"/>
      <c r="P15" s="626"/>
      <c r="Q15" s="626"/>
      <c r="R15" s="626"/>
      <c r="S15" s="626"/>
      <c r="T15" s="626"/>
      <c r="U15" s="626"/>
      <c r="V15" s="626"/>
      <c r="W15" s="626"/>
      <c r="X15" s="626"/>
      <c r="Y15" s="626"/>
      <c r="Z15" s="648" t="s">
        <v>300</v>
      </c>
      <c r="AA15" s="626"/>
      <c r="AB15" s="626"/>
      <c r="AC15" s="626"/>
      <c r="AD15" s="646"/>
      <c r="AE15" s="649"/>
      <c r="AF15" s="660"/>
      <c r="AG15" s="646"/>
      <c r="AH15" s="114" t="s">
        <v>116</v>
      </c>
      <c r="AI15" s="114"/>
      <c r="AJ15" s="114"/>
      <c r="AK15" s="114"/>
      <c r="AL15" s="114"/>
      <c r="AM15" s="114"/>
      <c r="AN15" s="114"/>
      <c r="AO15" s="114" t="s">
        <v>142</v>
      </c>
      <c r="AP15" s="114"/>
    </row>
    <row r="16" spans="1:42" ht="237.75" customHeight="1" x14ac:dyDescent="0.2">
      <c r="A16" s="627"/>
      <c r="B16" s="626"/>
      <c r="C16" s="627"/>
      <c r="D16" s="627"/>
      <c r="E16" s="626"/>
      <c r="F16" s="627"/>
      <c r="G16" s="627"/>
      <c r="H16" s="627"/>
      <c r="I16" s="124"/>
      <c r="J16" s="626"/>
      <c r="K16" s="627"/>
      <c r="L16" s="133" t="s">
        <v>143</v>
      </c>
      <c r="M16" s="134" t="s">
        <v>54</v>
      </c>
      <c r="N16" s="135">
        <f>IF(M16="COMPLETA",10,IF(M16="INCOMPLETA",5,IF(M16="NO EXISTE",0,"")))</f>
        <v>10</v>
      </c>
      <c r="O16" s="655"/>
      <c r="P16" s="627"/>
      <c r="Q16" s="626"/>
      <c r="R16" s="627"/>
      <c r="S16" s="626"/>
      <c r="T16" s="626"/>
      <c r="U16" s="627"/>
      <c r="V16" s="626"/>
      <c r="W16" s="627"/>
      <c r="X16" s="627"/>
      <c r="Y16" s="627"/>
      <c r="Z16" s="627"/>
      <c r="AA16" s="627"/>
      <c r="AB16" s="627"/>
      <c r="AC16" s="627"/>
      <c r="AD16" s="647"/>
      <c r="AE16" s="650"/>
      <c r="AF16" s="661"/>
      <c r="AG16" s="647"/>
      <c r="AH16" s="114"/>
      <c r="AI16" s="114"/>
      <c r="AJ16" s="114"/>
      <c r="AK16" s="114"/>
      <c r="AL16" s="114"/>
      <c r="AM16" s="114"/>
      <c r="AN16" s="114"/>
      <c r="AO16" s="114" t="s">
        <v>144</v>
      </c>
      <c r="AP16" s="114"/>
    </row>
    <row r="17" spans="1:42" ht="62.25" customHeight="1" x14ac:dyDescent="0.2">
      <c r="A17" s="643" t="s">
        <v>381</v>
      </c>
      <c r="B17" s="644" t="s">
        <v>382</v>
      </c>
      <c r="C17" s="645" t="s">
        <v>397</v>
      </c>
      <c r="D17" s="644" t="s">
        <v>94</v>
      </c>
      <c r="E17" s="645" t="s">
        <v>398</v>
      </c>
      <c r="F17" s="645" t="s">
        <v>399</v>
      </c>
      <c r="G17" s="644" t="s">
        <v>11</v>
      </c>
      <c r="H17" s="644" t="s">
        <v>24</v>
      </c>
      <c r="I17" s="124" t="str">
        <f>CONCATENATE(G17,H17)</f>
        <v>IMPROBABLEMODERADO</v>
      </c>
      <c r="J17" s="651" t="str">
        <f>I18</f>
        <v>2. MODERADO</v>
      </c>
      <c r="K17" s="645" t="s">
        <v>400</v>
      </c>
      <c r="L17" s="136" t="s">
        <v>99</v>
      </c>
      <c r="M17" s="137" t="s">
        <v>9</v>
      </c>
      <c r="N17" s="127">
        <f>IF(M17="ASIGNADO",15,IF(M17="NO ASIGNADO",0,""))</f>
        <v>15</v>
      </c>
      <c r="O17" s="663">
        <f>SUM(N17:N23)</f>
        <v>100</v>
      </c>
      <c r="P17" s="644" t="s">
        <v>74</v>
      </c>
      <c r="Q17" s="656">
        <f>IF(Q20="DÉBIL",0,IF(Q20="MODERADO",50,IF(Q20="FUERTE",100,"")))</f>
        <v>50</v>
      </c>
      <c r="R17" s="648"/>
      <c r="S17" s="644" t="s">
        <v>100</v>
      </c>
      <c r="T17" s="644" t="s">
        <v>100</v>
      </c>
      <c r="U17" s="644" t="s">
        <v>101</v>
      </c>
      <c r="V17" s="644" t="s">
        <v>125</v>
      </c>
      <c r="W17" s="662" t="s">
        <v>401</v>
      </c>
      <c r="X17" s="645" t="s">
        <v>402</v>
      </c>
      <c r="Y17" s="645" t="s">
        <v>403</v>
      </c>
      <c r="Z17" s="648" t="s">
        <v>389</v>
      </c>
      <c r="AA17" s="644" t="s">
        <v>106</v>
      </c>
      <c r="AB17" s="645" t="s">
        <v>404</v>
      </c>
      <c r="AC17" s="662">
        <v>44319</v>
      </c>
      <c r="AD17" s="645" t="s">
        <v>405</v>
      </c>
      <c r="AE17" s="648" t="s">
        <v>406</v>
      </c>
      <c r="AF17" s="659" t="s">
        <v>407</v>
      </c>
      <c r="AG17" s="645" t="s">
        <v>408</v>
      </c>
      <c r="AH17" s="114" t="s">
        <v>112</v>
      </c>
      <c r="AI17" s="114" t="s">
        <v>113</v>
      </c>
      <c r="AJ17" s="114" t="s">
        <v>24</v>
      </c>
      <c r="AK17" s="114" t="s">
        <v>77</v>
      </c>
      <c r="AL17" s="114" t="s">
        <v>24</v>
      </c>
      <c r="AM17" s="114"/>
      <c r="AN17" s="114" t="s">
        <v>106</v>
      </c>
      <c r="AO17" s="114" t="s">
        <v>114</v>
      </c>
      <c r="AP17" s="114"/>
    </row>
    <row r="18" spans="1:42" ht="62.25" customHeight="1" x14ac:dyDescent="0.2">
      <c r="A18" s="626"/>
      <c r="B18" s="626"/>
      <c r="C18" s="626"/>
      <c r="D18" s="626"/>
      <c r="E18" s="626"/>
      <c r="F18" s="626"/>
      <c r="G18" s="626"/>
      <c r="H18" s="626"/>
      <c r="I18" s="12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MODERADO</v>
      </c>
      <c r="J18" s="626"/>
      <c r="K18" s="626"/>
      <c r="L18" s="138" t="s">
        <v>115</v>
      </c>
      <c r="M18" s="129" t="s">
        <v>22</v>
      </c>
      <c r="N18" s="130">
        <f>IF(M18="ADECUADO",15,IF(M18="INADECUADO",0,""))</f>
        <v>15</v>
      </c>
      <c r="O18" s="655"/>
      <c r="P18" s="626"/>
      <c r="Q18" s="626"/>
      <c r="R18" s="626"/>
      <c r="S18" s="627"/>
      <c r="T18" s="627"/>
      <c r="U18" s="626"/>
      <c r="V18" s="626"/>
      <c r="W18" s="626"/>
      <c r="X18" s="626"/>
      <c r="Y18" s="626"/>
      <c r="Z18" s="626"/>
      <c r="AA18" s="626"/>
      <c r="AB18" s="626"/>
      <c r="AC18" s="626"/>
      <c r="AD18" s="626"/>
      <c r="AE18" s="626"/>
      <c r="AF18" s="626"/>
      <c r="AG18" s="626"/>
      <c r="AH18" s="114" t="s">
        <v>100</v>
      </c>
      <c r="AI18" s="114" t="s">
        <v>116</v>
      </c>
      <c r="AJ18" s="114"/>
      <c r="AK18" s="114"/>
      <c r="AL18" s="114" t="s">
        <v>97</v>
      </c>
      <c r="AM18" s="114"/>
      <c r="AN18" s="114" t="s">
        <v>117</v>
      </c>
      <c r="AO18" s="114" t="s">
        <v>118</v>
      </c>
      <c r="AP18" s="114"/>
    </row>
    <row r="19" spans="1:42" ht="62.25" customHeight="1" x14ac:dyDescent="0.2">
      <c r="A19" s="626"/>
      <c r="B19" s="626"/>
      <c r="C19" s="626"/>
      <c r="D19" s="626"/>
      <c r="E19" s="626"/>
      <c r="F19" s="626"/>
      <c r="G19" s="626"/>
      <c r="H19" s="626"/>
      <c r="I19" s="12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626"/>
      <c r="K19" s="626"/>
      <c r="L19" s="139" t="s">
        <v>119</v>
      </c>
      <c r="M19" s="129" t="s">
        <v>120</v>
      </c>
      <c r="N19" s="130">
        <f>IF(M19="OPORTUNA",15,IF(M19="INOPORTUNA",0,""))</f>
        <v>15</v>
      </c>
      <c r="O19" s="655"/>
      <c r="P19" s="626"/>
      <c r="Q19" s="627"/>
      <c r="R19" s="626"/>
      <c r="S19" s="131" t="s">
        <v>121</v>
      </c>
      <c r="T19" s="131" t="s">
        <v>122</v>
      </c>
      <c r="U19" s="626"/>
      <c r="V19" s="626"/>
      <c r="W19" s="626"/>
      <c r="X19" s="626"/>
      <c r="Y19" s="626"/>
      <c r="Z19" s="626"/>
      <c r="AA19" s="626"/>
      <c r="AB19" s="626"/>
      <c r="AC19" s="626"/>
      <c r="AD19" s="626"/>
      <c r="AE19" s="626"/>
      <c r="AF19" s="627"/>
      <c r="AG19" s="626"/>
      <c r="AH19" s="114" t="s">
        <v>102</v>
      </c>
      <c r="AI19" s="114" t="s">
        <v>123</v>
      </c>
      <c r="AJ19" s="114" t="s">
        <v>124</v>
      </c>
      <c r="AK19" s="114" t="s">
        <v>125</v>
      </c>
      <c r="AL19" s="114" t="s">
        <v>126</v>
      </c>
      <c r="AM19" s="114"/>
      <c r="AN19" s="114"/>
      <c r="AO19" s="114" t="s">
        <v>127</v>
      </c>
      <c r="AP19" s="114"/>
    </row>
    <row r="20" spans="1:42" ht="62.25" customHeight="1" x14ac:dyDescent="0.2">
      <c r="A20" s="626"/>
      <c r="B20" s="626"/>
      <c r="C20" s="626"/>
      <c r="D20" s="626"/>
      <c r="E20" s="132" t="s">
        <v>128</v>
      </c>
      <c r="F20" s="626"/>
      <c r="G20" s="626"/>
      <c r="H20" s="626"/>
      <c r="I20" s="124"/>
      <c r="J20" s="626"/>
      <c r="K20" s="626"/>
      <c r="L20" s="138" t="s">
        <v>194</v>
      </c>
      <c r="M20" s="129" t="s">
        <v>130</v>
      </c>
      <c r="N20" s="130">
        <f>IF(M20="PREVENIR",15,IF(M20="DETECTAR",10,IF(M20="NO ES UN CONTROL",0,"")))</f>
        <v>15</v>
      </c>
      <c r="O20" s="654" t="str">
        <f>IF(O17&lt;86,"DÉBIL",IF(O17&lt;96,"MODERADO",IF(O17&lt;101,"FUERTE","")))</f>
        <v>FUERTE</v>
      </c>
      <c r="P20" s="626"/>
      <c r="Q20" s="656" t="str">
        <f>IF(AND(O20="FUERTE",P17="FUERTE (SIEMPRE SE EJECUTA)"),"FUERTE",IF(OR(O20="DÉBIL",P17="DÉBIL (NO SE EJECUTA)"),"DÉBIL",IF(OR(O20="MODERADO",P17="MODERADO (ALGUNAS VECES)"),"MODERADO")))</f>
        <v>MODERADO</v>
      </c>
      <c r="R20" s="657" t="str">
        <f>IF(AND(O20="FUERTE",P17="FUERTE (SIEMPRE SE EJECUTA)"),"NO","SÍ")</f>
        <v>SÍ</v>
      </c>
      <c r="S20" s="658">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658">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626"/>
      <c r="V20" s="626"/>
      <c r="W20" s="626"/>
      <c r="X20" s="626"/>
      <c r="Y20" s="626"/>
      <c r="Z20" s="627"/>
      <c r="AA20" s="626"/>
      <c r="AB20" s="626"/>
      <c r="AC20" s="626"/>
      <c r="AD20" s="626"/>
      <c r="AE20" s="626"/>
      <c r="AF20" s="651" t="s">
        <v>409</v>
      </c>
      <c r="AG20" s="626"/>
      <c r="AH20" s="114" t="s">
        <v>100</v>
      </c>
      <c r="AI20" s="114"/>
      <c r="AJ20" s="114" t="s">
        <v>94</v>
      </c>
      <c r="AK20" s="114" t="s">
        <v>132</v>
      </c>
      <c r="AL20" s="114"/>
      <c r="AM20" s="114"/>
      <c r="AN20" s="114"/>
      <c r="AO20" s="114" t="s">
        <v>133</v>
      </c>
      <c r="AP20" s="114"/>
    </row>
    <row r="21" spans="1:42" ht="62.25" customHeight="1" x14ac:dyDescent="0.2">
      <c r="A21" s="626"/>
      <c r="B21" s="626"/>
      <c r="C21" s="626"/>
      <c r="D21" s="626"/>
      <c r="E21" s="645" t="s">
        <v>410</v>
      </c>
      <c r="F21" s="626"/>
      <c r="G21" s="626"/>
      <c r="H21" s="626"/>
      <c r="I21" s="124"/>
      <c r="J21" s="626"/>
      <c r="K21" s="626"/>
      <c r="L21" s="138" t="s">
        <v>135</v>
      </c>
      <c r="M21" s="129" t="s">
        <v>34</v>
      </c>
      <c r="N21" s="130">
        <f>IF(M21="CONFIABLE",15,IF(M21="NO CONFIABLE",0,""))</f>
        <v>15</v>
      </c>
      <c r="O21" s="655"/>
      <c r="P21" s="626"/>
      <c r="Q21" s="626"/>
      <c r="R21" s="626"/>
      <c r="S21" s="626"/>
      <c r="T21" s="626"/>
      <c r="U21" s="626"/>
      <c r="V21" s="626"/>
      <c r="W21" s="626"/>
      <c r="X21" s="626"/>
      <c r="Y21" s="626"/>
      <c r="Z21" s="132" t="s">
        <v>136</v>
      </c>
      <c r="AA21" s="626"/>
      <c r="AB21" s="626"/>
      <c r="AC21" s="626"/>
      <c r="AD21" s="626"/>
      <c r="AE21" s="626"/>
      <c r="AF21" s="626"/>
      <c r="AG21" s="626"/>
      <c r="AH21" s="114" t="s">
        <v>137</v>
      </c>
      <c r="AI21" s="114"/>
      <c r="AJ21" s="114" t="s">
        <v>138</v>
      </c>
      <c r="AK21" s="114" t="s">
        <v>130</v>
      </c>
      <c r="AL21" s="114" t="s">
        <v>139</v>
      </c>
      <c r="AM21" s="114"/>
      <c r="AN21" s="114"/>
      <c r="AO21" s="114" t="s">
        <v>101</v>
      </c>
      <c r="AP21" s="114"/>
    </row>
    <row r="22" spans="1:42" ht="62.25" customHeight="1" x14ac:dyDescent="0.2">
      <c r="A22" s="626"/>
      <c r="B22" s="626"/>
      <c r="C22" s="626"/>
      <c r="D22" s="626"/>
      <c r="E22" s="626"/>
      <c r="F22" s="626"/>
      <c r="G22" s="626"/>
      <c r="H22" s="626"/>
      <c r="I22" s="124"/>
      <c r="J22" s="626"/>
      <c r="K22" s="626"/>
      <c r="L22" s="138" t="s">
        <v>140</v>
      </c>
      <c r="M22" s="129" t="s">
        <v>43</v>
      </c>
      <c r="N22" s="130">
        <f>IF(M22="SE INVESTIGAN Y SE RESUELVEN OPORTUNAMENTE",15,IF(M22="NO SE INVESTIGAN Y SE RESUELVEN OPORTUNAMENTE",0,""))</f>
        <v>15</v>
      </c>
      <c r="O22" s="655"/>
      <c r="P22" s="626"/>
      <c r="Q22" s="626"/>
      <c r="R22" s="626"/>
      <c r="S22" s="626"/>
      <c r="T22" s="626"/>
      <c r="U22" s="626"/>
      <c r="V22" s="626"/>
      <c r="W22" s="626"/>
      <c r="X22" s="626"/>
      <c r="Y22" s="626"/>
      <c r="Z22" s="648" t="s">
        <v>270</v>
      </c>
      <c r="AA22" s="626"/>
      <c r="AB22" s="626"/>
      <c r="AC22" s="626"/>
      <c r="AD22" s="626"/>
      <c r="AE22" s="626"/>
      <c r="AF22" s="626"/>
      <c r="AG22" s="626"/>
      <c r="AH22" s="114" t="s">
        <v>116</v>
      </c>
      <c r="AI22" s="114"/>
      <c r="AJ22" s="114"/>
      <c r="AK22" s="114"/>
      <c r="AL22" s="114"/>
      <c r="AM22" s="114"/>
      <c r="AN22" s="114"/>
      <c r="AO22" s="114" t="s">
        <v>142</v>
      </c>
      <c r="AP22" s="114"/>
    </row>
    <row r="23" spans="1:42" ht="62.25" customHeight="1" x14ac:dyDescent="0.2">
      <c r="A23" s="627"/>
      <c r="B23" s="626"/>
      <c r="C23" s="627"/>
      <c r="D23" s="627"/>
      <c r="E23" s="626"/>
      <c r="F23" s="627"/>
      <c r="G23" s="627"/>
      <c r="H23" s="627"/>
      <c r="I23" s="124"/>
      <c r="J23" s="626"/>
      <c r="K23" s="627"/>
      <c r="L23" s="140" t="s">
        <v>143</v>
      </c>
      <c r="M23" s="141" t="s">
        <v>54</v>
      </c>
      <c r="N23" s="135">
        <f>IF(M23="COMPLETA",10,IF(M23="INCOMPLETA",5,IF(M23="NO EXISTE",0,"")))</f>
        <v>10</v>
      </c>
      <c r="O23" s="655"/>
      <c r="P23" s="627"/>
      <c r="Q23" s="626"/>
      <c r="R23" s="627"/>
      <c r="S23" s="626"/>
      <c r="T23" s="626"/>
      <c r="U23" s="627"/>
      <c r="V23" s="626"/>
      <c r="W23" s="627"/>
      <c r="X23" s="627"/>
      <c r="Y23" s="627"/>
      <c r="Z23" s="627"/>
      <c r="AA23" s="627"/>
      <c r="AB23" s="627"/>
      <c r="AC23" s="627"/>
      <c r="AD23" s="627"/>
      <c r="AE23" s="627"/>
      <c r="AF23" s="626"/>
      <c r="AG23" s="627"/>
      <c r="AH23" s="114"/>
      <c r="AI23" s="114"/>
      <c r="AJ23" s="114"/>
      <c r="AK23" s="114"/>
      <c r="AL23" s="114"/>
      <c r="AM23" s="114"/>
      <c r="AN23" s="114"/>
      <c r="AO23" s="114" t="s">
        <v>144</v>
      </c>
      <c r="AP23" s="114"/>
    </row>
    <row r="24" spans="1:42" ht="7.5" hidden="1" customHeight="1" x14ac:dyDescent="0.2">
      <c r="A24" s="666"/>
      <c r="B24" s="666"/>
      <c r="C24" s="668"/>
      <c r="D24" s="666" t="s">
        <v>94</v>
      </c>
      <c r="E24" s="664"/>
      <c r="F24" s="664"/>
      <c r="G24" s="666" t="s">
        <v>37</v>
      </c>
      <c r="H24" s="666" t="s">
        <v>24</v>
      </c>
      <c r="I24" s="142" t="str">
        <f>CONCATENATE(G24,H24)</f>
        <v>CASI SEGUROMODERADO</v>
      </c>
      <c r="J24" s="625" t="str">
        <f>I25</f>
        <v>7. EXTREMO</v>
      </c>
      <c r="K24" s="664"/>
      <c r="L24" s="125" t="s">
        <v>99</v>
      </c>
      <c r="M24" s="143"/>
      <c r="N24" s="144" t="str">
        <f>IF(M24="ASIGNADO",15,IF(M24="NO ASIGNADO",0,""))</f>
        <v/>
      </c>
      <c r="O24" s="665">
        <f>SUM(N24:N30)</f>
        <v>0</v>
      </c>
      <c r="P24" s="666" t="s">
        <v>73</v>
      </c>
      <c r="Q24" s="667">
        <f>IF(Q27="DÉBIL",0,IF(Q27="MODERADO",50,IF(Q27="FUERTE",100,"")))</f>
        <v>0</v>
      </c>
      <c r="R24" s="664"/>
      <c r="S24" s="666" t="s">
        <v>100</v>
      </c>
      <c r="T24" s="666" t="s">
        <v>100</v>
      </c>
      <c r="U24" s="666" t="s">
        <v>411</v>
      </c>
      <c r="V24" s="666" t="s">
        <v>102</v>
      </c>
      <c r="W24" s="664"/>
      <c r="X24" s="668"/>
      <c r="Y24" s="668"/>
      <c r="Z24" s="664"/>
      <c r="AA24" s="666" t="s">
        <v>117</v>
      </c>
      <c r="AB24" s="664"/>
      <c r="AC24" s="664"/>
      <c r="AD24" s="664"/>
      <c r="AE24" s="674" t="s">
        <v>412</v>
      </c>
      <c r="AF24" s="664" t="s">
        <v>413</v>
      </c>
      <c r="AG24" s="664"/>
      <c r="AH24" s="114" t="s">
        <v>112</v>
      </c>
      <c r="AI24" s="114" t="s">
        <v>113</v>
      </c>
      <c r="AJ24" s="114" t="s">
        <v>24</v>
      </c>
      <c r="AK24" s="114" t="s">
        <v>77</v>
      </c>
      <c r="AL24" s="114" t="s">
        <v>24</v>
      </c>
      <c r="AM24" s="114"/>
      <c r="AN24" s="114" t="s">
        <v>106</v>
      </c>
      <c r="AO24" s="114" t="s">
        <v>114</v>
      </c>
      <c r="AP24" s="114"/>
    </row>
    <row r="25" spans="1:42" ht="7.5" hidden="1" customHeight="1" x14ac:dyDescent="0.2">
      <c r="A25" s="626"/>
      <c r="B25" s="626"/>
      <c r="C25" s="626"/>
      <c r="D25" s="626"/>
      <c r="E25" s="626"/>
      <c r="F25" s="626"/>
      <c r="G25" s="626"/>
      <c r="H25" s="626"/>
      <c r="I25" s="142"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7. EXTREMO</v>
      </c>
      <c r="J25" s="626"/>
      <c r="K25" s="626"/>
      <c r="L25" s="128" t="s">
        <v>115</v>
      </c>
      <c r="M25" s="145"/>
      <c r="N25" s="146" t="str">
        <f>IF(M25="ADECUADO",15,IF(M25="INADECUADO",0,""))</f>
        <v/>
      </c>
      <c r="O25" s="655"/>
      <c r="P25" s="626"/>
      <c r="Q25" s="626"/>
      <c r="R25" s="626"/>
      <c r="S25" s="627"/>
      <c r="T25" s="627"/>
      <c r="U25" s="626"/>
      <c r="V25" s="626"/>
      <c r="W25" s="626"/>
      <c r="X25" s="626"/>
      <c r="Y25" s="626"/>
      <c r="Z25" s="626"/>
      <c r="AA25" s="626"/>
      <c r="AB25" s="626"/>
      <c r="AC25" s="626"/>
      <c r="AD25" s="626"/>
      <c r="AE25" s="626"/>
      <c r="AF25" s="626"/>
      <c r="AG25" s="626"/>
      <c r="AH25" s="114" t="s">
        <v>100</v>
      </c>
      <c r="AI25" s="114" t="s">
        <v>116</v>
      </c>
      <c r="AJ25" s="114"/>
      <c r="AK25" s="114"/>
      <c r="AL25" s="114" t="s">
        <v>97</v>
      </c>
      <c r="AM25" s="114"/>
      <c r="AN25" s="114" t="s">
        <v>117</v>
      </c>
      <c r="AO25" s="114" t="s">
        <v>118</v>
      </c>
      <c r="AP25" s="114"/>
    </row>
    <row r="26" spans="1:42" ht="7.5" hidden="1" customHeight="1" x14ac:dyDescent="0.2">
      <c r="A26" s="626"/>
      <c r="B26" s="626"/>
      <c r="C26" s="626"/>
      <c r="D26" s="626"/>
      <c r="E26" s="626"/>
      <c r="F26" s="626"/>
      <c r="G26" s="626"/>
      <c r="H26" s="626"/>
      <c r="I26" s="142"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EXTREMO</v>
      </c>
      <c r="J26" s="626"/>
      <c r="K26" s="626"/>
      <c r="L26" s="114" t="s">
        <v>119</v>
      </c>
      <c r="M26" s="145"/>
      <c r="N26" s="146" t="str">
        <f>IF(M26="OPORTUNA",15,IF(M26="INOPORTUNA",0,""))</f>
        <v/>
      </c>
      <c r="O26" s="655"/>
      <c r="P26" s="626"/>
      <c r="Q26" s="627"/>
      <c r="R26" s="626"/>
      <c r="S26" s="147" t="s">
        <v>121</v>
      </c>
      <c r="T26" s="147" t="s">
        <v>122</v>
      </c>
      <c r="U26" s="626"/>
      <c r="V26" s="626"/>
      <c r="W26" s="626"/>
      <c r="X26" s="626"/>
      <c r="Y26" s="626"/>
      <c r="Z26" s="626"/>
      <c r="AA26" s="626"/>
      <c r="AB26" s="626"/>
      <c r="AC26" s="626"/>
      <c r="AD26" s="626"/>
      <c r="AE26" s="626"/>
      <c r="AF26" s="627"/>
      <c r="AG26" s="626"/>
      <c r="AH26" s="114" t="s">
        <v>102</v>
      </c>
      <c r="AI26" s="114" t="s">
        <v>123</v>
      </c>
      <c r="AJ26" s="114" t="s">
        <v>124</v>
      </c>
      <c r="AK26" s="114" t="s">
        <v>125</v>
      </c>
      <c r="AL26" s="114" t="s">
        <v>126</v>
      </c>
      <c r="AM26" s="114"/>
      <c r="AN26" s="114"/>
      <c r="AO26" s="114" t="s">
        <v>127</v>
      </c>
      <c r="AP26" s="114"/>
    </row>
    <row r="27" spans="1:42" ht="7.5" hidden="1" customHeight="1" x14ac:dyDescent="0.2">
      <c r="A27" s="626"/>
      <c r="B27" s="626"/>
      <c r="C27" s="626"/>
      <c r="D27" s="626"/>
      <c r="E27" s="148" t="s">
        <v>128</v>
      </c>
      <c r="F27" s="626"/>
      <c r="G27" s="626"/>
      <c r="H27" s="626"/>
      <c r="I27" s="142"/>
      <c r="J27" s="626"/>
      <c r="K27" s="626"/>
      <c r="L27" s="128" t="s">
        <v>194</v>
      </c>
      <c r="M27" s="145"/>
      <c r="N27" s="146" t="str">
        <f>IF(M27="PREVENIR",15,IF(M27="DETECTAR",10,IF(M27="NO ES UN CONTROL",0,"")))</f>
        <v/>
      </c>
      <c r="O27" s="675" t="str">
        <f>IF(O24&lt;86,"DÉBIL",IF(O24&lt;96,"MODERADO",IF(O24&lt;101,"FUERTE","")))</f>
        <v>DÉBIL</v>
      </c>
      <c r="P27" s="626"/>
      <c r="Q27" s="667" t="str">
        <f>IF(AND(O27="FUERTE",P24="FUERTE (SIEMPRE SE EJECUTA)"),"FUERTE",IF(OR(O27="DÉBIL",P24="DÉBIL (NO SE EJECUTA)"),"DÉBIL",IF(OR(O27="MODERADO",P24="MODERADO (ALGUNAS VECES)"),"MODERADO")))</f>
        <v>DÉBIL</v>
      </c>
      <c r="R27" s="676" t="str">
        <f>IF(AND(O27="FUERTE",P24="FUERTE (SIEMPRE SE EJECUTA)"),"NO","SÍ")</f>
        <v>SÍ</v>
      </c>
      <c r="S27" s="677">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67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626"/>
      <c r="V27" s="626"/>
      <c r="W27" s="626"/>
      <c r="X27" s="626"/>
      <c r="Y27" s="626"/>
      <c r="Z27" s="627"/>
      <c r="AA27" s="626"/>
      <c r="AB27" s="626"/>
      <c r="AC27" s="626"/>
      <c r="AD27" s="626"/>
      <c r="AE27" s="626"/>
      <c r="AF27" s="664" t="s">
        <v>414</v>
      </c>
      <c r="AG27" s="626"/>
      <c r="AH27" s="114" t="s">
        <v>100</v>
      </c>
      <c r="AI27" s="114"/>
      <c r="AJ27" s="114" t="s">
        <v>94</v>
      </c>
      <c r="AK27" s="114" t="s">
        <v>132</v>
      </c>
      <c r="AL27" s="114"/>
      <c r="AM27" s="114"/>
      <c r="AN27" s="114"/>
      <c r="AO27" s="114" t="s">
        <v>133</v>
      </c>
      <c r="AP27" s="114"/>
    </row>
    <row r="28" spans="1:42" ht="7.5" hidden="1" customHeight="1" x14ac:dyDescent="0.2">
      <c r="A28" s="626"/>
      <c r="B28" s="626"/>
      <c r="C28" s="626"/>
      <c r="D28" s="626"/>
      <c r="E28" s="671"/>
      <c r="F28" s="626"/>
      <c r="G28" s="626"/>
      <c r="H28" s="626"/>
      <c r="I28" s="142"/>
      <c r="J28" s="626"/>
      <c r="K28" s="626"/>
      <c r="L28" s="128" t="s">
        <v>135</v>
      </c>
      <c r="M28" s="145"/>
      <c r="N28" s="146" t="str">
        <f>IF(M28="CONFIABLE",15,IF(M28="NO CONFIABLE",0,""))</f>
        <v/>
      </c>
      <c r="O28" s="655"/>
      <c r="P28" s="626"/>
      <c r="Q28" s="626"/>
      <c r="R28" s="626"/>
      <c r="S28" s="626"/>
      <c r="T28" s="626"/>
      <c r="U28" s="626"/>
      <c r="V28" s="626"/>
      <c r="W28" s="626"/>
      <c r="X28" s="626"/>
      <c r="Y28" s="626"/>
      <c r="Z28" s="148" t="s">
        <v>136</v>
      </c>
      <c r="AA28" s="626"/>
      <c r="AB28" s="626"/>
      <c r="AC28" s="626"/>
      <c r="AD28" s="626"/>
      <c r="AE28" s="626"/>
      <c r="AF28" s="626"/>
      <c r="AG28" s="626"/>
      <c r="AH28" s="114" t="s">
        <v>137</v>
      </c>
      <c r="AI28" s="114"/>
      <c r="AJ28" s="114" t="s">
        <v>138</v>
      </c>
      <c r="AK28" s="114" t="s">
        <v>130</v>
      </c>
      <c r="AL28" s="114" t="s">
        <v>139</v>
      </c>
      <c r="AM28" s="114"/>
      <c r="AN28" s="114"/>
      <c r="AO28" s="114" t="s">
        <v>101</v>
      </c>
      <c r="AP28" s="114"/>
    </row>
    <row r="29" spans="1:42" ht="7.5" hidden="1" customHeight="1" x14ac:dyDescent="0.2">
      <c r="A29" s="626"/>
      <c r="B29" s="626"/>
      <c r="C29" s="626"/>
      <c r="D29" s="626"/>
      <c r="E29" s="626"/>
      <c r="F29" s="626"/>
      <c r="G29" s="626"/>
      <c r="H29" s="626"/>
      <c r="I29" s="142"/>
      <c r="J29" s="626"/>
      <c r="K29" s="626"/>
      <c r="L29" s="128" t="s">
        <v>140</v>
      </c>
      <c r="M29" s="145"/>
      <c r="N29" s="146" t="str">
        <f>IF(M29="SE INVESTIGAN Y SE RESUELVEN OPORTUNAMENTE",15,IF(M29="NO SE INVESTIGAN Y SE RESUELVEN OPORTUNAMENTE",0,""))</f>
        <v/>
      </c>
      <c r="O29" s="655"/>
      <c r="P29" s="626"/>
      <c r="Q29" s="626"/>
      <c r="R29" s="626"/>
      <c r="S29" s="626"/>
      <c r="T29" s="626"/>
      <c r="U29" s="626"/>
      <c r="V29" s="626"/>
      <c r="W29" s="626"/>
      <c r="X29" s="626"/>
      <c r="Y29" s="626"/>
      <c r="Z29" s="664"/>
      <c r="AA29" s="626"/>
      <c r="AB29" s="626"/>
      <c r="AC29" s="626"/>
      <c r="AD29" s="626"/>
      <c r="AE29" s="626"/>
      <c r="AF29" s="626"/>
      <c r="AG29" s="626"/>
      <c r="AH29" s="114" t="s">
        <v>116</v>
      </c>
      <c r="AI29" s="114"/>
      <c r="AJ29" s="114"/>
      <c r="AK29" s="114"/>
      <c r="AL29" s="114"/>
      <c r="AM29" s="114"/>
      <c r="AN29" s="114"/>
      <c r="AO29" s="114" t="s">
        <v>142</v>
      </c>
      <c r="AP29" s="114"/>
    </row>
    <row r="30" spans="1:42" ht="7.5" hidden="1" customHeight="1" x14ac:dyDescent="0.2">
      <c r="A30" s="627"/>
      <c r="B30" s="626"/>
      <c r="C30" s="627"/>
      <c r="D30" s="627"/>
      <c r="E30" s="627"/>
      <c r="F30" s="627"/>
      <c r="G30" s="627"/>
      <c r="H30" s="627"/>
      <c r="I30" s="142"/>
      <c r="J30" s="626"/>
      <c r="K30" s="627"/>
      <c r="L30" s="133" t="s">
        <v>143</v>
      </c>
      <c r="M30" s="149"/>
      <c r="N30" s="150" t="str">
        <f>IF(M30="COMPLETA",10,IF(M30="INCOMPLETA",5,IF(M30="NO EXISTE",0,"")))</f>
        <v/>
      </c>
      <c r="O30" s="655"/>
      <c r="P30" s="627"/>
      <c r="Q30" s="626"/>
      <c r="R30" s="627"/>
      <c r="S30" s="626"/>
      <c r="T30" s="626"/>
      <c r="U30" s="627"/>
      <c r="V30" s="626"/>
      <c r="W30" s="627"/>
      <c r="X30" s="627"/>
      <c r="Y30" s="627"/>
      <c r="Z30" s="627"/>
      <c r="AA30" s="627"/>
      <c r="AB30" s="627"/>
      <c r="AC30" s="627"/>
      <c r="AD30" s="627"/>
      <c r="AE30" s="627"/>
      <c r="AF30" s="627"/>
      <c r="AG30" s="627"/>
      <c r="AH30" s="114"/>
      <c r="AI30" s="114"/>
      <c r="AJ30" s="114"/>
      <c r="AK30" s="114"/>
      <c r="AL30" s="114"/>
      <c r="AM30" s="114"/>
      <c r="AN30" s="114"/>
      <c r="AO30" s="114" t="s">
        <v>144</v>
      </c>
      <c r="AP30" s="114"/>
    </row>
    <row r="31" spans="1:42" ht="12.75" customHeight="1" x14ac:dyDescent="0.2">
      <c r="A31" s="672" t="s">
        <v>145</v>
      </c>
      <c r="B31" s="62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17"/>
      <c r="AH31" s="114"/>
      <c r="AI31" s="114"/>
      <c r="AJ31" s="114"/>
      <c r="AK31" s="114"/>
      <c r="AL31" s="114"/>
      <c r="AM31" s="114"/>
      <c r="AN31" s="114"/>
      <c r="AO31" s="114" t="s">
        <v>146</v>
      </c>
      <c r="AP31" s="114"/>
    </row>
    <row r="32" spans="1:42" ht="30" customHeight="1" x14ac:dyDescent="0.2">
      <c r="A32" s="673" t="s">
        <v>147</v>
      </c>
      <c r="B32" s="621"/>
      <c r="C32" s="621"/>
      <c r="D32" s="621"/>
      <c r="E32" s="621"/>
      <c r="F32" s="621"/>
      <c r="G32" s="621"/>
      <c r="H32" s="621"/>
      <c r="I32" s="621"/>
      <c r="J32" s="621"/>
      <c r="K32" s="621"/>
      <c r="L32" s="621"/>
      <c r="M32" s="621"/>
      <c r="N32" s="621"/>
      <c r="O32" s="621"/>
      <c r="P32" s="621"/>
      <c r="Q32" s="621"/>
      <c r="R32" s="621"/>
      <c r="S32" s="621"/>
      <c r="T32" s="621"/>
      <c r="U32" s="621"/>
      <c r="V32" s="621"/>
      <c r="W32" s="621"/>
      <c r="X32" s="621"/>
      <c r="Y32" s="621"/>
      <c r="Z32" s="621"/>
      <c r="AA32" s="621"/>
      <c r="AB32" s="621"/>
      <c r="AC32" s="621"/>
      <c r="AD32" s="621"/>
      <c r="AE32" s="621"/>
      <c r="AF32" s="621"/>
      <c r="AG32" s="617"/>
      <c r="AH32" s="114"/>
      <c r="AI32" s="114"/>
      <c r="AJ32" s="114"/>
      <c r="AK32" s="114"/>
      <c r="AL32" s="114"/>
      <c r="AM32" s="114"/>
      <c r="AN32" s="114"/>
      <c r="AO32" s="114" t="s">
        <v>148</v>
      </c>
      <c r="AP32" s="114"/>
    </row>
    <row r="33" spans="1:42" ht="30" customHeight="1" x14ac:dyDescent="0.2">
      <c r="A33" s="616" t="s">
        <v>149</v>
      </c>
      <c r="B33" s="617"/>
      <c r="C33" s="616" t="s">
        <v>150</v>
      </c>
      <c r="D33" s="621"/>
      <c r="E33" s="621"/>
      <c r="F33" s="621"/>
      <c r="G33" s="621"/>
      <c r="H33" s="621"/>
      <c r="I33" s="621"/>
      <c r="J33" s="621"/>
      <c r="K33" s="621"/>
      <c r="L33" s="621"/>
      <c r="M33" s="621"/>
      <c r="N33" s="621"/>
      <c r="O33" s="621"/>
      <c r="P33" s="621"/>
      <c r="Q33" s="621"/>
      <c r="R33" s="621"/>
      <c r="S33" s="621"/>
      <c r="T33" s="621"/>
      <c r="U33" s="621"/>
      <c r="V33" s="621"/>
      <c r="W33" s="621"/>
      <c r="X33" s="621"/>
      <c r="Y33" s="617"/>
      <c r="Z33" s="616" t="s">
        <v>151</v>
      </c>
      <c r="AA33" s="621"/>
      <c r="AB33" s="621"/>
      <c r="AC33" s="617"/>
      <c r="AD33" s="616" t="s">
        <v>152</v>
      </c>
      <c r="AE33" s="621"/>
      <c r="AF33" s="621"/>
      <c r="AG33" s="617"/>
      <c r="AH33" s="114"/>
      <c r="AI33" s="114"/>
      <c r="AJ33" s="114"/>
      <c r="AK33" s="114"/>
      <c r="AL33" s="114"/>
      <c r="AM33" s="114"/>
      <c r="AN33" s="114"/>
      <c r="AO33" s="114" t="s">
        <v>153</v>
      </c>
      <c r="AP33" s="114"/>
    </row>
    <row r="34" spans="1:42" ht="30" customHeight="1" x14ac:dyDescent="0.2">
      <c r="A34" s="669">
        <v>1</v>
      </c>
      <c r="B34" s="617"/>
      <c r="C34" s="670" t="s">
        <v>415</v>
      </c>
      <c r="D34" s="621"/>
      <c r="E34" s="621"/>
      <c r="F34" s="621"/>
      <c r="G34" s="621"/>
      <c r="H34" s="621"/>
      <c r="I34" s="621"/>
      <c r="J34" s="621"/>
      <c r="K34" s="621"/>
      <c r="L34" s="621"/>
      <c r="M34" s="621"/>
      <c r="N34" s="621"/>
      <c r="O34" s="621"/>
      <c r="P34" s="621"/>
      <c r="Q34" s="621"/>
      <c r="R34" s="621"/>
      <c r="S34" s="621"/>
      <c r="T34" s="621"/>
      <c r="U34" s="621"/>
      <c r="V34" s="621"/>
      <c r="W34" s="621"/>
      <c r="X34" s="621"/>
      <c r="Y34" s="617"/>
      <c r="Z34" s="670">
        <v>43120</v>
      </c>
      <c r="AA34" s="621"/>
      <c r="AB34" s="621"/>
      <c r="AC34" s="617"/>
      <c r="AD34" s="624" t="s">
        <v>416</v>
      </c>
      <c r="AE34" s="621"/>
      <c r="AF34" s="621"/>
      <c r="AG34" s="617"/>
      <c r="AH34" s="114"/>
      <c r="AI34" s="114"/>
      <c r="AJ34" s="114"/>
      <c r="AK34" s="114"/>
      <c r="AL34" s="114"/>
      <c r="AM34" s="114"/>
      <c r="AN34" s="114"/>
      <c r="AO34" s="114" t="s">
        <v>156</v>
      </c>
      <c r="AP34" s="114"/>
    </row>
    <row r="35" spans="1:42" ht="30" customHeight="1" x14ac:dyDescent="0.2">
      <c r="A35" s="669">
        <v>2</v>
      </c>
      <c r="B35" s="617"/>
      <c r="C35" s="670" t="s">
        <v>417</v>
      </c>
      <c r="D35" s="621"/>
      <c r="E35" s="621"/>
      <c r="F35" s="621"/>
      <c r="G35" s="621"/>
      <c r="H35" s="621"/>
      <c r="I35" s="621"/>
      <c r="J35" s="621"/>
      <c r="K35" s="621"/>
      <c r="L35" s="621"/>
      <c r="M35" s="621"/>
      <c r="N35" s="621"/>
      <c r="O35" s="621"/>
      <c r="P35" s="621"/>
      <c r="Q35" s="621"/>
      <c r="R35" s="621"/>
      <c r="S35" s="621"/>
      <c r="T35" s="621"/>
      <c r="U35" s="621"/>
      <c r="V35" s="621"/>
      <c r="W35" s="621"/>
      <c r="X35" s="621"/>
      <c r="Y35" s="617"/>
      <c r="Z35" s="670">
        <v>43489</v>
      </c>
      <c r="AA35" s="621"/>
      <c r="AB35" s="621"/>
      <c r="AC35" s="617"/>
      <c r="AD35" s="624" t="s">
        <v>418</v>
      </c>
      <c r="AE35" s="621"/>
      <c r="AF35" s="621"/>
      <c r="AG35" s="617"/>
      <c r="AH35" s="114"/>
      <c r="AI35" s="114"/>
      <c r="AJ35" s="114"/>
      <c r="AK35" s="114"/>
      <c r="AL35" s="114"/>
      <c r="AM35" s="114"/>
      <c r="AN35" s="114"/>
      <c r="AO35" s="114" t="s">
        <v>158</v>
      </c>
      <c r="AP35" s="114"/>
    </row>
    <row r="36" spans="1:42" ht="30" customHeight="1" x14ac:dyDescent="0.2">
      <c r="A36" s="669">
        <v>3</v>
      </c>
      <c r="B36" s="617"/>
      <c r="C36" s="670" t="s">
        <v>419</v>
      </c>
      <c r="D36" s="621"/>
      <c r="E36" s="621"/>
      <c r="F36" s="621"/>
      <c r="G36" s="621"/>
      <c r="H36" s="621"/>
      <c r="I36" s="621"/>
      <c r="J36" s="621"/>
      <c r="K36" s="621"/>
      <c r="L36" s="621"/>
      <c r="M36" s="621"/>
      <c r="N36" s="621"/>
      <c r="O36" s="621"/>
      <c r="P36" s="621"/>
      <c r="Q36" s="621"/>
      <c r="R36" s="621"/>
      <c r="S36" s="621"/>
      <c r="T36" s="621"/>
      <c r="U36" s="621"/>
      <c r="V36" s="621"/>
      <c r="W36" s="621"/>
      <c r="X36" s="621"/>
      <c r="Y36" s="617"/>
      <c r="Z36" s="670">
        <v>43769</v>
      </c>
      <c r="AA36" s="621"/>
      <c r="AB36" s="621"/>
      <c r="AC36" s="617"/>
      <c r="AD36" s="624" t="s">
        <v>420</v>
      </c>
      <c r="AE36" s="621"/>
      <c r="AF36" s="621"/>
      <c r="AG36" s="617"/>
      <c r="AH36" s="114"/>
      <c r="AI36" s="114"/>
      <c r="AJ36" s="114"/>
      <c r="AK36" s="114"/>
      <c r="AL36" s="114"/>
      <c r="AM36" s="114"/>
      <c r="AN36" s="114"/>
      <c r="AO36" s="114" t="s">
        <v>160</v>
      </c>
      <c r="AP36" s="114"/>
    </row>
    <row r="37" spans="1:42" ht="30" customHeight="1" x14ac:dyDescent="0.2">
      <c r="A37" s="673" t="s">
        <v>161</v>
      </c>
      <c r="B37" s="621"/>
      <c r="C37" s="621"/>
      <c r="D37" s="621"/>
      <c r="E37" s="621"/>
      <c r="F37" s="621"/>
      <c r="G37" s="621"/>
      <c r="H37" s="621"/>
      <c r="I37" s="621"/>
      <c r="J37" s="621"/>
      <c r="K37" s="621"/>
      <c r="L37" s="621"/>
      <c r="M37" s="621"/>
      <c r="N37" s="621"/>
      <c r="O37" s="621"/>
      <c r="P37" s="621"/>
      <c r="Q37" s="621"/>
      <c r="R37" s="621"/>
      <c r="S37" s="621"/>
      <c r="T37" s="621"/>
      <c r="U37" s="621"/>
      <c r="V37" s="621"/>
      <c r="W37" s="621"/>
      <c r="X37" s="621"/>
      <c r="Y37" s="621"/>
      <c r="Z37" s="621"/>
      <c r="AA37" s="621"/>
      <c r="AB37" s="621"/>
      <c r="AC37" s="621"/>
      <c r="AD37" s="621"/>
      <c r="AE37" s="621"/>
      <c r="AF37" s="621"/>
      <c r="AG37" s="617"/>
      <c r="AH37" s="114"/>
      <c r="AI37" s="114"/>
      <c r="AJ37" s="114"/>
      <c r="AK37" s="114"/>
      <c r="AL37" s="114"/>
      <c r="AM37" s="114"/>
      <c r="AN37" s="114"/>
      <c r="AO37" s="114" t="s">
        <v>162</v>
      </c>
      <c r="AP37" s="114"/>
    </row>
    <row r="38" spans="1:42" ht="30" customHeight="1" x14ac:dyDescent="0.2">
      <c r="A38" s="669" t="s">
        <v>152</v>
      </c>
      <c r="B38" s="621"/>
      <c r="C38" s="621"/>
      <c r="D38" s="621"/>
      <c r="E38" s="621"/>
      <c r="F38" s="617"/>
      <c r="G38" s="669" t="s">
        <v>163</v>
      </c>
      <c r="H38" s="621"/>
      <c r="I38" s="621"/>
      <c r="J38" s="621"/>
      <c r="K38" s="621"/>
      <c r="L38" s="617"/>
      <c r="M38" s="669" t="s">
        <v>164</v>
      </c>
      <c r="N38" s="621"/>
      <c r="O38" s="621"/>
      <c r="P38" s="621"/>
      <c r="Q38" s="621"/>
      <c r="R38" s="621"/>
      <c r="S38" s="621"/>
      <c r="T38" s="621"/>
      <c r="U38" s="621"/>
      <c r="V38" s="617"/>
      <c r="W38" s="669" t="s">
        <v>165</v>
      </c>
      <c r="X38" s="621"/>
      <c r="Y38" s="621"/>
      <c r="Z38" s="621"/>
      <c r="AA38" s="617"/>
      <c r="AB38" s="669" t="str">
        <f>IF(X5="X","APOYO OFICINA ASESORA DE PLANEACIÓN","APOYO OFICINA DE CONTROL INTERNO")</f>
        <v>APOYO OFICINA DE CONTROL INTERNO</v>
      </c>
      <c r="AC38" s="621"/>
      <c r="AD38" s="621"/>
      <c r="AE38" s="621"/>
      <c r="AF38" s="621"/>
      <c r="AG38" s="617"/>
      <c r="AH38" s="120"/>
      <c r="AI38" s="114"/>
      <c r="AJ38" s="114"/>
      <c r="AK38" s="114"/>
      <c r="AL38" s="114"/>
      <c r="AM38" s="114"/>
      <c r="AN38" s="114"/>
      <c r="AO38" s="114" t="s">
        <v>167</v>
      </c>
      <c r="AP38" s="114"/>
    </row>
    <row r="39" spans="1:42" ht="30" customHeight="1" x14ac:dyDescent="0.2">
      <c r="A39" s="151" t="s">
        <v>168</v>
      </c>
      <c r="B39" s="616" t="s">
        <v>421</v>
      </c>
      <c r="C39" s="621"/>
      <c r="D39" s="621"/>
      <c r="E39" s="621"/>
      <c r="F39" s="617"/>
      <c r="G39" s="152" t="s">
        <v>168</v>
      </c>
      <c r="H39" s="616"/>
      <c r="I39" s="621"/>
      <c r="J39" s="621"/>
      <c r="K39" s="621"/>
      <c r="L39" s="617"/>
      <c r="M39" s="152" t="s">
        <v>168</v>
      </c>
      <c r="N39" s="152"/>
      <c r="O39" s="616" t="s">
        <v>171</v>
      </c>
      <c r="P39" s="621"/>
      <c r="Q39" s="621"/>
      <c r="R39" s="621"/>
      <c r="S39" s="621"/>
      <c r="T39" s="621"/>
      <c r="U39" s="621"/>
      <c r="V39" s="617"/>
      <c r="W39" s="151" t="s">
        <v>168</v>
      </c>
      <c r="X39" s="616"/>
      <c r="Y39" s="621"/>
      <c r="Z39" s="621"/>
      <c r="AA39" s="617"/>
      <c r="AB39" s="151" t="s">
        <v>168</v>
      </c>
      <c r="AC39" s="616" t="s">
        <v>422</v>
      </c>
      <c r="AD39" s="621"/>
      <c r="AE39" s="621"/>
      <c r="AF39" s="621"/>
      <c r="AG39" s="617"/>
      <c r="AH39" s="114"/>
      <c r="AI39" s="114"/>
      <c r="AJ39" s="114"/>
      <c r="AK39" s="114"/>
      <c r="AL39" s="114"/>
      <c r="AM39" s="114"/>
      <c r="AN39" s="114"/>
      <c r="AO39" s="114" t="s">
        <v>173</v>
      </c>
      <c r="AP39" s="114"/>
    </row>
    <row r="40" spans="1:42" ht="30" customHeight="1" x14ac:dyDescent="0.2">
      <c r="A40" s="151" t="s">
        <v>174</v>
      </c>
      <c r="B40" s="616" t="s">
        <v>423</v>
      </c>
      <c r="C40" s="621"/>
      <c r="D40" s="621"/>
      <c r="E40" s="621"/>
      <c r="F40" s="617"/>
      <c r="G40" s="151" t="s">
        <v>174</v>
      </c>
      <c r="H40" s="616" t="s">
        <v>376</v>
      </c>
      <c r="I40" s="621"/>
      <c r="J40" s="621"/>
      <c r="K40" s="621"/>
      <c r="L40" s="617"/>
      <c r="M40" s="152" t="s">
        <v>174</v>
      </c>
      <c r="N40" s="152"/>
      <c r="O40" s="616" t="s">
        <v>424</v>
      </c>
      <c r="P40" s="621"/>
      <c r="Q40" s="621"/>
      <c r="R40" s="621"/>
      <c r="S40" s="621"/>
      <c r="T40" s="621"/>
      <c r="U40" s="621"/>
      <c r="V40" s="617"/>
      <c r="W40" s="151" t="s">
        <v>174</v>
      </c>
      <c r="X40" s="616" t="s">
        <v>378</v>
      </c>
      <c r="Y40" s="621"/>
      <c r="Z40" s="621"/>
      <c r="AA40" s="617"/>
      <c r="AB40" s="151" t="s">
        <v>174</v>
      </c>
      <c r="AC40" s="616" t="s">
        <v>425</v>
      </c>
      <c r="AD40" s="621"/>
      <c r="AE40" s="621"/>
      <c r="AF40" s="621"/>
      <c r="AG40" s="617"/>
      <c r="AH40" s="114"/>
      <c r="AI40" s="114"/>
      <c r="AJ40" s="114"/>
      <c r="AK40" s="114"/>
      <c r="AL40" s="114"/>
      <c r="AM40" s="114"/>
      <c r="AN40" s="114"/>
      <c r="AO40" s="114" t="s">
        <v>179</v>
      </c>
      <c r="AP40" s="114"/>
    </row>
    <row r="41" spans="1:42" ht="12.75" customHeight="1" x14ac:dyDescent="0.2">
      <c r="A41" s="114"/>
      <c r="B41" s="153"/>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row>
    <row r="42" spans="1:42" ht="12.75" customHeight="1" x14ac:dyDescent="0.2">
      <c r="A42" s="114"/>
      <c r="B42" s="153"/>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row>
    <row r="43" spans="1:42" ht="12.75" customHeight="1" x14ac:dyDescent="0.2">
      <c r="A43" s="114"/>
      <c r="B43" s="153"/>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row>
    <row r="44" spans="1:42" ht="12.75" customHeight="1" x14ac:dyDescent="0.2">
      <c r="A44" s="114"/>
      <c r="B44" s="153"/>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row>
    <row r="45" spans="1:42" ht="12.75" customHeight="1" x14ac:dyDescent="0.2">
      <c r="A45" s="114"/>
      <c r="B45" s="153"/>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row>
    <row r="46" spans="1:42" ht="12.75" customHeight="1" x14ac:dyDescent="0.2">
      <c r="A46" s="114"/>
      <c r="B46" s="153"/>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row>
    <row r="47" spans="1:42" ht="12.75" customHeight="1" x14ac:dyDescent="0.2">
      <c r="A47" s="114"/>
      <c r="B47" s="153"/>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row>
    <row r="48" spans="1:42" ht="12.75" customHeight="1" x14ac:dyDescent="0.2">
      <c r="A48" s="114"/>
      <c r="B48" s="153"/>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row>
    <row r="49" spans="1:42" ht="12.75" customHeight="1" x14ac:dyDescent="0.2">
      <c r="A49" s="114"/>
      <c r="B49" s="153"/>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row>
    <row r="50" spans="1:42" ht="12.75" customHeight="1" x14ac:dyDescent="0.2">
      <c r="A50" s="114"/>
      <c r="B50" s="153"/>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row>
    <row r="51" spans="1:42" ht="12.75" customHeight="1" x14ac:dyDescent="0.2">
      <c r="A51" s="114"/>
      <c r="B51" s="153"/>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row>
    <row r="52" spans="1:42" ht="12.75" customHeight="1" x14ac:dyDescent="0.2">
      <c r="A52" s="114"/>
      <c r="B52" s="153"/>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row>
    <row r="53" spans="1:42" ht="12.75" customHeight="1" x14ac:dyDescent="0.2">
      <c r="A53" s="114"/>
      <c r="B53" s="153"/>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row>
    <row r="54" spans="1:42" ht="12.75" customHeight="1" x14ac:dyDescent="0.2">
      <c r="A54" s="114"/>
      <c r="B54" s="153"/>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row>
    <row r="55" spans="1:42" ht="12.75" customHeight="1" x14ac:dyDescent="0.2">
      <c r="A55" s="114"/>
      <c r="B55" s="153"/>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row>
    <row r="56" spans="1:42" ht="12.75" customHeight="1" x14ac:dyDescent="0.2">
      <c r="A56" s="114"/>
      <c r="B56" s="153"/>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row>
    <row r="57" spans="1:42" ht="12.75" customHeight="1" x14ac:dyDescent="0.2">
      <c r="A57" s="114"/>
      <c r="B57" s="153"/>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row>
    <row r="58" spans="1:42" ht="12.75" customHeight="1" x14ac:dyDescent="0.2">
      <c r="A58" s="114"/>
      <c r="B58" s="153"/>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row>
    <row r="59" spans="1:42" ht="12.75" customHeight="1" x14ac:dyDescent="0.2">
      <c r="A59" s="114"/>
      <c r="B59" s="153"/>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row>
    <row r="60" spans="1:42" ht="12.75" customHeight="1" x14ac:dyDescent="0.2">
      <c r="A60" s="114"/>
      <c r="B60" s="153"/>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row>
    <row r="61" spans="1:42" ht="12.75" customHeight="1" x14ac:dyDescent="0.2">
      <c r="A61" s="114"/>
      <c r="B61" s="153"/>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row>
    <row r="62" spans="1:42" ht="12.75" customHeight="1" x14ac:dyDescent="0.2">
      <c r="A62" s="114"/>
      <c r="B62" s="153"/>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row>
    <row r="63" spans="1:42" ht="12.75" customHeight="1" x14ac:dyDescent="0.2">
      <c r="A63" s="114"/>
      <c r="B63" s="153"/>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row>
    <row r="64" spans="1:42" ht="12.75" customHeight="1" x14ac:dyDescent="0.2">
      <c r="A64" s="114"/>
      <c r="B64" s="153"/>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row>
    <row r="65" spans="1:42" ht="12.75" customHeight="1" x14ac:dyDescent="0.2">
      <c r="A65" s="114"/>
      <c r="B65" s="153"/>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row>
    <row r="66" spans="1:42" ht="12.75" customHeight="1" x14ac:dyDescent="0.2">
      <c r="A66" s="114"/>
      <c r="B66" s="153"/>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row>
    <row r="67" spans="1:42" ht="12.75" customHeight="1" x14ac:dyDescent="0.2">
      <c r="A67" s="114"/>
      <c r="B67" s="153"/>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row>
    <row r="68" spans="1:42" ht="12.75" customHeight="1" x14ac:dyDescent="0.2">
      <c r="A68" s="114"/>
      <c r="B68" s="15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row>
    <row r="69" spans="1:42" ht="12.75" customHeight="1" x14ac:dyDescent="0.2">
      <c r="A69" s="114"/>
      <c r="B69" s="153"/>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row>
    <row r="70" spans="1:42" ht="12.75" customHeight="1" x14ac:dyDescent="0.2">
      <c r="A70" s="114"/>
      <c r="B70" s="153"/>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row>
    <row r="71" spans="1:42" ht="12.75" customHeight="1" x14ac:dyDescent="0.2">
      <c r="A71" s="114"/>
      <c r="B71" s="153"/>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row>
    <row r="72" spans="1:42" ht="12.75" customHeight="1" x14ac:dyDescent="0.2">
      <c r="A72" s="114"/>
      <c r="B72" s="153"/>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row>
    <row r="73" spans="1:42" ht="12.75" customHeight="1" x14ac:dyDescent="0.2">
      <c r="A73" s="114"/>
      <c r="B73" s="153"/>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row>
    <row r="74" spans="1:42" ht="12.75" customHeight="1" x14ac:dyDescent="0.2">
      <c r="A74" s="114"/>
      <c r="B74" s="153"/>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row>
    <row r="75" spans="1:42" ht="12.75" customHeight="1" x14ac:dyDescent="0.2">
      <c r="A75" s="114"/>
      <c r="B75" s="153"/>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row>
    <row r="76" spans="1:42" ht="12.75" customHeight="1" x14ac:dyDescent="0.2">
      <c r="A76" s="114"/>
      <c r="B76" s="153"/>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row>
    <row r="77" spans="1:42" ht="12.75" customHeight="1" x14ac:dyDescent="0.2">
      <c r="A77" s="114"/>
      <c r="B77" s="153"/>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row>
    <row r="78" spans="1:42" ht="12.75" customHeight="1" x14ac:dyDescent="0.2">
      <c r="A78" s="114"/>
      <c r="B78" s="153"/>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row>
    <row r="79" spans="1:42" ht="12.75" customHeight="1" x14ac:dyDescent="0.2">
      <c r="A79" s="114"/>
      <c r="B79" s="153"/>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row>
    <row r="80" spans="1:42" ht="12.75" customHeight="1" x14ac:dyDescent="0.2">
      <c r="A80" s="114"/>
      <c r="B80" s="15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row>
    <row r="81" spans="1:42" ht="12.75" customHeight="1" x14ac:dyDescent="0.2">
      <c r="A81" s="114"/>
      <c r="B81" s="153"/>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row>
    <row r="82" spans="1:42" ht="12.75" customHeight="1" x14ac:dyDescent="0.2">
      <c r="A82" s="114"/>
      <c r="B82" s="153"/>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row>
    <row r="83" spans="1:42" ht="12.75" customHeight="1" x14ac:dyDescent="0.2">
      <c r="A83" s="114"/>
      <c r="B83" s="153"/>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row>
    <row r="84" spans="1:42" ht="12.75" customHeight="1" x14ac:dyDescent="0.2">
      <c r="A84" s="114"/>
      <c r="B84" s="153"/>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row>
    <row r="85" spans="1:42" ht="12.75" customHeight="1" x14ac:dyDescent="0.2">
      <c r="A85" s="114"/>
      <c r="B85" s="153"/>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row>
    <row r="86" spans="1:42" ht="12.75" customHeight="1" x14ac:dyDescent="0.2">
      <c r="A86" s="114"/>
      <c r="B86" s="153"/>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row>
    <row r="87" spans="1:42" ht="12.75" customHeight="1" x14ac:dyDescent="0.2">
      <c r="A87" s="114"/>
      <c r="B87" s="153"/>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row>
    <row r="88" spans="1:42" ht="12.75" customHeight="1" x14ac:dyDescent="0.2">
      <c r="A88" s="114"/>
      <c r="B88" s="153"/>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row>
    <row r="89" spans="1:42" ht="12.75" customHeight="1" x14ac:dyDescent="0.2">
      <c r="A89" s="114"/>
      <c r="B89" s="153"/>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row>
    <row r="90" spans="1:42" ht="12.75" customHeight="1" x14ac:dyDescent="0.2">
      <c r="A90" s="114"/>
      <c r="B90" s="153"/>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row>
    <row r="91" spans="1:42" ht="12.75" customHeight="1" x14ac:dyDescent="0.2">
      <c r="A91" s="114"/>
      <c r="B91" s="153"/>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row>
    <row r="92" spans="1:42" ht="12.75" customHeight="1" x14ac:dyDescent="0.2">
      <c r="A92" s="114"/>
      <c r="B92" s="153"/>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row>
    <row r="93" spans="1:42" ht="12.75" customHeight="1" x14ac:dyDescent="0.2">
      <c r="A93" s="114"/>
      <c r="B93" s="153"/>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row>
    <row r="94" spans="1:42" ht="12.75" customHeight="1" x14ac:dyDescent="0.2">
      <c r="A94" s="114"/>
      <c r="B94" s="153"/>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row>
    <row r="95" spans="1:42" ht="12.75" customHeight="1" x14ac:dyDescent="0.2">
      <c r="A95" s="114"/>
      <c r="B95" s="153"/>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row>
    <row r="96" spans="1:42" ht="12.75" customHeight="1" x14ac:dyDescent="0.2">
      <c r="A96" s="114"/>
      <c r="B96" s="153"/>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row>
    <row r="97" spans="1:42" ht="12.75" customHeight="1" x14ac:dyDescent="0.2">
      <c r="A97" s="114"/>
      <c r="B97" s="153"/>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row>
    <row r="98" spans="1:42" ht="12.75" customHeight="1" x14ac:dyDescent="0.2">
      <c r="A98" s="114"/>
      <c r="B98" s="153"/>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row>
    <row r="99" spans="1:42" ht="12.75" customHeight="1" x14ac:dyDescent="0.2">
      <c r="A99" s="114"/>
      <c r="B99" s="153"/>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row>
    <row r="100" spans="1:42" ht="12.75" customHeight="1" x14ac:dyDescent="0.2">
      <c r="A100" s="114"/>
      <c r="B100" s="153"/>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row>
    <row r="101" spans="1:42" ht="12.75" customHeight="1" x14ac:dyDescent="0.2">
      <c r="A101" s="114"/>
      <c r="B101" s="153"/>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row>
    <row r="102" spans="1:42" ht="12.75" customHeight="1" x14ac:dyDescent="0.2">
      <c r="A102" s="114"/>
      <c r="B102" s="153"/>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row>
    <row r="103" spans="1:42" ht="12.75" customHeight="1" x14ac:dyDescent="0.2">
      <c r="A103" s="114"/>
      <c r="B103" s="153"/>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row>
    <row r="104" spans="1:42" ht="12.75" customHeight="1" x14ac:dyDescent="0.2">
      <c r="A104" s="114"/>
      <c r="B104" s="153"/>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row>
    <row r="105" spans="1:42" ht="12.75" customHeight="1" x14ac:dyDescent="0.2">
      <c r="A105" s="114"/>
      <c r="B105" s="153"/>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row>
    <row r="106" spans="1:42" ht="12.75" customHeight="1" x14ac:dyDescent="0.2">
      <c r="A106" s="114"/>
      <c r="B106" s="153"/>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row>
    <row r="107" spans="1:42" ht="12.75" customHeight="1" x14ac:dyDescent="0.2">
      <c r="A107" s="114"/>
      <c r="B107" s="153"/>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row>
    <row r="108" spans="1:42" ht="12.75" customHeight="1" x14ac:dyDescent="0.2">
      <c r="A108" s="114"/>
      <c r="B108" s="153"/>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row>
    <row r="109" spans="1:42" ht="12.75" customHeight="1" x14ac:dyDescent="0.2">
      <c r="A109" s="114"/>
      <c r="B109" s="153"/>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row>
    <row r="110" spans="1:42" ht="12.75" customHeight="1" x14ac:dyDescent="0.2">
      <c r="A110" s="114"/>
      <c r="B110" s="153"/>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row>
    <row r="111" spans="1:42" ht="12.75" customHeight="1" x14ac:dyDescent="0.2">
      <c r="A111" s="114"/>
      <c r="B111" s="153"/>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row>
    <row r="112" spans="1:42" ht="12.75" customHeight="1" x14ac:dyDescent="0.2">
      <c r="A112" s="114"/>
      <c r="B112" s="153"/>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row>
    <row r="113" spans="1:42" ht="12.75" customHeight="1" x14ac:dyDescent="0.2">
      <c r="A113" s="114"/>
      <c r="B113" s="153"/>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row>
    <row r="114" spans="1:42" ht="12.75" customHeight="1" x14ac:dyDescent="0.2">
      <c r="A114" s="114"/>
      <c r="B114" s="153"/>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row>
    <row r="115" spans="1:42" ht="12.75" customHeight="1" x14ac:dyDescent="0.2">
      <c r="A115" s="114"/>
      <c r="B115" s="153"/>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row>
    <row r="116" spans="1:42" ht="12.75" customHeight="1" x14ac:dyDescent="0.2">
      <c r="A116" s="114"/>
      <c r="B116" s="153"/>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row>
    <row r="117" spans="1:42" ht="12.75" customHeight="1" x14ac:dyDescent="0.2">
      <c r="A117" s="114"/>
      <c r="B117" s="153"/>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c r="AO117" s="114"/>
      <c r="AP117" s="114"/>
    </row>
    <row r="118" spans="1:42" ht="12.75" customHeight="1" x14ac:dyDescent="0.2">
      <c r="A118" s="114"/>
      <c r="B118" s="153"/>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row>
    <row r="119" spans="1:42" ht="12.75" customHeight="1" x14ac:dyDescent="0.2">
      <c r="A119" s="114"/>
      <c r="B119" s="153"/>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row>
    <row r="120" spans="1:42" ht="12.75" customHeight="1" x14ac:dyDescent="0.2">
      <c r="A120" s="114"/>
      <c r="B120" s="153"/>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row>
    <row r="121" spans="1:42" ht="12.75" customHeight="1" x14ac:dyDescent="0.2">
      <c r="A121" s="114"/>
      <c r="B121" s="153"/>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row>
    <row r="122" spans="1:42" ht="12.75" customHeight="1" x14ac:dyDescent="0.2">
      <c r="A122" s="114"/>
      <c r="B122" s="153"/>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row>
    <row r="123" spans="1:42" ht="12.75" customHeight="1" x14ac:dyDescent="0.2">
      <c r="A123" s="114"/>
      <c r="B123" s="153"/>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row>
    <row r="124" spans="1:42" ht="12.75" customHeight="1" x14ac:dyDescent="0.2">
      <c r="A124" s="114"/>
      <c r="B124" s="153"/>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row>
    <row r="125" spans="1:42" ht="12.75" customHeight="1" x14ac:dyDescent="0.2">
      <c r="A125" s="114"/>
      <c r="B125" s="153"/>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row>
    <row r="126" spans="1:42" ht="12.75" customHeight="1" x14ac:dyDescent="0.2">
      <c r="A126" s="114"/>
      <c r="B126" s="153"/>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row>
    <row r="127" spans="1:42" ht="12.75" customHeight="1" x14ac:dyDescent="0.2">
      <c r="A127" s="114"/>
      <c r="B127" s="153"/>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c r="AO127" s="114"/>
      <c r="AP127" s="114"/>
    </row>
    <row r="128" spans="1:42" ht="12.75" customHeight="1" x14ac:dyDescent="0.2">
      <c r="A128" s="114"/>
      <c r="B128" s="153"/>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row>
    <row r="129" spans="1:42" ht="12.75" customHeight="1" x14ac:dyDescent="0.2">
      <c r="A129" s="114"/>
      <c r="B129" s="153"/>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c r="AO129" s="114"/>
      <c r="AP129" s="114"/>
    </row>
    <row r="130" spans="1:42" ht="12.75" customHeight="1" x14ac:dyDescent="0.2">
      <c r="A130" s="114"/>
      <c r="B130" s="153"/>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c r="AO130" s="114"/>
      <c r="AP130" s="114"/>
    </row>
    <row r="131" spans="1:42" ht="12.75" customHeight="1" x14ac:dyDescent="0.2">
      <c r="A131" s="114"/>
      <c r="B131" s="153"/>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c r="AO131" s="114"/>
      <c r="AP131" s="114"/>
    </row>
    <row r="132" spans="1:42" ht="12.75" customHeight="1" x14ac:dyDescent="0.2">
      <c r="A132" s="114"/>
      <c r="B132" s="153"/>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c r="AO132" s="114"/>
      <c r="AP132" s="114"/>
    </row>
    <row r="133" spans="1:42" ht="12.75" customHeight="1" x14ac:dyDescent="0.2">
      <c r="A133" s="114"/>
      <c r="B133" s="153"/>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row>
    <row r="134" spans="1:42" ht="12.75" customHeight="1" x14ac:dyDescent="0.2">
      <c r="A134" s="114"/>
      <c r="B134" s="153"/>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row>
    <row r="135" spans="1:42" ht="12.75" customHeight="1" x14ac:dyDescent="0.2">
      <c r="A135" s="114"/>
      <c r="B135" s="153"/>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row>
    <row r="136" spans="1:42" ht="12.75" customHeight="1" x14ac:dyDescent="0.2">
      <c r="A136" s="114"/>
      <c r="B136" s="153"/>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row>
    <row r="137" spans="1:42" ht="12.75" customHeight="1" x14ac:dyDescent="0.2">
      <c r="A137" s="114"/>
      <c r="B137" s="153"/>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row>
    <row r="138" spans="1:42" ht="12.75" customHeight="1" x14ac:dyDescent="0.2">
      <c r="A138" s="114"/>
      <c r="B138" s="153"/>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row>
    <row r="139" spans="1:42" ht="12.75" customHeight="1" x14ac:dyDescent="0.2">
      <c r="A139" s="114"/>
      <c r="B139" s="153"/>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row>
    <row r="140" spans="1:42" ht="12.75" customHeight="1" x14ac:dyDescent="0.2">
      <c r="A140" s="114"/>
      <c r="B140" s="153"/>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row>
    <row r="141" spans="1:42" ht="12.75" customHeight="1" x14ac:dyDescent="0.2">
      <c r="A141" s="114"/>
      <c r="B141" s="153"/>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row>
    <row r="142" spans="1:42" ht="12.75" customHeight="1" x14ac:dyDescent="0.2">
      <c r="A142" s="114"/>
      <c r="B142" s="153"/>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row>
    <row r="143" spans="1:42" ht="12.75" customHeight="1" x14ac:dyDescent="0.2">
      <c r="A143" s="114"/>
      <c r="B143" s="153"/>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row>
    <row r="144" spans="1:42" ht="12.75" customHeight="1" x14ac:dyDescent="0.2">
      <c r="A144" s="114"/>
      <c r="B144" s="153"/>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row>
    <row r="145" spans="1:42" ht="12.75" customHeight="1" x14ac:dyDescent="0.2">
      <c r="A145" s="114"/>
      <c r="B145" s="153"/>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row>
    <row r="146" spans="1:42" ht="12.75" customHeight="1" x14ac:dyDescent="0.2">
      <c r="A146" s="114"/>
      <c r="B146" s="153"/>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row>
    <row r="147" spans="1:42" ht="12.75" customHeight="1" x14ac:dyDescent="0.2">
      <c r="A147" s="114"/>
      <c r="B147" s="153"/>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row>
    <row r="148" spans="1:42" ht="12.75" customHeight="1" x14ac:dyDescent="0.2">
      <c r="A148" s="114"/>
      <c r="B148" s="153"/>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row>
    <row r="149" spans="1:42" ht="12.75" customHeight="1" x14ac:dyDescent="0.2">
      <c r="A149" s="114"/>
      <c r="B149" s="153"/>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row>
    <row r="150" spans="1:42" ht="12.75" customHeight="1" x14ac:dyDescent="0.2">
      <c r="A150" s="114"/>
      <c r="B150" s="153"/>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row>
    <row r="151" spans="1:42" ht="12.75" customHeight="1" x14ac:dyDescent="0.2">
      <c r="A151" s="114"/>
      <c r="B151" s="153"/>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P151" s="114"/>
    </row>
    <row r="152" spans="1:42" ht="12.75" customHeight="1" x14ac:dyDescent="0.2">
      <c r="A152" s="114"/>
      <c r="B152" s="153"/>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row>
    <row r="153" spans="1:42" ht="12.75" customHeight="1" x14ac:dyDescent="0.2">
      <c r="A153" s="114"/>
      <c r="B153" s="153"/>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c r="AO153" s="114"/>
      <c r="AP153" s="114"/>
    </row>
    <row r="154" spans="1:42" ht="12.75" customHeight="1" x14ac:dyDescent="0.2">
      <c r="A154" s="114"/>
      <c r="B154" s="153"/>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row>
    <row r="155" spans="1:42" ht="12.75" customHeight="1" x14ac:dyDescent="0.2">
      <c r="A155" s="114"/>
      <c r="B155" s="153"/>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c r="AO155" s="114"/>
      <c r="AP155" s="114"/>
    </row>
    <row r="156" spans="1:42" ht="12.75" customHeight="1" x14ac:dyDescent="0.2">
      <c r="A156" s="114"/>
      <c r="B156" s="153"/>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row>
    <row r="157" spans="1:42" ht="12.75" customHeight="1" x14ac:dyDescent="0.2">
      <c r="A157" s="114"/>
      <c r="B157" s="153"/>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c r="AO157" s="114"/>
      <c r="AP157" s="114"/>
    </row>
    <row r="158" spans="1:42" ht="12.75" customHeight="1" x14ac:dyDescent="0.2">
      <c r="A158" s="114"/>
      <c r="B158" s="153"/>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row>
    <row r="159" spans="1:42" ht="12.75" customHeight="1" x14ac:dyDescent="0.2">
      <c r="A159" s="114"/>
      <c r="B159" s="153"/>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row>
    <row r="160" spans="1:42" ht="12.75" customHeight="1" x14ac:dyDescent="0.2">
      <c r="A160" s="114"/>
      <c r="B160" s="153"/>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row>
    <row r="161" spans="1:42" ht="12.75" customHeight="1" x14ac:dyDescent="0.2">
      <c r="A161" s="114"/>
      <c r="B161" s="153"/>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row>
    <row r="162" spans="1:42" ht="12.75" customHeight="1" x14ac:dyDescent="0.2">
      <c r="A162" s="114"/>
      <c r="B162" s="153"/>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c r="AO162" s="114"/>
      <c r="AP162" s="114"/>
    </row>
    <row r="163" spans="1:42" ht="12.75" customHeight="1" x14ac:dyDescent="0.2">
      <c r="A163" s="114"/>
      <c r="B163" s="153"/>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c r="AO163" s="114"/>
      <c r="AP163" s="114"/>
    </row>
    <row r="164" spans="1:42" ht="12.75" customHeight="1" x14ac:dyDescent="0.2">
      <c r="A164" s="114"/>
      <c r="B164" s="153"/>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c r="AO164" s="114"/>
      <c r="AP164" s="114"/>
    </row>
    <row r="165" spans="1:42" ht="12.75" customHeight="1" x14ac:dyDescent="0.2">
      <c r="A165" s="114"/>
      <c r="B165" s="153"/>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row>
    <row r="166" spans="1:42" ht="12.75" customHeight="1" x14ac:dyDescent="0.2">
      <c r="A166" s="114"/>
      <c r="B166" s="153"/>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c r="AO166" s="114"/>
      <c r="AP166" s="114"/>
    </row>
    <row r="167" spans="1:42" ht="12.75" customHeight="1" x14ac:dyDescent="0.2">
      <c r="A167" s="114"/>
      <c r="B167" s="153"/>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row>
    <row r="168" spans="1:42" ht="12.75" customHeight="1" x14ac:dyDescent="0.2">
      <c r="A168" s="114"/>
      <c r="B168" s="153"/>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row>
    <row r="169" spans="1:42" ht="12.75" customHeight="1" x14ac:dyDescent="0.2">
      <c r="A169" s="114"/>
      <c r="B169" s="153"/>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row>
    <row r="170" spans="1:42" ht="12.75" customHeight="1" x14ac:dyDescent="0.2">
      <c r="A170" s="114"/>
      <c r="B170" s="153"/>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row>
    <row r="171" spans="1:42" ht="12.75" customHeight="1" x14ac:dyDescent="0.2">
      <c r="A171" s="114"/>
      <c r="B171" s="153"/>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c r="AO171" s="114"/>
      <c r="AP171" s="114"/>
    </row>
    <row r="172" spans="1:42" ht="12.75" customHeight="1" x14ac:dyDescent="0.2">
      <c r="A172" s="114"/>
      <c r="B172" s="153"/>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c r="AO172" s="114"/>
      <c r="AP172" s="114"/>
    </row>
    <row r="173" spans="1:42" ht="12.75" customHeight="1" x14ac:dyDescent="0.2">
      <c r="A173" s="114"/>
      <c r="B173" s="153"/>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c r="AO173" s="114"/>
      <c r="AP173" s="114"/>
    </row>
    <row r="174" spans="1:42" ht="12.75" customHeight="1" x14ac:dyDescent="0.2">
      <c r="A174" s="114"/>
      <c r="B174" s="153"/>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row>
    <row r="175" spans="1:42" ht="12.75" customHeight="1" x14ac:dyDescent="0.2">
      <c r="A175" s="114"/>
      <c r="B175" s="153"/>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c r="AO175" s="114"/>
      <c r="AP175" s="114"/>
    </row>
    <row r="176" spans="1:42" ht="12.75" customHeight="1" x14ac:dyDescent="0.2">
      <c r="A176" s="114"/>
      <c r="B176" s="153"/>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c r="AO176" s="114"/>
      <c r="AP176" s="114"/>
    </row>
    <row r="177" spans="1:42" ht="12.75" customHeight="1" x14ac:dyDescent="0.2">
      <c r="A177" s="114"/>
      <c r="B177" s="153"/>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c r="AO177" s="114"/>
      <c r="AP177" s="114"/>
    </row>
    <row r="178" spans="1:42" ht="12.75" customHeight="1" x14ac:dyDescent="0.2">
      <c r="A178" s="114"/>
      <c r="B178" s="153"/>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c r="AO178" s="114"/>
      <c r="AP178" s="114"/>
    </row>
    <row r="179" spans="1:42" ht="12.75" customHeight="1" x14ac:dyDescent="0.2">
      <c r="A179" s="114"/>
      <c r="B179" s="153"/>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c r="AO179" s="114"/>
      <c r="AP179" s="114"/>
    </row>
    <row r="180" spans="1:42" ht="12.75" customHeight="1" x14ac:dyDescent="0.2">
      <c r="A180" s="114"/>
      <c r="B180" s="153"/>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c r="AO180" s="114"/>
      <c r="AP180" s="114"/>
    </row>
    <row r="181" spans="1:42" ht="12.75" customHeight="1" x14ac:dyDescent="0.2">
      <c r="A181" s="114"/>
      <c r="B181" s="153"/>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c r="AO181" s="114"/>
      <c r="AP181" s="114"/>
    </row>
    <row r="182" spans="1:42" ht="12.75" customHeight="1" x14ac:dyDescent="0.2">
      <c r="A182" s="114"/>
      <c r="B182" s="153"/>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c r="AO182" s="114"/>
      <c r="AP182" s="114"/>
    </row>
    <row r="183" spans="1:42" ht="12.75" customHeight="1" x14ac:dyDescent="0.2">
      <c r="A183" s="114"/>
      <c r="B183" s="153"/>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row>
    <row r="184" spans="1:42" ht="12.75" customHeight="1" x14ac:dyDescent="0.2">
      <c r="A184" s="114"/>
      <c r="B184" s="153"/>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c r="AO184" s="114"/>
      <c r="AP184" s="114"/>
    </row>
    <row r="185" spans="1:42" ht="12.75" customHeight="1" x14ac:dyDescent="0.2">
      <c r="A185" s="114"/>
      <c r="B185" s="153"/>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c r="AO185" s="114"/>
      <c r="AP185" s="114"/>
    </row>
    <row r="186" spans="1:42" ht="12.75" customHeight="1" x14ac:dyDescent="0.2">
      <c r="A186" s="114"/>
      <c r="B186" s="153"/>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row>
    <row r="187" spans="1:42" ht="12.75" customHeight="1" x14ac:dyDescent="0.2">
      <c r="A187" s="114"/>
      <c r="B187" s="153"/>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row>
    <row r="188" spans="1:42" ht="12.75" customHeight="1" x14ac:dyDescent="0.2">
      <c r="A188" s="114"/>
      <c r="B188" s="153"/>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row>
    <row r="189" spans="1:42" ht="12.75" customHeight="1" x14ac:dyDescent="0.2">
      <c r="A189" s="114"/>
      <c r="B189" s="153"/>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c r="AO189" s="114"/>
      <c r="AP189" s="114"/>
    </row>
    <row r="190" spans="1:42" ht="12.75" customHeight="1" x14ac:dyDescent="0.2">
      <c r="A190" s="114"/>
      <c r="B190" s="153"/>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c r="AO190" s="114"/>
      <c r="AP190" s="114"/>
    </row>
    <row r="191" spans="1:42" ht="12.75" customHeight="1" x14ac:dyDescent="0.2">
      <c r="A191" s="114"/>
      <c r="B191" s="153"/>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row>
    <row r="192" spans="1:42" ht="12.75" customHeight="1" x14ac:dyDescent="0.2">
      <c r="A192" s="114"/>
      <c r="B192" s="153"/>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c r="AO192" s="114"/>
      <c r="AP192" s="114"/>
    </row>
    <row r="193" spans="1:42" ht="12.75" customHeight="1" x14ac:dyDescent="0.2">
      <c r="A193" s="114"/>
      <c r="B193" s="153"/>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c r="AO193" s="114"/>
      <c r="AP193" s="114"/>
    </row>
    <row r="194" spans="1:42" ht="12.75" customHeight="1" x14ac:dyDescent="0.2">
      <c r="A194" s="114"/>
      <c r="B194" s="153"/>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c r="AO194" s="114"/>
      <c r="AP194" s="114"/>
    </row>
    <row r="195" spans="1:42" ht="12.75" customHeight="1" x14ac:dyDescent="0.2">
      <c r="A195" s="114"/>
      <c r="B195" s="153"/>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c r="AP195" s="114"/>
    </row>
    <row r="196" spans="1:42" ht="12.75" customHeight="1" x14ac:dyDescent="0.2">
      <c r="A196" s="114"/>
      <c r="B196" s="153"/>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c r="AO196" s="114"/>
      <c r="AP196" s="114"/>
    </row>
    <row r="197" spans="1:42" ht="12.75" customHeight="1" x14ac:dyDescent="0.2">
      <c r="A197" s="114"/>
      <c r="B197" s="153"/>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c r="AO197" s="114"/>
      <c r="AP197" s="114"/>
    </row>
    <row r="198" spans="1:42" ht="12.75" customHeight="1" x14ac:dyDescent="0.2">
      <c r="A198" s="114"/>
      <c r="B198" s="153"/>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row>
    <row r="199" spans="1:42" ht="12.75" customHeight="1" x14ac:dyDescent="0.2">
      <c r="A199" s="114"/>
      <c r="B199" s="153"/>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c r="AP199" s="114"/>
    </row>
    <row r="200" spans="1:42" ht="12.75" customHeight="1" x14ac:dyDescent="0.2">
      <c r="A200" s="114"/>
      <c r="B200" s="153"/>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row>
    <row r="201" spans="1:42" ht="12.75" customHeight="1" x14ac:dyDescent="0.2">
      <c r="A201" s="114"/>
      <c r="B201" s="153"/>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c r="AO201" s="114"/>
      <c r="AP201" s="114"/>
    </row>
    <row r="202" spans="1:42" ht="12.75" customHeight="1" x14ac:dyDescent="0.2">
      <c r="A202" s="114"/>
      <c r="B202" s="153"/>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c r="AO202" s="114"/>
      <c r="AP202" s="114"/>
    </row>
    <row r="203" spans="1:42" ht="12.75" customHeight="1" x14ac:dyDescent="0.2">
      <c r="A203" s="114"/>
      <c r="B203" s="153"/>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row>
    <row r="204" spans="1:42" ht="12.75" customHeight="1" x14ac:dyDescent="0.2">
      <c r="A204" s="114"/>
      <c r="B204" s="153"/>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c r="AO204" s="114"/>
      <c r="AP204" s="114"/>
    </row>
    <row r="205" spans="1:42" ht="12.75" customHeight="1" x14ac:dyDescent="0.2">
      <c r="A205" s="114"/>
      <c r="B205" s="153"/>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c r="AO205" s="114"/>
      <c r="AP205" s="114"/>
    </row>
    <row r="206" spans="1:42" ht="12.75" customHeight="1" x14ac:dyDescent="0.2">
      <c r="A206" s="114"/>
      <c r="B206" s="153"/>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c r="AO206" s="114"/>
      <c r="AP206" s="114"/>
    </row>
    <row r="207" spans="1:42" ht="12.75" customHeight="1" x14ac:dyDescent="0.2">
      <c r="A207" s="114"/>
      <c r="B207" s="153"/>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c r="AO207" s="114"/>
      <c r="AP207" s="114"/>
    </row>
    <row r="208" spans="1:42" ht="12.75" customHeight="1" x14ac:dyDescent="0.2">
      <c r="A208" s="114"/>
      <c r="B208" s="153"/>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c r="AO208" s="114"/>
      <c r="AP208" s="114"/>
    </row>
    <row r="209" spans="1:42" ht="12.75" customHeight="1" x14ac:dyDescent="0.2">
      <c r="A209" s="114"/>
      <c r="B209" s="153"/>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c r="AO209" s="114"/>
      <c r="AP209" s="114"/>
    </row>
    <row r="210" spans="1:42" ht="12.75" customHeight="1" x14ac:dyDescent="0.2">
      <c r="A210" s="114"/>
      <c r="B210" s="153"/>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c r="AO210" s="114"/>
      <c r="AP210" s="114"/>
    </row>
    <row r="211" spans="1:42" ht="12.75" customHeight="1" x14ac:dyDescent="0.2">
      <c r="A211" s="114"/>
      <c r="B211" s="153"/>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c r="AO211" s="114"/>
      <c r="AP211" s="114"/>
    </row>
    <row r="212" spans="1:42" ht="12.75" customHeight="1" x14ac:dyDescent="0.2">
      <c r="A212" s="114"/>
      <c r="B212" s="153"/>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c r="AO212" s="114"/>
      <c r="AP212" s="114"/>
    </row>
    <row r="213" spans="1:42" ht="12.75" customHeight="1" x14ac:dyDescent="0.2">
      <c r="A213" s="114"/>
      <c r="B213" s="153"/>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c r="AO213" s="114"/>
      <c r="AP213" s="114"/>
    </row>
    <row r="214" spans="1:42" ht="12.75" customHeight="1" x14ac:dyDescent="0.2">
      <c r="A214" s="114"/>
      <c r="B214" s="153"/>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c r="AO214" s="114"/>
      <c r="AP214" s="114"/>
    </row>
    <row r="215" spans="1:42" ht="12.75" customHeight="1" x14ac:dyDescent="0.2">
      <c r="A215" s="114"/>
      <c r="B215" s="153"/>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c r="AO215" s="114"/>
      <c r="AP215" s="114"/>
    </row>
    <row r="216" spans="1:42" ht="12.75" customHeight="1" x14ac:dyDescent="0.2">
      <c r="A216" s="114"/>
      <c r="B216" s="153"/>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c r="AO216" s="114"/>
      <c r="AP216" s="114"/>
    </row>
    <row r="217" spans="1:42" ht="12.75" customHeight="1" x14ac:dyDescent="0.2">
      <c r="A217" s="114"/>
      <c r="B217" s="153"/>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c r="AO217" s="114"/>
      <c r="AP217" s="114"/>
    </row>
    <row r="218" spans="1:42" ht="12.75" customHeight="1" x14ac:dyDescent="0.2">
      <c r="A218" s="114"/>
      <c r="B218" s="153"/>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c r="AO218" s="114"/>
      <c r="AP218" s="114"/>
    </row>
    <row r="219" spans="1:42" ht="12.75" customHeight="1" x14ac:dyDescent="0.2">
      <c r="A219" s="114"/>
      <c r="B219" s="153"/>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c r="AO219" s="114"/>
      <c r="AP219" s="114"/>
    </row>
    <row r="220" spans="1:42" ht="12.75" customHeight="1" x14ac:dyDescent="0.2">
      <c r="A220" s="114"/>
      <c r="B220" s="153"/>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c r="AO220" s="114"/>
      <c r="AP220" s="114"/>
    </row>
    <row r="221" spans="1:42" ht="12.75" customHeight="1" x14ac:dyDescent="0.2">
      <c r="A221" s="114"/>
      <c r="B221" s="153"/>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c r="AO221" s="114"/>
      <c r="AP221" s="114"/>
    </row>
    <row r="222" spans="1:42" ht="12.75" customHeight="1" x14ac:dyDescent="0.2">
      <c r="A222" s="114"/>
      <c r="B222" s="153"/>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c r="AO222" s="114"/>
      <c r="AP222" s="114"/>
    </row>
    <row r="223" spans="1:42" ht="12.75" customHeight="1" x14ac:dyDescent="0.2">
      <c r="A223" s="114"/>
      <c r="B223" s="153"/>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c r="AO223" s="114"/>
      <c r="AP223" s="114"/>
    </row>
    <row r="224" spans="1:42" ht="12.75" customHeight="1" x14ac:dyDescent="0.2">
      <c r="A224" s="114"/>
      <c r="B224" s="153"/>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c r="AO224" s="114"/>
      <c r="AP224" s="114"/>
    </row>
    <row r="225" spans="1:42" ht="12.75" customHeight="1" x14ac:dyDescent="0.2">
      <c r="A225" s="114"/>
      <c r="B225" s="153"/>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row>
    <row r="226" spans="1:42" ht="12.75" customHeight="1" x14ac:dyDescent="0.2">
      <c r="A226" s="114"/>
      <c r="B226" s="153"/>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c r="AO226" s="114"/>
      <c r="AP226" s="114"/>
    </row>
    <row r="227" spans="1:42" ht="12.75" customHeight="1" x14ac:dyDescent="0.2">
      <c r="A227" s="114"/>
      <c r="B227" s="153"/>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row>
    <row r="228" spans="1:42" ht="12.75" customHeight="1" x14ac:dyDescent="0.2">
      <c r="A228" s="114"/>
      <c r="B228" s="153"/>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c r="AO228" s="114"/>
      <c r="AP228" s="114"/>
    </row>
    <row r="229" spans="1:42" ht="12.75" customHeight="1" x14ac:dyDescent="0.2">
      <c r="A229" s="114"/>
      <c r="B229" s="153"/>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c r="AO229" s="114"/>
      <c r="AP229" s="114"/>
    </row>
    <row r="230" spans="1:42" ht="12.75" customHeight="1" x14ac:dyDescent="0.2">
      <c r="A230" s="114"/>
      <c r="B230" s="153"/>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c r="AO230" s="114"/>
      <c r="AP230" s="114"/>
    </row>
    <row r="231" spans="1:42" ht="12.75" customHeight="1" x14ac:dyDescent="0.2">
      <c r="A231" s="114"/>
      <c r="B231" s="153"/>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c r="AO231" s="114"/>
      <c r="AP231" s="114"/>
    </row>
    <row r="232" spans="1:42" ht="12.75" customHeight="1" x14ac:dyDescent="0.2">
      <c r="A232" s="114"/>
      <c r="B232" s="153"/>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c r="AO232" s="114"/>
      <c r="AP232" s="114"/>
    </row>
    <row r="233" spans="1:42" ht="12.75" customHeight="1" x14ac:dyDescent="0.2">
      <c r="A233" s="114"/>
      <c r="B233" s="153"/>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c r="AO233" s="114"/>
      <c r="AP233" s="114"/>
    </row>
    <row r="234" spans="1:42" ht="12.75" customHeight="1" x14ac:dyDescent="0.2">
      <c r="A234" s="114"/>
      <c r="B234" s="153"/>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c r="AO234" s="114"/>
      <c r="AP234" s="114"/>
    </row>
    <row r="235" spans="1:42" ht="12.75" customHeight="1" x14ac:dyDescent="0.2">
      <c r="A235" s="114"/>
      <c r="B235" s="153"/>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c r="AO235" s="114"/>
      <c r="AP235" s="114"/>
    </row>
    <row r="236" spans="1:42" ht="12.75" customHeight="1" x14ac:dyDescent="0.2">
      <c r="A236" s="114"/>
      <c r="B236" s="153"/>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c r="AO236" s="114"/>
      <c r="AP236" s="114"/>
    </row>
    <row r="237" spans="1:42" ht="12.75" customHeight="1" x14ac:dyDescent="0.2">
      <c r="A237" s="114"/>
      <c r="B237" s="153"/>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c r="AO237" s="114"/>
      <c r="AP237" s="114"/>
    </row>
    <row r="238" spans="1:42" ht="12.75" customHeight="1" x14ac:dyDescent="0.2">
      <c r="A238" s="114"/>
      <c r="B238" s="153"/>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c r="AO238" s="114"/>
      <c r="AP238" s="114"/>
    </row>
    <row r="239" spans="1:42" ht="12.75" customHeight="1" x14ac:dyDescent="0.2">
      <c r="A239" s="114"/>
      <c r="B239" s="153"/>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c r="AO239" s="114"/>
      <c r="AP239" s="114"/>
    </row>
    <row r="240" spans="1:42" ht="12.75" customHeight="1" x14ac:dyDescent="0.2">
      <c r="A240" s="114"/>
      <c r="B240" s="153"/>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c r="AO240" s="114"/>
      <c r="AP240" s="114"/>
    </row>
    <row r="241" spans="1:42" ht="12.75" customHeight="1" x14ac:dyDescent="0.2">
      <c r="A241" s="114"/>
      <c r="B241" s="153"/>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c r="AO241" s="114"/>
      <c r="AP241" s="114"/>
    </row>
    <row r="242" spans="1:42" ht="12.75" customHeight="1" x14ac:dyDescent="0.2">
      <c r="A242" s="114"/>
      <c r="B242" s="153"/>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c r="AO242" s="114"/>
      <c r="AP242" s="114"/>
    </row>
    <row r="243" spans="1:42" ht="12.75" customHeight="1" x14ac:dyDescent="0.2">
      <c r="A243" s="114"/>
      <c r="B243" s="153"/>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c r="AO243" s="114"/>
      <c r="AP243" s="114"/>
    </row>
    <row r="244" spans="1:42" ht="12.75" customHeight="1" x14ac:dyDescent="0.2">
      <c r="A244" s="114"/>
      <c r="B244" s="153"/>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c r="AO244" s="114"/>
      <c r="AP244" s="114"/>
    </row>
    <row r="245" spans="1:42" ht="12.75" customHeight="1" x14ac:dyDescent="0.2">
      <c r="A245" s="114"/>
      <c r="B245" s="153"/>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c r="AO245" s="114"/>
      <c r="AP245" s="114"/>
    </row>
    <row r="246" spans="1:42" ht="12.75" customHeight="1" x14ac:dyDescent="0.2">
      <c r="A246" s="114"/>
      <c r="B246" s="153"/>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c r="AO246" s="114"/>
      <c r="AP246" s="114"/>
    </row>
    <row r="247" spans="1:42" ht="12.75" customHeight="1" x14ac:dyDescent="0.2">
      <c r="A247" s="114"/>
      <c r="B247" s="153"/>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c r="AO247" s="114"/>
      <c r="AP247" s="114"/>
    </row>
    <row r="248" spans="1:42" ht="12.75" customHeight="1" x14ac:dyDescent="0.2">
      <c r="A248" s="114"/>
      <c r="B248" s="153"/>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c r="AO248" s="114"/>
      <c r="AP248" s="114"/>
    </row>
    <row r="249" spans="1:42" ht="12.75" customHeight="1" x14ac:dyDescent="0.2">
      <c r="A249" s="114"/>
      <c r="B249" s="153"/>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c r="AO249" s="114"/>
      <c r="AP249" s="114"/>
    </row>
    <row r="250" spans="1:42" ht="12.75" customHeight="1" x14ac:dyDescent="0.2">
      <c r="A250" s="114"/>
      <c r="B250" s="153"/>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c r="AO250" s="114"/>
      <c r="AP250" s="114"/>
    </row>
    <row r="251" spans="1:42" ht="12.75" customHeight="1" x14ac:dyDescent="0.2">
      <c r="A251" s="114"/>
      <c r="B251" s="153"/>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c r="AO251" s="114"/>
      <c r="AP251" s="114"/>
    </row>
    <row r="252" spans="1:42" ht="12.75" customHeight="1" x14ac:dyDescent="0.2">
      <c r="A252" s="114"/>
      <c r="B252" s="153"/>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c r="AO252" s="114"/>
      <c r="AP252" s="114"/>
    </row>
    <row r="253" spans="1:42" ht="12.75" customHeight="1" x14ac:dyDescent="0.2">
      <c r="A253" s="114"/>
      <c r="B253" s="153"/>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c r="AO253" s="114"/>
      <c r="AP253" s="114"/>
    </row>
    <row r="254" spans="1:42" ht="12.75" customHeight="1" x14ac:dyDescent="0.2">
      <c r="A254" s="114"/>
      <c r="B254" s="153"/>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c r="AO254" s="114"/>
      <c r="AP254" s="114"/>
    </row>
    <row r="255" spans="1:42" ht="12.75" customHeight="1" x14ac:dyDescent="0.2">
      <c r="A255" s="114"/>
      <c r="B255" s="153"/>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c r="AO255" s="114"/>
      <c r="AP255" s="114"/>
    </row>
    <row r="256" spans="1:42" ht="12.75" customHeight="1" x14ac:dyDescent="0.2">
      <c r="A256" s="114"/>
      <c r="B256" s="153"/>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c r="AO256" s="114"/>
      <c r="AP256" s="114"/>
    </row>
    <row r="257" spans="1:42" ht="12.75" customHeight="1" x14ac:dyDescent="0.2">
      <c r="A257" s="114"/>
      <c r="B257" s="153"/>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c r="AO257" s="114"/>
      <c r="AP257" s="114"/>
    </row>
    <row r="258" spans="1:42" ht="12.75" customHeight="1" x14ac:dyDescent="0.2">
      <c r="A258" s="114"/>
      <c r="B258" s="153"/>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c r="AO258" s="114"/>
      <c r="AP258" s="114"/>
    </row>
    <row r="259" spans="1:42" ht="12.75" customHeight="1" x14ac:dyDescent="0.2">
      <c r="A259" s="114"/>
      <c r="B259" s="153"/>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c r="AO259" s="114"/>
      <c r="AP259" s="114"/>
    </row>
    <row r="260" spans="1:42" ht="12.75" customHeight="1" x14ac:dyDescent="0.2">
      <c r="A260" s="114"/>
      <c r="B260" s="153"/>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c r="AO260" s="114"/>
      <c r="AP260" s="114"/>
    </row>
    <row r="261" spans="1:42" ht="12.75" customHeight="1" x14ac:dyDescent="0.2">
      <c r="A261" s="114"/>
      <c r="B261" s="153"/>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c r="AO261" s="114"/>
      <c r="AP261" s="114"/>
    </row>
    <row r="262" spans="1:42" ht="12.75" customHeight="1" x14ac:dyDescent="0.2">
      <c r="A262" s="114"/>
      <c r="B262" s="153"/>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c r="AO262" s="114"/>
      <c r="AP262" s="114"/>
    </row>
    <row r="263" spans="1:42" ht="12.75" customHeight="1" x14ac:dyDescent="0.2">
      <c r="A263" s="114"/>
      <c r="B263" s="153"/>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c r="AO263" s="114"/>
      <c r="AP263" s="114"/>
    </row>
    <row r="264" spans="1:42" ht="12.75" customHeight="1" x14ac:dyDescent="0.2">
      <c r="A264" s="114"/>
      <c r="B264" s="153"/>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c r="AO264" s="114"/>
      <c r="AP264" s="114"/>
    </row>
    <row r="265" spans="1:42" ht="12.75" customHeight="1" x14ac:dyDescent="0.2">
      <c r="A265" s="114"/>
      <c r="B265" s="153"/>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c r="AO265" s="114"/>
      <c r="AP265" s="114"/>
    </row>
    <row r="266" spans="1:42" ht="12.75" customHeight="1" x14ac:dyDescent="0.2">
      <c r="A266" s="114"/>
      <c r="B266" s="153"/>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c r="AO266" s="114"/>
      <c r="AP266" s="114"/>
    </row>
    <row r="267" spans="1:42" ht="12.75" customHeight="1" x14ac:dyDescent="0.2">
      <c r="A267" s="114"/>
      <c r="B267" s="153"/>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c r="AO267" s="114"/>
      <c r="AP267" s="114"/>
    </row>
    <row r="268" spans="1:42" ht="12.75" customHeight="1" x14ac:dyDescent="0.2">
      <c r="A268" s="114"/>
      <c r="B268" s="153"/>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c r="AO268" s="114"/>
      <c r="AP268" s="114"/>
    </row>
    <row r="269" spans="1:42" ht="12.75" customHeight="1" x14ac:dyDescent="0.2">
      <c r="A269" s="114"/>
      <c r="B269" s="153"/>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c r="AO269" s="114"/>
      <c r="AP269" s="114"/>
    </row>
    <row r="270" spans="1:42" ht="12.75" customHeight="1" x14ac:dyDescent="0.2">
      <c r="A270" s="114"/>
      <c r="B270" s="153"/>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c r="AO270" s="114"/>
      <c r="AP270" s="114"/>
    </row>
    <row r="271" spans="1:42" ht="12.75" customHeight="1" x14ac:dyDescent="0.2">
      <c r="A271" s="114"/>
      <c r="B271" s="153"/>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c r="AO271" s="114"/>
      <c r="AP271" s="114"/>
    </row>
    <row r="272" spans="1:42" ht="12.75" customHeight="1" x14ac:dyDescent="0.2">
      <c r="A272" s="114"/>
      <c r="B272" s="153"/>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c r="AO272" s="114"/>
      <c r="AP272" s="114"/>
    </row>
    <row r="273" spans="1:42" ht="12.75" customHeight="1" x14ac:dyDescent="0.2">
      <c r="A273" s="114"/>
      <c r="B273" s="153"/>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c r="AO273" s="114"/>
      <c r="AP273" s="114"/>
    </row>
    <row r="274" spans="1:42" ht="12.75" customHeight="1" x14ac:dyDescent="0.2">
      <c r="A274" s="114"/>
      <c r="B274" s="153"/>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c r="AO274" s="114"/>
      <c r="AP274" s="114"/>
    </row>
    <row r="275" spans="1:42" ht="12.75" customHeight="1" x14ac:dyDescent="0.2">
      <c r="A275" s="114"/>
      <c r="B275" s="153"/>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c r="AO275" s="114"/>
      <c r="AP275" s="114"/>
    </row>
    <row r="276" spans="1:42" ht="12.75" customHeight="1" x14ac:dyDescent="0.2">
      <c r="A276" s="114"/>
      <c r="B276" s="153"/>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c r="AO276" s="114"/>
      <c r="AP276" s="114"/>
    </row>
    <row r="277" spans="1:42" ht="12.75" customHeight="1" x14ac:dyDescent="0.2">
      <c r="A277" s="114"/>
      <c r="B277" s="153"/>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c r="AO277" s="114"/>
      <c r="AP277" s="114"/>
    </row>
    <row r="278" spans="1:42" ht="12.75" customHeight="1" x14ac:dyDescent="0.2">
      <c r="A278" s="114"/>
      <c r="B278" s="153"/>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c r="AO278" s="114"/>
      <c r="AP278" s="114"/>
    </row>
    <row r="279" spans="1:42" ht="12.75" customHeight="1" x14ac:dyDescent="0.2">
      <c r="A279" s="114"/>
      <c r="B279" s="153"/>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c r="AO279" s="114"/>
      <c r="AP279" s="114"/>
    </row>
    <row r="280" spans="1:42" ht="12.75" customHeight="1" x14ac:dyDescent="0.2">
      <c r="A280" s="114"/>
      <c r="B280" s="153"/>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c r="AO280" s="114"/>
      <c r="AP280" s="114"/>
    </row>
    <row r="281" spans="1:42" ht="12.75" customHeight="1" x14ac:dyDescent="0.2">
      <c r="A281" s="114"/>
      <c r="B281" s="153"/>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c r="AO281" s="114"/>
      <c r="AP281" s="114"/>
    </row>
    <row r="282" spans="1:42" ht="12.75" customHeight="1" x14ac:dyDescent="0.2">
      <c r="A282" s="114"/>
      <c r="B282" s="153"/>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c r="AO282" s="114"/>
      <c r="AP282" s="114"/>
    </row>
    <row r="283" spans="1:42" ht="12.75" customHeight="1" x14ac:dyDescent="0.2">
      <c r="A283" s="114"/>
      <c r="B283" s="153"/>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c r="AO283" s="114"/>
      <c r="AP283" s="114"/>
    </row>
    <row r="284" spans="1:42" ht="12.75" customHeight="1" x14ac:dyDescent="0.2">
      <c r="A284" s="114"/>
      <c r="B284" s="153"/>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c r="AO284" s="114"/>
      <c r="AP284" s="114"/>
    </row>
    <row r="285" spans="1:42" ht="12.75" customHeight="1" x14ac:dyDescent="0.2">
      <c r="A285" s="114"/>
      <c r="B285" s="153"/>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c r="AO285" s="114"/>
      <c r="AP285" s="114"/>
    </row>
    <row r="286" spans="1:42" ht="12.75" customHeight="1" x14ac:dyDescent="0.2">
      <c r="A286" s="114"/>
      <c r="B286" s="153"/>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c r="AO286" s="114"/>
      <c r="AP286" s="114"/>
    </row>
    <row r="287" spans="1:42" ht="12.75" customHeight="1" x14ac:dyDescent="0.2">
      <c r="A287" s="114"/>
      <c r="B287" s="153"/>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c r="AO287" s="114"/>
      <c r="AP287" s="114"/>
    </row>
    <row r="288" spans="1:42" ht="12.75" customHeight="1" x14ac:dyDescent="0.2">
      <c r="A288" s="114"/>
      <c r="B288" s="153"/>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c r="AO288" s="114"/>
      <c r="AP288" s="114"/>
    </row>
    <row r="289" spans="1:42" ht="12.75" customHeight="1" x14ac:dyDescent="0.2">
      <c r="A289" s="114"/>
      <c r="B289" s="153"/>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c r="AO289" s="114"/>
      <c r="AP289" s="114"/>
    </row>
    <row r="290" spans="1:42" ht="12.75" customHeight="1" x14ac:dyDescent="0.2">
      <c r="A290" s="114"/>
      <c r="B290" s="153"/>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c r="AO290" s="114"/>
      <c r="AP290" s="114"/>
    </row>
    <row r="291" spans="1:42" ht="12.75" customHeight="1" x14ac:dyDescent="0.2">
      <c r="A291" s="114"/>
      <c r="B291" s="153"/>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c r="AO291" s="114"/>
      <c r="AP291" s="114"/>
    </row>
    <row r="292" spans="1:42" ht="12.75" customHeight="1" x14ac:dyDescent="0.2">
      <c r="A292" s="114"/>
      <c r="B292" s="153"/>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c r="AO292" s="114"/>
      <c r="AP292" s="114"/>
    </row>
    <row r="293" spans="1:42" ht="12.75" customHeight="1" x14ac:dyDescent="0.2">
      <c r="A293" s="114"/>
      <c r="B293" s="153"/>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c r="AO293" s="114"/>
      <c r="AP293" s="114"/>
    </row>
    <row r="294" spans="1:42" ht="12.75" customHeight="1" x14ac:dyDescent="0.2">
      <c r="A294" s="114"/>
      <c r="B294" s="153"/>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c r="AO294" s="114"/>
      <c r="AP294" s="114"/>
    </row>
    <row r="295" spans="1:42" ht="12.75" customHeight="1" x14ac:dyDescent="0.2">
      <c r="A295" s="114"/>
      <c r="B295" s="153"/>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c r="AO295" s="114"/>
      <c r="AP295" s="114"/>
    </row>
    <row r="296" spans="1:42" ht="12.75" customHeight="1" x14ac:dyDescent="0.2">
      <c r="A296" s="114"/>
      <c r="B296" s="153"/>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c r="AO296" s="114"/>
      <c r="AP296" s="114"/>
    </row>
    <row r="297" spans="1:42" ht="12.75" customHeight="1" x14ac:dyDescent="0.2">
      <c r="A297" s="114"/>
      <c r="B297" s="153"/>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c r="AO297" s="114"/>
      <c r="AP297" s="114"/>
    </row>
    <row r="298" spans="1:42" ht="12.75" customHeight="1" x14ac:dyDescent="0.2">
      <c r="A298" s="114"/>
      <c r="B298" s="153"/>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c r="AO298" s="114"/>
      <c r="AP298" s="114"/>
    </row>
    <row r="299" spans="1:42" ht="12.75" customHeight="1" x14ac:dyDescent="0.2">
      <c r="A299" s="114"/>
      <c r="B299" s="153"/>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c r="AO299" s="114"/>
      <c r="AP299" s="114"/>
    </row>
    <row r="300" spans="1:42" ht="12.75" customHeight="1" x14ac:dyDescent="0.2">
      <c r="A300" s="114"/>
      <c r="B300" s="153"/>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c r="AO300" s="114"/>
      <c r="AP300" s="114"/>
    </row>
    <row r="301" spans="1:42" ht="12.75" customHeight="1" x14ac:dyDescent="0.2">
      <c r="A301" s="114"/>
      <c r="B301" s="153"/>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c r="AO301" s="114"/>
      <c r="AP301" s="114"/>
    </row>
    <row r="302" spans="1:42" ht="12.75" customHeight="1" x14ac:dyDescent="0.2">
      <c r="A302" s="114"/>
      <c r="B302" s="153"/>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c r="AO302" s="114"/>
      <c r="AP302" s="114"/>
    </row>
    <row r="303" spans="1:42" ht="12.75" customHeight="1" x14ac:dyDescent="0.2">
      <c r="A303" s="114"/>
      <c r="B303" s="153"/>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c r="AO303" s="114"/>
      <c r="AP303" s="114"/>
    </row>
    <row r="304" spans="1:42" ht="12.75" customHeight="1" x14ac:dyDescent="0.2">
      <c r="A304" s="114"/>
      <c r="B304" s="153"/>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c r="AO304" s="114"/>
      <c r="AP304" s="114"/>
    </row>
    <row r="305" spans="1:42" ht="12.75" customHeight="1" x14ac:dyDescent="0.2">
      <c r="A305" s="114"/>
      <c r="B305" s="153"/>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c r="AO305" s="114"/>
      <c r="AP305" s="114"/>
    </row>
    <row r="306" spans="1:42" ht="12.75" customHeight="1" x14ac:dyDescent="0.2">
      <c r="A306" s="114"/>
      <c r="B306" s="153"/>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c r="AO306" s="114"/>
      <c r="AP306" s="114"/>
    </row>
    <row r="307" spans="1:42" ht="12.75" customHeight="1" x14ac:dyDescent="0.2">
      <c r="A307" s="114"/>
      <c r="B307" s="153"/>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c r="AO307" s="114"/>
      <c r="AP307" s="114"/>
    </row>
    <row r="308" spans="1:42" ht="12.75" customHeight="1" x14ac:dyDescent="0.2">
      <c r="A308" s="114"/>
      <c r="B308" s="153"/>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c r="AO308" s="114"/>
      <c r="AP308" s="114"/>
    </row>
    <row r="309" spans="1:42" ht="12.75" customHeight="1" x14ac:dyDescent="0.2">
      <c r="A309" s="114"/>
      <c r="B309" s="153"/>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c r="AO309" s="114"/>
      <c r="AP309" s="114"/>
    </row>
    <row r="310" spans="1:42" ht="12.75" customHeight="1" x14ac:dyDescent="0.2">
      <c r="A310" s="114"/>
      <c r="B310" s="153"/>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c r="AO310" s="114"/>
      <c r="AP310" s="114"/>
    </row>
    <row r="311" spans="1:42" ht="12.75" customHeight="1" x14ac:dyDescent="0.2">
      <c r="A311" s="114"/>
      <c r="B311" s="153"/>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c r="AO311" s="114"/>
      <c r="AP311" s="114"/>
    </row>
    <row r="312" spans="1:42" ht="12.75" customHeight="1" x14ac:dyDescent="0.2">
      <c r="A312" s="114"/>
      <c r="B312" s="153"/>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c r="AO312" s="114"/>
      <c r="AP312" s="114"/>
    </row>
    <row r="313" spans="1:42" ht="12.75" customHeight="1" x14ac:dyDescent="0.2">
      <c r="A313" s="114"/>
      <c r="B313" s="153"/>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c r="AO313" s="114"/>
      <c r="AP313" s="114"/>
    </row>
    <row r="314" spans="1:42" ht="12.75" customHeight="1" x14ac:dyDescent="0.2">
      <c r="A314" s="114"/>
      <c r="B314" s="153"/>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c r="AO314" s="114"/>
      <c r="AP314" s="114"/>
    </row>
    <row r="315" spans="1:42" ht="12.75" customHeight="1" x14ac:dyDescent="0.2">
      <c r="A315" s="114"/>
      <c r="B315" s="153"/>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c r="AO315" s="114"/>
      <c r="AP315" s="114"/>
    </row>
    <row r="316" spans="1:42" ht="12.75" customHeight="1" x14ac:dyDescent="0.2">
      <c r="A316" s="114"/>
      <c r="B316" s="153"/>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c r="AO316" s="114"/>
      <c r="AP316" s="114"/>
    </row>
    <row r="317" spans="1:42" ht="12.75" customHeight="1" x14ac:dyDescent="0.2">
      <c r="A317" s="114"/>
      <c r="B317" s="153"/>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c r="AO317" s="114"/>
      <c r="AP317" s="114"/>
    </row>
    <row r="318" spans="1:42" ht="12.75" customHeight="1" x14ac:dyDescent="0.2">
      <c r="A318" s="114"/>
      <c r="B318" s="153"/>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c r="AO318" s="114"/>
      <c r="AP318" s="114"/>
    </row>
    <row r="319" spans="1:42" ht="12.75" customHeight="1" x14ac:dyDescent="0.2">
      <c r="A319" s="114"/>
      <c r="B319" s="153"/>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c r="AO319" s="114"/>
      <c r="AP319" s="114"/>
    </row>
    <row r="320" spans="1:42" ht="12.75" customHeight="1" x14ac:dyDescent="0.2">
      <c r="A320" s="114"/>
      <c r="B320" s="153"/>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c r="AO320" s="114"/>
      <c r="AP320" s="114"/>
    </row>
    <row r="321" spans="1:42" ht="12.75" customHeight="1" x14ac:dyDescent="0.2">
      <c r="A321" s="114"/>
      <c r="B321" s="153"/>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c r="AO321" s="114"/>
      <c r="AP321" s="114"/>
    </row>
    <row r="322" spans="1:42" ht="12.75" customHeight="1" x14ac:dyDescent="0.2">
      <c r="A322" s="114"/>
      <c r="B322" s="153"/>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c r="AO322" s="114"/>
      <c r="AP322" s="114"/>
    </row>
    <row r="323" spans="1:42" ht="12.75" customHeight="1" x14ac:dyDescent="0.2">
      <c r="A323" s="114"/>
      <c r="B323" s="153"/>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c r="AO323" s="114"/>
      <c r="AP323" s="114"/>
    </row>
    <row r="324" spans="1:42" ht="12.75" customHeight="1" x14ac:dyDescent="0.2">
      <c r="A324" s="114"/>
      <c r="B324" s="153"/>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c r="AO324" s="114"/>
      <c r="AP324" s="114"/>
    </row>
    <row r="325" spans="1:42" ht="12.75" customHeight="1" x14ac:dyDescent="0.2">
      <c r="A325" s="114"/>
      <c r="B325" s="153"/>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c r="AO325" s="114"/>
      <c r="AP325" s="114"/>
    </row>
    <row r="326" spans="1:42" ht="12.75" customHeight="1" x14ac:dyDescent="0.2">
      <c r="A326" s="114"/>
      <c r="B326" s="153"/>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c r="AO326" s="114"/>
      <c r="AP326" s="114"/>
    </row>
    <row r="327" spans="1:42" ht="12.75" customHeight="1" x14ac:dyDescent="0.2">
      <c r="A327" s="114"/>
      <c r="B327" s="153"/>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c r="AO327" s="114"/>
      <c r="AP327" s="114"/>
    </row>
    <row r="328" spans="1:42" ht="12.75" customHeight="1" x14ac:dyDescent="0.2">
      <c r="A328" s="114"/>
      <c r="B328" s="153"/>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c r="AO328" s="114"/>
      <c r="AP328" s="114"/>
    </row>
    <row r="329" spans="1:42" ht="12.75" customHeight="1" x14ac:dyDescent="0.2">
      <c r="A329" s="114"/>
      <c r="B329" s="153"/>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c r="AO329" s="114"/>
      <c r="AP329" s="114"/>
    </row>
    <row r="330" spans="1:42" ht="12.75" customHeight="1" x14ac:dyDescent="0.2">
      <c r="A330" s="114"/>
      <c r="B330" s="153"/>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c r="AO330" s="114"/>
      <c r="AP330" s="114"/>
    </row>
    <row r="331" spans="1:42" ht="12.75" customHeight="1" x14ac:dyDescent="0.2">
      <c r="A331" s="114"/>
      <c r="B331" s="153"/>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c r="AO331" s="114"/>
      <c r="AP331" s="114"/>
    </row>
    <row r="332" spans="1:42" ht="12.75" customHeight="1" x14ac:dyDescent="0.2">
      <c r="A332" s="114"/>
      <c r="B332" s="153"/>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c r="AO332" s="114"/>
      <c r="AP332" s="114"/>
    </row>
    <row r="333" spans="1:42" ht="12.75" customHeight="1" x14ac:dyDescent="0.2">
      <c r="A333" s="114"/>
      <c r="B333" s="153"/>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c r="AO333" s="114"/>
      <c r="AP333" s="114"/>
    </row>
    <row r="334" spans="1:42" ht="12.75" customHeight="1" x14ac:dyDescent="0.2">
      <c r="A334" s="114"/>
      <c r="B334" s="153"/>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c r="AO334" s="114"/>
      <c r="AP334" s="114"/>
    </row>
    <row r="335" spans="1:42" ht="12.75" customHeight="1" x14ac:dyDescent="0.2">
      <c r="A335" s="114"/>
      <c r="B335" s="153"/>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c r="AO335" s="114"/>
      <c r="AP335" s="114"/>
    </row>
    <row r="336" spans="1:42" ht="12.75" customHeight="1" x14ac:dyDescent="0.2">
      <c r="A336" s="114"/>
      <c r="B336" s="153"/>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c r="AO336" s="114"/>
      <c r="AP336" s="114"/>
    </row>
    <row r="337" spans="1:42" ht="12.75" customHeight="1" x14ac:dyDescent="0.2">
      <c r="A337" s="114"/>
      <c r="B337" s="153"/>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c r="AO337" s="114"/>
      <c r="AP337" s="114"/>
    </row>
    <row r="338" spans="1:42" ht="12.75" customHeight="1" x14ac:dyDescent="0.2">
      <c r="A338" s="114"/>
      <c r="B338" s="153"/>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c r="AO338" s="114"/>
      <c r="AP338" s="114"/>
    </row>
    <row r="339" spans="1:42" ht="12.75" customHeight="1" x14ac:dyDescent="0.2">
      <c r="A339" s="114"/>
      <c r="B339" s="153"/>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c r="AO339" s="114"/>
      <c r="AP339" s="114"/>
    </row>
    <row r="340" spans="1:42" ht="12.75" customHeight="1" x14ac:dyDescent="0.2">
      <c r="A340" s="114"/>
      <c r="B340" s="153"/>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c r="AO340" s="114"/>
      <c r="AP340" s="114"/>
    </row>
    <row r="341" spans="1:42" ht="12.75" customHeight="1" x14ac:dyDescent="0.2">
      <c r="A341" s="114"/>
      <c r="B341" s="153"/>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c r="AO341" s="114"/>
      <c r="AP341" s="114"/>
    </row>
    <row r="342" spans="1:42" ht="12.75" customHeight="1" x14ac:dyDescent="0.2">
      <c r="A342" s="114"/>
      <c r="B342" s="153"/>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c r="AO342" s="114"/>
      <c r="AP342" s="114"/>
    </row>
    <row r="343" spans="1:42" ht="12.75" customHeight="1" x14ac:dyDescent="0.2">
      <c r="A343" s="114"/>
      <c r="B343" s="153"/>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c r="AO343" s="114"/>
      <c r="AP343" s="114"/>
    </row>
    <row r="344" spans="1:42" ht="12.75" customHeight="1" x14ac:dyDescent="0.2">
      <c r="A344" s="114"/>
      <c r="B344" s="153"/>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c r="AO344" s="114"/>
      <c r="AP344" s="114"/>
    </row>
    <row r="345" spans="1:42" ht="12.75" customHeight="1" x14ac:dyDescent="0.2">
      <c r="A345" s="114"/>
      <c r="B345" s="153"/>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c r="AO345" s="114"/>
      <c r="AP345" s="114"/>
    </row>
    <row r="346" spans="1:42" ht="12.75" customHeight="1" x14ac:dyDescent="0.2">
      <c r="A346" s="114"/>
      <c r="B346" s="153"/>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c r="AO346" s="114"/>
      <c r="AP346" s="114"/>
    </row>
    <row r="347" spans="1:42" ht="12.75" customHeight="1" x14ac:dyDescent="0.2">
      <c r="A347" s="114"/>
      <c r="B347" s="153"/>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c r="AO347" s="114"/>
      <c r="AP347" s="114"/>
    </row>
    <row r="348" spans="1:42" ht="12.75" customHeight="1" x14ac:dyDescent="0.2">
      <c r="A348" s="114"/>
      <c r="B348" s="153"/>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c r="AO348" s="114"/>
      <c r="AP348" s="114"/>
    </row>
    <row r="349" spans="1:42" ht="12.75" customHeight="1" x14ac:dyDescent="0.2">
      <c r="A349" s="114"/>
      <c r="B349" s="153"/>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c r="AO349" s="114"/>
      <c r="AP349" s="114"/>
    </row>
    <row r="350" spans="1:42" ht="12.75" customHeight="1" x14ac:dyDescent="0.2">
      <c r="A350" s="114"/>
      <c r="B350" s="153"/>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c r="AO350" s="114"/>
      <c r="AP350" s="114"/>
    </row>
    <row r="351" spans="1:42" ht="12.75" customHeight="1" x14ac:dyDescent="0.2">
      <c r="A351" s="114"/>
      <c r="B351" s="153"/>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c r="AO351" s="114"/>
      <c r="AP351" s="114"/>
    </row>
    <row r="352" spans="1:42" ht="12.75" customHeight="1" x14ac:dyDescent="0.2">
      <c r="A352" s="114"/>
      <c r="B352" s="153"/>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c r="AO352" s="114"/>
      <c r="AP352" s="114"/>
    </row>
    <row r="353" spans="1:42" ht="12.75" customHeight="1" x14ac:dyDescent="0.2">
      <c r="A353" s="114"/>
      <c r="B353" s="153"/>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c r="AO353" s="114"/>
      <c r="AP353" s="114"/>
    </row>
    <row r="354" spans="1:42" ht="12.75" customHeight="1" x14ac:dyDescent="0.2">
      <c r="A354" s="114"/>
      <c r="B354" s="153"/>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c r="AO354" s="114"/>
      <c r="AP354" s="114"/>
    </row>
    <row r="355" spans="1:42" ht="12.75" customHeight="1" x14ac:dyDescent="0.2">
      <c r="A355" s="114"/>
      <c r="B355" s="153"/>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c r="AO355" s="114"/>
      <c r="AP355" s="114"/>
    </row>
    <row r="356" spans="1:42" ht="12.75" customHeight="1" x14ac:dyDescent="0.2">
      <c r="A356" s="114"/>
      <c r="B356" s="153"/>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c r="AO356" s="114"/>
      <c r="AP356" s="114"/>
    </row>
    <row r="357" spans="1:42" ht="12.75" customHeight="1" x14ac:dyDescent="0.2">
      <c r="A357" s="114"/>
      <c r="B357" s="153"/>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c r="AO357" s="114"/>
      <c r="AP357" s="114"/>
    </row>
    <row r="358" spans="1:42" ht="12.75" customHeight="1" x14ac:dyDescent="0.2">
      <c r="A358" s="114"/>
      <c r="B358" s="153"/>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c r="AO358" s="114"/>
      <c r="AP358" s="114"/>
    </row>
    <row r="359" spans="1:42" ht="12.75" customHeight="1" x14ac:dyDescent="0.2">
      <c r="A359" s="114"/>
      <c r="B359" s="153"/>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c r="AO359" s="114"/>
      <c r="AP359" s="114"/>
    </row>
    <row r="360" spans="1:42" ht="12.75" customHeight="1" x14ac:dyDescent="0.2">
      <c r="A360" s="114"/>
      <c r="B360" s="153"/>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c r="AO360" s="114"/>
      <c r="AP360" s="114"/>
    </row>
    <row r="361" spans="1:42" ht="12.75" customHeight="1" x14ac:dyDescent="0.2">
      <c r="A361" s="114"/>
      <c r="B361" s="153"/>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c r="AO361" s="114"/>
      <c r="AP361" s="114"/>
    </row>
    <row r="362" spans="1:42" ht="12.75" customHeight="1" x14ac:dyDescent="0.2">
      <c r="A362" s="114"/>
      <c r="B362" s="153"/>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c r="AO362" s="114"/>
      <c r="AP362" s="114"/>
    </row>
    <row r="363" spans="1:42" ht="12.75" customHeight="1" x14ac:dyDescent="0.2">
      <c r="A363" s="114"/>
      <c r="B363" s="153"/>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c r="AO363" s="114"/>
      <c r="AP363" s="114"/>
    </row>
    <row r="364" spans="1:42" ht="12.75" customHeight="1" x14ac:dyDescent="0.2">
      <c r="A364" s="114"/>
      <c r="B364" s="153"/>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c r="AO364" s="114"/>
      <c r="AP364" s="114"/>
    </row>
    <row r="365" spans="1:42" ht="12.75" customHeight="1" x14ac:dyDescent="0.2">
      <c r="A365" s="114"/>
      <c r="B365" s="153"/>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c r="AO365" s="114"/>
      <c r="AP365" s="114"/>
    </row>
    <row r="366" spans="1:42" ht="12.75" customHeight="1" x14ac:dyDescent="0.2">
      <c r="A366" s="114"/>
      <c r="B366" s="153"/>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c r="AO366" s="114"/>
      <c r="AP366" s="114"/>
    </row>
    <row r="367" spans="1:42" ht="12.75" customHeight="1" x14ac:dyDescent="0.2">
      <c r="A367" s="114"/>
      <c r="B367" s="153"/>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c r="AO367" s="114"/>
      <c r="AP367" s="114"/>
    </row>
    <row r="368" spans="1:42" ht="12.75" customHeight="1" x14ac:dyDescent="0.2">
      <c r="A368" s="114"/>
      <c r="B368" s="153"/>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c r="AO368" s="114"/>
      <c r="AP368" s="114"/>
    </row>
    <row r="369" spans="1:42" ht="12.75" customHeight="1" x14ac:dyDescent="0.2">
      <c r="A369" s="114"/>
      <c r="B369" s="153"/>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c r="AO369" s="114"/>
      <c r="AP369" s="114"/>
    </row>
    <row r="370" spans="1:42" ht="12.75" customHeight="1" x14ac:dyDescent="0.2">
      <c r="A370" s="114"/>
      <c r="B370" s="153"/>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c r="AO370" s="114"/>
      <c r="AP370" s="114"/>
    </row>
    <row r="371" spans="1:42" ht="12.75" customHeight="1" x14ac:dyDescent="0.2">
      <c r="A371" s="114"/>
      <c r="B371" s="153"/>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c r="AO371" s="114"/>
      <c r="AP371" s="114"/>
    </row>
    <row r="372" spans="1:42" ht="12.75" customHeight="1" x14ac:dyDescent="0.2">
      <c r="A372" s="114"/>
      <c r="B372" s="153"/>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c r="AO372" s="114"/>
      <c r="AP372" s="114"/>
    </row>
    <row r="373" spans="1:42" ht="12.75" customHeight="1" x14ac:dyDescent="0.2">
      <c r="A373" s="114"/>
      <c r="B373" s="153"/>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c r="AO373" s="114"/>
      <c r="AP373" s="114"/>
    </row>
    <row r="374" spans="1:42" ht="12.75" customHeight="1" x14ac:dyDescent="0.2">
      <c r="A374" s="114"/>
      <c r="B374" s="153"/>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c r="AO374" s="114"/>
      <c r="AP374" s="114"/>
    </row>
    <row r="375" spans="1:42" ht="12.75" customHeight="1" x14ac:dyDescent="0.2">
      <c r="A375" s="114"/>
      <c r="B375" s="153"/>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c r="AO375" s="114"/>
      <c r="AP375" s="114"/>
    </row>
    <row r="376" spans="1:42" ht="12.75" customHeight="1" x14ac:dyDescent="0.2">
      <c r="A376" s="114"/>
      <c r="B376" s="153"/>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c r="AO376" s="114"/>
      <c r="AP376" s="114"/>
    </row>
    <row r="377" spans="1:42" ht="12.75" customHeight="1" x14ac:dyDescent="0.2">
      <c r="A377" s="114"/>
      <c r="B377" s="153"/>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c r="AO377" s="114"/>
      <c r="AP377" s="114"/>
    </row>
    <row r="378" spans="1:42" ht="12.75" customHeight="1" x14ac:dyDescent="0.2">
      <c r="A378" s="114"/>
      <c r="B378" s="153"/>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c r="AO378" s="114"/>
      <c r="AP378" s="114"/>
    </row>
    <row r="379" spans="1:42" ht="12.75" customHeight="1" x14ac:dyDescent="0.2">
      <c r="A379" s="114"/>
      <c r="B379" s="153"/>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c r="AO379" s="114"/>
      <c r="AP379" s="114"/>
    </row>
    <row r="380" spans="1:42" ht="12.75" customHeight="1" x14ac:dyDescent="0.2">
      <c r="A380" s="114"/>
      <c r="B380" s="153"/>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c r="AO380" s="114"/>
      <c r="AP380" s="114"/>
    </row>
    <row r="381" spans="1:42" ht="12.75" customHeight="1" x14ac:dyDescent="0.2">
      <c r="A381" s="114"/>
      <c r="B381" s="153"/>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c r="AO381" s="114"/>
      <c r="AP381" s="114"/>
    </row>
    <row r="382" spans="1:42" ht="12.75" customHeight="1" x14ac:dyDescent="0.2">
      <c r="A382" s="114"/>
      <c r="B382" s="153"/>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c r="AO382" s="114"/>
      <c r="AP382" s="114"/>
    </row>
    <row r="383" spans="1:42" ht="12.75" customHeight="1" x14ac:dyDescent="0.2">
      <c r="A383" s="114"/>
      <c r="B383" s="153"/>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c r="AO383" s="114"/>
      <c r="AP383" s="114"/>
    </row>
    <row r="384" spans="1:42" ht="12.75" customHeight="1" x14ac:dyDescent="0.2">
      <c r="A384" s="114"/>
      <c r="B384" s="153"/>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c r="AO384" s="114"/>
      <c r="AP384" s="114"/>
    </row>
    <row r="385" spans="1:42" ht="12.75" customHeight="1" x14ac:dyDescent="0.2">
      <c r="A385" s="114"/>
      <c r="B385" s="153"/>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c r="AO385" s="114"/>
      <c r="AP385" s="114"/>
    </row>
    <row r="386" spans="1:42" ht="12.75" customHeight="1" x14ac:dyDescent="0.2">
      <c r="A386" s="114"/>
      <c r="B386" s="153"/>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c r="AO386" s="114"/>
      <c r="AP386" s="114"/>
    </row>
    <row r="387" spans="1:42" ht="12.75" customHeight="1" x14ac:dyDescent="0.2">
      <c r="A387" s="114"/>
      <c r="B387" s="153"/>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c r="AO387" s="114"/>
      <c r="AP387" s="114"/>
    </row>
    <row r="388" spans="1:42" ht="12.75" customHeight="1" x14ac:dyDescent="0.2">
      <c r="A388" s="114"/>
      <c r="B388" s="153"/>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c r="AO388" s="114"/>
      <c r="AP388" s="114"/>
    </row>
    <row r="389" spans="1:42" ht="12.75" customHeight="1" x14ac:dyDescent="0.2">
      <c r="A389" s="114"/>
      <c r="B389" s="153"/>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c r="AO389" s="114"/>
      <c r="AP389" s="114"/>
    </row>
    <row r="390" spans="1:42" ht="12.75" customHeight="1" x14ac:dyDescent="0.2">
      <c r="A390" s="114"/>
      <c r="B390" s="153"/>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c r="AO390" s="114"/>
      <c r="AP390" s="114"/>
    </row>
    <row r="391" spans="1:42" ht="12.75" customHeight="1" x14ac:dyDescent="0.2">
      <c r="A391" s="114"/>
      <c r="B391" s="153"/>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c r="AO391" s="114"/>
      <c r="AP391" s="114"/>
    </row>
    <row r="392" spans="1:42" ht="12.75" customHeight="1" x14ac:dyDescent="0.2">
      <c r="A392" s="114"/>
      <c r="B392" s="153"/>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c r="AO392" s="114"/>
      <c r="AP392" s="114"/>
    </row>
    <row r="393" spans="1:42" ht="12.75" customHeight="1" x14ac:dyDescent="0.2">
      <c r="A393" s="114"/>
      <c r="B393" s="153"/>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c r="AO393" s="114"/>
      <c r="AP393" s="114"/>
    </row>
    <row r="394" spans="1:42" ht="12.75" customHeight="1" x14ac:dyDescent="0.2">
      <c r="A394" s="114"/>
      <c r="B394" s="153"/>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c r="AO394" s="114"/>
      <c r="AP394" s="114"/>
    </row>
    <row r="395" spans="1:42" ht="12.75" customHeight="1" x14ac:dyDescent="0.2">
      <c r="A395" s="114"/>
      <c r="B395" s="153"/>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c r="AO395" s="114"/>
      <c r="AP395" s="114"/>
    </row>
    <row r="396" spans="1:42" ht="12.75" customHeight="1" x14ac:dyDescent="0.2">
      <c r="A396" s="114"/>
      <c r="B396" s="153"/>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c r="AO396" s="114"/>
      <c r="AP396" s="114"/>
    </row>
    <row r="397" spans="1:42" ht="12.75" customHeight="1" x14ac:dyDescent="0.2">
      <c r="A397" s="114"/>
      <c r="B397" s="153"/>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c r="AO397" s="114"/>
      <c r="AP397" s="114"/>
    </row>
    <row r="398" spans="1:42" ht="12.75" customHeight="1" x14ac:dyDescent="0.2">
      <c r="A398" s="114"/>
      <c r="B398" s="153"/>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c r="AO398" s="114"/>
      <c r="AP398" s="114"/>
    </row>
    <row r="399" spans="1:42" ht="12.75" customHeight="1" x14ac:dyDescent="0.2">
      <c r="A399" s="114"/>
      <c r="B399" s="153"/>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c r="AO399" s="114"/>
      <c r="AP399" s="114"/>
    </row>
    <row r="400" spans="1:42" ht="12.75" customHeight="1" x14ac:dyDescent="0.2">
      <c r="A400" s="114"/>
      <c r="B400" s="153"/>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c r="AO400" s="114"/>
      <c r="AP400" s="114"/>
    </row>
    <row r="401" spans="1:42" ht="12.75" customHeight="1" x14ac:dyDescent="0.2">
      <c r="A401" s="114"/>
      <c r="B401" s="153"/>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c r="AO401" s="114"/>
      <c r="AP401" s="114"/>
    </row>
    <row r="402" spans="1:42" ht="12.75" customHeight="1" x14ac:dyDescent="0.2">
      <c r="A402" s="114"/>
      <c r="B402" s="153"/>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c r="AO402" s="114"/>
      <c r="AP402" s="114"/>
    </row>
    <row r="403" spans="1:42" ht="12.75" customHeight="1" x14ac:dyDescent="0.2">
      <c r="A403" s="114"/>
      <c r="B403" s="153"/>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c r="AO403" s="114"/>
      <c r="AP403" s="114"/>
    </row>
    <row r="404" spans="1:42" ht="12.75" customHeight="1" x14ac:dyDescent="0.2">
      <c r="A404" s="114"/>
      <c r="B404" s="153"/>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c r="AO404" s="114"/>
      <c r="AP404" s="114"/>
    </row>
    <row r="405" spans="1:42" ht="12.75" customHeight="1" x14ac:dyDescent="0.2">
      <c r="A405" s="114"/>
      <c r="B405" s="153"/>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c r="AO405" s="114"/>
      <c r="AP405" s="114"/>
    </row>
    <row r="406" spans="1:42" ht="12.75" customHeight="1" x14ac:dyDescent="0.2">
      <c r="A406" s="114"/>
      <c r="B406" s="153"/>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c r="AO406" s="114"/>
      <c r="AP406" s="114"/>
    </row>
    <row r="407" spans="1:42" ht="12.75" customHeight="1" x14ac:dyDescent="0.2">
      <c r="A407" s="114"/>
      <c r="B407" s="153"/>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c r="AO407" s="114"/>
      <c r="AP407" s="114"/>
    </row>
    <row r="408" spans="1:42" ht="12.75" customHeight="1" x14ac:dyDescent="0.2">
      <c r="A408" s="114"/>
      <c r="B408" s="153"/>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c r="AO408" s="114"/>
      <c r="AP408" s="114"/>
    </row>
    <row r="409" spans="1:42" ht="12.75" customHeight="1" x14ac:dyDescent="0.2">
      <c r="A409" s="114"/>
      <c r="B409" s="153"/>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c r="AO409" s="114"/>
      <c r="AP409" s="114"/>
    </row>
    <row r="410" spans="1:42" ht="12.75" customHeight="1" x14ac:dyDescent="0.2">
      <c r="A410" s="114"/>
      <c r="B410" s="153"/>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c r="AO410" s="114"/>
      <c r="AP410" s="114"/>
    </row>
    <row r="411" spans="1:42" ht="12.75" customHeight="1" x14ac:dyDescent="0.2">
      <c r="A411" s="114"/>
      <c r="B411" s="153"/>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c r="AO411" s="114"/>
      <c r="AP411" s="114"/>
    </row>
    <row r="412" spans="1:42" ht="12.75" customHeight="1" x14ac:dyDescent="0.2">
      <c r="A412" s="114"/>
      <c r="B412" s="153"/>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c r="AO412" s="114"/>
      <c r="AP412" s="114"/>
    </row>
    <row r="413" spans="1:42" ht="12.75" customHeight="1" x14ac:dyDescent="0.2">
      <c r="A413" s="114"/>
      <c r="B413" s="153"/>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c r="AO413" s="114"/>
      <c r="AP413" s="114"/>
    </row>
    <row r="414" spans="1:42" ht="12.75" customHeight="1" x14ac:dyDescent="0.2">
      <c r="A414" s="114"/>
      <c r="B414" s="153"/>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c r="AO414" s="114"/>
      <c r="AP414" s="114"/>
    </row>
    <row r="415" spans="1:42" ht="12.75" customHeight="1" x14ac:dyDescent="0.2">
      <c r="A415" s="114"/>
      <c r="B415" s="153"/>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c r="AO415" s="114"/>
      <c r="AP415" s="114"/>
    </row>
    <row r="416" spans="1:42" ht="12.75" customHeight="1" x14ac:dyDescent="0.2">
      <c r="A416" s="114"/>
      <c r="B416" s="153"/>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c r="AO416" s="114"/>
      <c r="AP416" s="114"/>
    </row>
    <row r="417" spans="1:42" ht="12.75" customHeight="1" x14ac:dyDescent="0.2">
      <c r="A417" s="114"/>
      <c r="B417" s="153"/>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c r="AO417" s="114"/>
      <c r="AP417" s="114"/>
    </row>
    <row r="418" spans="1:42" ht="12.75" customHeight="1" x14ac:dyDescent="0.2">
      <c r="A418" s="114"/>
      <c r="B418" s="153"/>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c r="AO418" s="114"/>
      <c r="AP418" s="114"/>
    </row>
    <row r="419" spans="1:42" ht="12.75" customHeight="1" x14ac:dyDescent="0.2">
      <c r="A419" s="114"/>
      <c r="B419" s="153"/>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c r="AO419" s="114"/>
      <c r="AP419" s="114"/>
    </row>
    <row r="420" spans="1:42" ht="12.75" customHeight="1" x14ac:dyDescent="0.2">
      <c r="A420" s="114"/>
      <c r="B420" s="153"/>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c r="AO420" s="114"/>
      <c r="AP420" s="114"/>
    </row>
    <row r="421" spans="1:42" ht="12.75" customHeight="1" x14ac:dyDescent="0.2">
      <c r="A421" s="114"/>
      <c r="B421" s="153"/>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c r="AO421" s="114"/>
      <c r="AP421" s="114"/>
    </row>
    <row r="422" spans="1:42" ht="12.75" customHeight="1" x14ac:dyDescent="0.2">
      <c r="A422" s="114"/>
      <c r="B422" s="153"/>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c r="AO422" s="114"/>
      <c r="AP422" s="114"/>
    </row>
    <row r="423" spans="1:42" ht="12.75" customHeight="1" x14ac:dyDescent="0.2">
      <c r="A423" s="114"/>
      <c r="B423" s="153"/>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c r="AO423" s="114"/>
      <c r="AP423" s="114"/>
    </row>
    <row r="424" spans="1:42" ht="12.75" customHeight="1" x14ac:dyDescent="0.2">
      <c r="A424" s="114"/>
      <c r="B424" s="153"/>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c r="AO424" s="114"/>
      <c r="AP424" s="114"/>
    </row>
    <row r="425" spans="1:42" ht="12.75" customHeight="1" x14ac:dyDescent="0.2">
      <c r="A425" s="114"/>
      <c r="B425" s="153"/>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c r="AO425" s="114"/>
      <c r="AP425" s="114"/>
    </row>
    <row r="426" spans="1:42" ht="12.75" customHeight="1" x14ac:dyDescent="0.2">
      <c r="A426" s="114"/>
      <c r="B426" s="153"/>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c r="AO426" s="114"/>
      <c r="AP426" s="114"/>
    </row>
    <row r="427" spans="1:42" ht="12.75" customHeight="1" x14ac:dyDescent="0.2">
      <c r="A427" s="114"/>
      <c r="B427" s="153"/>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c r="AO427" s="114"/>
      <c r="AP427" s="114"/>
    </row>
    <row r="428" spans="1:42" ht="12.75" customHeight="1" x14ac:dyDescent="0.2">
      <c r="A428" s="114"/>
      <c r="B428" s="153"/>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c r="AO428" s="114"/>
      <c r="AP428" s="114"/>
    </row>
    <row r="429" spans="1:42" ht="12.75" customHeight="1" x14ac:dyDescent="0.2">
      <c r="A429" s="114"/>
      <c r="B429" s="153"/>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c r="AO429" s="114"/>
      <c r="AP429" s="114"/>
    </row>
    <row r="430" spans="1:42" ht="12.75" customHeight="1" x14ac:dyDescent="0.2">
      <c r="A430" s="114"/>
      <c r="B430" s="153"/>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c r="AO430" s="114"/>
      <c r="AP430" s="114"/>
    </row>
    <row r="431" spans="1:42" ht="12.75" customHeight="1" x14ac:dyDescent="0.2">
      <c r="A431" s="114"/>
      <c r="B431" s="153"/>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c r="AO431" s="114"/>
      <c r="AP431" s="114"/>
    </row>
    <row r="432" spans="1:42" ht="12.75" customHeight="1" x14ac:dyDescent="0.2">
      <c r="A432" s="114"/>
      <c r="B432" s="153"/>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c r="AO432" s="114"/>
      <c r="AP432" s="114"/>
    </row>
    <row r="433" spans="1:42" ht="12.75" customHeight="1" x14ac:dyDescent="0.2">
      <c r="A433" s="114"/>
      <c r="B433" s="153"/>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c r="AO433" s="114"/>
      <c r="AP433" s="114"/>
    </row>
    <row r="434" spans="1:42" ht="12.75" customHeight="1" x14ac:dyDescent="0.2">
      <c r="A434" s="114"/>
      <c r="B434" s="153"/>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c r="AO434" s="114"/>
      <c r="AP434" s="114"/>
    </row>
    <row r="435" spans="1:42" ht="12.75" customHeight="1" x14ac:dyDescent="0.2">
      <c r="A435" s="114"/>
      <c r="B435" s="153"/>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c r="AO435" s="114"/>
      <c r="AP435" s="114"/>
    </row>
    <row r="436" spans="1:42" ht="12.75" customHeight="1" x14ac:dyDescent="0.2">
      <c r="A436" s="114"/>
      <c r="B436" s="153"/>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c r="AO436" s="114"/>
      <c r="AP436" s="114"/>
    </row>
    <row r="437" spans="1:42" ht="12.75" customHeight="1" x14ac:dyDescent="0.2">
      <c r="A437" s="114"/>
      <c r="B437" s="153"/>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c r="AO437" s="114"/>
      <c r="AP437" s="114"/>
    </row>
    <row r="438" spans="1:42" ht="12.75" customHeight="1" x14ac:dyDescent="0.2">
      <c r="A438" s="114"/>
      <c r="B438" s="153"/>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c r="AO438" s="114"/>
      <c r="AP438" s="114"/>
    </row>
    <row r="439" spans="1:42" ht="12.75" customHeight="1" x14ac:dyDescent="0.2">
      <c r="A439" s="114"/>
      <c r="B439" s="153"/>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c r="AO439" s="114"/>
      <c r="AP439" s="114"/>
    </row>
    <row r="440" spans="1:42" ht="12.75" customHeight="1" x14ac:dyDescent="0.2">
      <c r="A440" s="114"/>
      <c r="B440" s="153"/>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c r="AO440" s="114"/>
      <c r="AP440" s="114"/>
    </row>
    <row r="441" spans="1:42" ht="12.75" customHeight="1" x14ac:dyDescent="0.2">
      <c r="A441" s="114"/>
      <c r="B441" s="153"/>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c r="AO441" s="114"/>
      <c r="AP441" s="114"/>
    </row>
    <row r="442" spans="1:42" ht="12.75" customHeight="1" x14ac:dyDescent="0.2">
      <c r="A442" s="114"/>
      <c r="B442" s="153"/>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c r="AO442" s="114"/>
      <c r="AP442" s="114"/>
    </row>
    <row r="443" spans="1:42" ht="12.75" customHeight="1" x14ac:dyDescent="0.2">
      <c r="A443" s="114"/>
      <c r="B443" s="153"/>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c r="AO443" s="114"/>
      <c r="AP443" s="114"/>
    </row>
    <row r="444" spans="1:42" ht="12.75" customHeight="1" x14ac:dyDescent="0.2">
      <c r="A444" s="114"/>
      <c r="B444" s="153"/>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c r="AO444" s="114"/>
      <c r="AP444" s="114"/>
    </row>
    <row r="445" spans="1:42" ht="12.75" customHeight="1" x14ac:dyDescent="0.2">
      <c r="A445" s="114"/>
      <c r="B445" s="153"/>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c r="AO445" s="114"/>
      <c r="AP445" s="114"/>
    </row>
    <row r="446" spans="1:42" ht="12.75" customHeight="1" x14ac:dyDescent="0.2">
      <c r="A446" s="114"/>
      <c r="B446" s="153"/>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c r="AO446" s="114"/>
      <c r="AP446" s="114"/>
    </row>
    <row r="447" spans="1:42" ht="12.75" customHeight="1" x14ac:dyDescent="0.2">
      <c r="A447" s="114"/>
      <c r="B447" s="153"/>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c r="AO447" s="114"/>
      <c r="AP447" s="114"/>
    </row>
    <row r="448" spans="1:42" ht="12.75" customHeight="1" x14ac:dyDescent="0.2">
      <c r="A448" s="114"/>
      <c r="B448" s="153"/>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c r="AO448" s="114"/>
      <c r="AP448" s="114"/>
    </row>
    <row r="449" spans="1:42" ht="12.75" customHeight="1" x14ac:dyDescent="0.2">
      <c r="A449" s="114"/>
      <c r="B449" s="153"/>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c r="AO449" s="114"/>
      <c r="AP449" s="114"/>
    </row>
    <row r="450" spans="1:42" ht="12.75" customHeight="1" x14ac:dyDescent="0.2">
      <c r="A450" s="114"/>
      <c r="B450" s="153"/>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c r="AO450" s="114"/>
      <c r="AP450" s="114"/>
    </row>
    <row r="451" spans="1:42" ht="12.75" customHeight="1" x14ac:dyDescent="0.2">
      <c r="A451" s="114"/>
      <c r="B451" s="153"/>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c r="AO451" s="114"/>
      <c r="AP451" s="114"/>
    </row>
    <row r="452" spans="1:42" ht="12.75" customHeight="1" x14ac:dyDescent="0.2">
      <c r="A452" s="114"/>
      <c r="B452" s="153"/>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c r="AO452" s="114"/>
      <c r="AP452" s="114"/>
    </row>
    <row r="453" spans="1:42" ht="12.75" customHeight="1" x14ac:dyDescent="0.2">
      <c r="A453" s="114"/>
      <c r="B453" s="153"/>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c r="AO453" s="114"/>
      <c r="AP453" s="114"/>
    </row>
    <row r="454" spans="1:42" ht="12.75" customHeight="1" x14ac:dyDescent="0.2">
      <c r="A454" s="114"/>
      <c r="B454" s="153"/>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c r="AO454" s="114"/>
      <c r="AP454" s="114"/>
    </row>
    <row r="455" spans="1:42" ht="12.75" customHeight="1" x14ac:dyDescent="0.2">
      <c r="A455" s="114"/>
      <c r="B455" s="153"/>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c r="AO455" s="114"/>
      <c r="AP455" s="114"/>
    </row>
    <row r="456" spans="1:42" ht="12.75" customHeight="1" x14ac:dyDescent="0.2">
      <c r="A456" s="114"/>
      <c r="B456" s="153"/>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c r="AO456" s="114"/>
      <c r="AP456" s="114"/>
    </row>
    <row r="457" spans="1:42" ht="12.75" customHeight="1" x14ac:dyDescent="0.2">
      <c r="A457" s="114"/>
      <c r="B457" s="153"/>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c r="AO457" s="114"/>
      <c r="AP457" s="114"/>
    </row>
    <row r="458" spans="1:42" ht="12.75" customHeight="1" x14ac:dyDescent="0.2">
      <c r="A458" s="114"/>
      <c r="B458" s="153"/>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c r="AO458" s="114"/>
      <c r="AP458" s="114"/>
    </row>
    <row r="459" spans="1:42" ht="12.75" customHeight="1" x14ac:dyDescent="0.2">
      <c r="A459" s="114"/>
      <c r="B459" s="153"/>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c r="AO459" s="114"/>
      <c r="AP459" s="114"/>
    </row>
    <row r="460" spans="1:42" ht="12.75" customHeight="1" x14ac:dyDescent="0.2">
      <c r="A460" s="114"/>
      <c r="B460" s="153"/>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c r="AO460" s="114"/>
      <c r="AP460" s="114"/>
    </row>
    <row r="461" spans="1:42" ht="12.75" customHeight="1" x14ac:dyDescent="0.2">
      <c r="A461" s="114"/>
      <c r="B461" s="153"/>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c r="AO461" s="114"/>
      <c r="AP461" s="114"/>
    </row>
    <row r="462" spans="1:42" ht="12.75" customHeight="1" x14ac:dyDescent="0.2">
      <c r="A462" s="114"/>
      <c r="B462" s="153"/>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c r="AO462" s="114"/>
      <c r="AP462" s="114"/>
    </row>
    <row r="463" spans="1:42" ht="12.75" customHeight="1" x14ac:dyDescent="0.2">
      <c r="A463" s="114"/>
      <c r="B463" s="153"/>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c r="AO463" s="114"/>
      <c r="AP463" s="114"/>
    </row>
    <row r="464" spans="1:42" ht="12.75" customHeight="1" x14ac:dyDescent="0.2">
      <c r="A464" s="114"/>
      <c r="B464" s="153"/>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c r="AO464" s="114"/>
      <c r="AP464" s="114"/>
    </row>
    <row r="465" spans="1:42" ht="12.75" customHeight="1" x14ac:dyDescent="0.2">
      <c r="A465" s="114"/>
      <c r="B465" s="153"/>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c r="AO465" s="114"/>
      <c r="AP465" s="114"/>
    </row>
    <row r="466" spans="1:42" ht="12.75" customHeight="1" x14ac:dyDescent="0.2">
      <c r="A466" s="114"/>
      <c r="B466" s="153"/>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c r="AO466" s="114"/>
      <c r="AP466" s="114"/>
    </row>
    <row r="467" spans="1:42" ht="12.75" customHeight="1" x14ac:dyDescent="0.2">
      <c r="A467" s="114"/>
      <c r="B467" s="153"/>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c r="AO467" s="114"/>
      <c r="AP467" s="114"/>
    </row>
    <row r="468" spans="1:42" ht="12.75" customHeight="1" x14ac:dyDescent="0.2">
      <c r="A468" s="114"/>
      <c r="B468" s="153"/>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c r="AO468" s="114"/>
      <c r="AP468" s="114"/>
    </row>
    <row r="469" spans="1:42" ht="12.75" customHeight="1" x14ac:dyDescent="0.2">
      <c r="A469" s="114"/>
      <c r="B469" s="153"/>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c r="AO469" s="114"/>
      <c r="AP469" s="114"/>
    </row>
    <row r="470" spans="1:42" ht="12.75" customHeight="1" x14ac:dyDescent="0.2">
      <c r="A470" s="114"/>
      <c r="B470" s="153"/>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c r="AO470" s="114"/>
      <c r="AP470" s="114"/>
    </row>
    <row r="471" spans="1:42" ht="12.75" customHeight="1" x14ac:dyDescent="0.2">
      <c r="A471" s="114"/>
      <c r="B471" s="153"/>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c r="AO471" s="114"/>
      <c r="AP471" s="114"/>
    </row>
    <row r="472" spans="1:42" ht="12.75" customHeight="1" x14ac:dyDescent="0.2">
      <c r="A472" s="114"/>
      <c r="B472" s="153"/>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c r="AO472" s="114"/>
      <c r="AP472" s="114"/>
    </row>
    <row r="473" spans="1:42" ht="12.75" customHeight="1" x14ac:dyDescent="0.2">
      <c r="A473" s="114"/>
      <c r="B473" s="153"/>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c r="AO473" s="114"/>
      <c r="AP473" s="114"/>
    </row>
    <row r="474" spans="1:42" ht="12.75" customHeight="1" x14ac:dyDescent="0.2">
      <c r="A474" s="114"/>
      <c r="B474" s="153"/>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c r="AO474" s="114"/>
      <c r="AP474" s="114"/>
    </row>
    <row r="475" spans="1:42" ht="12.75" customHeight="1" x14ac:dyDescent="0.2">
      <c r="A475" s="114"/>
      <c r="B475" s="153"/>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c r="AO475" s="114"/>
      <c r="AP475" s="114"/>
    </row>
    <row r="476" spans="1:42" ht="12.75" customHeight="1" x14ac:dyDescent="0.2">
      <c r="A476" s="114"/>
      <c r="B476" s="153"/>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c r="AO476" s="114"/>
      <c r="AP476" s="114"/>
    </row>
    <row r="477" spans="1:42" ht="12.75" customHeight="1" x14ac:dyDescent="0.2">
      <c r="A477" s="114"/>
      <c r="B477" s="153"/>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c r="AO477" s="114"/>
      <c r="AP477" s="114"/>
    </row>
    <row r="478" spans="1:42" ht="12.75" customHeight="1" x14ac:dyDescent="0.2">
      <c r="A478" s="114"/>
      <c r="B478" s="153"/>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c r="AO478" s="114"/>
      <c r="AP478" s="114"/>
    </row>
    <row r="479" spans="1:42" ht="12.75" customHeight="1" x14ac:dyDescent="0.2">
      <c r="A479" s="114"/>
      <c r="B479" s="153"/>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c r="AO479" s="114"/>
      <c r="AP479" s="114"/>
    </row>
    <row r="480" spans="1:42" ht="12.75" customHeight="1" x14ac:dyDescent="0.2">
      <c r="A480" s="114"/>
      <c r="B480" s="153"/>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c r="AO480" s="114"/>
      <c r="AP480" s="114"/>
    </row>
    <row r="481" spans="1:42" ht="12.75" customHeight="1" x14ac:dyDescent="0.2">
      <c r="A481" s="114"/>
      <c r="B481" s="153"/>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c r="AO481" s="114"/>
      <c r="AP481" s="114"/>
    </row>
    <row r="482" spans="1:42" ht="12.75" customHeight="1" x14ac:dyDescent="0.2">
      <c r="A482" s="114"/>
      <c r="B482" s="153"/>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c r="AO482" s="114"/>
      <c r="AP482" s="114"/>
    </row>
    <row r="483" spans="1:42" ht="12.75" customHeight="1" x14ac:dyDescent="0.2">
      <c r="A483" s="114"/>
      <c r="B483" s="153"/>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c r="AO483" s="114"/>
      <c r="AP483" s="114"/>
    </row>
    <row r="484" spans="1:42" ht="12.75" customHeight="1" x14ac:dyDescent="0.2">
      <c r="A484" s="114"/>
      <c r="B484" s="153"/>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c r="AO484" s="114"/>
      <c r="AP484" s="114"/>
    </row>
    <row r="485" spans="1:42" ht="12.75" customHeight="1" x14ac:dyDescent="0.2">
      <c r="A485" s="114"/>
      <c r="B485" s="153"/>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c r="AO485" s="114"/>
      <c r="AP485" s="114"/>
    </row>
    <row r="486" spans="1:42" ht="12.75" customHeight="1" x14ac:dyDescent="0.2">
      <c r="A486" s="114"/>
      <c r="B486" s="153"/>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c r="AO486" s="114"/>
      <c r="AP486" s="114"/>
    </row>
    <row r="487" spans="1:42" ht="12.75" customHeight="1" x14ac:dyDescent="0.2">
      <c r="A487" s="114"/>
      <c r="B487" s="153"/>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c r="AO487" s="114"/>
      <c r="AP487" s="114"/>
    </row>
    <row r="488" spans="1:42" ht="12.75" customHeight="1" x14ac:dyDescent="0.2">
      <c r="A488" s="114"/>
      <c r="B488" s="153"/>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c r="AO488" s="114"/>
      <c r="AP488" s="114"/>
    </row>
    <row r="489" spans="1:42" ht="12.75" customHeight="1" x14ac:dyDescent="0.2">
      <c r="A489" s="114"/>
      <c r="B489" s="153"/>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c r="AO489" s="114"/>
      <c r="AP489" s="114"/>
    </row>
    <row r="490" spans="1:42" ht="12.75" customHeight="1" x14ac:dyDescent="0.2">
      <c r="A490" s="114"/>
      <c r="B490" s="153"/>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c r="AO490" s="114"/>
      <c r="AP490" s="114"/>
    </row>
    <row r="491" spans="1:42" ht="12.75" customHeight="1" x14ac:dyDescent="0.2">
      <c r="A491" s="114"/>
      <c r="B491" s="153"/>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c r="AO491" s="114"/>
      <c r="AP491" s="114"/>
    </row>
    <row r="492" spans="1:42" ht="12.75" customHeight="1" x14ac:dyDescent="0.2">
      <c r="A492" s="114"/>
      <c r="B492" s="153"/>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c r="AO492" s="114"/>
      <c r="AP492" s="114"/>
    </row>
    <row r="493" spans="1:42" ht="12.75" customHeight="1" x14ac:dyDescent="0.2">
      <c r="A493" s="114"/>
      <c r="B493" s="153"/>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c r="AO493" s="114"/>
      <c r="AP493" s="114"/>
    </row>
    <row r="494" spans="1:42" ht="12.75" customHeight="1" x14ac:dyDescent="0.2">
      <c r="A494" s="114"/>
      <c r="B494" s="153"/>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c r="AO494" s="114"/>
      <c r="AP494" s="114"/>
    </row>
    <row r="495" spans="1:42" ht="12.75" customHeight="1" x14ac:dyDescent="0.2">
      <c r="A495" s="114"/>
      <c r="B495" s="153"/>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c r="AO495" s="114"/>
      <c r="AP495" s="114"/>
    </row>
    <row r="496" spans="1:42" ht="12.75" customHeight="1" x14ac:dyDescent="0.2">
      <c r="A496" s="114"/>
      <c r="B496" s="153"/>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c r="AO496" s="114"/>
      <c r="AP496" s="114"/>
    </row>
    <row r="497" spans="1:42" ht="12.75" customHeight="1" x14ac:dyDescent="0.2">
      <c r="A497" s="114"/>
      <c r="B497" s="153"/>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c r="AO497" s="114"/>
      <c r="AP497" s="114"/>
    </row>
    <row r="498" spans="1:42" ht="12.75" customHeight="1" x14ac:dyDescent="0.2">
      <c r="A498" s="114"/>
      <c r="B498" s="153"/>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c r="AO498" s="114"/>
      <c r="AP498" s="114"/>
    </row>
    <row r="499" spans="1:42" ht="12.75" customHeight="1" x14ac:dyDescent="0.2">
      <c r="A499" s="114"/>
      <c r="B499" s="153"/>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c r="AO499" s="114"/>
      <c r="AP499" s="114"/>
    </row>
    <row r="500" spans="1:42" ht="12.75" customHeight="1" x14ac:dyDescent="0.2">
      <c r="A500" s="114"/>
      <c r="B500" s="153"/>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c r="AO500" s="114"/>
      <c r="AP500" s="114"/>
    </row>
    <row r="501" spans="1:42" ht="12.75" customHeight="1" x14ac:dyDescent="0.2">
      <c r="A501" s="114"/>
      <c r="B501" s="153"/>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c r="AO501" s="114"/>
      <c r="AP501" s="114"/>
    </row>
    <row r="502" spans="1:42" ht="12.75" customHeight="1" x14ac:dyDescent="0.2">
      <c r="A502" s="114"/>
      <c r="B502" s="153"/>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c r="AO502" s="114"/>
      <c r="AP502" s="114"/>
    </row>
    <row r="503" spans="1:42" ht="12.75" customHeight="1" x14ac:dyDescent="0.2">
      <c r="A503" s="114"/>
      <c r="B503" s="153"/>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c r="AO503" s="114"/>
      <c r="AP503" s="114"/>
    </row>
    <row r="504" spans="1:42" ht="12.75" customHeight="1" x14ac:dyDescent="0.2">
      <c r="A504" s="114"/>
      <c r="B504" s="153"/>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c r="AO504" s="114"/>
      <c r="AP504" s="114"/>
    </row>
    <row r="505" spans="1:42" ht="12.75" customHeight="1" x14ac:dyDescent="0.2">
      <c r="A505" s="114"/>
      <c r="B505" s="153"/>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c r="AO505" s="114"/>
      <c r="AP505" s="114"/>
    </row>
    <row r="506" spans="1:42" ht="12.75" customHeight="1" x14ac:dyDescent="0.2">
      <c r="A506" s="114"/>
      <c r="B506" s="153"/>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c r="AO506" s="114"/>
      <c r="AP506" s="114"/>
    </row>
    <row r="507" spans="1:42" ht="12.75" customHeight="1" x14ac:dyDescent="0.2">
      <c r="A507" s="114"/>
      <c r="B507" s="153"/>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c r="AO507" s="114"/>
      <c r="AP507" s="114"/>
    </row>
    <row r="508" spans="1:42" ht="12.75" customHeight="1" x14ac:dyDescent="0.2">
      <c r="A508" s="114"/>
      <c r="B508" s="153"/>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c r="AO508" s="114"/>
      <c r="AP508" s="114"/>
    </row>
    <row r="509" spans="1:42" ht="12.75" customHeight="1" x14ac:dyDescent="0.2">
      <c r="A509" s="114"/>
      <c r="B509" s="153"/>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c r="AO509" s="114"/>
      <c r="AP509" s="114"/>
    </row>
    <row r="510" spans="1:42" ht="12.75" customHeight="1" x14ac:dyDescent="0.2">
      <c r="A510" s="114"/>
      <c r="B510" s="153"/>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c r="AO510" s="114"/>
      <c r="AP510" s="114"/>
    </row>
    <row r="511" spans="1:42" ht="12.75" customHeight="1" x14ac:dyDescent="0.2">
      <c r="A511" s="114"/>
      <c r="B511" s="153"/>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c r="AO511" s="114"/>
      <c r="AP511" s="114"/>
    </row>
    <row r="512" spans="1:42" ht="12.75" customHeight="1" x14ac:dyDescent="0.2">
      <c r="A512" s="114"/>
      <c r="B512" s="153"/>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c r="AO512" s="114"/>
      <c r="AP512" s="114"/>
    </row>
    <row r="513" spans="1:42" ht="12.75" customHeight="1" x14ac:dyDescent="0.2">
      <c r="A513" s="114"/>
      <c r="B513" s="153"/>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c r="AO513" s="114"/>
      <c r="AP513" s="114"/>
    </row>
    <row r="514" spans="1:42" ht="12.75" customHeight="1" x14ac:dyDescent="0.2">
      <c r="A514" s="114"/>
      <c r="B514" s="153"/>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c r="AO514" s="114"/>
      <c r="AP514" s="114"/>
    </row>
    <row r="515" spans="1:42" ht="12.75" customHeight="1" x14ac:dyDescent="0.2">
      <c r="A515" s="114"/>
      <c r="B515" s="153"/>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c r="AO515" s="114"/>
      <c r="AP515" s="114"/>
    </row>
    <row r="516" spans="1:42" ht="12.75" customHeight="1" x14ac:dyDescent="0.2">
      <c r="A516" s="114"/>
      <c r="B516" s="153"/>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c r="AO516" s="114"/>
      <c r="AP516" s="114"/>
    </row>
    <row r="517" spans="1:42" ht="12.75" customHeight="1" x14ac:dyDescent="0.2">
      <c r="A517" s="114"/>
      <c r="B517" s="153"/>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c r="AO517" s="114"/>
      <c r="AP517" s="114"/>
    </row>
    <row r="518" spans="1:42" ht="12.75" customHeight="1" x14ac:dyDescent="0.2">
      <c r="A518" s="114"/>
      <c r="B518" s="153"/>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c r="AO518" s="114"/>
      <c r="AP518" s="114"/>
    </row>
    <row r="519" spans="1:42" ht="12.75" customHeight="1" x14ac:dyDescent="0.2">
      <c r="A519" s="114"/>
      <c r="B519" s="153"/>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c r="AO519" s="114"/>
      <c r="AP519" s="114"/>
    </row>
    <row r="520" spans="1:42" ht="12.75" customHeight="1" x14ac:dyDescent="0.2">
      <c r="A520" s="114"/>
      <c r="B520" s="153"/>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c r="AO520" s="114"/>
      <c r="AP520" s="114"/>
    </row>
    <row r="521" spans="1:42" ht="12.75" customHeight="1" x14ac:dyDescent="0.2">
      <c r="A521" s="114"/>
      <c r="B521" s="153"/>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c r="AO521" s="114"/>
      <c r="AP521" s="114"/>
    </row>
    <row r="522" spans="1:42" ht="12.75" customHeight="1" x14ac:dyDescent="0.2">
      <c r="A522" s="114"/>
      <c r="B522" s="153"/>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c r="AO522" s="114"/>
      <c r="AP522" s="114"/>
    </row>
    <row r="523" spans="1:42" ht="12.75" customHeight="1" x14ac:dyDescent="0.2">
      <c r="A523" s="114"/>
      <c r="B523" s="153"/>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c r="AO523" s="114"/>
      <c r="AP523" s="114"/>
    </row>
    <row r="524" spans="1:42" ht="12.75" customHeight="1" x14ac:dyDescent="0.2">
      <c r="A524" s="114"/>
      <c r="B524" s="153"/>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c r="AO524" s="114"/>
      <c r="AP524" s="114"/>
    </row>
    <row r="525" spans="1:42" ht="12.75" customHeight="1" x14ac:dyDescent="0.2">
      <c r="A525" s="114"/>
      <c r="B525" s="153"/>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c r="AO525" s="114"/>
      <c r="AP525" s="114"/>
    </row>
    <row r="526" spans="1:42" ht="12.75" customHeight="1" x14ac:dyDescent="0.2">
      <c r="A526" s="114"/>
      <c r="B526" s="153"/>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c r="AO526" s="114"/>
      <c r="AP526" s="114"/>
    </row>
    <row r="527" spans="1:42" ht="12.75" customHeight="1" x14ac:dyDescent="0.2">
      <c r="A527" s="114"/>
      <c r="B527" s="153"/>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c r="AO527" s="114"/>
      <c r="AP527" s="114"/>
    </row>
    <row r="528" spans="1:42" ht="12.75" customHeight="1" x14ac:dyDescent="0.2">
      <c r="A528" s="114"/>
      <c r="B528" s="153"/>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c r="AO528" s="114"/>
      <c r="AP528" s="114"/>
    </row>
    <row r="529" spans="1:42" ht="12.75" customHeight="1" x14ac:dyDescent="0.2">
      <c r="A529" s="114"/>
      <c r="B529" s="153"/>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c r="AO529" s="114"/>
      <c r="AP529" s="114"/>
    </row>
    <row r="530" spans="1:42" ht="12.75" customHeight="1" x14ac:dyDescent="0.2">
      <c r="A530" s="114"/>
      <c r="B530" s="153"/>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c r="AO530" s="114"/>
      <c r="AP530" s="114"/>
    </row>
    <row r="531" spans="1:42" ht="12.75" customHeight="1" x14ac:dyDescent="0.2">
      <c r="A531" s="114"/>
      <c r="B531" s="153"/>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c r="AO531" s="114"/>
      <c r="AP531" s="114"/>
    </row>
    <row r="532" spans="1:42" ht="12.75" customHeight="1" x14ac:dyDescent="0.2">
      <c r="A532" s="114"/>
      <c r="B532" s="153"/>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c r="AO532" s="114"/>
      <c r="AP532" s="114"/>
    </row>
    <row r="533" spans="1:42" ht="12.75" customHeight="1" x14ac:dyDescent="0.2">
      <c r="A533" s="114"/>
      <c r="B533" s="153"/>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c r="AO533" s="114"/>
      <c r="AP533" s="114"/>
    </row>
    <row r="534" spans="1:42" ht="12.75" customHeight="1" x14ac:dyDescent="0.2">
      <c r="A534" s="114"/>
      <c r="B534" s="153"/>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c r="AO534" s="114"/>
      <c r="AP534" s="114"/>
    </row>
    <row r="535" spans="1:42" ht="12.75" customHeight="1" x14ac:dyDescent="0.2">
      <c r="A535" s="114"/>
      <c r="B535" s="153"/>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c r="AO535" s="114"/>
      <c r="AP535" s="114"/>
    </row>
    <row r="536" spans="1:42" ht="12.75" customHeight="1" x14ac:dyDescent="0.2">
      <c r="A536" s="114"/>
      <c r="B536" s="153"/>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c r="AO536" s="114"/>
      <c r="AP536" s="114"/>
    </row>
    <row r="537" spans="1:42" ht="12.75" customHeight="1" x14ac:dyDescent="0.2">
      <c r="A537" s="114"/>
      <c r="B537" s="153"/>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c r="AO537" s="114"/>
      <c r="AP537" s="114"/>
    </row>
    <row r="538" spans="1:42" ht="12.75" customHeight="1" x14ac:dyDescent="0.2">
      <c r="A538" s="114"/>
      <c r="B538" s="153"/>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c r="AO538" s="114"/>
      <c r="AP538" s="114"/>
    </row>
    <row r="539" spans="1:42" ht="12.75" customHeight="1" x14ac:dyDescent="0.2">
      <c r="A539" s="114"/>
      <c r="B539" s="153"/>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c r="AO539" s="114"/>
      <c r="AP539" s="114"/>
    </row>
    <row r="540" spans="1:42" ht="12.75" customHeight="1" x14ac:dyDescent="0.2">
      <c r="A540" s="114"/>
      <c r="B540" s="153"/>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c r="AO540" s="114"/>
      <c r="AP540" s="114"/>
    </row>
    <row r="541" spans="1:42" ht="12.75" customHeight="1" x14ac:dyDescent="0.2">
      <c r="A541" s="114"/>
      <c r="B541" s="153"/>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c r="AO541" s="114"/>
      <c r="AP541" s="114"/>
    </row>
    <row r="542" spans="1:42" ht="12.75" customHeight="1" x14ac:dyDescent="0.2">
      <c r="A542" s="114"/>
      <c r="B542" s="153"/>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c r="AO542" s="114"/>
      <c r="AP542" s="114"/>
    </row>
    <row r="543" spans="1:42" ht="12.75" customHeight="1" x14ac:dyDescent="0.2">
      <c r="A543" s="114"/>
      <c r="B543" s="153"/>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c r="AO543" s="114"/>
      <c r="AP543" s="114"/>
    </row>
    <row r="544" spans="1:42" ht="12.75" customHeight="1" x14ac:dyDescent="0.2">
      <c r="A544" s="114"/>
      <c r="B544" s="153"/>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c r="AO544" s="114"/>
      <c r="AP544" s="114"/>
    </row>
    <row r="545" spans="1:42" ht="12.75" customHeight="1" x14ac:dyDescent="0.2">
      <c r="A545" s="114"/>
      <c r="B545" s="153"/>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c r="AO545" s="114"/>
      <c r="AP545" s="114"/>
    </row>
    <row r="546" spans="1:42" ht="12.75" customHeight="1" x14ac:dyDescent="0.2">
      <c r="A546" s="114"/>
      <c r="B546" s="153"/>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c r="AO546" s="114"/>
      <c r="AP546" s="114"/>
    </row>
    <row r="547" spans="1:42" ht="12.75" customHeight="1" x14ac:dyDescent="0.2">
      <c r="A547" s="114"/>
      <c r="B547" s="153"/>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c r="AO547" s="114"/>
      <c r="AP547" s="114"/>
    </row>
    <row r="548" spans="1:42" ht="12.75" customHeight="1" x14ac:dyDescent="0.2">
      <c r="A548" s="114"/>
      <c r="B548" s="153"/>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c r="AO548" s="114"/>
      <c r="AP548" s="114"/>
    </row>
    <row r="549" spans="1:42" ht="12.75" customHeight="1" x14ac:dyDescent="0.2">
      <c r="A549" s="114"/>
      <c r="B549" s="153"/>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c r="AO549" s="114"/>
      <c r="AP549" s="114"/>
    </row>
    <row r="550" spans="1:42" ht="12.75" customHeight="1" x14ac:dyDescent="0.2">
      <c r="A550" s="114"/>
      <c r="B550" s="153"/>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c r="AO550" s="114"/>
      <c r="AP550" s="114"/>
    </row>
    <row r="551" spans="1:42" ht="12.75" customHeight="1" x14ac:dyDescent="0.2">
      <c r="A551" s="114"/>
      <c r="B551" s="153"/>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c r="AO551" s="114"/>
      <c r="AP551" s="114"/>
    </row>
    <row r="552" spans="1:42" ht="12.75" customHeight="1" x14ac:dyDescent="0.2">
      <c r="A552" s="114"/>
      <c r="B552" s="153"/>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c r="AO552" s="114"/>
      <c r="AP552" s="114"/>
    </row>
    <row r="553" spans="1:42" ht="12.75" customHeight="1" x14ac:dyDescent="0.2">
      <c r="A553" s="114"/>
      <c r="B553" s="153"/>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c r="AO553" s="114"/>
      <c r="AP553" s="114"/>
    </row>
    <row r="554" spans="1:42" ht="12.75" customHeight="1" x14ac:dyDescent="0.2">
      <c r="A554" s="114"/>
      <c r="B554" s="153"/>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c r="AO554" s="114"/>
      <c r="AP554" s="114"/>
    </row>
    <row r="555" spans="1:42" ht="12.75" customHeight="1" x14ac:dyDescent="0.2">
      <c r="A555" s="114"/>
      <c r="B555" s="153"/>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c r="AO555" s="114"/>
      <c r="AP555" s="114"/>
    </row>
    <row r="556" spans="1:42" ht="12.75" customHeight="1" x14ac:dyDescent="0.2">
      <c r="A556" s="114"/>
      <c r="B556" s="153"/>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c r="AO556" s="114"/>
      <c r="AP556" s="114"/>
    </row>
    <row r="557" spans="1:42" ht="12.75" customHeight="1" x14ac:dyDescent="0.2">
      <c r="A557" s="114"/>
      <c r="B557" s="153"/>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c r="AO557" s="114"/>
      <c r="AP557" s="114"/>
    </row>
    <row r="558" spans="1:42" ht="12.75" customHeight="1" x14ac:dyDescent="0.2">
      <c r="A558" s="114"/>
      <c r="B558" s="153"/>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c r="AO558" s="114"/>
      <c r="AP558" s="114"/>
    </row>
    <row r="559" spans="1:42" ht="12.75" customHeight="1" x14ac:dyDescent="0.2">
      <c r="A559" s="114"/>
      <c r="B559" s="153"/>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c r="AO559" s="114"/>
      <c r="AP559" s="114"/>
    </row>
    <row r="560" spans="1:42" ht="12.75" customHeight="1" x14ac:dyDescent="0.2">
      <c r="A560" s="114"/>
      <c r="B560" s="153"/>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c r="AO560" s="114"/>
      <c r="AP560" s="114"/>
    </row>
    <row r="561" spans="1:42" ht="12.75" customHeight="1" x14ac:dyDescent="0.2">
      <c r="A561" s="114"/>
      <c r="B561" s="153"/>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c r="AO561" s="114"/>
      <c r="AP561" s="114"/>
    </row>
    <row r="562" spans="1:42" ht="12.75" customHeight="1" x14ac:dyDescent="0.2">
      <c r="A562" s="114"/>
      <c r="B562" s="153"/>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c r="AO562" s="114"/>
      <c r="AP562" s="114"/>
    </row>
    <row r="563" spans="1:42" ht="12.75" customHeight="1" x14ac:dyDescent="0.2">
      <c r="A563" s="114"/>
      <c r="B563" s="153"/>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c r="AO563" s="114"/>
      <c r="AP563" s="114"/>
    </row>
    <row r="564" spans="1:42" ht="12.75" customHeight="1" x14ac:dyDescent="0.2">
      <c r="A564" s="114"/>
      <c r="B564" s="153"/>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c r="AO564" s="114"/>
      <c r="AP564" s="114"/>
    </row>
    <row r="565" spans="1:42" ht="12.75" customHeight="1" x14ac:dyDescent="0.2">
      <c r="A565" s="114"/>
      <c r="B565" s="153"/>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c r="AO565" s="114"/>
      <c r="AP565" s="114"/>
    </row>
    <row r="566" spans="1:42" ht="12.75" customHeight="1" x14ac:dyDescent="0.2">
      <c r="A566" s="114"/>
      <c r="B566" s="153"/>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c r="AO566" s="114"/>
      <c r="AP566" s="114"/>
    </row>
    <row r="567" spans="1:42" ht="12.75" customHeight="1" x14ac:dyDescent="0.2">
      <c r="A567" s="114"/>
      <c r="B567" s="153"/>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c r="AO567" s="114"/>
      <c r="AP567" s="114"/>
    </row>
    <row r="568" spans="1:42" ht="12.75" customHeight="1" x14ac:dyDescent="0.2">
      <c r="A568" s="114"/>
      <c r="B568" s="153"/>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c r="AO568" s="114"/>
      <c r="AP568" s="114"/>
    </row>
    <row r="569" spans="1:42" ht="12.75" customHeight="1" x14ac:dyDescent="0.2">
      <c r="A569" s="114"/>
      <c r="B569" s="153"/>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c r="AO569" s="114"/>
      <c r="AP569" s="114"/>
    </row>
    <row r="570" spans="1:42" ht="12.75" customHeight="1" x14ac:dyDescent="0.2">
      <c r="A570" s="114"/>
      <c r="B570" s="153"/>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c r="AO570" s="114"/>
      <c r="AP570" s="114"/>
    </row>
    <row r="571" spans="1:42" ht="12.75" customHeight="1" x14ac:dyDescent="0.2">
      <c r="A571" s="114"/>
      <c r="B571" s="153"/>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c r="AO571" s="114"/>
      <c r="AP571" s="114"/>
    </row>
    <row r="572" spans="1:42" ht="12.75" customHeight="1" x14ac:dyDescent="0.2">
      <c r="A572" s="114"/>
      <c r="B572" s="153"/>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c r="AO572" s="114"/>
      <c r="AP572" s="114"/>
    </row>
    <row r="573" spans="1:42" ht="12.75" customHeight="1" x14ac:dyDescent="0.2">
      <c r="A573" s="114"/>
      <c r="B573" s="153"/>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c r="AO573" s="114"/>
      <c r="AP573" s="114"/>
    </row>
    <row r="574" spans="1:42" ht="12.75" customHeight="1" x14ac:dyDescent="0.2">
      <c r="A574" s="114"/>
      <c r="B574" s="153"/>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c r="AO574" s="114"/>
      <c r="AP574" s="114"/>
    </row>
    <row r="575" spans="1:42" ht="12.75" customHeight="1" x14ac:dyDescent="0.2">
      <c r="A575" s="114"/>
      <c r="B575" s="153"/>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c r="AO575" s="114"/>
      <c r="AP575" s="114"/>
    </row>
    <row r="576" spans="1:42" ht="12.75" customHeight="1" x14ac:dyDescent="0.2">
      <c r="A576" s="114"/>
      <c r="B576" s="153"/>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c r="AO576" s="114"/>
      <c r="AP576" s="114"/>
    </row>
    <row r="577" spans="1:42" ht="12.75" customHeight="1" x14ac:dyDescent="0.2">
      <c r="A577" s="114"/>
      <c r="B577" s="153"/>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c r="AO577" s="114"/>
      <c r="AP577" s="114"/>
    </row>
    <row r="578" spans="1:42" ht="12.75" customHeight="1" x14ac:dyDescent="0.2">
      <c r="A578" s="114"/>
      <c r="B578" s="153"/>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c r="AO578" s="114"/>
      <c r="AP578" s="114"/>
    </row>
    <row r="579" spans="1:42" ht="12.75" customHeight="1" x14ac:dyDescent="0.2">
      <c r="A579" s="114"/>
      <c r="B579" s="153"/>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c r="AO579" s="114"/>
      <c r="AP579" s="114"/>
    </row>
    <row r="580" spans="1:42" ht="12.75" customHeight="1" x14ac:dyDescent="0.2">
      <c r="A580" s="114"/>
      <c r="B580" s="153"/>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c r="AO580" s="114"/>
      <c r="AP580" s="114"/>
    </row>
    <row r="581" spans="1:42" ht="12.75" customHeight="1" x14ac:dyDescent="0.2">
      <c r="A581" s="114"/>
      <c r="B581" s="153"/>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c r="AO581" s="114"/>
      <c r="AP581" s="114"/>
    </row>
    <row r="582" spans="1:42" ht="12.75" customHeight="1" x14ac:dyDescent="0.2">
      <c r="A582" s="114"/>
      <c r="B582" s="153"/>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c r="AO582" s="114"/>
      <c r="AP582" s="114"/>
    </row>
    <row r="583" spans="1:42" ht="12.75" customHeight="1" x14ac:dyDescent="0.2">
      <c r="A583" s="114"/>
      <c r="B583" s="153"/>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c r="AO583" s="114"/>
      <c r="AP583" s="114"/>
    </row>
    <row r="584" spans="1:42" ht="12.75" customHeight="1" x14ac:dyDescent="0.2">
      <c r="A584" s="114"/>
      <c r="B584" s="153"/>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c r="AO584" s="114"/>
      <c r="AP584" s="114"/>
    </row>
    <row r="585" spans="1:42" ht="12.75" customHeight="1" x14ac:dyDescent="0.2">
      <c r="A585" s="114"/>
      <c r="B585" s="153"/>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c r="AO585" s="114"/>
      <c r="AP585" s="114"/>
    </row>
    <row r="586" spans="1:42" ht="12.75" customHeight="1" x14ac:dyDescent="0.2">
      <c r="A586" s="114"/>
      <c r="B586" s="153"/>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c r="AO586" s="114"/>
      <c r="AP586" s="114"/>
    </row>
    <row r="587" spans="1:42" ht="12.75" customHeight="1" x14ac:dyDescent="0.2">
      <c r="A587" s="114"/>
      <c r="B587" s="153"/>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c r="AO587" s="114"/>
      <c r="AP587" s="114"/>
    </row>
    <row r="588" spans="1:42" ht="12.75" customHeight="1" x14ac:dyDescent="0.2">
      <c r="A588" s="114"/>
      <c r="B588" s="153"/>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c r="AO588" s="114"/>
      <c r="AP588" s="114"/>
    </row>
    <row r="589" spans="1:42" ht="12.75" customHeight="1" x14ac:dyDescent="0.2">
      <c r="A589" s="114"/>
      <c r="B589" s="153"/>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c r="AO589" s="114"/>
      <c r="AP589" s="114"/>
    </row>
    <row r="590" spans="1:42" ht="12.75" customHeight="1" x14ac:dyDescent="0.2">
      <c r="A590" s="114"/>
      <c r="B590" s="153"/>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c r="AO590" s="114"/>
      <c r="AP590" s="114"/>
    </row>
    <row r="591" spans="1:42" ht="12.75" customHeight="1" x14ac:dyDescent="0.2">
      <c r="A591" s="114"/>
      <c r="B591" s="153"/>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c r="AO591" s="114"/>
      <c r="AP591" s="114"/>
    </row>
    <row r="592" spans="1:42" ht="12.75" customHeight="1" x14ac:dyDescent="0.2">
      <c r="A592" s="114"/>
      <c r="B592" s="153"/>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c r="AO592" s="114"/>
      <c r="AP592" s="114"/>
    </row>
    <row r="593" spans="1:42" ht="12.75" customHeight="1" x14ac:dyDescent="0.2">
      <c r="A593" s="114"/>
      <c r="B593" s="153"/>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c r="AO593" s="114"/>
      <c r="AP593" s="114"/>
    </row>
    <row r="594" spans="1:42" ht="12.75" customHeight="1" x14ac:dyDescent="0.2">
      <c r="A594" s="114"/>
      <c r="B594" s="153"/>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c r="AO594" s="114"/>
      <c r="AP594" s="114"/>
    </row>
    <row r="595" spans="1:42" ht="12.75" customHeight="1" x14ac:dyDescent="0.2">
      <c r="A595" s="114"/>
      <c r="B595" s="153"/>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c r="AO595" s="114"/>
      <c r="AP595" s="114"/>
    </row>
    <row r="596" spans="1:42" ht="12.75" customHeight="1" x14ac:dyDescent="0.2">
      <c r="A596" s="114"/>
      <c r="B596" s="153"/>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c r="AO596" s="114"/>
      <c r="AP596" s="114"/>
    </row>
    <row r="597" spans="1:42" ht="12.75" customHeight="1" x14ac:dyDescent="0.2">
      <c r="A597" s="114"/>
      <c r="B597" s="153"/>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c r="AO597" s="114"/>
      <c r="AP597" s="114"/>
    </row>
    <row r="598" spans="1:42" ht="12.75" customHeight="1" x14ac:dyDescent="0.2">
      <c r="A598" s="114"/>
      <c r="B598" s="153"/>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c r="AO598" s="114"/>
      <c r="AP598" s="114"/>
    </row>
    <row r="599" spans="1:42" ht="12.75" customHeight="1" x14ac:dyDescent="0.2">
      <c r="A599" s="114"/>
      <c r="B599" s="153"/>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c r="AO599" s="114"/>
      <c r="AP599" s="114"/>
    </row>
    <row r="600" spans="1:42" ht="12.75" customHeight="1" x14ac:dyDescent="0.2">
      <c r="A600" s="114"/>
      <c r="B600" s="153"/>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c r="AO600" s="114"/>
      <c r="AP600" s="114"/>
    </row>
    <row r="601" spans="1:42" ht="12.75" customHeight="1" x14ac:dyDescent="0.2">
      <c r="A601" s="114"/>
      <c r="B601" s="153"/>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c r="AO601" s="114"/>
      <c r="AP601" s="114"/>
    </row>
    <row r="602" spans="1:42" ht="12.75" customHeight="1" x14ac:dyDescent="0.2">
      <c r="A602" s="114"/>
      <c r="B602" s="153"/>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c r="AO602" s="114"/>
      <c r="AP602" s="114"/>
    </row>
    <row r="603" spans="1:42" ht="12.75" customHeight="1" x14ac:dyDescent="0.2">
      <c r="A603" s="114"/>
      <c r="B603" s="153"/>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c r="AO603" s="114"/>
      <c r="AP603" s="114"/>
    </row>
    <row r="604" spans="1:42" ht="12.75" customHeight="1" x14ac:dyDescent="0.2">
      <c r="A604" s="114"/>
      <c r="B604" s="153"/>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c r="AO604" s="114"/>
      <c r="AP604" s="114"/>
    </row>
    <row r="605" spans="1:42" ht="12.75" customHeight="1" x14ac:dyDescent="0.2">
      <c r="A605" s="114"/>
      <c r="B605" s="153"/>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c r="AO605" s="114"/>
      <c r="AP605" s="114"/>
    </row>
    <row r="606" spans="1:42" ht="12.75" customHeight="1" x14ac:dyDescent="0.2">
      <c r="A606" s="114"/>
      <c r="B606" s="153"/>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c r="AO606" s="114"/>
      <c r="AP606" s="114"/>
    </row>
    <row r="607" spans="1:42" ht="12.75" customHeight="1" x14ac:dyDescent="0.2">
      <c r="A607" s="114"/>
      <c r="B607" s="153"/>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c r="AO607" s="114"/>
      <c r="AP607" s="114"/>
    </row>
    <row r="608" spans="1:42" ht="12.75" customHeight="1" x14ac:dyDescent="0.2">
      <c r="A608" s="114"/>
      <c r="B608" s="153"/>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c r="AO608" s="114"/>
      <c r="AP608" s="114"/>
    </row>
    <row r="609" spans="1:42" ht="12.75" customHeight="1" x14ac:dyDescent="0.2">
      <c r="A609" s="114"/>
      <c r="B609" s="153"/>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c r="AO609" s="114"/>
      <c r="AP609" s="114"/>
    </row>
    <row r="610" spans="1:42" ht="12.75" customHeight="1" x14ac:dyDescent="0.2">
      <c r="A610" s="114"/>
      <c r="B610" s="153"/>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c r="AO610" s="114"/>
      <c r="AP610" s="114"/>
    </row>
    <row r="611" spans="1:42" ht="12.75" customHeight="1" x14ac:dyDescent="0.2">
      <c r="A611" s="114"/>
      <c r="B611" s="153"/>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c r="AO611" s="114"/>
      <c r="AP611" s="114"/>
    </row>
    <row r="612" spans="1:42" ht="12.75" customHeight="1" x14ac:dyDescent="0.2">
      <c r="A612" s="114"/>
      <c r="B612" s="153"/>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c r="AO612" s="114"/>
      <c r="AP612" s="114"/>
    </row>
    <row r="613" spans="1:42" ht="12.75" customHeight="1" x14ac:dyDescent="0.2">
      <c r="A613" s="114"/>
      <c r="B613" s="153"/>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c r="AO613" s="114"/>
      <c r="AP613" s="114"/>
    </row>
    <row r="614" spans="1:42" ht="12.75" customHeight="1" x14ac:dyDescent="0.2">
      <c r="A614" s="114"/>
      <c r="B614" s="153"/>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c r="AO614" s="114"/>
      <c r="AP614" s="114"/>
    </row>
    <row r="615" spans="1:42" ht="12.75" customHeight="1" x14ac:dyDescent="0.2">
      <c r="A615" s="114"/>
      <c r="B615" s="153"/>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c r="AO615" s="114"/>
      <c r="AP615" s="114"/>
    </row>
    <row r="616" spans="1:42" ht="12.75" customHeight="1" x14ac:dyDescent="0.2">
      <c r="A616" s="114"/>
      <c r="B616" s="153"/>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c r="AO616" s="114"/>
      <c r="AP616" s="114"/>
    </row>
    <row r="617" spans="1:42" ht="12.75" customHeight="1" x14ac:dyDescent="0.2">
      <c r="A617" s="114"/>
      <c r="B617" s="153"/>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c r="AO617" s="114"/>
      <c r="AP617" s="114"/>
    </row>
    <row r="618" spans="1:42" ht="12.75" customHeight="1" x14ac:dyDescent="0.2">
      <c r="A618" s="114"/>
      <c r="B618" s="153"/>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c r="AO618" s="114"/>
      <c r="AP618" s="114"/>
    </row>
    <row r="619" spans="1:42" ht="12.75" customHeight="1" x14ac:dyDescent="0.2">
      <c r="A619" s="114"/>
      <c r="B619" s="153"/>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c r="AO619" s="114"/>
      <c r="AP619" s="114"/>
    </row>
    <row r="620" spans="1:42" ht="12.75" customHeight="1" x14ac:dyDescent="0.2">
      <c r="A620" s="114"/>
      <c r="B620" s="153"/>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c r="AO620" s="114"/>
      <c r="AP620" s="114"/>
    </row>
    <row r="621" spans="1:42" ht="12.75" customHeight="1" x14ac:dyDescent="0.2">
      <c r="A621" s="114"/>
      <c r="B621" s="153"/>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c r="AO621" s="114"/>
      <c r="AP621" s="114"/>
    </row>
    <row r="622" spans="1:42" ht="12.75" customHeight="1" x14ac:dyDescent="0.2">
      <c r="A622" s="114"/>
      <c r="B622" s="153"/>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c r="AO622" s="114"/>
      <c r="AP622" s="114"/>
    </row>
    <row r="623" spans="1:42" ht="12.75" customHeight="1" x14ac:dyDescent="0.2">
      <c r="A623" s="114"/>
      <c r="B623" s="153"/>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c r="AO623" s="114"/>
      <c r="AP623" s="114"/>
    </row>
    <row r="624" spans="1:42" ht="12.75" customHeight="1" x14ac:dyDescent="0.2">
      <c r="A624" s="114"/>
      <c r="B624" s="153"/>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c r="AO624" s="114"/>
      <c r="AP624" s="114"/>
    </row>
    <row r="625" spans="1:42" ht="12.75" customHeight="1" x14ac:dyDescent="0.2">
      <c r="A625" s="114"/>
      <c r="B625" s="153"/>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c r="AO625" s="114"/>
      <c r="AP625" s="114"/>
    </row>
    <row r="626" spans="1:42" ht="12.75" customHeight="1" x14ac:dyDescent="0.2">
      <c r="A626" s="114"/>
      <c r="B626" s="153"/>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c r="AO626" s="114"/>
      <c r="AP626" s="114"/>
    </row>
    <row r="627" spans="1:42" ht="12.75" customHeight="1" x14ac:dyDescent="0.2">
      <c r="A627" s="114"/>
      <c r="B627" s="153"/>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c r="AO627" s="114"/>
      <c r="AP627" s="114"/>
    </row>
    <row r="628" spans="1:42" ht="12.75" customHeight="1" x14ac:dyDescent="0.2">
      <c r="A628" s="114"/>
      <c r="B628" s="153"/>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c r="AO628" s="114"/>
      <c r="AP628" s="114"/>
    </row>
    <row r="629" spans="1:42" ht="12.75" customHeight="1" x14ac:dyDescent="0.2">
      <c r="A629" s="114"/>
      <c r="B629" s="153"/>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c r="AO629" s="114"/>
      <c r="AP629" s="114"/>
    </row>
    <row r="630" spans="1:42" ht="12.75" customHeight="1" x14ac:dyDescent="0.2">
      <c r="A630" s="114"/>
      <c r="B630" s="153"/>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c r="AO630" s="114"/>
      <c r="AP630" s="114"/>
    </row>
    <row r="631" spans="1:42" ht="12.75" customHeight="1" x14ac:dyDescent="0.2">
      <c r="A631" s="114"/>
      <c r="B631" s="153"/>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c r="AO631" s="114"/>
      <c r="AP631" s="114"/>
    </row>
    <row r="632" spans="1:42" ht="12.75" customHeight="1" x14ac:dyDescent="0.2">
      <c r="A632" s="114"/>
      <c r="B632" s="153"/>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c r="AO632" s="114"/>
      <c r="AP632" s="114"/>
    </row>
    <row r="633" spans="1:42" ht="12.75" customHeight="1" x14ac:dyDescent="0.2">
      <c r="A633" s="114"/>
      <c r="B633" s="153"/>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c r="AO633" s="114"/>
      <c r="AP633" s="114"/>
    </row>
    <row r="634" spans="1:42" ht="12.75" customHeight="1" x14ac:dyDescent="0.2">
      <c r="A634" s="114"/>
      <c r="B634" s="153"/>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c r="AO634" s="114"/>
      <c r="AP634" s="114"/>
    </row>
    <row r="635" spans="1:42" ht="12.75" customHeight="1" x14ac:dyDescent="0.2">
      <c r="A635" s="114"/>
      <c r="B635" s="153"/>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c r="AO635" s="114"/>
      <c r="AP635" s="114"/>
    </row>
    <row r="636" spans="1:42" ht="12.75" customHeight="1" x14ac:dyDescent="0.2">
      <c r="A636" s="114"/>
      <c r="B636" s="153"/>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c r="AO636" s="114"/>
      <c r="AP636" s="114"/>
    </row>
    <row r="637" spans="1:42" ht="12.75" customHeight="1" x14ac:dyDescent="0.2">
      <c r="A637" s="114"/>
      <c r="B637" s="153"/>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c r="AO637" s="114"/>
      <c r="AP637" s="114"/>
    </row>
    <row r="638" spans="1:42" ht="12.75" customHeight="1" x14ac:dyDescent="0.2">
      <c r="A638" s="114"/>
      <c r="B638" s="153"/>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c r="AO638" s="114"/>
      <c r="AP638" s="114"/>
    </row>
    <row r="639" spans="1:42" ht="12.75" customHeight="1" x14ac:dyDescent="0.2">
      <c r="A639" s="114"/>
      <c r="B639" s="153"/>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c r="AO639" s="114"/>
      <c r="AP639" s="114"/>
    </row>
    <row r="640" spans="1:42" ht="12.75" customHeight="1" x14ac:dyDescent="0.2">
      <c r="A640" s="114"/>
      <c r="B640" s="153"/>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c r="AO640" s="114"/>
      <c r="AP640" s="114"/>
    </row>
    <row r="641" spans="1:42" ht="12.75" customHeight="1" x14ac:dyDescent="0.2">
      <c r="A641" s="114"/>
      <c r="B641" s="153"/>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c r="AO641" s="114"/>
      <c r="AP641" s="114"/>
    </row>
    <row r="642" spans="1:42" ht="12.75" customHeight="1" x14ac:dyDescent="0.2">
      <c r="A642" s="114"/>
      <c r="B642" s="153"/>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c r="AO642" s="114"/>
      <c r="AP642" s="114"/>
    </row>
    <row r="643" spans="1:42" ht="12.75" customHeight="1" x14ac:dyDescent="0.2">
      <c r="A643" s="114"/>
      <c r="B643" s="153"/>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c r="AO643" s="114"/>
      <c r="AP643" s="114"/>
    </row>
    <row r="644" spans="1:42" ht="12.75" customHeight="1" x14ac:dyDescent="0.2">
      <c r="A644" s="114"/>
      <c r="B644" s="153"/>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c r="AO644" s="114"/>
      <c r="AP644" s="114"/>
    </row>
    <row r="645" spans="1:42" ht="12.75" customHeight="1" x14ac:dyDescent="0.2">
      <c r="A645" s="114"/>
      <c r="B645" s="153"/>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c r="AO645" s="114"/>
      <c r="AP645" s="114"/>
    </row>
    <row r="646" spans="1:42" ht="12.75" customHeight="1" x14ac:dyDescent="0.2">
      <c r="A646" s="114"/>
      <c r="B646" s="153"/>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c r="AO646" s="114"/>
      <c r="AP646" s="114"/>
    </row>
    <row r="647" spans="1:42" ht="12.75" customHeight="1" x14ac:dyDescent="0.2">
      <c r="A647" s="114"/>
      <c r="B647" s="153"/>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c r="AO647" s="114"/>
      <c r="AP647" s="114"/>
    </row>
    <row r="648" spans="1:42" ht="12.75" customHeight="1" x14ac:dyDescent="0.2">
      <c r="A648" s="114"/>
      <c r="B648" s="153"/>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c r="AO648" s="114"/>
      <c r="AP648" s="114"/>
    </row>
    <row r="649" spans="1:42" ht="12.75" customHeight="1" x14ac:dyDescent="0.2">
      <c r="A649" s="114"/>
      <c r="B649" s="153"/>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c r="AO649" s="114"/>
      <c r="AP649" s="114"/>
    </row>
    <row r="650" spans="1:42" ht="12.75" customHeight="1" x14ac:dyDescent="0.2">
      <c r="A650" s="114"/>
      <c r="B650" s="153"/>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c r="AO650" s="114"/>
      <c r="AP650" s="114"/>
    </row>
    <row r="651" spans="1:42" ht="12.75" customHeight="1" x14ac:dyDescent="0.2">
      <c r="A651" s="114"/>
      <c r="B651" s="153"/>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c r="AO651" s="114"/>
      <c r="AP651" s="114"/>
    </row>
    <row r="652" spans="1:42" ht="12.75" customHeight="1" x14ac:dyDescent="0.2">
      <c r="A652" s="114"/>
      <c r="B652" s="153"/>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c r="AO652" s="114"/>
      <c r="AP652" s="114"/>
    </row>
    <row r="653" spans="1:42" ht="12.75" customHeight="1" x14ac:dyDescent="0.2">
      <c r="A653" s="114"/>
      <c r="B653" s="153"/>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c r="AO653" s="114"/>
      <c r="AP653" s="114"/>
    </row>
    <row r="654" spans="1:42" ht="12.75" customHeight="1" x14ac:dyDescent="0.2">
      <c r="A654" s="114"/>
      <c r="B654" s="153"/>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c r="AO654" s="114"/>
      <c r="AP654" s="114"/>
    </row>
    <row r="655" spans="1:42" ht="12.75" customHeight="1" x14ac:dyDescent="0.2">
      <c r="A655" s="114"/>
      <c r="B655" s="153"/>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c r="AO655" s="114"/>
      <c r="AP655" s="114"/>
    </row>
    <row r="656" spans="1:42" ht="12.75" customHeight="1" x14ac:dyDescent="0.2">
      <c r="A656" s="114"/>
      <c r="B656" s="153"/>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c r="AO656" s="114"/>
      <c r="AP656" s="114"/>
    </row>
    <row r="657" spans="1:42" ht="12.75" customHeight="1" x14ac:dyDescent="0.2">
      <c r="A657" s="114"/>
      <c r="B657" s="153"/>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c r="AO657" s="114"/>
      <c r="AP657" s="114"/>
    </row>
    <row r="658" spans="1:42" ht="12.75" customHeight="1" x14ac:dyDescent="0.2">
      <c r="A658" s="114"/>
      <c r="B658" s="153"/>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c r="AO658" s="114"/>
      <c r="AP658" s="114"/>
    </row>
    <row r="659" spans="1:42" ht="12.75" customHeight="1" x14ac:dyDescent="0.2">
      <c r="A659" s="114"/>
      <c r="B659" s="153"/>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c r="AO659" s="114"/>
      <c r="AP659" s="114"/>
    </row>
    <row r="660" spans="1:42" ht="12.75" customHeight="1" x14ac:dyDescent="0.2">
      <c r="A660" s="114"/>
      <c r="B660" s="153"/>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c r="AO660" s="114"/>
      <c r="AP660" s="114"/>
    </row>
    <row r="661" spans="1:42" ht="12.75" customHeight="1" x14ac:dyDescent="0.2">
      <c r="A661" s="114"/>
      <c r="B661" s="153"/>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c r="AO661" s="114"/>
      <c r="AP661" s="114"/>
    </row>
    <row r="662" spans="1:42" ht="12.75" customHeight="1" x14ac:dyDescent="0.2">
      <c r="A662" s="114"/>
      <c r="B662" s="153"/>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c r="AO662" s="114"/>
      <c r="AP662" s="114"/>
    </row>
    <row r="663" spans="1:42" ht="12.75" customHeight="1" x14ac:dyDescent="0.2">
      <c r="A663" s="114"/>
      <c r="B663" s="153"/>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c r="AO663" s="114"/>
      <c r="AP663" s="114"/>
    </row>
    <row r="664" spans="1:42" ht="12.75" customHeight="1" x14ac:dyDescent="0.2">
      <c r="A664" s="114"/>
      <c r="B664" s="153"/>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c r="AO664" s="114"/>
      <c r="AP664" s="114"/>
    </row>
    <row r="665" spans="1:42" ht="12.75" customHeight="1" x14ac:dyDescent="0.2">
      <c r="A665" s="114"/>
      <c r="B665" s="153"/>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c r="AO665" s="114"/>
      <c r="AP665" s="114"/>
    </row>
    <row r="666" spans="1:42" ht="12.75" customHeight="1" x14ac:dyDescent="0.2">
      <c r="A666" s="114"/>
      <c r="B666" s="153"/>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c r="AO666" s="114"/>
      <c r="AP666" s="114"/>
    </row>
    <row r="667" spans="1:42" ht="12.75" customHeight="1" x14ac:dyDescent="0.2">
      <c r="A667" s="114"/>
      <c r="B667" s="153"/>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c r="AO667" s="114"/>
      <c r="AP667" s="114"/>
    </row>
    <row r="668" spans="1:42" ht="12.75" customHeight="1" x14ac:dyDescent="0.2">
      <c r="A668" s="114"/>
      <c r="B668" s="153"/>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c r="AO668" s="114"/>
      <c r="AP668" s="114"/>
    </row>
    <row r="669" spans="1:42" ht="12.75" customHeight="1" x14ac:dyDescent="0.2">
      <c r="A669" s="114"/>
      <c r="B669" s="153"/>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c r="AO669" s="114"/>
      <c r="AP669" s="114"/>
    </row>
    <row r="670" spans="1:42" ht="12.75" customHeight="1" x14ac:dyDescent="0.2">
      <c r="A670" s="114"/>
      <c r="B670" s="153"/>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c r="AO670" s="114"/>
      <c r="AP670" s="114"/>
    </row>
    <row r="671" spans="1:42" ht="12.75" customHeight="1" x14ac:dyDescent="0.2">
      <c r="A671" s="114"/>
      <c r="B671" s="153"/>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c r="AO671" s="114"/>
      <c r="AP671" s="114"/>
    </row>
    <row r="672" spans="1:42" ht="12.75" customHeight="1" x14ac:dyDescent="0.2">
      <c r="A672" s="114"/>
      <c r="B672" s="153"/>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c r="AO672" s="114"/>
      <c r="AP672" s="114"/>
    </row>
    <row r="673" spans="1:42" ht="12.75" customHeight="1" x14ac:dyDescent="0.2">
      <c r="A673" s="114"/>
      <c r="B673" s="153"/>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c r="AO673" s="114"/>
      <c r="AP673" s="114"/>
    </row>
    <row r="674" spans="1:42" ht="12.75" customHeight="1" x14ac:dyDescent="0.2">
      <c r="A674" s="114"/>
      <c r="B674" s="153"/>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c r="AO674" s="114"/>
      <c r="AP674" s="114"/>
    </row>
    <row r="675" spans="1:42" ht="12.75" customHeight="1" x14ac:dyDescent="0.2">
      <c r="A675" s="114"/>
      <c r="B675" s="153"/>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c r="AO675" s="114"/>
      <c r="AP675" s="114"/>
    </row>
    <row r="676" spans="1:42" ht="12.75" customHeight="1" x14ac:dyDescent="0.2">
      <c r="A676" s="114"/>
      <c r="B676" s="153"/>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c r="AO676" s="114"/>
      <c r="AP676" s="114"/>
    </row>
    <row r="677" spans="1:42" ht="12.75" customHeight="1" x14ac:dyDescent="0.2">
      <c r="A677" s="114"/>
      <c r="B677" s="153"/>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c r="AO677" s="114"/>
      <c r="AP677" s="114"/>
    </row>
    <row r="678" spans="1:42" ht="12.75" customHeight="1" x14ac:dyDescent="0.2">
      <c r="A678" s="114"/>
      <c r="B678" s="153"/>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c r="AO678" s="114"/>
      <c r="AP678" s="114"/>
    </row>
    <row r="679" spans="1:42" ht="12.75" customHeight="1" x14ac:dyDescent="0.2">
      <c r="A679" s="114"/>
      <c r="B679" s="153"/>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c r="AO679" s="114"/>
      <c r="AP679" s="114"/>
    </row>
    <row r="680" spans="1:42" ht="12.75" customHeight="1" x14ac:dyDescent="0.2">
      <c r="A680" s="114"/>
      <c r="B680" s="153"/>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c r="AO680" s="114"/>
      <c r="AP680" s="114"/>
    </row>
    <row r="681" spans="1:42" ht="12.75" customHeight="1" x14ac:dyDescent="0.2">
      <c r="A681" s="114"/>
      <c r="B681" s="153"/>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c r="AO681" s="114"/>
      <c r="AP681" s="114"/>
    </row>
    <row r="682" spans="1:42" ht="12.75" customHeight="1" x14ac:dyDescent="0.2">
      <c r="A682" s="114"/>
      <c r="B682" s="153"/>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c r="AO682" s="114"/>
      <c r="AP682" s="114"/>
    </row>
    <row r="683" spans="1:42" ht="12.75" customHeight="1" x14ac:dyDescent="0.2">
      <c r="A683" s="114"/>
      <c r="B683" s="153"/>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c r="AO683" s="114"/>
      <c r="AP683" s="114"/>
    </row>
    <row r="684" spans="1:42" ht="12.75" customHeight="1" x14ac:dyDescent="0.2">
      <c r="A684" s="114"/>
      <c r="B684" s="153"/>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c r="AO684" s="114"/>
      <c r="AP684" s="114"/>
    </row>
    <row r="685" spans="1:42" ht="12.75" customHeight="1" x14ac:dyDescent="0.2">
      <c r="A685" s="114"/>
      <c r="B685" s="153"/>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c r="AO685" s="114"/>
      <c r="AP685" s="114"/>
    </row>
    <row r="686" spans="1:42" ht="12.75" customHeight="1" x14ac:dyDescent="0.2">
      <c r="A686" s="114"/>
      <c r="B686" s="153"/>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c r="AO686" s="114"/>
      <c r="AP686" s="114"/>
    </row>
    <row r="687" spans="1:42" ht="12.75" customHeight="1" x14ac:dyDescent="0.2">
      <c r="A687" s="114"/>
      <c r="B687" s="153"/>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c r="AO687" s="114"/>
      <c r="AP687" s="114"/>
    </row>
    <row r="688" spans="1:42" ht="12.75" customHeight="1" x14ac:dyDescent="0.2">
      <c r="A688" s="114"/>
      <c r="B688" s="153"/>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c r="AO688" s="114"/>
      <c r="AP688" s="114"/>
    </row>
    <row r="689" spans="1:42" ht="12.75" customHeight="1" x14ac:dyDescent="0.2">
      <c r="A689" s="114"/>
      <c r="B689" s="153"/>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c r="AO689" s="114"/>
      <c r="AP689" s="114"/>
    </row>
    <row r="690" spans="1:42" ht="12.75" customHeight="1" x14ac:dyDescent="0.2">
      <c r="A690" s="114"/>
      <c r="B690" s="153"/>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c r="AO690" s="114"/>
      <c r="AP690" s="114"/>
    </row>
    <row r="691" spans="1:42" ht="12.75" customHeight="1" x14ac:dyDescent="0.2">
      <c r="A691" s="114"/>
      <c r="B691" s="153"/>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c r="AO691" s="114"/>
      <c r="AP691" s="114"/>
    </row>
    <row r="692" spans="1:42" ht="12.75" customHeight="1" x14ac:dyDescent="0.2">
      <c r="A692" s="114"/>
      <c r="B692" s="153"/>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c r="AO692" s="114"/>
      <c r="AP692" s="114"/>
    </row>
    <row r="693" spans="1:42" ht="12.75" customHeight="1" x14ac:dyDescent="0.2">
      <c r="A693" s="114"/>
      <c r="B693" s="153"/>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c r="AO693" s="114"/>
      <c r="AP693" s="114"/>
    </row>
    <row r="694" spans="1:42" ht="12.75" customHeight="1" x14ac:dyDescent="0.2">
      <c r="A694" s="114"/>
      <c r="B694" s="153"/>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c r="AO694" s="114"/>
      <c r="AP694" s="114"/>
    </row>
    <row r="695" spans="1:42" ht="12.75" customHeight="1" x14ac:dyDescent="0.2">
      <c r="A695" s="114"/>
      <c r="B695" s="153"/>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c r="AO695" s="114"/>
      <c r="AP695" s="114"/>
    </row>
    <row r="696" spans="1:42" ht="12.75" customHeight="1" x14ac:dyDescent="0.2">
      <c r="A696" s="114"/>
      <c r="B696" s="153"/>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c r="AO696" s="114"/>
      <c r="AP696" s="114"/>
    </row>
    <row r="697" spans="1:42" ht="12.75" customHeight="1" x14ac:dyDescent="0.2">
      <c r="A697" s="114"/>
      <c r="B697" s="153"/>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c r="AO697" s="114"/>
      <c r="AP697" s="114"/>
    </row>
    <row r="698" spans="1:42" ht="12.75" customHeight="1" x14ac:dyDescent="0.2">
      <c r="A698" s="114"/>
      <c r="B698" s="153"/>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c r="AO698" s="114"/>
      <c r="AP698" s="114"/>
    </row>
    <row r="699" spans="1:42" ht="12.75" customHeight="1" x14ac:dyDescent="0.2">
      <c r="A699" s="114"/>
      <c r="B699" s="153"/>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c r="AO699" s="114"/>
      <c r="AP699" s="114"/>
    </row>
    <row r="700" spans="1:42" ht="12.75" customHeight="1" x14ac:dyDescent="0.2">
      <c r="A700" s="114"/>
      <c r="B700" s="153"/>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c r="AO700" s="114"/>
      <c r="AP700" s="114"/>
    </row>
    <row r="701" spans="1:42" ht="12.75" customHeight="1" x14ac:dyDescent="0.2">
      <c r="A701" s="114"/>
      <c r="B701" s="153"/>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c r="AO701" s="114"/>
      <c r="AP701" s="114"/>
    </row>
    <row r="702" spans="1:42" ht="12.75" customHeight="1" x14ac:dyDescent="0.2">
      <c r="A702" s="114"/>
      <c r="B702" s="153"/>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c r="AO702" s="114"/>
      <c r="AP702" s="114"/>
    </row>
    <row r="703" spans="1:42" ht="12.75" customHeight="1" x14ac:dyDescent="0.2">
      <c r="A703" s="114"/>
      <c r="B703" s="153"/>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c r="AO703" s="114"/>
      <c r="AP703" s="114"/>
    </row>
    <row r="704" spans="1:42" ht="12.75" customHeight="1" x14ac:dyDescent="0.2">
      <c r="A704" s="114"/>
      <c r="B704" s="153"/>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c r="AO704" s="114"/>
      <c r="AP704" s="114"/>
    </row>
    <row r="705" spans="1:42" ht="12.75" customHeight="1" x14ac:dyDescent="0.2">
      <c r="A705" s="114"/>
      <c r="B705" s="153"/>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c r="AO705" s="114"/>
      <c r="AP705" s="114"/>
    </row>
    <row r="706" spans="1:42" ht="12.75" customHeight="1" x14ac:dyDescent="0.2">
      <c r="A706" s="114"/>
      <c r="B706" s="153"/>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c r="AO706" s="114"/>
      <c r="AP706" s="114"/>
    </row>
    <row r="707" spans="1:42" ht="12.75" customHeight="1" x14ac:dyDescent="0.2">
      <c r="A707" s="114"/>
      <c r="B707" s="153"/>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c r="AO707" s="114"/>
      <c r="AP707" s="114"/>
    </row>
    <row r="708" spans="1:42" ht="12.75" customHeight="1" x14ac:dyDescent="0.2">
      <c r="A708" s="114"/>
      <c r="B708" s="153"/>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c r="AO708" s="114"/>
      <c r="AP708" s="114"/>
    </row>
    <row r="709" spans="1:42" ht="12.75" customHeight="1" x14ac:dyDescent="0.2">
      <c r="A709" s="114"/>
      <c r="B709" s="153"/>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c r="AO709" s="114"/>
      <c r="AP709" s="114"/>
    </row>
    <row r="710" spans="1:42" ht="12.75" customHeight="1" x14ac:dyDescent="0.2">
      <c r="A710" s="114"/>
      <c r="B710" s="153"/>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c r="AO710" s="114"/>
      <c r="AP710" s="114"/>
    </row>
    <row r="711" spans="1:42" ht="12.75" customHeight="1" x14ac:dyDescent="0.2">
      <c r="A711" s="114"/>
      <c r="B711" s="153"/>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c r="AO711" s="114"/>
      <c r="AP711" s="114"/>
    </row>
    <row r="712" spans="1:42" ht="12.75" customHeight="1" x14ac:dyDescent="0.2">
      <c r="A712" s="114"/>
      <c r="B712" s="153"/>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c r="AO712" s="114"/>
      <c r="AP712" s="114"/>
    </row>
    <row r="713" spans="1:42" ht="12.75" customHeight="1" x14ac:dyDescent="0.2">
      <c r="A713" s="114"/>
      <c r="B713" s="153"/>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c r="AO713" s="114"/>
      <c r="AP713" s="114"/>
    </row>
    <row r="714" spans="1:42" ht="12.75" customHeight="1" x14ac:dyDescent="0.2">
      <c r="A714" s="114"/>
      <c r="B714" s="153"/>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c r="AO714" s="114"/>
      <c r="AP714" s="114"/>
    </row>
    <row r="715" spans="1:42" ht="12.75" customHeight="1" x14ac:dyDescent="0.2">
      <c r="A715" s="114"/>
      <c r="B715" s="153"/>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c r="AO715" s="114"/>
      <c r="AP715" s="114"/>
    </row>
    <row r="716" spans="1:42" ht="12.75" customHeight="1" x14ac:dyDescent="0.2">
      <c r="A716" s="114"/>
      <c r="B716" s="153"/>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c r="AO716" s="114"/>
      <c r="AP716" s="114"/>
    </row>
    <row r="717" spans="1:42" ht="12.75" customHeight="1" x14ac:dyDescent="0.2">
      <c r="A717" s="114"/>
      <c r="B717" s="153"/>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c r="AO717" s="114"/>
      <c r="AP717" s="114"/>
    </row>
    <row r="718" spans="1:42" ht="12.75" customHeight="1" x14ac:dyDescent="0.2">
      <c r="A718" s="114"/>
      <c r="B718" s="153"/>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c r="AO718" s="114"/>
      <c r="AP718" s="114"/>
    </row>
    <row r="719" spans="1:42" ht="12.75" customHeight="1" x14ac:dyDescent="0.2">
      <c r="A719" s="114"/>
      <c r="B719" s="153"/>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c r="AO719" s="114"/>
      <c r="AP719" s="114"/>
    </row>
    <row r="720" spans="1:42" ht="12.75" customHeight="1" x14ac:dyDescent="0.2">
      <c r="A720" s="114"/>
      <c r="B720" s="153"/>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c r="AO720" s="114"/>
      <c r="AP720" s="114"/>
    </row>
    <row r="721" spans="1:42" ht="12.75" customHeight="1" x14ac:dyDescent="0.2">
      <c r="A721" s="114"/>
      <c r="B721" s="153"/>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c r="AO721" s="114"/>
      <c r="AP721" s="114"/>
    </row>
    <row r="722" spans="1:42" ht="12.75" customHeight="1" x14ac:dyDescent="0.2">
      <c r="A722" s="114"/>
      <c r="B722" s="153"/>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c r="AO722" s="114"/>
      <c r="AP722" s="114"/>
    </row>
    <row r="723" spans="1:42" ht="12.75" customHeight="1" x14ac:dyDescent="0.2">
      <c r="A723" s="114"/>
      <c r="B723" s="153"/>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c r="AO723" s="114"/>
      <c r="AP723" s="114"/>
    </row>
    <row r="724" spans="1:42" ht="12.75" customHeight="1" x14ac:dyDescent="0.2">
      <c r="A724" s="114"/>
      <c r="B724" s="153"/>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c r="AO724" s="114"/>
      <c r="AP724" s="114"/>
    </row>
    <row r="725" spans="1:42" ht="12.75" customHeight="1" x14ac:dyDescent="0.2">
      <c r="A725" s="114"/>
      <c r="B725" s="153"/>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c r="AO725" s="114"/>
      <c r="AP725" s="114"/>
    </row>
    <row r="726" spans="1:42" ht="12.75" customHeight="1" x14ac:dyDescent="0.2">
      <c r="A726" s="114"/>
      <c r="B726" s="153"/>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c r="AO726" s="114"/>
      <c r="AP726" s="114"/>
    </row>
    <row r="727" spans="1:42" ht="12.75" customHeight="1" x14ac:dyDescent="0.2">
      <c r="A727" s="114"/>
      <c r="B727" s="153"/>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c r="AO727" s="114"/>
      <c r="AP727" s="114"/>
    </row>
    <row r="728" spans="1:42" ht="12.75" customHeight="1" x14ac:dyDescent="0.2">
      <c r="A728" s="114"/>
      <c r="B728" s="153"/>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c r="AO728" s="114"/>
      <c r="AP728" s="114"/>
    </row>
    <row r="729" spans="1:42" ht="12.75" customHeight="1" x14ac:dyDescent="0.2">
      <c r="A729" s="114"/>
      <c r="B729" s="153"/>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c r="AO729" s="114"/>
      <c r="AP729" s="114"/>
    </row>
    <row r="730" spans="1:42" ht="12.75" customHeight="1" x14ac:dyDescent="0.2">
      <c r="A730" s="114"/>
      <c r="B730" s="153"/>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c r="AO730" s="114"/>
      <c r="AP730" s="114"/>
    </row>
    <row r="731" spans="1:42" ht="12.75" customHeight="1" x14ac:dyDescent="0.2">
      <c r="A731" s="114"/>
      <c r="B731" s="153"/>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c r="AO731" s="114"/>
      <c r="AP731" s="114"/>
    </row>
    <row r="732" spans="1:42" ht="12.75" customHeight="1" x14ac:dyDescent="0.2">
      <c r="A732" s="114"/>
      <c r="B732" s="153"/>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c r="AO732" s="114"/>
      <c r="AP732" s="114"/>
    </row>
    <row r="733" spans="1:42" ht="12.75" customHeight="1" x14ac:dyDescent="0.2">
      <c r="A733" s="114"/>
      <c r="B733" s="153"/>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c r="AO733" s="114"/>
      <c r="AP733" s="114"/>
    </row>
    <row r="734" spans="1:42" ht="12.75" customHeight="1" x14ac:dyDescent="0.2">
      <c r="A734" s="114"/>
      <c r="B734" s="153"/>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c r="AO734" s="114"/>
      <c r="AP734" s="114"/>
    </row>
    <row r="735" spans="1:42" ht="12.75" customHeight="1" x14ac:dyDescent="0.2">
      <c r="A735" s="114"/>
      <c r="B735" s="153"/>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c r="AO735" s="114"/>
      <c r="AP735" s="114"/>
    </row>
    <row r="736" spans="1:42" ht="12.75" customHeight="1" x14ac:dyDescent="0.2">
      <c r="A736" s="114"/>
      <c r="B736" s="153"/>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c r="AO736" s="114"/>
      <c r="AP736" s="114"/>
    </row>
    <row r="737" spans="1:42" ht="12.75" customHeight="1" x14ac:dyDescent="0.2">
      <c r="A737" s="114"/>
      <c r="B737" s="153"/>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c r="AO737" s="114"/>
      <c r="AP737" s="114"/>
    </row>
    <row r="738" spans="1:42" ht="12.75" customHeight="1" x14ac:dyDescent="0.2">
      <c r="A738" s="114"/>
      <c r="B738" s="153"/>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c r="AO738" s="114"/>
      <c r="AP738" s="114"/>
    </row>
    <row r="739" spans="1:42" ht="12.75" customHeight="1" x14ac:dyDescent="0.2">
      <c r="A739" s="114"/>
      <c r="B739" s="153"/>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c r="AO739" s="114"/>
      <c r="AP739" s="114"/>
    </row>
    <row r="740" spans="1:42" ht="12.75" customHeight="1" x14ac:dyDescent="0.2">
      <c r="A740" s="114"/>
      <c r="B740" s="153"/>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c r="AO740" s="114"/>
      <c r="AP740" s="114"/>
    </row>
    <row r="741" spans="1:42" ht="12.75" customHeight="1" x14ac:dyDescent="0.2">
      <c r="A741" s="114"/>
      <c r="B741" s="153"/>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c r="AO741" s="114"/>
      <c r="AP741" s="114"/>
    </row>
    <row r="742" spans="1:42" ht="12.75" customHeight="1" x14ac:dyDescent="0.2">
      <c r="A742" s="114"/>
      <c r="B742" s="153"/>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c r="AO742" s="114"/>
      <c r="AP742" s="114"/>
    </row>
    <row r="743" spans="1:42" ht="12.75" customHeight="1" x14ac:dyDescent="0.2">
      <c r="A743" s="114"/>
      <c r="B743" s="153"/>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c r="AO743" s="114"/>
      <c r="AP743" s="114"/>
    </row>
    <row r="744" spans="1:42" ht="12.75" customHeight="1" x14ac:dyDescent="0.2">
      <c r="A744" s="114"/>
      <c r="B744" s="153"/>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c r="AO744" s="114"/>
      <c r="AP744" s="114"/>
    </row>
    <row r="745" spans="1:42" ht="12.75" customHeight="1" x14ac:dyDescent="0.2">
      <c r="A745" s="114"/>
      <c r="B745" s="153"/>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c r="AO745" s="114"/>
      <c r="AP745" s="114"/>
    </row>
    <row r="746" spans="1:42" ht="12.75" customHeight="1" x14ac:dyDescent="0.2">
      <c r="A746" s="114"/>
      <c r="B746" s="153"/>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c r="AO746" s="114"/>
      <c r="AP746" s="114"/>
    </row>
    <row r="747" spans="1:42" ht="12.75" customHeight="1" x14ac:dyDescent="0.2">
      <c r="A747" s="114"/>
      <c r="B747" s="153"/>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c r="AO747" s="114"/>
      <c r="AP747" s="114"/>
    </row>
    <row r="748" spans="1:42" ht="12.75" customHeight="1" x14ac:dyDescent="0.2">
      <c r="A748" s="114"/>
      <c r="B748" s="153"/>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c r="AO748" s="114"/>
      <c r="AP748" s="114"/>
    </row>
    <row r="749" spans="1:42" ht="12.75" customHeight="1" x14ac:dyDescent="0.2">
      <c r="A749" s="114"/>
      <c r="B749" s="153"/>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c r="AO749" s="114"/>
      <c r="AP749" s="114"/>
    </row>
    <row r="750" spans="1:42" ht="12.75" customHeight="1" x14ac:dyDescent="0.2">
      <c r="A750" s="114"/>
      <c r="B750" s="153"/>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c r="AO750" s="114"/>
      <c r="AP750" s="114"/>
    </row>
    <row r="751" spans="1:42" ht="12.75" customHeight="1" x14ac:dyDescent="0.2">
      <c r="A751" s="114"/>
      <c r="B751" s="153"/>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c r="AO751" s="114"/>
      <c r="AP751" s="114"/>
    </row>
    <row r="752" spans="1:42" ht="12.75" customHeight="1" x14ac:dyDescent="0.2">
      <c r="A752" s="114"/>
      <c r="B752" s="153"/>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c r="AO752" s="114"/>
      <c r="AP752" s="114"/>
    </row>
    <row r="753" spans="1:42" ht="12.75" customHeight="1" x14ac:dyDescent="0.2">
      <c r="A753" s="114"/>
      <c r="B753" s="153"/>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c r="AO753" s="114"/>
      <c r="AP753" s="114"/>
    </row>
    <row r="754" spans="1:42" ht="12.75" customHeight="1" x14ac:dyDescent="0.2">
      <c r="A754" s="114"/>
      <c r="B754" s="153"/>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c r="AA754" s="114"/>
      <c r="AB754" s="114"/>
      <c r="AC754" s="114"/>
      <c r="AD754" s="114"/>
      <c r="AE754" s="114"/>
      <c r="AF754" s="114"/>
      <c r="AG754" s="114"/>
      <c r="AH754" s="114"/>
      <c r="AI754" s="114"/>
      <c r="AJ754" s="114"/>
      <c r="AK754" s="114"/>
      <c r="AL754" s="114"/>
      <c r="AM754" s="114"/>
      <c r="AN754" s="114"/>
      <c r="AO754" s="114"/>
      <c r="AP754" s="114"/>
    </row>
    <row r="755" spans="1:42" ht="12.75" customHeight="1" x14ac:dyDescent="0.2">
      <c r="A755" s="114"/>
      <c r="B755" s="153"/>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c r="AA755" s="114"/>
      <c r="AB755" s="114"/>
      <c r="AC755" s="114"/>
      <c r="AD755" s="114"/>
      <c r="AE755" s="114"/>
      <c r="AF755" s="114"/>
      <c r="AG755" s="114"/>
      <c r="AH755" s="114"/>
      <c r="AI755" s="114"/>
      <c r="AJ755" s="114"/>
      <c r="AK755" s="114"/>
      <c r="AL755" s="114"/>
      <c r="AM755" s="114"/>
      <c r="AN755" s="114"/>
      <c r="AO755" s="114"/>
      <c r="AP755" s="114"/>
    </row>
    <row r="756" spans="1:42" ht="12.75" customHeight="1" x14ac:dyDescent="0.2">
      <c r="A756" s="114"/>
      <c r="B756" s="153"/>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c r="AA756" s="114"/>
      <c r="AB756" s="114"/>
      <c r="AC756" s="114"/>
      <c r="AD756" s="114"/>
      <c r="AE756" s="114"/>
      <c r="AF756" s="114"/>
      <c r="AG756" s="114"/>
      <c r="AH756" s="114"/>
      <c r="AI756" s="114"/>
      <c r="AJ756" s="114"/>
      <c r="AK756" s="114"/>
      <c r="AL756" s="114"/>
      <c r="AM756" s="114"/>
      <c r="AN756" s="114"/>
      <c r="AO756" s="114"/>
      <c r="AP756" s="114"/>
    </row>
    <row r="757" spans="1:42" ht="12.75" customHeight="1" x14ac:dyDescent="0.2">
      <c r="A757" s="114"/>
      <c r="B757" s="153"/>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c r="AA757" s="114"/>
      <c r="AB757" s="114"/>
      <c r="AC757" s="114"/>
      <c r="AD757" s="114"/>
      <c r="AE757" s="114"/>
      <c r="AF757" s="114"/>
      <c r="AG757" s="114"/>
      <c r="AH757" s="114"/>
      <c r="AI757" s="114"/>
      <c r="AJ757" s="114"/>
      <c r="AK757" s="114"/>
      <c r="AL757" s="114"/>
      <c r="AM757" s="114"/>
      <c r="AN757" s="114"/>
      <c r="AO757" s="114"/>
      <c r="AP757" s="114"/>
    </row>
    <row r="758" spans="1:42" ht="12.75" customHeight="1" x14ac:dyDescent="0.2">
      <c r="A758" s="114"/>
      <c r="B758" s="153"/>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c r="AA758" s="114"/>
      <c r="AB758" s="114"/>
      <c r="AC758" s="114"/>
      <c r="AD758" s="114"/>
      <c r="AE758" s="114"/>
      <c r="AF758" s="114"/>
      <c r="AG758" s="114"/>
      <c r="AH758" s="114"/>
      <c r="AI758" s="114"/>
      <c r="AJ758" s="114"/>
      <c r="AK758" s="114"/>
      <c r="AL758" s="114"/>
      <c r="AM758" s="114"/>
      <c r="AN758" s="114"/>
      <c r="AO758" s="114"/>
      <c r="AP758" s="114"/>
    </row>
    <row r="759" spans="1:42" ht="12.75" customHeight="1" x14ac:dyDescent="0.2">
      <c r="A759" s="114"/>
      <c r="B759" s="153"/>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c r="AA759" s="114"/>
      <c r="AB759" s="114"/>
      <c r="AC759" s="114"/>
      <c r="AD759" s="114"/>
      <c r="AE759" s="114"/>
      <c r="AF759" s="114"/>
      <c r="AG759" s="114"/>
      <c r="AH759" s="114"/>
      <c r="AI759" s="114"/>
      <c r="AJ759" s="114"/>
      <c r="AK759" s="114"/>
      <c r="AL759" s="114"/>
      <c r="AM759" s="114"/>
      <c r="AN759" s="114"/>
      <c r="AO759" s="114"/>
      <c r="AP759" s="114"/>
    </row>
    <row r="760" spans="1:42" ht="12.75" customHeight="1" x14ac:dyDescent="0.2">
      <c r="A760" s="114"/>
      <c r="B760" s="153"/>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c r="AA760" s="114"/>
      <c r="AB760" s="114"/>
      <c r="AC760" s="114"/>
      <c r="AD760" s="114"/>
      <c r="AE760" s="114"/>
      <c r="AF760" s="114"/>
      <c r="AG760" s="114"/>
      <c r="AH760" s="114"/>
      <c r="AI760" s="114"/>
      <c r="AJ760" s="114"/>
      <c r="AK760" s="114"/>
      <c r="AL760" s="114"/>
      <c r="AM760" s="114"/>
      <c r="AN760" s="114"/>
      <c r="AO760" s="114"/>
      <c r="AP760" s="114"/>
    </row>
    <row r="761" spans="1:42" ht="12.75" customHeight="1" x14ac:dyDescent="0.2">
      <c r="A761" s="114"/>
      <c r="B761" s="153"/>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c r="AA761" s="114"/>
      <c r="AB761" s="114"/>
      <c r="AC761" s="114"/>
      <c r="AD761" s="114"/>
      <c r="AE761" s="114"/>
      <c r="AF761" s="114"/>
      <c r="AG761" s="114"/>
      <c r="AH761" s="114"/>
      <c r="AI761" s="114"/>
      <c r="AJ761" s="114"/>
      <c r="AK761" s="114"/>
      <c r="AL761" s="114"/>
      <c r="AM761" s="114"/>
      <c r="AN761" s="114"/>
      <c r="AO761" s="114"/>
      <c r="AP761" s="114"/>
    </row>
    <row r="762" spans="1:42" ht="12.75" customHeight="1" x14ac:dyDescent="0.2">
      <c r="A762" s="114"/>
      <c r="B762" s="153"/>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c r="AA762" s="114"/>
      <c r="AB762" s="114"/>
      <c r="AC762" s="114"/>
      <c r="AD762" s="114"/>
      <c r="AE762" s="114"/>
      <c r="AF762" s="114"/>
      <c r="AG762" s="114"/>
      <c r="AH762" s="114"/>
      <c r="AI762" s="114"/>
      <c r="AJ762" s="114"/>
      <c r="AK762" s="114"/>
      <c r="AL762" s="114"/>
      <c r="AM762" s="114"/>
      <c r="AN762" s="114"/>
      <c r="AO762" s="114"/>
      <c r="AP762" s="114"/>
    </row>
    <row r="763" spans="1:42" ht="12.75" customHeight="1" x14ac:dyDescent="0.2">
      <c r="A763" s="114"/>
      <c r="B763" s="153"/>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c r="AA763" s="114"/>
      <c r="AB763" s="114"/>
      <c r="AC763" s="114"/>
      <c r="AD763" s="114"/>
      <c r="AE763" s="114"/>
      <c r="AF763" s="114"/>
      <c r="AG763" s="114"/>
      <c r="AH763" s="114"/>
      <c r="AI763" s="114"/>
      <c r="AJ763" s="114"/>
      <c r="AK763" s="114"/>
      <c r="AL763" s="114"/>
      <c r="AM763" s="114"/>
      <c r="AN763" s="114"/>
      <c r="AO763" s="114"/>
      <c r="AP763" s="114"/>
    </row>
    <row r="764" spans="1:42" ht="12.75" customHeight="1" x14ac:dyDescent="0.2">
      <c r="A764" s="114"/>
      <c r="B764" s="153"/>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c r="AA764" s="114"/>
      <c r="AB764" s="114"/>
      <c r="AC764" s="114"/>
      <c r="AD764" s="114"/>
      <c r="AE764" s="114"/>
      <c r="AF764" s="114"/>
      <c r="AG764" s="114"/>
      <c r="AH764" s="114"/>
      <c r="AI764" s="114"/>
      <c r="AJ764" s="114"/>
      <c r="AK764" s="114"/>
      <c r="AL764" s="114"/>
      <c r="AM764" s="114"/>
      <c r="AN764" s="114"/>
      <c r="AO764" s="114"/>
      <c r="AP764" s="114"/>
    </row>
    <row r="765" spans="1:42" ht="12.75" customHeight="1" x14ac:dyDescent="0.2">
      <c r="A765" s="114"/>
      <c r="B765" s="153"/>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c r="AA765" s="114"/>
      <c r="AB765" s="114"/>
      <c r="AC765" s="114"/>
      <c r="AD765" s="114"/>
      <c r="AE765" s="114"/>
      <c r="AF765" s="114"/>
      <c r="AG765" s="114"/>
      <c r="AH765" s="114"/>
      <c r="AI765" s="114"/>
      <c r="AJ765" s="114"/>
      <c r="AK765" s="114"/>
      <c r="AL765" s="114"/>
      <c r="AM765" s="114"/>
      <c r="AN765" s="114"/>
      <c r="AO765" s="114"/>
      <c r="AP765" s="114"/>
    </row>
    <row r="766" spans="1:42" ht="12.75" customHeight="1" x14ac:dyDescent="0.2">
      <c r="A766" s="114"/>
      <c r="B766" s="153"/>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c r="AA766" s="114"/>
      <c r="AB766" s="114"/>
      <c r="AC766" s="114"/>
      <c r="AD766" s="114"/>
      <c r="AE766" s="114"/>
      <c r="AF766" s="114"/>
      <c r="AG766" s="114"/>
      <c r="AH766" s="114"/>
      <c r="AI766" s="114"/>
      <c r="AJ766" s="114"/>
      <c r="AK766" s="114"/>
      <c r="AL766" s="114"/>
      <c r="AM766" s="114"/>
      <c r="AN766" s="114"/>
      <c r="AO766" s="114"/>
      <c r="AP766" s="114"/>
    </row>
    <row r="767" spans="1:42" ht="12.75" customHeight="1" x14ac:dyDescent="0.2">
      <c r="A767" s="114"/>
      <c r="B767" s="153"/>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c r="AA767" s="114"/>
      <c r="AB767" s="114"/>
      <c r="AC767" s="114"/>
      <c r="AD767" s="114"/>
      <c r="AE767" s="114"/>
      <c r="AF767" s="114"/>
      <c r="AG767" s="114"/>
      <c r="AH767" s="114"/>
      <c r="AI767" s="114"/>
      <c r="AJ767" s="114"/>
      <c r="AK767" s="114"/>
      <c r="AL767" s="114"/>
      <c r="AM767" s="114"/>
      <c r="AN767" s="114"/>
      <c r="AO767" s="114"/>
      <c r="AP767" s="114"/>
    </row>
    <row r="768" spans="1:42" ht="12.75" customHeight="1" x14ac:dyDescent="0.2">
      <c r="A768" s="114"/>
      <c r="B768" s="153"/>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c r="AA768" s="114"/>
      <c r="AB768" s="114"/>
      <c r="AC768" s="114"/>
      <c r="AD768" s="114"/>
      <c r="AE768" s="114"/>
      <c r="AF768" s="114"/>
      <c r="AG768" s="114"/>
      <c r="AH768" s="114"/>
      <c r="AI768" s="114"/>
      <c r="AJ768" s="114"/>
      <c r="AK768" s="114"/>
      <c r="AL768" s="114"/>
      <c r="AM768" s="114"/>
      <c r="AN768" s="114"/>
      <c r="AO768" s="114"/>
      <c r="AP768" s="114"/>
    </row>
    <row r="769" spans="1:42" ht="12.75" customHeight="1" x14ac:dyDescent="0.2">
      <c r="A769" s="114"/>
      <c r="B769" s="153"/>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c r="AA769" s="114"/>
      <c r="AB769" s="114"/>
      <c r="AC769" s="114"/>
      <c r="AD769" s="114"/>
      <c r="AE769" s="114"/>
      <c r="AF769" s="114"/>
      <c r="AG769" s="114"/>
      <c r="AH769" s="114"/>
      <c r="AI769" s="114"/>
      <c r="AJ769" s="114"/>
      <c r="AK769" s="114"/>
      <c r="AL769" s="114"/>
      <c r="AM769" s="114"/>
      <c r="AN769" s="114"/>
      <c r="AO769" s="114"/>
      <c r="AP769" s="114"/>
    </row>
    <row r="770" spans="1:42" ht="12.75" customHeight="1" x14ac:dyDescent="0.2">
      <c r="A770" s="114"/>
      <c r="B770" s="153"/>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c r="AA770" s="114"/>
      <c r="AB770" s="114"/>
      <c r="AC770" s="114"/>
      <c r="AD770" s="114"/>
      <c r="AE770" s="114"/>
      <c r="AF770" s="114"/>
      <c r="AG770" s="114"/>
      <c r="AH770" s="114"/>
      <c r="AI770" s="114"/>
      <c r="AJ770" s="114"/>
      <c r="AK770" s="114"/>
      <c r="AL770" s="114"/>
      <c r="AM770" s="114"/>
      <c r="AN770" s="114"/>
      <c r="AO770" s="114"/>
      <c r="AP770" s="114"/>
    </row>
    <row r="771" spans="1:42" ht="12.75" customHeight="1" x14ac:dyDescent="0.2">
      <c r="A771" s="114"/>
      <c r="B771" s="153"/>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c r="AA771" s="114"/>
      <c r="AB771" s="114"/>
      <c r="AC771" s="114"/>
      <c r="AD771" s="114"/>
      <c r="AE771" s="114"/>
      <c r="AF771" s="114"/>
      <c r="AG771" s="114"/>
      <c r="AH771" s="114"/>
      <c r="AI771" s="114"/>
      <c r="AJ771" s="114"/>
      <c r="AK771" s="114"/>
      <c r="AL771" s="114"/>
      <c r="AM771" s="114"/>
      <c r="AN771" s="114"/>
      <c r="AO771" s="114"/>
      <c r="AP771" s="114"/>
    </row>
    <row r="772" spans="1:42" ht="12.75" customHeight="1" x14ac:dyDescent="0.2">
      <c r="A772" s="114"/>
      <c r="B772" s="153"/>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c r="AA772" s="114"/>
      <c r="AB772" s="114"/>
      <c r="AC772" s="114"/>
      <c r="AD772" s="114"/>
      <c r="AE772" s="114"/>
      <c r="AF772" s="114"/>
      <c r="AG772" s="114"/>
      <c r="AH772" s="114"/>
      <c r="AI772" s="114"/>
      <c r="AJ772" s="114"/>
      <c r="AK772" s="114"/>
      <c r="AL772" s="114"/>
      <c r="AM772" s="114"/>
      <c r="AN772" s="114"/>
      <c r="AO772" s="114"/>
      <c r="AP772" s="114"/>
    </row>
    <row r="773" spans="1:42" ht="12.75" customHeight="1" x14ac:dyDescent="0.2">
      <c r="A773" s="114"/>
      <c r="B773" s="153"/>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c r="AA773" s="114"/>
      <c r="AB773" s="114"/>
      <c r="AC773" s="114"/>
      <c r="AD773" s="114"/>
      <c r="AE773" s="114"/>
      <c r="AF773" s="114"/>
      <c r="AG773" s="114"/>
      <c r="AH773" s="114"/>
      <c r="AI773" s="114"/>
      <c r="AJ773" s="114"/>
      <c r="AK773" s="114"/>
      <c r="AL773" s="114"/>
      <c r="AM773" s="114"/>
      <c r="AN773" s="114"/>
      <c r="AO773" s="114"/>
      <c r="AP773" s="114"/>
    </row>
    <row r="774" spans="1:42" ht="12.75" customHeight="1" x14ac:dyDescent="0.2">
      <c r="A774" s="114"/>
      <c r="B774" s="153"/>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c r="AA774" s="114"/>
      <c r="AB774" s="114"/>
      <c r="AC774" s="114"/>
      <c r="AD774" s="114"/>
      <c r="AE774" s="114"/>
      <c r="AF774" s="114"/>
      <c r="AG774" s="114"/>
      <c r="AH774" s="114"/>
      <c r="AI774" s="114"/>
      <c r="AJ774" s="114"/>
      <c r="AK774" s="114"/>
      <c r="AL774" s="114"/>
      <c r="AM774" s="114"/>
      <c r="AN774" s="114"/>
      <c r="AO774" s="114"/>
      <c r="AP774" s="114"/>
    </row>
    <row r="775" spans="1:42" ht="12.75" customHeight="1" x14ac:dyDescent="0.2">
      <c r="A775" s="114"/>
      <c r="B775" s="153"/>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c r="AA775" s="114"/>
      <c r="AB775" s="114"/>
      <c r="AC775" s="114"/>
      <c r="AD775" s="114"/>
      <c r="AE775" s="114"/>
      <c r="AF775" s="114"/>
      <c r="AG775" s="114"/>
      <c r="AH775" s="114"/>
      <c r="AI775" s="114"/>
      <c r="AJ775" s="114"/>
      <c r="AK775" s="114"/>
      <c r="AL775" s="114"/>
      <c r="AM775" s="114"/>
      <c r="AN775" s="114"/>
      <c r="AO775" s="114"/>
      <c r="AP775" s="114"/>
    </row>
    <row r="776" spans="1:42" ht="12.75" customHeight="1" x14ac:dyDescent="0.2">
      <c r="A776" s="114"/>
      <c r="B776" s="153"/>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c r="AA776" s="114"/>
      <c r="AB776" s="114"/>
      <c r="AC776" s="114"/>
      <c r="AD776" s="114"/>
      <c r="AE776" s="114"/>
      <c r="AF776" s="114"/>
      <c r="AG776" s="114"/>
      <c r="AH776" s="114"/>
      <c r="AI776" s="114"/>
      <c r="AJ776" s="114"/>
      <c r="AK776" s="114"/>
      <c r="AL776" s="114"/>
      <c r="AM776" s="114"/>
      <c r="AN776" s="114"/>
      <c r="AO776" s="114"/>
      <c r="AP776" s="114"/>
    </row>
    <row r="777" spans="1:42" ht="12.75" customHeight="1" x14ac:dyDescent="0.2">
      <c r="A777" s="114"/>
      <c r="B777" s="153"/>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c r="AA777" s="114"/>
      <c r="AB777" s="114"/>
      <c r="AC777" s="114"/>
      <c r="AD777" s="114"/>
      <c r="AE777" s="114"/>
      <c r="AF777" s="114"/>
      <c r="AG777" s="114"/>
      <c r="AH777" s="114"/>
      <c r="AI777" s="114"/>
      <c r="AJ777" s="114"/>
      <c r="AK777" s="114"/>
      <c r="AL777" s="114"/>
      <c r="AM777" s="114"/>
      <c r="AN777" s="114"/>
      <c r="AO777" s="114"/>
      <c r="AP777" s="114"/>
    </row>
    <row r="778" spans="1:42" ht="12.75" customHeight="1" x14ac:dyDescent="0.2">
      <c r="A778" s="114"/>
      <c r="B778" s="153"/>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c r="AA778" s="114"/>
      <c r="AB778" s="114"/>
      <c r="AC778" s="114"/>
      <c r="AD778" s="114"/>
      <c r="AE778" s="114"/>
      <c r="AF778" s="114"/>
      <c r="AG778" s="114"/>
      <c r="AH778" s="114"/>
      <c r="AI778" s="114"/>
      <c r="AJ778" s="114"/>
      <c r="AK778" s="114"/>
      <c r="AL778" s="114"/>
      <c r="AM778" s="114"/>
      <c r="AN778" s="114"/>
      <c r="AO778" s="114"/>
      <c r="AP778" s="114"/>
    </row>
    <row r="779" spans="1:42" ht="12.75" customHeight="1" x14ac:dyDescent="0.2">
      <c r="A779" s="114"/>
      <c r="B779" s="153"/>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c r="AA779" s="114"/>
      <c r="AB779" s="114"/>
      <c r="AC779" s="114"/>
      <c r="AD779" s="114"/>
      <c r="AE779" s="114"/>
      <c r="AF779" s="114"/>
      <c r="AG779" s="114"/>
      <c r="AH779" s="114"/>
      <c r="AI779" s="114"/>
      <c r="AJ779" s="114"/>
      <c r="AK779" s="114"/>
      <c r="AL779" s="114"/>
      <c r="AM779" s="114"/>
      <c r="AN779" s="114"/>
      <c r="AO779" s="114"/>
      <c r="AP779" s="114"/>
    </row>
    <row r="780" spans="1:42" ht="12.75" customHeight="1" x14ac:dyDescent="0.2">
      <c r="A780" s="114"/>
      <c r="B780" s="153"/>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c r="AA780" s="114"/>
      <c r="AB780" s="114"/>
      <c r="AC780" s="114"/>
      <c r="AD780" s="114"/>
      <c r="AE780" s="114"/>
      <c r="AF780" s="114"/>
      <c r="AG780" s="114"/>
      <c r="AH780" s="114"/>
      <c r="AI780" s="114"/>
      <c r="AJ780" s="114"/>
      <c r="AK780" s="114"/>
      <c r="AL780" s="114"/>
      <c r="AM780" s="114"/>
      <c r="AN780" s="114"/>
      <c r="AO780" s="114"/>
      <c r="AP780" s="114"/>
    </row>
    <row r="781" spans="1:42" ht="12.75" customHeight="1" x14ac:dyDescent="0.2">
      <c r="A781" s="114"/>
      <c r="B781" s="153"/>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c r="AA781" s="114"/>
      <c r="AB781" s="114"/>
      <c r="AC781" s="114"/>
      <c r="AD781" s="114"/>
      <c r="AE781" s="114"/>
      <c r="AF781" s="114"/>
      <c r="AG781" s="114"/>
      <c r="AH781" s="114"/>
      <c r="AI781" s="114"/>
      <c r="AJ781" s="114"/>
      <c r="AK781" s="114"/>
      <c r="AL781" s="114"/>
      <c r="AM781" s="114"/>
      <c r="AN781" s="114"/>
      <c r="AO781" s="114"/>
      <c r="AP781" s="114"/>
    </row>
    <row r="782" spans="1:42" ht="12.75" customHeight="1" x14ac:dyDescent="0.2">
      <c r="A782" s="114"/>
      <c r="B782" s="153"/>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c r="AA782" s="114"/>
      <c r="AB782" s="114"/>
      <c r="AC782" s="114"/>
      <c r="AD782" s="114"/>
      <c r="AE782" s="114"/>
      <c r="AF782" s="114"/>
      <c r="AG782" s="114"/>
      <c r="AH782" s="114"/>
      <c r="AI782" s="114"/>
      <c r="AJ782" s="114"/>
      <c r="AK782" s="114"/>
      <c r="AL782" s="114"/>
      <c r="AM782" s="114"/>
      <c r="AN782" s="114"/>
      <c r="AO782" s="114"/>
      <c r="AP782" s="114"/>
    </row>
    <row r="783" spans="1:42" ht="12.75" customHeight="1" x14ac:dyDescent="0.2">
      <c r="A783" s="114"/>
      <c r="B783" s="153"/>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c r="AA783" s="114"/>
      <c r="AB783" s="114"/>
      <c r="AC783" s="114"/>
      <c r="AD783" s="114"/>
      <c r="AE783" s="114"/>
      <c r="AF783" s="114"/>
      <c r="AG783" s="114"/>
      <c r="AH783" s="114"/>
      <c r="AI783" s="114"/>
      <c r="AJ783" s="114"/>
      <c r="AK783" s="114"/>
      <c r="AL783" s="114"/>
      <c r="AM783" s="114"/>
      <c r="AN783" s="114"/>
      <c r="AO783" s="114"/>
      <c r="AP783" s="114"/>
    </row>
    <row r="784" spans="1:42" ht="12.75" customHeight="1" x14ac:dyDescent="0.2">
      <c r="A784" s="114"/>
      <c r="B784" s="153"/>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c r="AA784" s="114"/>
      <c r="AB784" s="114"/>
      <c r="AC784" s="114"/>
      <c r="AD784" s="114"/>
      <c r="AE784" s="114"/>
      <c r="AF784" s="114"/>
      <c r="AG784" s="114"/>
      <c r="AH784" s="114"/>
      <c r="AI784" s="114"/>
      <c r="AJ784" s="114"/>
      <c r="AK784" s="114"/>
      <c r="AL784" s="114"/>
      <c r="AM784" s="114"/>
      <c r="AN784" s="114"/>
      <c r="AO784" s="114"/>
      <c r="AP784" s="114"/>
    </row>
    <row r="785" spans="1:42" ht="12.75" customHeight="1" x14ac:dyDescent="0.2">
      <c r="A785" s="114"/>
      <c r="B785" s="153"/>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c r="AA785" s="114"/>
      <c r="AB785" s="114"/>
      <c r="AC785" s="114"/>
      <c r="AD785" s="114"/>
      <c r="AE785" s="114"/>
      <c r="AF785" s="114"/>
      <c r="AG785" s="114"/>
      <c r="AH785" s="114"/>
      <c r="AI785" s="114"/>
      <c r="AJ785" s="114"/>
      <c r="AK785" s="114"/>
      <c r="AL785" s="114"/>
      <c r="AM785" s="114"/>
      <c r="AN785" s="114"/>
      <c r="AO785" s="114"/>
      <c r="AP785" s="114"/>
    </row>
    <row r="786" spans="1:42" ht="12.75" customHeight="1" x14ac:dyDescent="0.2">
      <c r="A786" s="114"/>
      <c r="B786" s="153"/>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c r="AA786" s="114"/>
      <c r="AB786" s="114"/>
      <c r="AC786" s="114"/>
      <c r="AD786" s="114"/>
      <c r="AE786" s="114"/>
      <c r="AF786" s="114"/>
      <c r="AG786" s="114"/>
      <c r="AH786" s="114"/>
      <c r="AI786" s="114"/>
      <c r="AJ786" s="114"/>
      <c r="AK786" s="114"/>
      <c r="AL786" s="114"/>
      <c r="AM786" s="114"/>
      <c r="AN786" s="114"/>
      <c r="AO786" s="114"/>
      <c r="AP786" s="114"/>
    </row>
    <row r="787" spans="1:42" ht="12.75" customHeight="1" x14ac:dyDescent="0.2">
      <c r="A787" s="114"/>
      <c r="B787" s="153"/>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c r="AA787" s="114"/>
      <c r="AB787" s="114"/>
      <c r="AC787" s="114"/>
      <c r="AD787" s="114"/>
      <c r="AE787" s="114"/>
      <c r="AF787" s="114"/>
      <c r="AG787" s="114"/>
      <c r="AH787" s="114"/>
      <c r="AI787" s="114"/>
      <c r="AJ787" s="114"/>
      <c r="AK787" s="114"/>
      <c r="AL787" s="114"/>
      <c r="AM787" s="114"/>
      <c r="AN787" s="114"/>
      <c r="AO787" s="114"/>
      <c r="AP787" s="114"/>
    </row>
    <row r="788" spans="1:42" ht="12.75" customHeight="1" x14ac:dyDescent="0.2">
      <c r="A788" s="114"/>
      <c r="B788" s="153"/>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c r="AA788" s="114"/>
      <c r="AB788" s="114"/>
      <c r="AC788" s="114"/>
      <c r="AD788" s="114"/>
      <c r="AE788" s="114"/>
      <c r="AF788" s="114"/>
      <c r="AG788" s="114"/>
      <c r="AH788" s="114"/>
      <c r="AI788" s="114"/>
      <c r="AJ788" s="114"/>
      <c r="AK788" s="114"/>
      <c r="AL788" s="114"/>
      <c r="AM788" s="114"/>
      <c r="AN788" s="114"/>
      <c r="AO788" s="114"/>
      <c r="AP788" s="114"/>
    </row>
    <row r="789" spans="1:42" ht="12.75" customHeight="1" x14ac:dyDescent="0.2">
      <c r="A789" s="114"/>
      <c r="B789" s="153"/>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c r="AA789" s="114"/>
      <c r="AB789" s="114"/>
      <c r="AC789" s="114"/>
      <c r="AD789" s="114"/>
      <c r="AE789" s="114"/>
      <c r="AF789" s="114"/>
      <c r="AG789" s="114"/>
      <c r="AH789" s="114"/>
      <c r="AI789" s="114"/>
      <c r="AJ789" s="114"/>
      <c r="AK789" s="114"/>
      <c r="AL789" s="114"/>
      <c r="AM789" s="114"/>
      <c r="AN789" s="114"/>
      <c r="AO789" s="114"/>
      <c r="AP789" s="114"/>
    </row>
    <row r="790" spans="1:42" ht="12.75" customHeight="1" x14ac:dyDescent="0.2">
      <c r="A790" s="114"/>
      <c r="B790" s="153"/>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c r="AA790" s="114"/>
      <c r="AB790" s="114"/>
      <c r="AC790" s="114"/>
      <c r="AD790" s="114"/>
      <c r="AE790" s="114"/>
      <c r="AF790" s="114"/>
      <c r="AG790" s="114"/>
      <c r="AH790" s="114"/>
      <c r="AI790" s="114"/>
      <c r="AJ790" s="114"/>
      <c r="AK790" s="114"/>
      <c r="AL790" s="114"/>
      <c r="AM790" s="114"/>
      <c r="AN790" s="114"/>
      <c r="AO790" s="114"/>
      <c r="AP790" s="114"/>
    </row>
    <row r="791" spans="1:42" ht="12.75" customHeight="1" x14ac:dyDescent="0.2">
      <c r="A791" s="114"/>
      <c r="B791" s="153"/>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c r="AA791" s="114"/>
      <c r="AB791" s="114"/>
      <c r="AC791" s="114"/>
      <c r="AD791" s="114"/>
      <c r="AE791" s="114"/>
      <c r="AF791" s="114"/>
      <c r="AG791" s="114"/>
      <c r="AH791" s="114"/>
      <c r="AI791" s="114"/>
      <c r="AJ791" s="114"/>
      <c r="AK791" s="114"/>
      <c r="AL791" s="114"/>
      <c r="AM791" s="114"/>
      <c r="AN791" s="114"/>
      <c r="AO791" s="114"/>
      <c r="AP791" s="114"/>
    </row>
    <row r="792" spans="1:42" ht="12.75" customHeight="1" x14ac:dyDescent="0.2">
      <c r="A792" s="114"/>
      <c r="B792" s="153"/>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c r="AA792" s="114"/>
      <c r="AB792" s="114"/>
      <c r="AC792" s="114"/>
      <c r="AD792" s="114"/>
      <c r="AE792" s="114"/>
      <c r="AF792" s="114"/>
      <c r="AG792" s="114"/>
      <c r="AH792" s="114"/>
      <c r="AI792" s="114"/>
      <c r="AJ792" s="114"/>
      <c r="AK792" s="114"/>
      <c r="AL792" s="114"/>
      <c r="AM792" s="114"/>
      <c r="AN792" s="114"/>
      <c r="AO792" s="114"/>
      <c r="AP792" s="114"/>
    </row>
    <row r="793" spans="1:42" ht="12.75" customHeight="1" x14ac:dyDescent="0.2">
      <c r="A793" s="114"/>
      <c r="B793" s="153"/>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c r="AA793" s="114"/>
      <c r="AB793" s="114"/>
      <c r="AC793" s="114"/>
      <c r="AD793" s="114"/>
      <c r="AE793" s="114"/>
      <c r="AF793" s="114"/>
      <c r="AG793" s="114"/>
      <c r="AH793" s="114"/>
      <c r="AI793" s="114"/>
      <c r="AJ793" s="114"/>
      <c r="AK793" s="114"/>
      <c r="AL793" s="114"/>
      <c r="AM793" s="114"/>
      <c r="AN793" s="114"/>
      <c r="AO793" s="114"/>
      <c r="AP793" s="114"/>
    </row>
    <row r="794" spans="1:42" ht="12.75" customHeight="1" x14ac:dyDescent="0.2">
      <c r="A794" s="114"/>
      <c r="B794" s="153"/>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c r="AA794" s="114"/>
      <c r="AB794" s="114"/>
      <c r="AC794" s="114"/>
      <c r="AD794" s="114"/>
      <c r="AE794" s="114"/>
      <c r="AF794" s="114"/>
      <c r="AG794" s="114"/>
      <c r="AH794" s="114"/>
      <c r="AI794" s="114"/>
      <c r="AJ794" s="114"/>
      <c r="AK794" s="114"/>
      <c r="AL794" s="114"/>
      <c r="AM794" s="114"/>
      <c r="AN794" s="114"/>
      <c r="AO794" s="114"/>
      <c r="AP794" s="114"/>
    </row>
    <row r="795" spans="1:42" ht="12.75" customHeight="1" x14ac:dyDescent="0.2">
      <c r="A795" s="114"/>
      <c r="B795" s="153"/>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c r="AA795" s="114"/>
      <c r="AB795" s="114"/>
      <c r="AC795" s="114"/>
      <c r="AD795" s="114"/>
      <c r="AE795" s="114"/>
      <c r="AF795" s="114"/>
      <c r="AG795" s="114"/>
      <c r="AH795" s="114"/>
      <c r="AI795" s="114"/>
      <c r="AJ795" s="114"/>
      <c r="AK795" s="114"/>
      <c r="AL795" s="114"/>
      <c r="AM795" s="114"/>
      <c r="AN795" s="114"/>
      <c r="AO795" s="114"/>
      <c r="AP795" s="114"/>
    </row>
    <row r="796" spans="1:42" ht="12.75" customHeight="1" x14ac:dyDescent="0.2">
      <c r="A796" s="114"/>
      <c r="B796" s="153"/>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c r="AA796" s="114"/>
      <c r="AB796" s="114"/>
      <c r="AC796" s="114"/>
      <c r="AD796" s="114"/>
      <c r="AE796" s="114"/>
      <c r="AF796" s="114"/>
      <c r="AG796" s="114"/>
      <c r="AH796" s="114"/>
      <c r="AI796" s="114"/>
      <c r="AJ796" s="114"/>
      <c r="AK796" s="114"/>
      <c r="AL796" s="114"/>
      <c r="AM796" s="114"/>
      <c r="AN796" s="114"/>
      <c r="AO796" s="114"/>
      <c r="AP796" s="114"/>
    </row>
    <row r="797" spans="1:42" ht="12.75" customHeight="1" x14ac:dyDescent="0.2">
      <c r="A797" s="114"/>
      <c r="B797" s="153"/>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c r="AA797" s="114"/>
      <c r="AB797" s="114"/>
      <c r="AC797" s="114"/>
      <c r="AD797" s="114"/>
      <c r="AE797" s="114"/>
      <c r="AF797" s="114"/>
      <c r="AG797" s="114"/>
      <c r="AH797" s="114"/>
      <c r="AI797" s="114"/>
      <c r="AJ797" s="114"/>
      <c r="AK797" s="114"/>
      <c r="AL797" s="114"/>
      <c r="AM797" s="114"/>
      <c r="AN797" s="114"/>
      <c r="AO797" s="114"/>
      <c r="AP797" s="114"/>
    </row>
    <row r="798" spans="1:42" ht="12.75" customHeight="1" x14ac:dyDescent="0.2">
      <c r="A798" s="114"/>
      <c r="B798" s="153"/>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c r="AA798" s="114"/>
      <c r="AB798" s="114"/>
      <c r="AC798" s="114"/>
      <c r="AD798" s="114"/>
      <c r="AE798" s="114"/>
      <c r="AF798" s="114"/>
      <c r="AG798" s="114"/>
      <c r="AH798" s="114"/>
      <c r="AI798" s="114"/>
      <c r="AJ798" s="114"/>
      <c r="AK798" s="114"/>
      <c r="AL798" s="114"/>
      <c r="AM798" s="114"/>
      <c r="AN798" s="114"/>
      <c r="AO798" s="114"/>
      <c r="AP798" s="114"/>
    </row>
    <row r="799" spans="1:42" ht="12.75" customHeight="1" x14ac:dyDescent="0.2">
      <c r="A799" s="114"/>
      <c r="B799" s="153"/>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c r="AA799" s="114"/>
      <c r="AB799" s="114"/>
      <c r="AC799" s="114"/>
      <c r="AD799" s="114"/>
      <c r="AE799" s="114"/>
      <c r="AF799" s="114"/>
      <c r="AG799" s="114"/>
      <c r="AH799" s="114"/>
      <c r="AI799" s="114"/>
      <c r="AJ799" s="114"/>
      <c r="AK799" s="114"/>
      <c r="AL799" s="114"/>
      <c r="AM799" s="114"/>
      <c r="AN799" s="114"/>
      <c r="AO799" s="114"/>
      <c r="AP799" s="114"/>
    </row>
    <row r="800" spans="1:42" ht="12.75" customHeight="1" x14ac:dyDescent="0.2">
      <c r="A800" s="114"/>
      <c r="B800" s="153"/>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c r="AA800" s="114"/>
      <c r="AB800" s="114"/>
      <c r="AC800" s="114"/>
      <c r="AD800" s="114"/>
      <c r="AE800" s="114"/>
      <c r="AF800" s="114"/>
      <c r="AG800" s="114"/>
      <c r="AH800" s="114"/>
      <c r="AI800" s="114"/>
      <c r="AJ800" s="114"/>
      <c r="AK800" s="114"/>
      <c r="AL800" s="114"/>
      <c r="AM800" s="114"/>
      <c r="AN800" s="114"/>
      <c r="AO800" s="114"/>
      <c r="AP800" s="114"/>
    </row>
    <row r="801" spans="1:42" ht="12.75" customHeight="1" x14ac:dyDescent="0.2">
      <c r="A801" s="114"/>
      <c r="B801" s="153"/>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c r="AA801" s="114"/>
      <c r="AB801" s="114"/>
      <c r="AC801" s="114"/>
      <c r="AD801" s="114"/>
      <c r="AE801" s="114"/>
      <c r="AF801" s="114"/>
      <c r="AG801" s="114"/>
      <c r="AH801" s="114"/>
      <c r="AI801" s="114"/>
      <c r="AJ801" s="114"/>
      <c r="AK801" s="114"/>
      <c r="AL801" s="114"/>
      <c r="AM801" s="114"/>
      <c r="AN801" s="114"/>
      <c r="AO801" s="114"/>
      <c r="AP801" s="114"/>
    </row>
    <row r="802" spans="1:42" ht="12.75" customHeight="1" x14ac:dyDescent="0.2">
      <c r="A802" s="114"/>
      <c r="B802" s="153"/>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c r="AA802" s="114"/>
      <c r="AB802" s="114"/>
      <c r="AC802" s="114"/>
      <c r="AD802" s="114"/>
      <c r="AE802" s="114"/>
      <c r="AF802" s="114"/>
      <c r="AG802" s="114"/>
      <c r="AH802" s="114"/>
      <c r="AI802" s="114"/>
      <c r="AJ802" s="114"/>
      <c r="AK802" s="114"/>
      <c r="AL802" s="114"/>
      <c r="AM802" s="114"/>
      <c r="AN802" s="114"/>
      <c r="AO802" s="114"/>
      <c r="AP802" s="114"/>
    </row>
    <row r="803" spans="1:42" ht="12.75" customHeight="1" x14ac:dyDescent="0.2">
      <c r="A803" s="114"/>
      <c r="B803" s="153"/>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c r="AA803" s="114"/>
      <c r="AB803" s="114"/>
      <c r="AC803" s="114"/>
      <c r="AD803" s="114"/>
      <c r="AE803" s="114"/>
      <c r="AF803" s="114"/>
      <c r="AG803" s="114"/>
      <c r="AH803" s="114"/>
      <c r="AI803" s="114"/>
      <c r="AJ803" s="114"/>
      <c r="AK803" s="114"/>
      <c r="AL803" s="114"/>
      <c r="AM803" s="114"/>
      <c r="AN803" s="114"/>
      <c r="AO803" s="114"/>
      <c r="AP803" s="114"/>
    </row>
    <row r="804" spans="1:42" ht="12.75" customHeight="1" x14ac:dyDescent="0.2">
      <c r="A804" s="114"/>
      <c r="B804" s="153"/>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c r="AA804" s="114"/>
      <c r="AB804" s="114"/>
      <c r="AC804" s="114"/>
      <c r="AD804" s="114"/>
      <c r="AE804" s="114"/>
      <c r="AF804" s="114"/>
      <c r="AG804" s="114"/>
      <c r="AH804" s="114"/>
      <c r="AI804" s="114"/>
      <c r="AJ804" s="114"/>
      <c r="AK804" s="114"/>
      <c r="AL804" s="114"/>
      <c r="AM804" s="114"/>
      <c r="AN804" s="114"/>
      <c r="AO804" s="114"/>
      <c r="AP804" s="114"/>
    </row>
    <row r="805" spans="1:42" ht="12.75" customHeight="1" x14ac:dyDescent="0.2">
      <c r="A805" s="114"/>
      <c r="B805" s="153"/>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c r="AA805" s="114"/>
      <c r="AB805" s="114"/>
      <c r="AC805" s="114"/>
      <c r="AD805" s="114"/>
      <c r="AE805" s="114"/>
      <c r="AF805" s="114"/>
      <c r="AG805" s="114"/>
      <c r="AH805" s="114"/>
      <c r="AI805" s="114"/>
      <c r="AJ805" s="114"/>
      <c r="AK805" s="114"/>
      <c r="AL805" s="114"/>
      <c r="AM805" s="114"/>
      <c r="AN805" s="114"/>
      <c r="AO805" s="114"/>
      <c r="AP805" s="114"/>
    </row>
    <row r="806" spans="1:42" ht="12.75" customHeight="1" x14ac:dyDescent="0.2">
      <c r="A806" s="114"/>
      <c r="B806" s="153"/>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c r="AA806" s="114"/>
      <c r="AB806" s="114"/>
      <c r="AC806" s="114"/>
      <c r="AD806" s="114"/>
      <c r="AE806" s="114"/>
      <c r="AF806" s="114"/>
      <c r="AG806" s="114"/>
      <c r="AH806" s="114"/>
      <c r="AI806" s="114"/>
      <c r="AJ806" s="114"/>
      <c r="AK806" s="114"/>
      <c r="AL806" s="114"/>
      <c r="AM806" s="114"/>
      <c r="AN806" s="114"/>
      <c r="AO806" s="114"/>
      <c r="AP806" s="114"/>
    </row>
    <row r="807" spans="1:42" ht="12.75" customHeight="1" x14ac:dyDescent="0.2">
      <c r="A807" s="114"/>
      <c r="B807" s="153"/>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c r="AA807" s="114"/>
      <c r="AB807" s="114"/>
      <c r="AC807" s="114"/>
      <c r="AD807" s="114"/>
      <c r="AE807" s="114"/>
      <c r="AF807" s="114"/>
      <c r="AG807" s="114"/>
      <c r="AH807" s="114"/>
      <c r="AI807" s="114"/>
      <c r="AJ807" s="114"/>
      <c r="AK807" s="114"/>
      <c r="AL807" s="114"/>
      <c r="AM807" s="114"/>
      <c r="AN807" s="114"/>
      <c r="AO807" s="114"/>
      <c r="AP807" s="114"/>
    </row>
    <row r="808" spans="1:42" ht="12.75" customHeight="1" x14ac:dyDescent="0.2">
      <c r="A808" s="114"/>
      <c r="B808" s="153"/>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c r="AA808" s="114"/>
      <c r="AB808" s="114"/>
      <c r="AC808" s="114"/>
      <c r="AD808" s="114"/>
      <c r="AE808" s="114"/>
      <c r="AF808" s="114"/>
      <c r="AG808" s="114"/>
      <c r="AH808" s="114"/>
      <c r="AI808" s="114"/>
      <c r="AJ808" s="114"/>
      <c r="AK808" s="114"/>
      <c r="AL808" s="114"/>
      <c r="AM808" s="114"/>
      <c r="AN808" s="114"/>
      <c r="AO808" s="114"/>
      <c r="AP808" s="114"/>
    </row>
    <row r="809" spans="1:42" ht="12.75" customHeight="1" x14ac:dyDescent="0.2">
      <c r="A809" s="114"/>
      <c r="B809" s="153"/>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c r="AA809" s="114"/>
      <c r="AB809" s="114"/>
      <c r="AC809" s="114"/>
      <c r="AD809" s="114"/>
      <c r="AE809" s="114"/>
      <c r="AF809" s="114"/>
      <c r="AG809" s="114"/>
      <c r="AH809" s="114"/>
      <c r="AI809" s="114"/>
      <c r="AJ809" s="114"/>
      <c r="AK809" s="114"/>
      <c r="AL809" s="114"/>
      <c r="AM809" s="114"/>
      <c r="AN809" s="114"/>
      <c r="AO809" s="114"/>
      <c r="AP809" s="114"/>
    </row>
    <row r="810" spans="1:42" ht="12.75" customHeight="1" x14ac:dyDescent="0.2">
      <c r="A810" s="114"/>
      <c r="B810" s="153"/>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c r="AA810" s="114"/>
      <c r="AB810" s="114"/>
      <c r="AC810" s="114"/>
      <c r="AD810" s="114"/>
      <c r="AE810" s="114"/>
      <c r="AF810" s="114"/>
      <c r="AG810" s="114"/>
      <c r="AH810" s="114"/>
      <c r="AI810" s="114"/>
      <c r="AJ810" s="114"/>
      <c r="AK810" s="114"/>
      <c r="AL810" s="114"/>
      <c r="AM810" s="114"/>
      <c r="AN810" s="114"/>
      <c r="AO810" s="114"/>
      <c r="AP810" s="114"/>
    </row>
    <row r="811" spans="1:42" ht="12.75" customHeight="1" x14ac:dyDescent="0.2">
      <c r="A811" s="114"/>
      <c r="B811" s="153"/>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c r="AA811" s="114"/>
      <c r="AB811" s="114"/>
      <c r="AC811" s="114"/>
      <c r="AD811" s="114"/>
      <c r="AE811" s="114"/>
      <c r="AF811" s="114"/>
      <c r="AG811" s="114"/>
      <c r="AH811" s="114"/>
      <c r="AI811" s="114"/>
      <c r="AJ811" s="114"/>
      <c r="AK811" s="114"/>
      <c r="AL811" s="114"/>
      <c r="AM811" s="114"/>
      <c r="AN811" s="114"/>
      <c r="AO811" s="114"/>
      <c r="AP811" s="114"/>
    </row>
    <row r="812" spans="1:42" ht="12.75" customHeight="1" x14ac:dyDescent="0.2">
      <c r="A812" s="114"/>
      <c r="B812" s="153"/>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c r="AA812" s="114"/>
      <c r="AB812" s="114"/>
      <c r="AC812" s="114"/>
      <c r="AD812" s="114"/>
      <c r="AE812" s="114"/>
      <c r="AF812" s="114"/>
      <c r="AG812" s="114"/>
      <c r="AH812" s="114"/>
      <c r="AI812" s="114"/>
      <c r="AJ812" s="114"/>
      <c r="AK812" s="114"/>
      <c r="AL812" s="114"/>
      <c r="AM812" s="114"/>
      <c r="AN812" s="114"/>
      <c r="AO812" s="114"/>
      <c r="AP812" s="114"/>
    </row>
    <row r="813" spans="1:42" ht="12.75" customHeight="1" x14ac:dyDescent="0.2">
      <c r="A813" s="114"/>
      <c r="B813" s="153"/>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c r="AA813" s="114"/>
      <c r="AB813" s="114"/>
      <c r="AC813" s="114"/>
      <c r="AD813" s="114"/>
      <c r="AE813" s="114"/>
      <c r="AF813" s="114"/>
      <c r="AG813" s="114"/>
      <c r="AH813" s="114"/>
      <c r="AI813" s="114"/>
      <c r="AJ813" s="114"/>
      <c r="AK813" s="114"/>
      <c r="AL813" s="114"/>
      <c r="AM813" s="114"/>
      <c r="AN813" s="114"/>
      <c r="AO813" s="114"/>
      <c r="AP813" s="114"/>
    </row>
    <row r="814" spans="1:42" ht="12.75" customHeight="1" x14ac:dyDescent="0.2">
      <c r="A814" s="114"/>
      <c r="B814" s="153"/>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c r="AA814" s="114"/>
      <c r="AB814" s="114"/>
      <c r="AC814" s="114"/>
      <c r="AD814" s="114"/>
      <c r="AE814" s="114"/>
      <c r="AF814" s="114"/>
      <c r="AG814" s="114"/>
      <c r="AH814" s="114"/>
      <c r="AI814" s="114"/>
      <c r="AJ814" s="114"/>
      <c r="AK814" s="114"/>
      <c r="AL814" s="114"/>
      <c r="AM814" s="114"/>
      <c r="AN814" s="114"/>
      <c r="AO814" s="114"/>
      <c r="AP814" s="114"/>
    </row>
    <row r="815" spans="1:42" ht="12.75" customHeight="1" x14ac:dyDescent="0.2">
      <c r="A815" s="114"/>
      <c r="B815" s="153"/>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c r="AA815" s="114"/>
      <c r="AB815" s="114"/>
      <c r="AC815" s="114"/>
      <c r="AD815" s="114"/>
      <c r="AE815" s="114"/>
      <c r="AF815" s="114"/>
      <c r="AG815" s="114"/>
      <c r="AH815" s="114"/>
      <c r="AI815" s="114"/>
      <c r="AJ815" s="114"/>
      <c r="AK815" s="114"/>
      <c r="AL815" s="114"/>
      <c r="AM815" s="114"/>
      <c r="AN815" s="114"/>
      <c r="AO815" s="114"/>
      <c r="AP815" s="114"/>
    </row>
    <row r="816" spans="1:42" ht="12.75" customHeight="1" x14ac:dyDescent="0.2">
      <c r="A816" s="114"/>
      <c r="B816" s="153"/>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c r="AA816" s="114"/>
      <c r="AB816" s="114"/>
      <c r="AC816" s="114"/>
      <c r="AD816" s="114"/>
      <c r="AE816" s="114"/>
      <c r="AF816" s="114"/>
      <c r="AG816" s="114"/>
      <c r="AH816" s="114"/>
      <c r="AI816" s="114"/>
      <c r="AJ816" s="114"/>
      <c r="AK816" s="114"/>
      <c r="AL816" s="114"/>
      <c r="AM816" s="114"/>
      <c r="AN816" s="114"/>
      <c r="AO816" s="114"/>
      <c r="AP816" s="114"/>
    </row>
    <row r="817" spans="1:42" ht="12.75" customHeight="1" x14ac:dyDescent="0.2">
      <c r="A817" s="114"/>
      <c r="B817" s="153"/>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c r="AA817" s="114"/>
      <c r="AB817" s="114"/>
      <c r="AC817" s="114"/>
      <c r="AD817" s="114"/>
      <c r="AE817" s="114"/>
      <c r="AF817" s="114"/>
      <c r="AG817" s="114"/>
      <c r="AH817" s="114"/>
      <c r="AI817" s="114"/>
      <c r="AJ817" s="114"/>
      <c r="AK817" s="114"/>
      <c r="AL817" s="114"/>
      <c r="AM817" s="114"/>
      <c r="AN817" s="114"/>
      <c r="AO817" s="114"/>
      <c r="AP817" s="114"/>
    </row>
    <row r="818" spans="1:42" ht="12.75" customHeight="1" x14ac:dyDescent="0.2">
      <c r="A818" s="114"/>
      <c r="B818" s="153"/>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c r="AA818" s="114"/>
      <c r="AB818" s="114"/>
      <c r="AC818" s="114"/>
      <c r="AD818" s="114"/>
      <c r="AE818" s="114"/>
      <c r="AF818" s="114"/>
      <c r="AG818" s="114"/>
      <c r="AH818" s="114"/>
      <c r="AI818" s="114"/>
      <c r="AJ818" s="114"/>
      <c r="AK818" s="114"/>
      <c r="AL818" s="114"/>
      <c r="AM818" s="114"/>
      <c r="AN818" s="114"/>
      <c r="AO818" s="114"/>
      <c r="AP818" s="114"/>
    </row>
    <row r="819" spans="1:42" ht="12.75" customHeight="1" x14ac:dyDescent="0.2">
      <c r="A819" s="114"/>
      <c r="B819" s="153"/>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c r="AA819" s="114"/>
      <c r="AB819" s="114"/>
      <c r="AC819" s="114"/>
      <c r="AD819" s="114"/>
      <c r="AE819" s="114"/>
      <c r="AF819" s="114"/>
      <c r="AG819" s="114"/>
      <c r="AH819" s="114"/>
      <c r="AI819" s="114"/>
      <c r="AJ819" s="114"/>
      <c r="AK819" s="114"/>
      <c r="AL819" s="114"/>
      <c r="AM819" s="114"/>
      <c r="AN819" s="114"/>
      <c r="AO819" s="114"/>
      <c r="AP819" s="114"/>
    </row>
    <row r="820" spans="1:42" ht="12.75" customHeight="1" x14ac:dyDescent="0.2">
      <c r="A820" s="114"/>
      <c r="B820" s="153"/>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c r="AA820" s="114"/>
      <c r="AB820" s="114"/>
      <c r="AC820" s="114"/>
      <c r="AD820" s="114"/>
      <c r="AE820" s="114"/>
      <c r="AF820" s="114"/>
      <c r="AG820" s="114"/>
      <c r="AH820" s="114"/>
      <c r="AI820" s="114"/>
      <c r="AJ820" s="114"/>
      <c r="AK820" s="114"/>
      <c r="AL820" s="114"/>
      <c r="AM820" s="114"/>
      <c r="AN820" s="114"/>
      <c r="AO820" s="114"/>
      <c r="AP820" s="114"/>
    </row>
    <row r="821" spans="1:42" ht="12.75" customHeight="1" x14ac:dyDescent="0.2">
      <c r="A821" s="114"/>
      <c r="B821" s="153"/>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c r="AA821" s="114"/>
      <c r="AB821" s="114"/>
      <c r="AC821" s="114"/>
      <c r="AD821" s="114"/>
      <c r="AE821" s="114"/>
      <c r="AF821" s="114"/>
      <c r="AG821" s="114"/>
      <c r="AH821" s="114"/>
      <c r="AI821" s="114"/>
      <c r="AJ821" s="114"/>
      <c r="AK821" s="114"/>
      <c r="AL821" s="114"/>
      <c r="AM821" s="114"/>
      <c r="AN821" s="114"/>
      <c r="AO821" s="114"/>
      <c r="AP821" s="114"/>
    </row>
    <row r="822" spans="1:42" ht="12.75" customHeight="1" x14ac:dyDescent="0.2">
      <c r="A822" s="114"/>
      <c r="B822" s="153"/>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c r="AA822" s="114"/>
      <c r="AB822" s="114"/>
      <c r="AC822" s="114"/>
      <c r="AD822" s="114"/>
      <c r="AE822" s="114"/>
      <c r="AF822" s="114"/>
      <c r="AG822" s="114"/>
      <c r="AH822" s="114"/>
      <c r="AI822" s="114"/>
      <c r="AJ822" s="114"/>
      <c r="AK822" s="114"/>
      <c r="AL822" s="114"/>
      <c r="AM822" s="114"/>
      <c r="AN822" s="114"/>
      <c r="AO822" s="114"/>
      <c r="AP822" s="114"/>
    </row>
    <row r="823" spans="1:42" ht="12.75" customHeight="1" x14ac:dyDescent="0.2">
      <c r="A823" s="114"/>
      <c r="B823" s="153"/>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c r="AA823" s="114"/>
      <c r="AB823" s="114"/>
      <c r="AC823" s="114"/>
      <c r="AD823" s="114"/>
      <c r="AE823" s="114"/>
      <c r="AF823" s="114"/>
      <c r="AG823" s="114"/>
      <c r="AH823" s="114"/>
      <c r="AI823" s="114"/>
      <c r="AJ823" s="114"/>
      <c r="AK823" s="114"/>
      <c r="AL823" s="114"/>
      <c r="AM823" s="114"/>
      <c r="AN823" s="114"/>
      <c r="AO823" s="114"/>
      <c r="AP823" s="114"/>
    </row>
    <row r="824" spans="1:42" ht="12.75" customHeight="1" x14ac:dyDescent="0.2">
      <c r="A824" s="114"/>
      <c r="B824" s="153"/>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c r="AA824" s="114"/>
      <c r="AB824" s="114"/>
      <c r="AC824" s="114"/>
      <c r="AD824" s="114"/>
      <c r="AE824" s="114"/>
      <c r="AF824" s="114"/>
      <c r="AG824" s="114"/>
      <c r="AH824" s="114"/>
      <c r="AI824" s="114"/>
      <c r="AJ824" s="114"/>
      <c r="AK824" s="114"/>
      <c r="AL824" s="114"/>
      <c r="AM824" s="114"/>
      <c r="AN824" s="114"/>
      <c r="AO824" s="114"/>
      <c r="AP824" s="114"/>
    </row>
    <row r="825" spans="1:42" ht="12.75" customHeight="1" x14ac:dyDescent="0.2">
      <c r="A825" s="114"/>
      <c r="B825" s="153"/>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c r="AA825" s="114"/>
      <c r="AB825" s="114"/>
      <c r="AC825" s="114"/>
      <c r="AD825" s="114"/>
      <c r="AE825" s="114"/>
      <c r="AF825" s="114"/>
      <c r="AG825" s="114"/>
      <c r="AH825" s="114"/>
      <c r="AI825" s="114"/>
      <c r="AJ825" s="114"/>
      <c r="AK825" s="114"/>
      <c r="AL825" s="114"/>
      <c r="AM825" s="114"/>
      <c r="AN825" s="114"/>
      <c r="AO825" s="114"/>
      <c r="AP825" s="114"/>
    </row>
    <row r="826" spans="1:42" ht="12.75" customHeight="1" x14ac:dyDescent="0.2">
      <c r="A826" s="114"/>
      <c r="B826" s="153"/>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c r="AA826" s="114"/>
      <c r="AB826" s="114"/>
      <c r="AC826" s="114"/>
      <c r="AD826" s="114"/>
      <c r="AE826" s="114"/>
      <c r="AF826" s="114"/>
      <c r="AG826" s="114"/>
      <c r="AH826" s="114"/>
      <c r="AI826" s="114"/>
      <c r="AJ826" s="114"/>
      <c r="AK826" s="114"/>
      <c r="AL826" s="114"/>
      <c r="AM826" s="114"/>
      <c r="AN826" s="114"/>
      <c r="AO826" s="114"/>
      <c r="AP826" s="114"/>
    </row>
    <row r="827" spans="1:42" ht="12.75" customHeight="1" x14ac:dyDescent="0.2">
      <c r="A827" s="114"/>
      <c r="B827" s="153"/>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c r="AA827" s="114"/>
      <c r="AB827" s="114"/>
      <c r="AC827" s="114"/>
      <c r="AD827" s="114"/>
      <c r="AE827" s="114"/>
      <c r="AF827" s="114"/>
      <c r="AG827" s="114"/>
      <c r="AH827" s="114"/>
      <c r="AI827" s="114"/>
      <c r="AJ827" s="114"/>
      <c r="AK827" s="114"/>
      <c r="AL827" s="114"/>
      <c r="AM827" s="114"/>
      <c r="AN827" s="114"/>
      <c r="AO827" s="114"/>
      <c r="AP827" s="114"/>
    </row>
    <row r="828" spans="1:42" ht="12.75" customHeight="1" x14ac:dyDescent="0.2">
      <c r="A828" s="114"/>
      <c r="B828" s="153"/>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c r="AA828" s="114"/>
      <c r="AB828" s="114"/>
      <c r="AC828" s="114"/>
      <c r="AD828" s="114"/>
      <c r="AE828" s="114"/>
      <c r="AF828" s="114"/>
      <c r="AG828" s="114"/>
      <c r="AH828" s="114"/>
      <c r="AI828" s="114"/>
      <c r="AJ828" s="114"/>
      <c r="AK828" s="114"/>
      <c r="AL828" s="114"/>
      <c r="AM828" s="114"/>
      <c r="AN828" s="114"/>
      <c r="AO828" s="114"/>
      <c r="AP828" s="114"/>
    </row>
    <row r="829" spans="1:42" ht="12.75" customHeight="1" x14ac:dyDescent="0.2">
      <c r="A829" s="114"/>
      <c r="B829" s="153"/>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c r="AA829" s="114"/>
      <c r="AB829" s="114"/>
      <c r="AC829" s="114"/>
      <c r="AD829" s="114"/>
      <c r="AE829" s="114"/>
      <c r="AF829" s="114"/>
      <c r="AG829" s="114"/>
      <c r="AH829" s="114"/>
      <c r="AI829" s="114"/>
      <c r="AJ829" s="114"/>
      <c r="AK829" s="114"/>
      <c r="AL829" s="114"/>
      <c r="AM829" s="114"/>
      <c r="AN829" s="114"/>
      <c r="AO829" s="114"/>
      <c r="AP829" s="114"/>
    </row>
    <row r="830" spans="1:42" ht="12.75" customHeight="1" x14ac:dyDescent="0.2">
      <c r="A830" s="114"/>
      <c r="B830" s="153"/>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c r="AA830" s="114"/>
      <c r="AB830" s="114"/>
      <c r="AC830" s="114"/>
      <c r="AD830" s="114"/>
      <c r="AE830" s="114"/>
      <c r="AF830" s="114"/>
      <c r="AG830" s="114"/>
      <c r="AH830" s="114"/>
      <c r="AI830" s="114"/>
      <c r="AJ830" s="114"/>
      <c r="AK830" s="114"/>
      <c r="AL830" s="114"/>
      <c r="AM830" s="114"/>
      <c r="AN830" s="114"/>
      <c r="AO830" s="114"/>
      <c r="AP830" s="114"/>
    </row>
    <row r="831" spans="1:42" ht="12.75" customHeight="1" x14ac:dyDescent="0.2">
      <c r="A831" s="114"/>
      <c r="B831" s="153"/>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c r="AA831" s="114"/>
      <c r="AB831" s="114"/>
      <c r="AC831" s="114"/>
      <c r="AD831" s="114"/>
      <c r="AE831" s="114"/>
      <c r="AF831" s="114"/>
      <c r="AG831" s="114"/>
      <c r="AH831" s="114"/>
      <c r="AI831" s="114"/>
      <c r="AJ831" s="114"/>
      <c r="AK831" s="114"/>
      <c r="AL831" s="114"/>
      <c r="AM831" s="114"/>
      <c r="AN831" s="114"/>
      <c r="AO831" s="114"/>
      <c r="AP831" s="114"/>
    </row>
    <row r="832" spans="1:42" ht="12.75" customHeight="1" x14ac:dyDescent="0.2">
      <c r="A832" s="114"/>
      <c r="B832" s="153"/>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c r="AA832" s="114"/>
      <c r="AB832" s="114"/>
      <c r="AC832" s="114"/>
      <c r="AD832" s="114"/>
      <c r="AE832" s="114"/>
      <c r="AF832" s="114"/>
      <c r="AG832" s="114"/>
      <c r="AH832" s="114"/>
      <c r="AI832" s="114"/>
      <c r="AJ832" s="114"/>
      <c r="AK832" s="114"/>
      <c r="AL832" s="114"/>
      <c r="AM832" s="114"/>
      <c r="AN832" s="114"/>
      <c r="AO832" s="114"/>
      <c r="AP832" s="114"/>
    </row>
    <row r="833" spans="1:42" ht="12.75" customHeight="1" x14ac:dyDescent="0.2">
      <c r="A833" s="114"/>
      <c r="B833" s="153"/>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c r="AA833" s="114"/>
      <c r="AB833" s="114"/>
      <c r="AC833" s="114"/>
      <c r="AD833" s="114"/>
      <c r="AE833" s="114"/>
      <c r="AF833" s="114"/>
      <c r="AG833" s="114"/>
      <c r="AH833" s="114"/>
      <c r="AI833" s="114"/>
      <c r="AJ833" s="114"/>
      <c r="AK833" s="114"/>
      <c r="AL833" s="114"/>
      <c r="AM833" s="114"/>
      <c r="AN833" s="114"/>
      <c r="AO833" s="114"/>
      <c r="AP833" s="114"/>
    </row>
    <row r="834" spans="1:42" ht="12.75" customHeight="1" x14ac:dyDescent="0.2">
      <c r="A834" s="114"/>
      <c r="B834" s="153"/>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c r="AA834" s="114"/>
      <c r="AB834" s="114"/>
      <c r="AC834" s="114"/>
      <c r="AD834" s="114"/>
      <c r="AE834" s="114"/>
      <c r="AF834" s="114"/>
      <c r="AG834" s="114"/>
      <c r="AH834" s="114"/>
      <c r="AI834" s="114"/>
      <c r="AJ834" s="114"/>
      <c r="AK834" s="114"/>
      <c r="AL834" s="114"/>
      <c r="AM834" s="114"/>
      <c r="AN834" s="114"/>
      <c r="AO834" s="114"/>
      <c r="AP834" s="114"/>
    </row>
    <row r="835" spans="1:42" ht="12.75" customHeight="1" x14ac:dyDescent="0.2">
      <c r="A835" s="114"/>
      <c r="B835" s="153"/>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c r="AA835" s="114"/>
      <c r="AB835" s="114"/>
      <c r="AC835" s="114"/>
      <c r="AD835" s="114"/>
      <c r="AE835" s="114"/>
      <c r="AF835" s="114"/>
      <c r="AG835" s="114"/>
      <c r="AH835" s="114"/>
      <c r="AI835" s="114"/>
      <c r="AJ835" s="114"/>
      <c r="AK835" s="114"/>
      <c r="AL835" s="114"/>
      <c r="AM835" s="114"/>
      <c r="AN835" s="114"/>
      <c r="AO835" s="114"/>
      <c r="AP835" s="114"/>
    </row>
    <row r="836" spans="1:42" ht="12.75" customHeight="1" x14ac:dyDescent="0.2">
      <c r="A836" s="114"/>
      <c r="B836" s="153"/>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c r="AA836" s="114"/>
      <c r="AB836" s="114"/>
      <c r="AC836" s="114"/>
      <c r="AD836" s="114"/>
      <c r="AE836" s="114"/>
      <c r="AF836" s="114"/>
      <c r="AG836" s="114"/>
      <c r="AH836" s="114"/>
      <c r="AI836" s="114"/>
      <c r="AJ836" s="114"/>
      <c r="AK836" s="114"/>
      <c r="AL836" s="114"/>
      <c r="AM836" s="114"/>
      <c r="AN836" s="114"/>
      <c r="AO836" s="114"/>
      <c r="AP836" s="114"/>
    </row>
    <row r="837" spans="1:42" ht="12.75" customHeight="1" x14ac:dyDescent="0.2">
      <c r="A837" s="114"/>
      <c r="B837" s="153"/>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c r="AA837" s="114"/>
      <c r="AB837" s="114"/>
      <c r="AC837" s="114"/>
      <c r="AD837" s="114"/>
      <c r="AE837" s="114"/>
      <c r="AF837" s="114"/>
      <c r="AG837" s="114"/>
      <c r="AH837" s="114"/>
      <c r="AI837" s="114"/>
      <c r="AJ837" s="114"/>
      <c r="AK837" s="114"/>
      <c r="AL837" s="114"/>
      <c r="AM837" s="114"/>
      <c r="AN837" s="114"/>
      <c r="AO837" s="114"/>
      <c r="AP837" s="114"/>
    </row>
    <row r="838" spans="1:42" ht="12.75" customHeight="1" x14ac:dyDescent="0.2">
      <c r="A838" s="114"/>
      <c r="B838" s="153"/>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c r="AA838" s="114"/>
      <c r="AB838" s="114"/>
      <c r="AC838" s="114"/>
      <c r="AD838" s="114"/>
      <c r="AE838" s="114"/>
      <c r="AF838" s="114"/>
      <c r="AG838" s="114"/>
      <c r="AH838" s="114"/>
      <c r="AI838" s="114"/>
      <c r="AJ838" s="114"/>
      <c r="AK838" s="114"/>
      <c r="AL838" s="114"/>
      <c r="AM838" s="114"/>
      <c r="AN838" s="114"/>
      <c r="AO838" s="114"/>
      <c r="AP838" s="114"/>
    </row>
    <row r="839" spans="1:42" ht="12.75" customHeight="1" x14ac:dyDescent="0.2">
      <c r="A839" s="114"/>
      <c r="B839" s="153"/>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c r="AA839" s="114"/>
      <c r="AB839" s="114"/>
      <c r="AC839" s="114"/>
      <c r="AD839" s="114"/>
      <c r="AE839" s="114"/>
      <c r="AF839" s="114"/>
      <c r="AG839" s="114"/>
      <c r="AH839" s="114"/>
      <c r="AI839" s="114"/>
      <c r="AJ839" s="114"/>
      <c r="AK839" s="114"/>
      <c r="AL839" s="114"/>
      <c r="AM839" s="114"/>
      <c r="AN839" s="114"/>
      <c r="AO839" s="114"/>
      <c r="AP839" s="114"/>
    </row>
    <row r="840" spans="1:42" ht="12.75" customHeight="1" x14ac:dyDescent="0.2">
      <c r="A840" s="114"/>
      <c r="B840" s="153"/>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c r="AA840" s="114"/>
      <c r="AB840" s="114"/>
      <c r="AC840" s="114"/>
      <c r="AD840" s="114"/>
      <c r="AE840" s="114"/>
      <c r="AF840" s="114"/>
      <c r="AG840" s="114"/>
      <c r="AH840" s="114"/>
      <c r="AI840" s="114"/>
      <c r="AJ840" s="114"/>
      <c r="AK840" s="114"/>
      <c r="AL840" s="114"/>
      <c r="AM840" s="114"/>
      <c r="AN840" s="114"/>
      <c r="AO840" s="114"/>
      <c r="AP840" s="114"/>
    </row>
    <row r="841" spans="1:42" ht="12.75" customHeight="1" x14ac:dyDescent="0.2">
      <c r="A841" s="114"/>
      <c r="B841" s="153"/>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c r="AA841" s="114"/>
      <c r="AB841" s="114"/>
      <c r="AC841" s="114"/>
      <c r="AD841" s="114"/>
      <c r="AE841" s="114"/>
      <c r="AF841" s="114"/>
      <c r="AG841" s="114"/>
      <c r="AH841" s="114"/>
      <c r="AI841" s="114"/>
      <c r="AJ841" s="114"/>
      <c r="AK841" s="114"/>
      <c r="AL841" s="114"/>
      <c r="AM841" s="114"/>
      <c r="AN841" s="114"/>
      <c r="AO841" s="114"/>
      <c r="AP841" s="114"/>
    </row>
    <row r="842" spans="1:42" ht="12.75" customHeight="1" x14ac:dyDescent="0.2">
      <c r="A842" s="114"/>
      <c r="B842" s="153"/>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c r="AA842" s="114"/>
      <c r="AB842" s="114"/>
      <c r="AC842" s="114"/>
      <c r="AD842" s="114"/>
      <c r="AE842" s="114"/>
      <c r="AF842" s="114"/>
      <c r="AG842" s="114"/>
      <c r="AH842" s="114"/>
      <c r="AI842" s="114"/>
      <c r="AJ842" s="114"/>
      <c r="AK842" s="114"/>
      <c r="AL842" s="114"/>
      <c r="AM842" s="114"/>
      <c r="AN842" s="114"/>
      <c r="AO842" s="114"/>
      <c r="AP842" s="114"/>
    </row>
    <row r="843" spans="1:42" ht="12.75" customHeight="1" x14ac:dyDescent="0.2">
      <c r="A843" s="114"/>
      <c r="B843" s="153"/>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c r="AA843" s="114"/>
      <c r="AB843" s="114"/>
      <c r="AC843" s="114"/>
      <c r="AD843" s="114"/>
      <c r="AE843" s="114"/>
      <c r="AF843" s="114"/>
      <c r="AG843" s="114"/>
      <c r="AH843" s="114"/>
      <c r="AI843" s="114"/>
      <c r="AJ843" s="114"/>
      <c r="AK843" s="114"/>
      <c r="AL843" s="114"/>
      <c r="AM843" s="114"/>
      <c r="AN843" s="114"/>
      <c r="AO843" s="114"/>
      <c r="AP843" s="114"/>
    </row>
    <row r="844" spans="1:42" ht="12.75" customHeight="1" x14ac:dyDescent="0.2">
      <c r="A844" s="114"/>
      <c r="B844" s="153"/>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c r="AA844" s="114"/>
      <c r="AB844" s="114"/>
      <c r="AC844" s="114"/>
      <c r="AD844" s="114"/>
      <c r="AE844" s="114"/>
      <c r="AF844" s="114"/>
      <c r="AG844" s="114"/>
      <c r="AH844" s="114"/>
      <c r="AI844" s="114"/>
      <c r="AJ844" s="114"/>
      <c r="AK844" s="114"/>
      <c r="AL844" s="114"/>
      <c r="AM844" s="114"/>
      <c r="AN844" s="114"/>
      <c r="AO844" s="114"/>
      <c r="AP844" s="114"/>
    </row>
    <row r="845" spans="1:42" ht="12.75" customHeight="1" x14ac:dyDescent="0.2">
      <c r="A845" s="114"/>
      <c r="B845" s="153"/>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c r="AA845" s="114"/>
      <c r="AB845" s="114"/>
      <c r="AC845" s="114"/>
      <c r="AD845" s="114"/>
      <c r="AE845" s="114"/>
      <c r="AF845" s="114"/>
      <c r="AG845" s="114"/>
      <c r="AH845" s="114"/>
      <c r="AI845" s="114"/>
      <c r="AJ845" s="114"/>
      <c r="AK845" s="114"/>
      <c r="AL845" s="114"/>
      <c r="AM845" s="114"/>
      <c r="AN845" s="114"/>
      <c r="AO845" s="114"/>
      <c r="AP845" s="114"/>
    </row>
    <row r="846" spans="1:42" ht="12.75" customHeight="1" x14ac:dyDescent="0.2">
      <c r="A846" s="114"/>
      <c r="B846" s="153"/>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c r="AA846" s="114"/>
      <c r="AB846" s="114"/>
      <c r="AC846" s="114"/>
      <c r="AD846" s="114"/>
      <c r="AE846" s="114"/>
      <c r="AF846" s="114"/>
      <c r="AG846" s="114"/>
      <c r="AH846" s="114"/>
      <c r="AI846" s="114"/>
      <c r="AJ846" s="114"/>
      <c r="AK846" s="114"/>
      <c r="AL846" s="114"/>
      <c r="AM846" s="114"/>
      <c r="AN846" s="114"/>
      <c r="AO846" s="114"/>
      <c r="AP846" s="114"/>
    </row>
    <row r="847" spans="1:42" ht="12.75" customHeight="1" x14ac:dyDescent="0.2">
      <c r="A847" s="114"/>
      <c r="B847" s="153"/>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c r="AA847" s="114"/>
      <c r="AB847" s="114"/>
      <c r="AC847" s="114"/>
      <c r="AD847" s="114"/>
      <c r="AE847" s="114"/>
      <c r="AF847" s="114"/>
      <c r="AG847" s="114"/>
      <c r="AH847" s="114"/>
      <c r="AI847" s="114"/>
      <c r="AJ847" s="114"/>
      <c r="AK847" s="114"/>
      <c r="AL847" s="114"/>
      <c r="AM847" s="114"/>
      <c r="AN847" s="114"/>
      <c r="AO847" s="114"/>
      <c r="AP847" s="114"/>
    </row>
    <row r="848" spans="1:42" ht="12.75" customHeight="1" x14ac:dyDescent="0.2">
      <c r="A848" s="114"/>
      <c r="B848" s="153"/>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c r="AA848" s="114"/>
      <c r="AB848" s="114"/>
      <c r="AC848" s="114"/>
      <c r="AD848" s="114"/>
      <c r="AE848" s="114"/>
      <c r="AF848" s="114"/>
      <c r="AG848" s="114"/>
      <c r="AH848" s="114"/>
      <c r="AI848" s="114"/>
      <c r="AJ848" s="114"/>
      <c r="AK848" s="114"/>
      <c r="AL848" s="114"/>
      <c r="AM848" s="114"/>
      <c r="AN848" s="114"/>
      <c r="AO848" s="114"/>
      <c r="AP848" s="114"/>
    </row>
    <row r="849" spans="1:42" ht="12.75" customHeight="1" x14ac:dyDescent="0.2">
      <c r="A849" s="114"/>
      <c r="B849" s="153"/>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c r="AA849" s="114"/>
      <c r="AB849" s="114"/>
      <c r="AC849" s="114"/>
      <c r="AD849" s="114"/>
      <c r="AE849" s="114"/>
      <c r="AF849" s="114"/>
      <c r="AG849" s="114"/>
      <c r="AH849" s="114"/>
      <c r="AI849" s="114"/>
      <c r="AJ849" s="114"/>
      <c r="AK849" s="114"/>
      <c r="AL849" s="114"/>
      <c r="AM849" s="114"/>
      <c r="AN849" s="114"/>
      <c r="AO849" s="114"/>
      <c r="AP849" s="114"/>
    </row>
    <row r="850" spans="1:42" ht="12.75" customHeight="1" x14ac:dyDescent="0.2">
      <c r="A850" s="114"/>
      <c r="B850" s="153"/>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c r="AA850" s="114"/>
      <c r="AB850" s="114"/>
      <c r="AC850" s="114"/>
      <c r="AD850" s="114"/>
      <c r="AE850" s="114"/>
      <c r="AF850" s="114"/>
      <c r="AG850" s="114"/>
      <c r="AH850" s="114"/>
      <c r="AI850" s="114"/>
      <c r="AJ850" s="114"/>
      <c r="AK850" s="114"/>
      <c r="AL850" s="114"/>
      <c r="AM850" s="114"/>
      <c r="AN850" s="114"/>
      <c r="AO850" s="114"/>
      <c r="AP850" s="114"/>
    </row>
    <row r="851" spans="1:42" ht="12.75" customHeight="1" x14ac:dyDescent="0.2">
      <c r="A851" s="114"/>
      <c r="B851" s="153"/>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c r="AA851" s="114"/>
      <c r="AB851" s="114"/>
      <c r="AC851" s="114"/>
      <c r="AD851" s="114"/>
      <c r="AE851" s="114"/>
      <c r="AF851" s="114"/>
      <c r="AG851" s="114"/>
      <c r="AH851" s="114"/>
      <c r="AI851" s="114"/>
      <c r="AJ851" s="114"/>
      <c r="AK851" s="114"/>
      <c r="AL851" s="114"/>
      <c r="AM851" s="114"/>
      <c r="AN851" s="114"/>
      <c r="AO851" s="114"/>
      <c r="AP851" s="114"/>
    </row>
    <row r="852" spans="1:42" ht="12.75" customHeight="1" x14ac:dyDescent="0.2">
      <c r="A852" s="114"/>
      <c r="B852" s="153"/>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c r="AA852" s="114"/>
      <c r="AB852" s="114"/>
      <c r="AC852" s="114"/>
      <c r="AD852" s="114"/>
      <c r="AE852" s="114"/>
      <c r="AF852" s="114"/>
      <c r="AG852" s="114"/>
      <c r="AH852" s="114"/>
      <c r="AI852" s="114"/>
      <c r="AJ852" s="114"/>
      <c r="AK852" s="114"/>
      <c r="AL852" s="114"/>
      <c r="AM852" s="114"/>
      <c r="AN852" s="114"/>
      <c r="AO852" s="114"/>
      <c r="AP852" s="114"/>
    </row>
    <row r="853" spans="1:42" ht="12.75" customHeight="1" x14ac:dyDescent="0.2">
      <c r="A853" s="114"/>
      <c r="B853" s="153"/>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c r="AA853" s="114"/>
      <c r="AB853" s="114"/>
      <c r="AC853" s="114"/>
      <c r="AD853" s="114"/>
      <c r="AE853" s="114"/>
      <c r="AF853" s="114"/>
      <c r="AG853" s="114"/>
      <c r="AH853" s="114"/>
      <c r="AI853" s="114"/>
      <c r="AJ853" s="114"/>
      <c r="AK853" s="114"/>
      <c r="AL853" s="114"/>
      <c r="AM853" s="114"/>
      <c r="AN853" s="114"/>
      <c r="AO853" s="114"/>
      <c r="AP853" s="114"/>
    </row>
    <row r="854" spans="1:42" ht="12.75" customHeight="1" x14ac:dyDescent="0.2">
      <c r="A854" s="114"/>
      <c r="B854" s="153"/>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c r="AA854" s="114"/>
      <c r="AB854" s="114"/>
      <c r="AC854" s="114"/>
      <c r="AD854" s="114"/>
      <c r="AE854" s="114"/>
      <c r="AF854" s="114"/>
      <c r="AG854" s="114"/>
      <c r="AH854" s="114"/>
      <c r="AI854" s="114"/>
      <c r="AJ854" s="114"/>
      <c r="AK854" s="114"/>
      <c r="AL854" s="114"/>
      <c r="AM854" s="114"/>
      <c r="AN854" s="114"/>
      <c r="AO854" s="114"/>
      <c r="AP854" s="114"/>
    </row>
    <row r="855" spans="1:42" ht="12.75" customHeight="1" x14ac:dyDescent="0.2">
      <c r="A855" s="114"/>
      <c r="B855" s="153"/>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c r="AA855" s="114"/>
      <c r="AB855" s="114"/>
      <c r="AC855" s="114"/>
      <c r="AD855" s="114"/>
      <c r="AE855" s="114"/>
      <c r="AF855" s="114"/>
      <c r="AG855" s="114"/>
      <c r="AH855" s="114"/>
      <c r="AI855" s="114"/>
      <c r="AJ855" s="114"/>
      <c r="AK855" s="114"/>
      <c r="AL855" s="114"/>
      <c r="AM855" s="114"/>
      <c r="AN855" s="114"/>
      <c r="AO855" s="114"/>
      <c r="AP855" s="114"/>
    </row>
    <row r="856" spans="1:42" ht="12.75" customHeight="1" x14ac:dyDescent="0.2">
      <c r="A856" s="114"/>
      <c r="B856" s="153"/>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c r="AA856" s="114"/>
      <c r="AB856" s="114"/>
      <c r="AC856" s="114"/>
      <c r="AD856" s="114"/>
      <c r="AE856" s="114"/>
      <c r="AF856" s="114"/>
      <c r="AG856" s="114"/>
      <c r="AH856" s="114"/>
      <c r="AI856" s="114"/>
      <c r="AJ856" s="114"/>
      <c r="AK856" s="114"/>
      <c r="AL856" s="114"/>
      <c r="AM856" s="114"/>
      <c r="AN856" s="114"/>
      <c r="AO856" s="114"/>
      <c r="AP856" s="114"/>
    </row>
    <row r="857" spans="1:42" ht="12.75" customHeight="1" x14ac:dyDescent="0.2">
      <c r="A857" s="114"/>
      <c r="B857" s="153"/>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c r="AA857" s="114"/>
      <c r="AB857" s="114"/>
      <c r="AC857" s="114"/>
      <c r="AD857" s="114"/>
      <c r="AE857" s="114"/>
      <c r="AF857" s="114"/>
      <c r="AG857" s="114"/>
      <c r="AH857" s="114"/>
      <c r="AI857" s="114"/>
      <c r="AJ857" s="114"/>
      <c r="AK857" s="114"/>
      <c r="AL857" s="114"/>
      <c r="AM857" s="114"/>
      <c r="AN857" s="114"/>
      <c r="AO857" s="114"/>
      <c r="AP857" s="114"/>
    </row>
    <row r="858" spans="1:42" ht="12.75" customHeight="1" x14ac:dyDescent="0.2">
      <c r="A858" s="114"/>
      <c r="B858" s="153"/>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c r="AA858" s="114"/>
      <c r="AB858" s="114"/>
      <c r="AC858" s="114"/>
      <c r="AD858" s="114"/>
      <c r="AE858" s="114"/>
      <c r="AF858" s="114"/>
      <c r="AG858" s="114"/>
      <c r="AH858" s="114"/>
      <c r="AI858" s="114"/>
      <c r="AJ858" s="114"/>
      <c r="AK858" s="114"/>
      <c r="AL858" s="114"/>
      <c r="AM858" s="114"/>
      <c r="AN858" s="114"/>
      <c r="AO858" s="114"/>
      <c r="AP858" s="114"/>
    </row>
    <row r="859" spans="1:42" ht="12.75" customHeight="1" x14ac:dyDescent="0.2">
      <c r="A859" s="114"/>
      <c r="B859" s="153"/>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c r="AA859" s="114"/>
      <c r="AB859" s="114"/>
      <c r="AC859" s="114"/>
      <c r="AD859" s="114"/>
      <c r="AE859" s="114"/>
      <c r="AF859" s="114"/>
      <c r="AG859" s="114"/>
      <c r="AH859" s="114"/>
      <c r="AI859" s="114"/>
      <c r="AJ859" s="114"/>
      <c r="AK859" s="114"/>
      <c r="AL859" s="114"/>
      <c r="AM859" s="114"/>
      <c r="AN859" s="114"/>
      <c r="AO859" s="114"/>
      <c r="AP859" s="114"/>
    </row>
    <row r="860" spans="1:42" ht="12.75" customHeight="1" x14ac:dyDescent="0.2">
      <c r="A860" s="114"/>
      <c r="B860" s="153"/>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c r="AA860" s="114"/>
      <c r="AB860" s="114"/>
      <c r="AC860" s="114"/>
      <c r="AD860" s="114"/>
      <c r="AE860" s="114"/>
      <c r="AF860" s="114"/>
      <c r="AG860" s="114"/>
      <c r="AH860" s="114"/>
      <c r="AI860" s="114"/>
      <c r="AJ860" s="114"/>
      <c r="AK860" s="114"/>
      <c r="AL860" s="114"/>
      <c r="AM860" s="114"/>
      <c r="AN860" s="114"/>
      <c r="AO860" s="114"/>
      <c r="AP860" s="114"/>
    </row>
    <row r="861" spans="1:42" ht="12.75" customHeight="1" x14ac:dyDescent="0.2">
      <c r="A861" s="114"/>
      <c r="B861" s="153"/>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c r="AA861" s="114"/>
      <c r="AB861" s="114"/>
      <c r="AC861" s="114"/>
      <c r="AD861" s="114"/>
      <c r="AE861" s="114"/>
      <c r="AF861" s="114"/>
      <c r="AG861" s="114"/>
      <c r="AH861" s="114"/>
      <c r="AI861" s="114"/>
      <c r="AJ861" s="114"/>
      <c r="AK861" s="114"/>
      <c r="AL861" s="114"/>
      <c r="AM861" s="114"/>
      <c r="AN861" s="114"/>
      <c r="AO861" s="114"/>
      <c r="AP861" s="114"/>
    </row>
    <row r="862" spans="1:42" ht="12.75" customHeight="1" x14ac:dyDescent="0.2">
      <c r="A862" s="114"/>
      <c r="B862" s="153"/>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c r="AA862" s="114"/>
      <c r="AB862" s="114"/>
      <c r="AC862" s="114"/>
      <c r="AD862" s="114"/>
      <c r="AE862" s="114"/>
      <c r="AF862" s="114"/>
      <c r="AG862" s="114"/>
      <c r="AH862" s="114"/>
      <c r="AI862" s="114"/>
      <c r="AJ862" s="114"/>
      <c r="AK862" s="114"/>
      <c r="AL862" s="114"/>
      <c r="AM862" s="114"/>
      <c r="AN862" s="114"/>
      <c r="AO862" s="114"/>
      <c r="AP862" s="114"/>
    </row>
    <row r="863" spans="1:42" ht="12.75" customHeight="1" x14ac:dyDescent="0.2">
      <c r="A863" s="114"/>
      <c r="B863" s="153"/>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c r="AA863" s="114"/>
      <c r="AB863" s="114"/>
      <c r="AC863" s="114"/>
      <c r="AD863" s="114"/>
      <c r="AE863" s="114"/>
      <c r="AF863" s="114"/>
      <c r="AG863" s="114"/>
      <c r="AH863" s="114"/>
      <c r="AI863" s="114"/>
      <c r="AJ863" s="114"/>
      <c r="AK863" s="114"/>
      <c r="AL863" s="114"/>
      <c r="AM863" s="114"/>
      <c r="AN863" s="114"/>
      <c r="AO863" s="114"/>
      <c r="AP863" s="114"/>
    </row>
    <row r="864" spans="1:42" ht="12.75" customHeight="1" x14ac:dyDescent="0.2">
      <c r="A864" s="114"/>
      <c r="B864" s="153"/>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c r="AA864" s="114"/>
      <c r="AB864" s="114"/>
      <c r="AC864" s="114"/>
      <c r="AD864" s="114"/>
      <c r="AE864" s="114"/>
      <c r="AF864" s="114"/>
      <c r="AG864" s="114"/>
      <c r="AH864" s="114"/>
      <c r="AI864" s="114"/>
      <c r="AJ864" s="114"/>
      <c r="AK864" s="114"/>
      <c r="AL864" s="114"/>
      <c r="AM864" s="114"/>
      <c r="AN864" s="114"/>
      <c r="AO864" s="114"/>
      <c r="AP864" s="114"/>
    </row>
    <row r="865" spans="1:42" ht="12.75" customHeight="1" x14ac:dyDescent="0.2">
      <c r="A865" s="114"/>
      <c r="B865" s="153"/>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c r="AA865" s="114"/>
      <c r="AB865" s="114"/>
      <c r="AC865" s="114"/>
      <c r="AD865" s="114"/>
      <c r="AE865" s="114"/>
      <c r="AF865" s="114"/>
      <c r="AG865" s="114"/>
      <c r="AH865" s="114"/>
      <c r="AI865" s="114"/>
      <c r="AJ865" s="114"/>
      <c r="AK865" s="114"/>
      <c r="AL865" s="114"/>
      <c r="AM865" s="114"/>
      <c r="AN865" s="114"/>
      <c r="AO865" s="114"/>
      <c r="AP865" s="114"/>
    </row>
    <row r="866" spans="1:42" ht="12.75" customHeight="1" x14ac:dyDescent="0.2">
      <c r="A866" s="114"/>
      <c r="B866" s="153"/>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c r="AA866" s="114"/>
      <c r="AB866" s="114"/>
      <c r="AC866" s="114"/>
      <c r="AD866" s="114"/>
      <c r="AE866" s="114"/>
      <c r="AF866" s="114"/>
      <c r="AG866" s="114"/>
      <c r="AH866" s="114"/>
      <c r="AI866" s="114"/>
      <c r="AJ866" s="114"/>
      <c r="AK866" s="114"/>
      <c r="AL866" s="114"/>
      <c r="AM866" s="114"/>
      <c r="AN866" s="114"/>
      <c r="AO866" s="114"/>
      <c r="AP866" s="114"/>
    </row>
    <row r="867" spans="1:42" ht="12.75" customHeight="1" x14ac:dyDescent="0.2">
      <c r="A867" s="114"/>
      <c r="B867" s="153"/>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c r="AA867" s="114"/>
      <c r="AB867" s="114"/>
      <c r="AC867" s="114"/>
      <c r="AD867" s="114"/>
      <c r="AE867" s="114"/>
      <c r="AF867" s="114"/>
      <c r="AG867" s="114"/>
      <c r="AH867" s="114"/>
      <c r="AI867" s="114"/>
      <c r="AJ867" s="114"/>
      <c r="AK867" s="114"/>
      <c r="AL867" s="114"/>
      <c r="AM867" s="114"/>
      <c r="AN867" s="114"/>
      <c r="AO867" s="114"/>
      <c r="AP867" s="114"/>
    </row>
    <row r="868" spans="1:42" ht="12.75" customHeight="1" x14ac:dyDescent="0.2">
      <c r="A868" s="114"/>
      <c r="B868" s="153"/>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c r="AA868" s="114"/>
      <c r="AB868" s="114"/>
      <c r="AC868" s="114"/>
      <c r="AD868" s="114"/>
      <c r="AE868" s="114"/>
      <c r="AF868" s="114"/>
      <c r="AG868" s="114"/>
      <c r="AH868" s="114"/>
      <c r="AI868" s="114"/>
      <c r="AJ868" s="114"/>
      <c r="AK868" s="114"/>
      <c r="AL868" s="114"/>
      <c r="AM868" s="114"/>
      <c r="AN868" s="114"/>
      <c r="AO868" s="114"/>
      <c r="AP868" s="114"/>
    </row>
    <row r="869" spans="1:42" ht="12.75" customHeight="1" x14ac:dyDescent="0.2">
      <c r="A869" s="114"/>
      <c r="B869" s="153"/>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c r="AA869" s="114"/>
      <c r="AB869" s="114"/>
      <c r="AC869" s="114"/>
      <c r="AD869" s="114"/>
      <c r="AE869" s="114"/>
      <c r="AF869" s="114"/>
      <c r="AG869" s="114"/>
      <c r="AH869" s="114"/>
      <c r="AI869" s="114"/>
      <c r="AJ869" s="114"/>
      <c r="AK869" s="114"/>
      <c r="AL869" s="114"/>
      <c r="AM869" s="114"/>
      <c r="AN869" s="114"/>
      <c r="AO869" s="114"/>
      <c r="AP869" s="114"/>
    </row>
    <row r="870" spans="1:42" ht="12.75" customHeight="1" x14ac:dyDescent="0.2">
      <c r="A870" s="114"/>
      <c r="B870" s="153"/>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c r="AA870" s="114"/>
      <c r="AB870" s="114"/>
      <c r="AC870" s="114"/>
      <c r="AD870" s="114"/>
      <c r="AE870" s="114"/>
      <c r="AF870" s="114"/>
      <c r="AG870" s="114"/>
      <c r="AH870" s="114"/>
      <c r="AI870" s="114"/>
      <c r="AJ870" s="114"/>
      <c r="AK870" s="114"/>
      <c r="AL870" s="114"/>
      <c r="AM870" s="114"/>
      <c r="AN870" s="114"/>
      <c r="AO870" s="114"/>
      <c r="AP870" s="114"/>
    </row>
    <row r="871" spans="1:42" ht="12.75" customHeight="1" x14ac:dyDescent="0.2">
      <c r="A871" s="114"/>
      <c r="B871" s="153"/>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c r="AA871" s="114"/>
      <c r="AB871" s="114"/>
      <c r="AC871" s="114"/>
      <c r="AD871" s="114"/>
      <c r="AE871" s="114"/>
      <c r="AF871" s="114"/>
      <c r="AG871" s="114"/>
      <c r="AH871" s="114"/>
      <c r="AI871" s="114"/>
      <c r="AJ871" s="114"/>
      <c r="AK871" s="114"/>
      <c r="AL871" s="114"/>
      <c r="AM871" s="114"/>
      <c r="AN871" s="114"/>
      <c r="AO871" s="114"/>
      <c r="AP871" s="114"/>
    </row>
    <row r="872" spans="1:42" ht="12.75" customHeight="1" x14ac:dyDescent="0.2">
      <c r="A872" s="114"/>
      <c r="B872" s="153"/>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c r="AA872" s="114"/>
      <c r="AB872" s="114"/>
      <c r="AC872" s="114"/>
      <c r="AD872" s="114"/>
      <c r="AE872" s="114"/>
      <c r="AF872" s="114"/>
      <c r="AG872" s="114"/>
      <c r="AH872" s="114"/>
      <c r="AI872" s="114"/>
      <c r="AJ872" s="114"/>
      <c r="AK872" s="114"/>
      <c r="AL872" s="114"/>
      <c r="AM872" s="114"/>
      <c r="AN872" s="114"/>
      <c r="AO872" s="114"/>
      <c r="AP872" s="114"/>
    </row>
    <row r="873" spans="1:42" ht="12.75" customHeight="1" x14ac:dyDescent="0.2">
      <c r="A873" s="114"/>
      <c r="B873" s="153"/>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c r="AA873" s="114"/>
      <c r="AB873" s="114"/>
      <c r="AC873" s="114"/>
      <c r="AD873" s="114"/>
      <c r="AE873" s="114"/>
      <c r="AF873" s="114"/>
      <c r="AG873" s="114"/>
      <c r="AH873" s="114"/>
      <c r="AI873" s="114"/>
      <c r="AJ873" s="114"/>
      <c r="AK873" s="114"/>
      <c r="AL873" s="114"/>
      <c r="AM873" s="114"/>
      <c r="AN873" s="114"/>
      <c r="AO873" s="114"/>
      <c r="AP873" s="114"/>
    </row>
    <row r="874" spans="1:42" ht="12.75" customHeight="1" x14ac:dyDescent="0.2">
      <c r="A874" s="114"/>
      <c r="B874" s="153"/>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c r="AA874" s="114"/>
      <c r="AB874" s="114"/>
      <c r="AC874" s="114"/>
      <c r="AD874" s="114"/>
      <c r="AE874" s="114"/>
      <c r="AF874" s="114"/>
      <c r="AG874" s="114"/>
      <c r="AH874" s="114"/>
      <c r="AI874" s="114"/>
      <c r="AJ874" s="114"/>
      <c r="AK874" s="114"/>
      <c r="AL874" s="114"/>
      <c r="AM874" s="114"/>
      <c r="AN874" s="114"/>
      <c r="AO874" s="114"/>
      <c r="AP874" s="114"/>
    </row>
    <row r="875" spans="1:42" ht="12.75" customHeight="1" x14ac:dyDescent="0.2">
      <c r="A875" s="114"/>
      <c r="B875" s="153"/>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c r="AA875" s="114"/>
      <c r="AB875" s="114"/>
      <c r="AC875" s="114"/>
      <c r="AD875" s="114"/>
      <c r="AE875" s="114"/>
      <c r="AF875" s="114"/>
      <c r="AG875" s="114"/>
      <c r="AH875" s="114"/>
      <c r="AI875" s="114"/>
      <c r="AJ875" s="114"/>
      <c r="AK875" s="114"/>
      <c r="AL875" s="114"/>
      <c r="AM875" s="114"/>
      <c r="AN875" s="114"/>
      <c r="AO875" s="114"/>
      <c r="AP875" s="114"/>
    </row>
    <row r="876" spans="1:42" ht="12.75" customHeight="1" x14ac:dyDescent="0.2">
      <c r="A876" s="114"/>
      <c r="B876" s="153"/>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c r="AA876" s="114"/>
      <c r="AB876" s="114"/>
      <c r="AC876" s="114"/>
      <c r="AD876" s="114"/>
      <c r="AE876" s="114"/>
      <c r="AF876" s="114"/>
      <c r="AG876" s="114"/>
      <c r="AH876" s="114"/>
      <c r="AI876" s="114"/>
      <c r="AJ876" s="114"/>
      <c r="AK876" s="114"/>
      <c r="AL876" s="114"/>
      <c r="AM876" s="114"/>
      <c r="AN876" s="114"/>
      <c r="AO876" s="114"/>
      <c r="AP876" s="114"/>
    </row>
    <row r="877" spans="1:42" ht="12.75" customHeight="1" x14ac:dyDescent="0.2">
      <c r="A877" s="114"/>
      <c r="B877" s="153"/>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c r="AA877" s="114"/>
      <c r="AB877" s="114"/>
      <c r="AC877" s="114"/>
      <c r="AD877" s="114"/>
      <c r="AE877" s="114"/>
      <c r="AF877" s="114"/>
      <c r="AG877" s="114"/>
      <c r="AH877" s="114"/>
      <c r="AI877" s="114"/>
      <c r="AJ877" s="114"/>
      <c r="AK877" s="114"/>
      <c r="AL877" s="114"/>
      <c r="AM877" s="114"/>
      <c r="AN877" s="114"/>
      <c r="AO877" s="114"/>
      <c r="AP877" s="114"/>
    </row>
    <row r="878" spans="1:42" ht="12.75" customHeight="1" x14ac:dyDescent="0.2">
      <c r="A878" s="114"/>
      <c r="B878" s="153"/>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c r="AA878" s="114"/>
      <c r="AB878" s="114"/>
      <c r="AC878" s="114"/>
      <c r="AD878" s="114"/>
      <c r="AE878" s="114"/>
      <c r="AF878" s="114"/>
      <c r="AG878" s="114"/>
      <c r="AH878" s="114"/>
      <c r="AI878" s="114"/>
      <c r="AJ878" s="114"/>
      <c r="AK878" s="114"/>
      <c r="AL878" s="114"/>
      <c r="AM878" s="114"/>
      <c r="AN878" s="114"/>
      <c r="AO878" s="114"/>
      <c r="AP878" s="114"/>
    </row>
    <row r="879" spans="1:42" ht="12.75" customHeight="1" x14ac:dyDescent="0.2">
      <c r="A879" s="114"/>
      <c r="B879" s="153"/>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c r="AA879" s="114"/>
      <c r="AB879" s="114"/>
      <c r="AC879" s="114"/>
      <c r="AD879" s="114"/>
      <c r="AE879" s="114"/>
      <c r="AF879" s="114"/>
      <c r="AG879" s="114"/>
      <c r="AH879" s="114"/>
      <c r="AI879" s="114"/>
      <c r="AJ879" s="114"/>
      <c r="AK879" s="114"/>
      <c r="AL879" s="114"/>
      <c r="AM879" s="114"/>
      <c r="AN879" s="114"/>
      <c r="AO879" s="114"/>
      <c r="AP879" s="114"/>
    </row>
    <row r="880" spans="1:42" ht="12.75" customHeight="1" x14ac:dyDescent="0.2">
      <c r="A880" s="114"/>
      <c r="B880" s="153"/>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c r="AA880" s="114"/>
      <c r="AB880" s="114"/>
      <c r="AC880" s="114"/>
      <c r="AD880" s="114"/>
      <c r="AE880" s="114"/>
      <c r="AF880" s="114"/>
      <c r="AG880" s="114"/>
      <c r="AH880" s="114"/>
      <c r="AI880" s="114"/>
      <c r="AJ880" s="114"/>
      <c r="AK880" s="114"/>
      <c r="AL880" s="114"/>
      <c r="AM880" s="114"/>
      <c r="AN880" s="114"/>
      <c r="AO880" s="114"/>
      <c r="AP880" s="114"/>
    </row>
    <row r="881" spans="1:42" ht="12.75" customHeight="1" x14ac:dyDescent="0.2">
      <c r="A881" s="114"/>
      <c r="B881" s="153"/>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c r="AA881" s="114"/>
      <c r="AB881" s="114"/>
      <c r="AC881" s="114"/>
      <c r="AD881" s="114"/>
      <c r="AE881" s="114"/>
      <c r="AF881" s="114"/>
      <c r="AG881" s="114"/>
      <c r="AH881" s="114"/>
      <c r="AI881" s="114"/>
      <c r="AJ881" s="114"/>
      <c r="AK881" s="114"/>
      <c r="AL881" s="114"/>
      <c r="AM881" s="114"/>
      <c r="AN881" s="114"/>
      <c r="AO881" s="114"/>
      <c r="AP881" s="114"/>
    </row>
    <row r="882" spans="1:42" ht="12.75" customHeight="1" x14ac:dyDescent="0.2">
      <c r="A882" s="114"/>
      <c r="B882" s="153"/>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c r="AA882" s="114"/>
      <c r="AB882" s="114"/>
      <c r="AC882" s="114"/>
      <c r="AD882" s="114"/>
      <c r="AE882" s="114"/>
      <c r="AF882" s="114"/>
      <c r="AG882" s="114"/>
      <c r="AH882" s="114"/>
      <c r="AI882" s="114"/>
      <c r="AJ882" s="114"/>
      <c r="AK882" s="114"/>
      <c r="AL882" s="114"/>
      <c r="AM882" s="114"/>
      <c r="AN882" s="114"/>
      <c r="AO882" s="114"/>
      <c r="AP882" s="114"/>
    </row>
    <row r="883" spans="1:42" ht="12.75" customHeight="1" x14ac:dyDescent="0.2">
      <c r="A883" s="114"/>
      <c r="B883" s="153"/>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c r="AA883" s="114"/>
      <c r="AB883" s="114"/>
      <c r="AC883" s="114"/>
      <c r="AD883" s="114"/>
      <c r="AE883" s="114"/>
      <c r="AF883" s="114"/>
      <c r="AG883" s="114"/>
      <c r="AH883" s="114"/>
      <c r="AI883" s="114"/>
      <c r="AJ883" s="114"/>
      <c r="AK883" s="114"/>
      <c r="AL883" s="114"/>
      <c r="AM883" s="114"/>
      <c r="AN883" s="114"/>
      <c r="AO883" s="114"/>
      <c r="AP883" s="114"/>
    </row>
    <row r="884" spans="1:42" ht="12.75" customHeight="1" x14ac:dyDescent="0.2">
      <c r="A884" s="114"/>
      <c r="B884" s="153"/>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c r="AA884" s="114"/>
      <c r="AB884" s="114"/>
      <c r="AC884" s="114"/>
      <c r="AD884" s="114"/>
      <c r="AE884" s="114"/>
      <c r="AF884" s="114"/>
      <c r="AG884" s="114"/>
      <c r="AH884" s="114"/>
      <c r="AI884" s="114"/>
      <c r="AJ884" s="114"/>
      <c r="AK884" s="114"/>
      <c r="AL884" s="114"/>
      <c r="AM884" s="114"/>
      <c r="AN884" s="114"/>
      <c r="AO884" s="114"/>
      <c r="AP884" s="114"/>
    </row>
    <row r="885" spans="1:42" ht="12.75" customHeight="1" x14ac:dyDescent="0.2">
      <c r="A885" s="114"/>
      <c r="B885" s="153"/>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c r="AA885" s="114"/>
      <c r="AB885" s="114"/>
      <c r="AC885" s="114"/>
      <c r="AD885" s="114"/>
      <c r="AE885" s="114"/>
      <c r="AF885" s="114"/>
      <c r="AG885" s="114"/>
      <c r="AH885" s="114"/>
      <c r="AI885" s="114"/>
      <c r="AJ885" s="114"/>
      <c r="AK885" s="114"/>
      <c r="AL885" s="114"/>
      <c r="AM885" s="114"/>
      <c r="AN885" s="114"/>
      <c r="AO885" s="114"/>
      <c r="AP885" s="114"/>
    </row>
    <row r="886" spans="1:42" ht="12.75" customHeight="1" x14ac:dyDescent="0.2">
      <c r="A886" s="114"/>
      <c r="B886" s="153"/>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c r="AA886" s="114"/>
      <c r="AB886" s="114"/>
      <c r="AC886" s="114"/>
      <c r="AD886" s="114"/>
      <c r="AE886" s="114"/>
      <c r="AF886" s="114"/>
      <c r="AG886" s="114"/>
      <c r="AH886" s="114"/>
      <c r="AI886" s="114"/>
      <c r="AJ886" s="114"/>
      <c r="AK886" s="114"/>
      <c r="AL886" s="114"/>
      <c r="AM886" s="114"/>
      <c r="AN886" s="114"/>
      <c r="AO886" s="114"/>
      <c r="AP886" s="114"/>
    </row>
    <row r="887" spans="1:42" ht="12.75" customHeight="1" x14ac:dyDescent="0.2">
      <c r="A887" s="114"/>
      <c r="B887" s="153"/>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c r="AA887" s="114"/>
      <c r="AB887" s="114"/>
      <c r="AC887" s="114"/>
      <c r="AD887" s="114"/>
      <c r="AE887" s="114"/>
      <c r="AF887" s="114"/>
      <c r="AG887" s="114"/>
      <c r="AH887" s="114"/>
      <c r="AI887" s="114"/>
      <c r="AJ887" s="114"/>
      <c r="AK887" s="114"/>
      <c r="AL887" s="114"/>
      <c r="AM887" s="114"/>
      <c r="AN887" s="114"/>
      <c r="AO887" s="114"/>
      <c r="AP887" s="114"/>
    </row>
    <row r="888" spans="1:42" ht="12.75" customHeight="1" x14ac:dyDescent="0.2">
      <c r="A888" s="114"/>
      <c r="B888" s="153"/>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c r="AA888" s="114"/>
      <c r="AB888" s="114"/>
      <c r="AC888" s="114"/>
      <c r="AD888" s="114"/>
      <c r="AE888" s="114"/>
      <c r="AF888" s="114"/>
      <c r="AG888" s="114"/>
      <c r="AH888" s="114"/>
      <c r="AI888" s="114"/>
      <c r="AJ888" s="114"/>
      <c r="AK888" s="114"/>
      <c r="AL888" s="114"/>
      <c r="AM888" s="114"/>
      <c r="AN888" s="114"/>
      <c r="AO888" s="114"/>
      <c r="AP888" s="114"/>
    </row>
    <row r="889" spans="1:42" ht="12.75" customHeight="1" x14ac:dyDescent="0.2">
      <c r="A889" s="114"/>
      <c r="B889" s="153"/>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c r="AA889" s="114"/>
      <c r="AB889" s="114"/>
      <c r="AC889" s="114"/>
      <c r="AD889" s="114"/>
      <c r="AE889" s="114"/>
      <c r="AF889" s="114"/>
      <c r="AG889" s="114"/>
      <c r="AH889" s="114"/>
      <c r="AI889" s="114"/>
      <c r="AJ889" s="114"/>
      <c r="AK889" s="114"/>
      <c r="AL889" s="114"/>
      <c r="AM889" s="114"/>
      <c r="AN889" s="114"/>
      <c r="AO889" s="114"/>
      <c r="AP889" s="114"/>
    </row>
    <row r="890" spans="1:42" ht="12.75" customHeight="1" x14ac:dyDescent="0.2">
      <c r="A890" s="114"/>
      <c r="B890" s="153"/>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c r="AA890" s="114"/>
      <c r="AB890" s="114"/>
      <c r="AC890" s="114"/>
      <c r="AD890" s="114"/>
      <c r="AE890" s="114"/>
      <c r="AF890" s="114"/>
      <c r="AG890" s="114"/>
      <c r="AH890" s="114"/>
      <c r="AI890" s="114"/>
      <c r="AJ890" s="114"/>
      <c r="AK890" s="114"/>
      <c r="AL890" s="114"/>
      <c r="AM890" s="114"/>
      <c r="AN890" s="114"/>
      <c r="AO890" s="114"/>
      <c r="AP890" s="114"/>
    </row>
    <row r="891" spans="1:42" ht="12.75" customHeight="1" x14ac:dyDescent="0.2">
      <c r="A891" s="114"/>
      <c r="B891" s="153"/>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c r="AA891" s="114"/>
      <c r="AB891" s="114"/>
      <c r="AC891" s="114"/>
      <c r="AD891" s="114"/>
      <c r="AE891" s="114"/>
      <c r="AF891" s="114"/>
      <c r="AG891" s="114"/>
      <c r="AH891" s="114"/>
      <c r="AI891" s="114"/>
      <c r="AJ891" s="114"/>
      <c r="AK891" s="114"/>
      <c r="AL891" s="114"/>
      <c r="AM891" s="114"/>
      <c r="AN891" s="114"/>
      <c r="AO891" s="114"/>
      <c r="AP891" s="114"/>
    </row>
    <row r="892" spans="1:42" ht="12.75" customHeight="1" x14ac:dyDescent="0.2">
      <c r="A892" s="114"/>
      <c r="B892" s="153"/>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c r="AA892" s="114"/>
      <c r="AB892" s="114"/>
      <c r="AC892" s="114"/>
      <c r="AD892" s="114"/>
      <c r="AE892" s="114"/>
      <c r="AF892" s="114"/>
      <c r="AG892" s="114"/>
      <c r="AH892" s="114"/>
      <c r="AI892" s="114"/>
      <c r="AJ892" s="114"/>
      <c r="AK892" s="114"/>
      <c r="AL892" s="114"/>
      <c r="AM892" s="114"/>
      <c r="AN892" s="114"/>
      <c r="AO892" s="114"/>
      <c r="AP892" s="114"/>
    </row>
    <row r="893" spans="1:42" ht="12.75" customHeight="1" x14ac:dyDescent="0.2">
      <c r="A893" s="114"/>
      <c r="B893" s="153"/>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c r="AA893" s="114"/>
      <c r="AB893" s="114"/>
      <c r="AC893" s="114"/>
      <c r="AD893" s="114"/>
      <c r="AE893" s="114"/>
      <c r="AF893" s="114"/>
      <c r="AG893" s="114"/>
      <c r="AH893" s="114"/>
      <c r="AI893" s="114"/>
      <c r="AJ893" s="114"/>
      <c r="AK893" s="114"/>
      <c r="AL893" s="114"/>
      <c r="AM893" s="114"/>
      <c r="AN893" s="114"/>
      <c r="AO893" s="114"/>
      <c r="AP893" s="114"/>
    </row>
    <row r="894" spans="1:42" ht="12.75" customHeight="1" x14ac:dyDescent="0.2">
      <c r="A894" s="114"/>
      <c r="B894" s="153"/>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c r="AA894" s="114"/>
      <c r="AB894" s="114"/>
      <c r="AC894" s="114"/>
      <c r="AD894" s="114"/>
      <c r="AE894" s="114"/>
      <c r="AF894" s="114"/>
      <c r="AG894" s="114"/>
      <c r="AH894" s="114"/>
      <c r="AI894" s="114"/>
      <c r="AJ894" s="114"/>
      <c r="AK894" s="114"/>
      <c r="AL894" s="114"/>
      <c r="AM894" s="114"/>
      <c r="AN894" s="114"/>
      <c r="AO894" s="114"/>
      <c r="AP894" s="114"/>
    </row>
    <row r="895" spans="1:42" ht="12.75" customHeight="1" x14ac:dyDescent="0.2">
      <c r="A895" s="114"/>
      <c r="B895" s="153"/>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c r="AA895" s="114"/>
      <c r="AB895" s="114"/>
      <c r="AC895" s="114"/>
      <c r="AD895" s="114"/>
      <c r="AE895" s="114"/>
      <c r="AF895" s="114"/>
      <c r="AG895" s="114"/>
      <c r="AH895" s="114"/>
      <c r="AI895" s="114"/>
      <c r="AJ895" s="114"/>
      <c r="AK895" s="114"/>
      <c r="AL895" s="114"/>
      <c r="AM895" s="114"/>
      <c r="AN895" s="114"/>
      <c r="AO895" s="114"/>
      <c r="AP895" s="114"/>
    </row>
    <row r="896" spans="1:42" ht="12.75" customHeight="1" x14ac:dyDescent="0.2">
      <c r="A896" s="114"/>
      <c r="B896" s="153"/>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c r="AA896" s="114"/>
      <c r="AB896" s="114"/>
      <c r="AC896" s="114"/>
      <c r="AD896" s="114"/>
      <c r="AE896" s="114"/>
      <c r="AF896" s="114"/>
      <c r="AG896" s="114"/>
      <c r="AH896" s="114"/>
      <c r="AI896" s="114"/>
      <c r="AJ896" s="114"/>
      <c r="AK896" s="114"/>
      <c r="AL896" s="114"/>
      <c r="AM896" s="114"/>
      <c r="AN896" s="114"/>
      <c r="AO896" s="114"/>
      <c r="AP896" s="114"/>
    </row>
    <row r="897" spans="1:42" ht="12.75" customHeight="1" x14ac:dyDescent="0.2">
      <c r="A897" s="114"/>
      <c r="B897" s="153"/>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c r="AA897" s="114"/>
      <c r="AB897" s="114"/>
      <c r="AC897" s="114"/>
      <c r="AD897" s="114"/>
      <c r="AE897" s="114"/>
      <c r="AF897" s="114"/>
      <c r="AG897" s="114"/>
      <c r="AH897" s="114"/>
      <c r="AI897" s="114"/>
      <c r="AJ897" s="114"/>
      <c r="AK897" s="114"/>
      <c r="AL897" s="114"/>
      <c r="AM897" s="114"/>
      <c r="AN897" s="114"/>
      <c r="AO897" s="114"/>
      <c r="AP897" s="114"/>
    </row>
    <row r="898" spans="1:42" ht="12.75" customHeight="1" x14ac:dyDescent="0.2">
      <c r="A898" s="114"/>
      <c r="B898" s="153"/>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c r="AA898" s="114"/>
      <c r="AB898" s="114"/>
      <c r="AC898" s="114"/>
      <c r="AD898" s="114"/>
      <c r="AE898" s="114"/>
      <c r="AF898" s="114"/>
      <c r="AG898" s="114"/>
      <c r="AH898" s="114"/>
      <c r="AI898" s="114"/>
      <c r="AJ898" s="114"/>
      <c r="AK898" s="114"/>
      <c r="AL898" s="114"/>
      <c r="AM898" s="114"/>
      <c r="AN898" s="114"/>
      <c r="AO898" s="114"/>
      <c r="AP898" s="114"/>
    </row>
    <row r="899" spans="1:42" ht="12.75" customHeight="1" x14ac:dyDescent="0.2">
      <c r="A899" s="114"/>
      <c r="B899" s="153"/>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c r="AA899" s="114"/>
      <c r="AB899" s="114"/>
      <c r="AC899" s="114"/>
      <c r="AD899" s="114"/>
      <c r="AE899" s="114"/>
      <c r="AF899" s="114"/>
      <c r="AG899" s="114"/>
      <c r="AH899" s="114"/>
      <c r="AI899" s="114"/>
      <c r="AJ899" s="114"/>
      <c r="AK899" s="114"/>
      <c r="AL899" s="114"/>
      <c r="AM899" s="114"/>
      <c r="AN899" s="114"/>
      <c r="AO899" s="114"/>
      <c r="AP899" s="114"/>
    </row>
    <row r="900" spans="1:42" ht="12.75" customHeight="1" x14ac:dyDescent="0.2">
      <c r="A900" s="114"/>
      <c r="B900" s="153"/>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c r="AA900" s="114"/>
      <c r="AB900" s="114"/>
      <c r="AC900" s="114"/>
      <c r="AD900" s="114"/>
      <c r="AE900" s="114"/>
      <c r="AF900" s="114"/>
      <c r="AG900" s="114"/>
      <c r="AH900" s="114"/>
      <c r="AI900" s="114"/>
      <c r="AJ900" s="114"/>
      <c r="AK900" s="114"/>
      <c r="AL900" s="114"/>
      <c r="AM900" s="114"/>
      <c r="AN900" s="114"/>
      <c r="AO900" s="114"/>
      <c r="AP900" s="114"/>
    </row>
    <row r="901" spans="1:42" ht="12.75" customHeight="1" x14ac:dyDescent="0.2">
      <c r="A901" s="114"/>
      <c r="B901" s="153"/>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c r="AA901" s="114"/>
      <c r="AB901" s="114"/>
      <c r="AC901" s="114"/>
      <c r="AD901" s="114"/>
      <c r="AE901" s="114"/>
      <c r="AF901" s="114"/>
      <c r="AG901" s="114"/>
      <c r="AH901" s="114"/>
      <c r="AI901" s="114"/>
      <c r="AJ901" s="114"/>
      <c r="AK901" s="114"/>
      <c r="AL901" s="114"/>
      <c r="AM901" s="114"/>
      <c r="AN901" s="114"/>
      <c r="AO901" s="114"/>
      <c r="AP901" s="114"/>
    </row>
    <row r="902" spans="1:42" ht="12.75" customHeight="1" x14ac:dyDescent="0.2">
      <c r="A902" s="114"/>
      <c r="B902" s="153"/>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c r="AA902" s="114"/>
      <c r="AB902" s="114"/>
      <c r="AC902" s="114"/>
      <c r="AD902" s="114"/>
      <c r="AE902" s="114"/>
      <c r="AF902" s="114"/>
      <c r="AG902" s="114"/>
      <c r="AH902" s="114"/>
      <c r="AI902" s="114"/>
      <c r="AJ902" s="114"/>
      <c r="AK902" s="114"/>
      <c r="AL902" s="114"/>
      <c r="AM902" s="114"/>
      <c r="AN902" s="114"/>
      <c r="AO902" s="114"/>
      <c r="AP902" s="114"/>
    </row>
    <row r="903" spans="1:42" ht="12.75" customHeight="1" x14ac:dyDescent="0.2">
      <c r="A903" s="114"/>
      <c r="B903" s="153"/>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c r="AA903" s="114"/>
      <c r="AB903" s="114"/>
      <c r="AC903" s="114"/>
      <c r="AD903" s="114"/>
      <c r="AE903" s="114"/>
      <c r="AF903" s="114"/>
      <c r="AG903" s="114"/>
      <c r="AH903" s="114"/>
      <c r="AI903" s="114"/>
      <c r="AJ903" s="114"/>
      <c r="AK903" s="114"/>
      <c r="AL903" s="114"/>
      <c r="AM903" s="114"/>
      <c r="AN903" s="114"/>
      <c r="AO903" s="114"/>
      <c r="AP903" s="114"/>
    </row>
    <row r="904" spans="1:42" ht="12.75" customHeight="1" x14ac:dyDescent="0.2">
      <c r="A904" s="114"/>
      <c r="B904" s="153"/>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c r="AA904" s="114"/>
      <c r="AB904" s="114"/>
      <c r="AC904" s="114"/>
      <c r="AD904" s="114"/>
      <c r="AE904" s="114"/>
      <c r="AF904" s="114"/>
      <c r="AG904" s="114"/>
      <c r="AH904" s="114"/>
      <c r="AI904" s="114"/>
      <c r="AJ904" s="114"/>
      <c r="AK904" s="114"/>
      <c r="AL904" s="114"/>
      <c r="AM904" s="114"/>
      <c r="AN904" s="114"/>
      <c r="AO904" s="114"/>
      <c r="AP904" s="114"/>
    </row>
    <row r="905" spans="1:42" ht="12.75" customHeight="1" x14ac:dyDescent="0.2">
      <c r="A905" s="114"/>
      <c r="B905" s="153"/>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c r="AA905" s="114"/>
      <c r="AB905" s="114"/>
      <c r="AC905" s="114"/>
      <c r="AD905" s="114"/>
      <c r="AE905" s="114"/>
      <c r="AF905" s="114"/>
      <c r="AG905" s="114"/>
      <c r="AH905" s="114"/>
      <c r="AI905" s="114"/>
      <c r="AJ905" s="114"/>
      <c r="AK905" s="114"/>
      <c r="AL905" s="114"/>
      <c r="AM905" s="114"/>
      <c r="AN905" s="114"/>
      <c r="AO905" s="114"/>
      <c r="AP905" s="114"/>
    </row>
    <row r="906" spans="1:42" ht="12.75" customHeight="1" x14ac:dyDescent="0.2">
      <c r="A906" s="114"/>
      <c r="B906" s="153"/>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c r="AA906" s="114"/>
      <c r="AB906" s="114"/>
      <c r="AC906" s="114"/>
      <c r="AD906" s="114"/>
      <c r="AE906" s="114"/>
      <c r="AF906" s="114"/>
      <c r="AG906" s="114"/>
      <c r="AH906" s="114"/>
      <c r="AI906" s="114"/>
      <c r="AJ906" s="114"/>
      <c r="AK906" s="114"/>
      <c r="AL906" s="114"/>
      <c r="AM906" s="114"/>
      <c r="AN906" s="114"/>
      <c r="AO906" s="114"/>
      <c r="AP906" s="114"/>
    </row>
    <row r="907" spans="1:42" ht="12.75" customHeight="1" x14ac:dyDescent="0.2">
      <c r="A907" s="114"/>
      <c r="B907" s="153"/>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c r="AA907" s="114"/>
      <c r="AB907" s="114"/>
      <c r="AC907" s="114"/>
      <c r="AD907" s="114"/>
      <c r="AE907" s="114"/>
      <c r="AF907" s="114"/>
      <c r="AG907" s="114"/>
      <c r="AH907" s="114"/>
      <c r="AI907" s="114"/>
      <c r="AJ907" s="114"/>
      <c r="AK907" s="114"/>
      <c r="AL907" s="114"/>
      <c r="AM907" s="114"/>
      <c r="AN907" s="114"/>
      <c r="AO907" s="114"/>
      <c r="AP907" s="114"/>
    </row>
    <row r="908" spans="1:42" ht="12.75" customHeight="1" x14ac:dyDescent="0.2">
      <c r="A908" s="114"/>
      <c r="B908" s="153"/>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c r="AA908" s="114"/>
      <c r="AB908" s="114"/>
      <c r="AC908" s="114"/>
      <c r="AD908" s="114"/>
      <c r="AE908" s="114"/>
      <c r="AF908" s="114"/>
      <c r="AG908" s="114"/>
      <c r="AH908" s="114"/>
      <c r="AI908" s="114"/>
      <c r="AJ908" s="114"/>
      <c r="AK908" s="114"/>
      <c r="AL908" s="114"/>
      <c r="AM908" s="114"/>
      <c r="AN908" s="114"/>
      <c r="AO908" s="114"/>
      <c r="AP908" s="114"/>
    </row>
    <row r="909" spans="1:42" ht="12.75" customHeight="1" x14ac:dyDescent="0.2">
      <c r="A909" s="114"/>
      <c r="B909" s="153"/>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c r="AA909" s="114"/>
      <c r="AB909" s="114"/>
      <c r="AC909" s="114"/>
      <c r="AD909" s="114"/>
      <c r="AE909" s="114"/>
      <c r="AF909" s="114"/>
      <c r="AG909" s="114"/>
      <c r="AH909" s="114"/>
      <c r="AI909" s="114"/>
      <c r="AJ909" s="114"/>
      <c r="AK909" s="114"/>
      <c r="AL909" s="114"/>
      <c r="AM909" s="114"/>
      <c r="AN909" s="114"/>
      <c r="AO909" s="114"/>
      <c r="AP909" s="114"/>
    </row>
    <row r="910" spans="1:42" ht="12.75" customHeight="1" x14ac:dyDescent="0.2">
      <c r="A910" s="114"/>
      <c r="B910" s="153"/>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c r="AA910" s="114"/>
      <c r="AB910" s="114"/>
      <c r="AC910" s="114"/>
      <c r="AD910" s="114"/>
      <c r="AE910" s="114"/>
      <c r="AF910" s="114"/>
      <c r="AG910" s="114"/>
      <c r="AH910" s="114"/>
      <c r="AI910" s="114"/>
      <c r="AJ910" s="114"/>
      <c r="AK910" s="114"/>
      <c r="AL910" s="114"/>
      <c r="AM910" s="114"/>
      <c r="AN910" s="114"/>
      <c r="AO910" s="114"/>
      <c r="AP910" s="114"/>
    </row>
    <row r="911" spans="1:42" ht="12.75" customHeight="1" x14ac:dyDescent="0.2">
      <c r="A911" s="114"/>
      <c r="B911" s="153"/>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c r="AA911" s="114"/>
      <c r="AB911" s="114"/>
      <c r="AC911" s="114"/>
      <c r="AD911" s="114"/>
      <c r="AE911" s="114"/>
      <c r="AF911" s="114"/>
      <c r="AG911" s="114"/>
      <c r="AH911" s="114"/>
      <c r="AI911" s="114"/>
      <c r="AJ911" s="114"/>
      <c r="AK911" s="114"/>
      <c r="AL911" s="114"/>
      <c r="AM911" s="114"/>
      <c r="AN911" s="114"/>
      <c r="AO911" s="114"/>
      <c r="AP911" s="114"/>
    </row>
    <row r="912" spans="1:42" ht="12.75" customHeight="1" x14ac:dyDescent="0.2">
      <c r="A912" s="114"/>
      <c r="B912" s="153"/>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c r="AA912" s="114"/>
      <c r="AB912" s="114"/>
      <c r="AC912" s="114"/>
      <c r="AD912" s="114"/>
      <c r="AE912" s="114"/>
      <c r="AF912" s="114"/>
      <c r="AG912" s="114"/>
      <c r="AH912" s="114"/>
      <c r="AI912" s="114"/>
      <c r="AJ912" s="114"/>
      <c r="AK912" s="114"/>
      <c r="AL912" s="114"/>
      <c r="AM912" s="114"/>
      <c r="AN912" s="114"/>
      <c r="AO912" s="114"/>
      <c r="AP912" s="114"/>
    </row>
    <row r="913" spans="1:42" ht="12.75" customHeight="1" x14ac:dyDescent="0.2">
      <c r="A913" s="114"/>
      <c r="B913" s="153"/>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c r="AA913" s="114"/>
      <c r="AB913" s="114"/>
      <c r="AC913" s="114"/>
      <c r="AD913" s="114"/>
      <c r="AE913" s="114"/>
      <c r="AF913" s="114"/>
      <c r="AG913" s="114"/>
      <c r="AH913" s="114"/>
      <c r="AI913" s="114"/>
      <c r="AJ913" s="114"/>
      <c r="AK913" s="114"/>
      <c r="AL913" s="114"/>
      <c r="AM913" s="114"/>
      <c r="AN913" s="114"/>
      <c r="AO913" s="114"/>
      <c r="AP913" s="114"/>
    </row>
    <row r="914" spans="1:42" ht="12.75" customHeight="1" x14ac:dyDescent="0.2">
      <c r="A914" s="114"/>
      <c r="B914" s="153"/>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c r="AA914" s="114"/>
      <c r="AB914" s="114"/>
      <c r="AC914" s="114"/>
      <c r="AD914" s="114"/>
      <c r="AE914" s="114"/>
      <c r="AF914" s="114"/>
      <c r="AG914" s="114"/>
      <c r="AH914" s="114"/>
      <c r="AI914" s="114"/>
      <c r="AJ914" s="114"/>
      <c r="AK914" s="114"/>
      <c r="AL914" s="114"/>
      <c r="AM914" s="114"/>
      <c r="AN914" s="114"/>
      <c r="AO914" s="114"/>
      <c r="AP914" s="114"/>
    </row>
    <row r="915" spans="1:42" ht="12.75" customHeight="1" x14ac:dyDescent="0.2">
      <c r="A915" s="114"/>
      <c r="B915" s="153"/>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c r="AA915" s="114"/>
      <c r="AB915" s="114"/>
      <c r="AC915" s="114"/>
      <c r="AD915" s="114"/>
      <c r="AE915" s="114"/>
      <c r="AF915" s="114"/>
      <c r="AG915" s="114"/>
      <c r="AH915" s="114"/>
      <c r="AI915" s="114"/>
      <c r="AJ915" s="114"/>
      <c r="AK915" s="114"/>
      <c r="AL915" s="114"/>
      <c r="AM915" s="114"/>
      <c r="AN915" s="114"/>
      <c r="AO915" s="114"/>
      <c r="AP915" s="114"/>
    </row>
    <row r="916" spans="1:42" ht="12.75" customHeight="1" x14ac:dyDescent="0.2">
      <c r="A916" s="114"/>
      <c r="B916" s="153"/>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c r="AA916" s="114"/>
      <c r="AB916" s="114"/>
      <c r="AC916" s="114"/>
      <c r="AD916" s="114"/>
      <c r="AE916" s="114"/>
      <c r="AF916" s="114"/>
      <c r="AG916" s="114"/>
      <c r="AH916" s="114"/>
      <c r="AI916" s="114"/>
      <c r="AJ916" s="114"/>
      <c r="AK916" s="114"/>
      <c r="AL916" s="114"/>
      <c r="AM916" s="114"/>
      <c r="AN916" s="114"/>
      <c r="AO916" s="114"/>
      <c r="AP916" s="114"/>
    </row>
    <row r="917" spans="1:42" ht="12.75" customHeight="1" x14ac:dyDescent="0.2">
      <c r="A917" s="114"/>
      <c r="B917" s="153"/>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c r="AA917" s="114"/>
      <c r="AB917" s="114"/>
      <c r="AC917" s="114"/>
      <c r="AD917" s="114"/>
      <c r="AE917" s="114"/>
      <c r="AF917" s="114"/>
      <c r="AG917" s="114"/>
      <c r="AH917" s="114"/>
      <c r="AI917" s="114"/>
      <c r="AJ917" s="114"/>
      <c r="AK917" s="114"/>
      <c r="AL917" s="114"/>
      <c r="AM917" s="114"/>
      <c r="AN917" s="114"/>
      <c r="AO917" s="114"/>
      <c r="AP917" s="114"/>
    </row>
    <row r="918" spans="1:42" ht="12.75" customHeight="1" x14ac:dyDescent="0.2">
      <c r="A918" s="114"/>
      <c r="B918" s="153"/>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c r="AA918" s="114"/>
      <c r="AB918" s="114"/>
      <c r="AC918" s="114"/>
      <c r="AD918" s="114"/>
      <c r="AE918" s="114"/>
      <c r="AF918" s="114"/>
      <c r="AG918" s="114"/>
      <c r="AH918" s="114"/>
      <c r="AI918" s="114"/>
      <c r="AJ918" s="114"/>
      <c r="AK918" s="114"/>
      <c r="AL918" s="114"/>
      <c r="AM918" s="114"/>
      <c r="AN918" s="114"/>
      <c r="AO918" s="114"/>
      <c r="AP918" s="114"/>
    </row>
    <row r="919" spans="1:42" ht="12.75" customHeight="1" x14ac:dyDescent="0.2">
      <c r="A919" s="114"/>
      <c r="B919" s="153"/>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c r="AA919" s="114"/>
      <c r="AB919" s="114"/>
      <c r="AC919" s="114"/>
      <c r="AD919" s="114"/>
      <c r="AE919" s="114"/>
      <c r="AF919" s="114"/>
      <c r="AG919" s="114"/>
      <c r="AH919" s="114"/>
      <c r="AI919" s="114"/>
      <c r="AJ919" s="114"/>
      <c r="AK919" s="114"/>
      <c r="AL919" s="114"/>
      <c r="AM919" s="114"/>
      <c r="AN919" s="114"/>
      <c r="AO919" s="114"/>
      <c r="AP919" s="114"/>
    </row>
    <row r="920" spans="1:42" ht="12.75" customHeight="1" x14ac:dyDescent="0.2">
      <c r="A920" s="114"/>
      <c r="B920" s="153"/>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c r="AA920" s="114"/>
      <c r="AB920" s="114"/>
      <c r="AC920" s="114"/>
      <c r="AD920" s="114"/>
      <c r="AE920" s="114"/>
      <c r="AF920" s="114"/>
      <c r="AG920" s="114"/>
      <c r="AH920" s="114"/>
      <c r="AI920" s="114"/>
      <c r="AJ920" s="114"/>
      <c r="AK920" s="114"/>
      <c r="AL920" s="114"/>
      <c r="AM920" s="114"/>
      <c r="AN920" s="114"/>
      <c r="AO920" s="114"/>
      <c r="AP920" s="114"/>
    </row>
    <row r="921" spans="1:42" ht="12.75" customHeight="1" x14ac:dyDescent="0.2">
      <c r="A921" s="114"/>
      <c r="B921" s="153"/>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c r="AA921" s="114"/>
      <c r="AB921" s="114"/>
      <c r="AC921" s="114"/>
      <c r="AD921" s="114"/>
      <c r="AE921" s="114"/>
      <c r="AF921" s="114"/>
      <c r="AG921" s="114"/>
      <c r="AH921" s="114"/>
      <c r="AI921" s="114"/>
      <c r="AJ921" s="114"/>
      <c r="AK921" s="114"/>
      <c r="AL921" s="114"/>
      <c r="AM921" s="114"/>
      <c r="AN921" s="114"/>
      <c r="AO921" s="114"/>
      <c r="AP921" s="114"/>
    </row>
    <row r="922" spans="1:42" ht="12.75" customHeight="1" x14ac:dyDescent="0.2">
      <c r="A922" s="114"/>
      <c r="B922" s="153"/>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c r="AA922" s="114"/>
      <c r="AB922" s="114"/>
      <c r="AC922" s="114"/>
      <c r="AD922" s="114"/>
      <c r="AE922" s="114"/>
      <c r="AF922" s="114"/>
      <c r="AG922" s="114"/>
      <c r="AH922" s="114"/>
      <c r="AI922" s="114"/>
      <c r="AJ922" s="114"/>
      <c r="AK922" s="114"/>
      <c r="AL922" s="114"/>
      <c r="AM922" s="114"/>
      <c r="AN922" s="114"/>
      <c r="AO922" s="114"/>
      <c r="AP922" s="114"/>
    </row>
    <row r="923" spans="1:42" ht="12.75" customHeight="1" x14ac:dyDescent="0.2">
      <c r="A923" s="114"/>
      <c r="B923" s="153"/>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c r="AA923" s="114"/>
      <c r="AB923" s="114"/>
      <c r="AC923" s="114"/>
      <c r="AD923" s="114"/>
      <c r="AE923" s="114"/>
      <c r="AF923" s="114"/>
      <c r="AG923" s="114"/>
      <c r="AH923" s="114"/>
      <c r="AI923" s="114"/>
      <c r="AJ923" s="114"/>
      <c r="AK923" s="114"/>
      <c r="AL923" s="114"/>
      <c r="AM923" s="114"/>
      <c r="AN923" s="114"/>
      <c r="AO923" s="114"/>
      <c r="AP923" s="114"/>
    </row>
    <row r="924" spans="1:42" ht="12.75" customHeight="1" x14ac:dyDescent="0.2">
      <c r="A924" s="114"/>
      <c r="B924" s="153"/>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c r="AA924" s="114"/>
      <c r="AB924" s="114"/>
      <c r="AC924" s="114"/>
      <c r="AD924" s="114"/>
      <c r="AE924" s="114"/>
      <c r="AF924" s="114"/>
      <c r="AG924" s="114"/>
      <c r="AH924" s="114"/>
      <c r="AI924" s="114"/>
      <c r="AJ924" s="114"/>
      <c r="AK924" s="114"/>
      <c r="AL924" s="114"/>
      <c r="AM924" s="114"/>
      <c r="AN924" s="114"/>
      <c r="AO924" s="114"/>
      <c r="AP924" s="114"/>
    </row>
    <row r="925" spans="1:42" ht="12.75" customHeight="1" x14ac:dyDescent="0.2">
      <c r="A925" s="114"/>
      <c r="B925" s="153"/>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c r="AA925" s="114"/>
      <c r="AB925" s="114"/>
      <c r="AC925" s="114"/>
      <c r="AD925" s="114"/>
      <c r="AE925" s="114"/>
      <c r="AF925" s="114"/>
      <c r="AG925" s="114"/>
      <c r="AH925" s="114"/>
      <c r="AI925" s="114"/>
      <c r="AJ925" s="114"/>
      <c r="AK925" s="114"/>
      <c r="AL925" s="114"/>
      <c r="AM925" s="114"/>
      <c r="AN925" s="114"/>
      <c r="AO925" s="114"/>
      <c r="AP925" s="114"/>
    </row>
    <row r="926" spans="1:42" ht="12.75" customHeight="1" x14ac:dyDescent="0.2">
      <c r="A926" s="114"/>
      <c r="B926" s="153"/>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c r="AA926" s="114"/>
      <c r="AB926" s="114"/>
      <c r="AC926" s="114"/>
      <c r="AD926" s="114"/>
      <c r="AE926" s="114"/>
      <c r="AF926" s="114"/>
      <c r="AG926" s="114"/>
      <c r="AH926" s="114"/>
      <c r="AI926" s="114"/>
      <c r="AJ926" s="114"/>
      <c r="AK926" s="114"/>
      <c r="AL926" s="114"/>
      <c r="AM926" s="114"/>
      <c r="AN926" s="114"/>
      <c r="AO926" s="114"/>
      <c r="AP926" s="114"/>
    </row>
    <row r="927" spans="1:42" ht="12.75" customHeight="1" x14ac:dyDescent="0.2">
      <c r="A927" s="114"/>
      <c r="B927" s="153"/>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c r="AA927" s="114"/>
      <c r="AB927" s="114"/>
      <c r="AC927" s="114"/>
      <c r="AD927" s="114"/>
      <c r="AE927" s="114"/>
      <c r="AF927" s="114"/>
      <c r="AG927" s="114"/>
      <c r="AH927" s="114"/>
      <c r="AI927" s="114"/>
      <c r="AJ927" s="114"/>
      <c r="AK927" s="114"/>
      <c r="AL927" s="114"/>
      <c r="AM927" s="114"/>
      <c r="AN927" s="114"/>
      <c r="AO927" s="114"/>
      <c r="AP927" s="114"/>
    </row>
    <row r="928" spans="1:42" ht="12.75" customHeight="1" x14ac:dyDescent="0.2">
      <c r="A928" s="114"/>
      <c r="B928" s="153"/>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c r="AA928" s="114"/>
      <c r="AB928" s="114"/>
      <c r="AC928" s="114"/>
      <c r="AD928" s="114"/>
      <c r="AE928" s="114"/>
      <c r="AF928" s="114"/>
      <c r="AG928" s="114"/>
      <c r="AH928" s="114"/>
      <c r="AI928" s="114"/>
      <c r="AJ928" s="114"/>
      <c r="AK928" s="114"/>
      <c r="AL928" s="114"/>
      <c r="AM928" s="114"/>
      <c r="AN928" s="114"/>
      <c r="AO928" s="114"/>
      <c r="AP928" s="114"/>
    </row>
    <row r="929" spans="1:42" ht="12.75" customHeight="1" x14ac:dyDescent="0.2">
      <c r="A929" s="114"/>
      <c r="B929" s="153"/>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c r="AA929" s="114"/>
      <c r="AB929" s="114"/>
      <c r="AC929" s="114"/>
      <c r="AD929" s="114"/>
      <c r="AE929" s="114"/>
      <c r="AF929" s="114"/>
      <c r="AG929" s="114"/>
      <c r="AH929" s="114"/>
      <c r="AI929" s="114"/>
      <c r="AJ929" s="114"/>
      <c r="AK929" s="114"/>
      <c r="AL929" s="114"/>
      <c r="AM929" s="114"/>
      <c r="AN929" s="114"/>
      <c r="AO929" s="114"/>
      <c r="AP929" s="114"/>
    </row>
    <row r="930" spans="1:42" ht="12.75" customHeight="1" x14ac:dyDescent="0.2">
      <c r="A930" s="114"/>
      <c r="B930" s="153"/>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c r="AA930" s="114"/>
      <c r="AB930" s="114"/>
      <c r="AC930" s="114"/>
      <c r="AD930" s="114"/>
      <c r="AE930" s="114"/>
      <c r="AF930" s="114"/>
      <c r="AG930" s="114"/>
      <c r="AH930" s="114"/>
      <c r="AI930" s="114"/>
      <c r="AJ930" s="114"/>
      <c r="AK930" s="114"/>
      <c r="AL930" s="114"/>
      <c r="AM930" s="114"/>
      <c r="AN930" s="114"/>
      <c r="AO930" s="114"/>
      <c r="AP930" s="114"/>
    </row>
    <row r="931" spans="1:42" ht="12.75" customHeight="1" x14ac:dyDescent="0.2">
      <c r="A931" s="114"/>
      <c r="B931" s="153"/>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c r="AA931" s="114"/>
      <c r="AB931" s="114"/>
      <c r="AC931" s="114"/>
      <c r="AD931" s="114"/>
      <c r="AE931" s="114"/>
      <c r="AF931" s="114"/>
      <c r="AG931" s="114"/>
      <c r="AH931" s="114"/>
      <c r="AI931" s="114"/>
      <c r="AJ931" s="114"/>
      <c r="AK931" s="114"/>
      <c r="AL931" s="114"/>
      <c r="AM931" s="114"/>
      <c r="AN931" s="114"/>
      <c r="AO931" s="114"/>
      <c r="AP931" s="114"/>
    </row>
    <row r="932" spans="1:42" ht="12.75" customHeight="1" x14ac:dyDescent="0.2">
      <c r="A932" s="114"/>
      <c r="B932" s="153"/>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c r="AA932" s="114"/>
      <c r="AB932" s="114"/>
      <c r="AC932" s="114"/>
      <c r="AD932" s="114"/>
      <c r="AE932" s="114"/>
      <c r="AF932" s="114"/>
      <c r="AG932" s="114"/>
      <c r="AH932" s="114"/>
      <c r="AI932" s="114"/>
      <c r="AJ932" s="114"/>
      <c r="AK932" s="114"/>
      <c r="AL932" s="114"/>
      <c r="AM932" s="114"/>
      <c r="AN932" s="114"/>
      <c r="AO932" s="114"/>
      <c r="AP932" s="114"/>
    </row>
    <row r="933" spans="1:42" ht="12.75" customHeight="1" x14ac:dyDescent="0.2">
      <c r="A933" s="114"/>
      <c r="B933" s="153"/>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c r="AA933" s="114"/>
      <c r="AB933" s="114"/>
      <c r="AC933" s="114"/>
      <c r="AD933" s="114"/>
      <c r="AE933" s="114"/>
      <c r="AF933" s="114"/>
      <c r="AG933" s="114"/>
      <c r="AH933" s="114"/>
      <c r="AI933" s="114"/>
      <c r="AJ933" s="114"/>
      <c r="AK933" s="114"/>
      <c r="AL933" s="114"/>
      <c r="AM933" s="114"/>
      <c r="AN933" s="114"/>
      <c r="AO933" s="114"/>
      <c r="AP933" s="114"/>
    </row>
    <row r="934" spans="1:42" ht="12.75" customHeight="1" x14ac:dyDescent="0.2">
      <c r="A934" s="114"/>
      <c r="B934" s="153"/>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c r="AA934" s="114"/>
      <c r="AB934" s="114"/>
      <c r="AC934" s="114"/>
      <c r="AD934" s="114"/>
      <c r="AE934" s="114"/>
      <c r="AF934" s="114"/>
      <c r="AG934" s="114"/>
      <c r="AH934" s="114"/>
      <c r="AI934" s="114"/>
      <c r="AJ934" s="114"/>
      <c r="AK934" s="114"/>
      <c r="AL934" s="114"/>
      <c r="AM934" s="114"/>
      <c r="AN934" s="114"/>
      <c r="AO934" s="114"/>
      <c r="AP934" s="114"/>
    </row>
    <row r="935" spans="1:42" ht="12.75" customHeight="1" x14ac:dyDescent="0.2">
      <c r="A935" s="114"/>
      <c r="B935" s="153"/>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c r="AA935" s="114"/>
      <c r="AB935" s="114"/>
      <c r="AC935" s="114"/>
      <c r="AD935" s="114"/>
      <c r="AE935" s="114"/>
      <c r="AF935" s="114"/>
      <c r="AG935" s="114"/>
      <c r="AH935" s="114"/>
      <c r="AI935" s="114"/>
      <c r="AJ935" s="114"/>
      <c r="AK935" s="114"/>
      <c r="AL935" s="114"/>
      <c r="AM935" s="114"/>
      <c r="AN935" s="114"/>
      <c r="AO935" s="114"/>
      <c r="AP935" s="114"/>
    </row>
    <row r="936" spans="1:42" ht="12.75" customHeight="1" x14ac:dyDescent="0.2">
      <c r="A936" s="114"/>
      <c r="B936" s="153"/>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c r="AA936" s="114"/>
      <c r="AB936" s="114"/>
      <c r="AC936" s="114"/>
      <c r="AD936" s="114"/>
      <c r="AE936" s="114"/>
      <c r="AF936" s="114"/>
      <c r="AG936" s="114"/>
      <c r="AH936" s="114"/>
      <c r="AI936" s="114"/>
      <c r="AJ936" s="114"/>
      <c r="AK936" s="114"/>
      <c r="AL936" s="114"/>
      <c r="AM936" s="114"/>
      <c r="AN936" s="114"/>
      <c r="AO936" s="114"/>
      <c r="AP936" s="114"/>
    </row>
    <row r="937" spans="1:42" ht="12.75" customHeight="1" x14ac:dyDescent="0.2">
      <c r="A937" s="114"/>
      <c r="B937" s="153"/>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c r="AA937" s="114"/>
      <c r="AB937" s="114"/>
      <c r="AC937" s="114"/>
      <c r="AD937" s="114"/>
      <c r="AE937" s="114"/>
      <c r="AF937" s="114"/>
      <c r="AG937" s="114"/>
      <c r="AH937" s="114"/>
      <c r="AI937" s="114"/>
      <c r="AJ937" s="114"/>
      <c r="AK937" s="114"/>
      <c r="AL937" s="114"/>
      <c r="AM937" s="114"/>
      <c r="AN937" s="114"/>
      <c r="AO937" s="114"/>
      <c r="AP937" s="114"/>
    </row>
    <row r="938" spans="1:42" ht="12.75" customHeight="1" x14ac:dyDescent="0.2">
      <c r="A938" s="114"/>
      <c r="B938" s="153"/>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c r="AA938" s="114"/>
      <c r="AB938" s="114"/>
      <c r="AC938" s="114"/>
      <c r="AD938" s="114"/>
      <c r="AE938" s="114"/>
      <c r="AF938" s="114"/>
      <c r="AG938" s="114"/>
      <c r="AH938" s="114"/>
      <c r="AI938" s="114"/>
      <c r="AJ938" s="114"/>
      <c r="AK938" s="114"/>
      <c r="AL938" s="114"/>
      <c r="AM938" s="114"/>
      <c r="AN938" s="114"/>
      <c r="AO938" s="114"/>
      <c r="AP938" s="114"/>
    </row>
    <row r="939" spans="1:42" ht="12.75" customHeight="1" x14ac:dyDescent="0.2">
      <c r="A939" s="114"/>
      <c r="B939" s="153"/>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c r="AA939" s="114"/>
      <c r="AB939" s="114"/>
      <c r="AC939" s="114"/>
      <c r="AD939" s="114"/>
      <c r="AE939" s="114"/>
      <c r="AF939" s="114"/>
      <c r="AG939" s="114"/>
      <c r="AH939" s="114"/>
      <c r="AI939" s="114"/>
      <c r="AJ939" s="114"/>
      <c r="AK939" s="114"/>
      <c r="AL939" s="114"/>
      <c r="AM939" s="114"/>
      <c r="AN939" s="114"/>
      <c r="AO939" s="114"/>
      <c r="AP939" s="114"/>
    </row>
    <row r="940" spans="1:42" ht="12.75" customHeight="1" x14ac:dyDescent="0.2">
      <c r="A940" s="114"/>
      <c r="B940" s="153"/>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c r="AA940" s="114"/>
      <c r="AB940" s="114"/>
      <c r="AC940" s="114"/>
      <c r="AD940" s="114"/>
      <c r="AE940" s="114"/>
      <c r="AF940" s="114"/>
      <c r="AG940" s="114"/>
      <c r="AH940" s="114"/>
      <c r="AI940" s="114"/>
      <c r="AJ940" s="114"/>
      <c r="AK940" s="114"/>
      <c r="AL940" s="114"/>
      <c r="AM940" s="114"/>
      <c r="AN940" s="114"/>
      <c r="AO940" s="114"/>
      <c r="AP940" s="114"/>
    </row>
    <row r="941" spans="1:42" ht="12.75" customHeight="1" x14ac:dyDescent="0.2">
      <c r="A941" s="114"/>
      <c r="B941" s="153"/>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c r="AA941" s="114"/>
      <c r="AB941" s="114"/>
      <c r="AC941" s="114"/>
      <c r="AD941" s="114"/>
      <c r="AE941" s="114"/>
      <c r="AF941" s="114"/>
      <c r="AG941" s="114"/>
      <c r="AH941" s="114"/>
      <c r="AI941" s="114"/>
      <c r="AJ941" s="114"/>
      <c r="AK941" s="114"/>
      <c r="AL941" s="114"/>
      <c r="AM941" s="114"/>
      <c r="AN941" s="114"/>
      <c r="AO941" s="114"/>
      <c r="AP941" s="114"/>
    </row>
    <row r="942" spans="1:42" ht="12.75" customHeight="1" x14ac:dyDescent="0.2">
      <c r="A942" s="114"/>
      <c r="B942" s="153"/>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c r="AA942" s="114"/>
      <c r="AB942" s="114"/>
      <c r="AC942" s="114"/>
      <c r="AD942" s="114"/>
      <c r="AE942" s="114"/>
      <c r="AF942" s="114"/>
      <c r="AG942" s="114"/>
      <c r="AH942" s="114"/>
      <c r="AI942" s="114"/>
      <c r="AJ942" s="114"/>
      <c r="AK942" s="114"/>
      <c r="AL942" s="114"/>
      <c r="AM942" s="114"/>
      <c r="AN942" s="114"/>
      <c r="AO942" s="114"/>
      <c r="AP942" s="114"/>
    </row>
    <row r="943" spans="1:42" ht="12.75" customHeight="1" x14ac:dyDescent="0.2">
      <c r="A943" s="114"/>
      <c r="B943" s="153"/>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c r="AA943" s="114"/>
      <c r="AB943" s="114"/>
      <c r="AC943" s="114"/>
      <c r="AD943" s="114"/>
      <c r="AE943" s="114"/>
      <c r="AF943" s="114"/>
      <c r="AG943" s="114"/>
      <c r="AH943" s="114"/>
      <c r="AI943" s="114"/>
      <c r="AJ943" s="114"/>
      <c r="AK943" s="114"/>
      <c r="AL943" s="114"/>
      <c r="AM943" s="114"/>
      <c r="AN943" s="114"/>
      <c r="AO943" s="114"/>
      <c r="AP943" s="114"/>
    </row>
    <row r="944" spans="1:42" ht="12.75" customHeight="1" x14ac:dyDescent="0.2">
      <c r="A944" s="114"/>
      <c r="B944" s="153"/>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c r="AA944" s="114"/>
      <c r="AB944" s="114"/>
      <c r="AC944" s="114"/>
      <c r="AD944" s="114"/>
      <c r="AE944" s="114"/>
      <c r="AF944" s="114"/>
      <c r="AG944" s="114"/>
      <c r="AH944" s="114"/>
      <c r="AI944" s="114"/>
      <c r="AJ944" s="114"/>
      <c r="AK944" s="114"/>
      <c r="AL944" s="114"/>
      <c r="AM944" s="114"/>
      <c r="AN944" s="114"/>
      <c r="AO944" s="114"/>
      <c r="AP944" s="114"/>
    </row>
    <row r="945" spans="1:42" ht="12.75" customHeight="1" x14ac:dyDescent="0.2">
      <c r="A945" s="114"/>
      <c r="B945" s="153"/>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c r="AA945" s="114"/>
      <c r="AB945" s="114"/>
      <c r="AC945" s="114"/>
      <c r="AD945" s="114"/>
      <c r="AE945" s="114"/>
      <c r="AF945" s="114"/>
      <c r="AG945" s="114"/>
      <c r="AH945" s="114"/>
      <c r="AI945" s="114"/>
      <c r="AJ945" s="114"/>
      <c r="AK945" s="114"/>
      <c r="AL945" s="114"/>
      <c r="AM945" s="114"/>
      <c r="AN945" s="114"/>
      <c r="AO945" s="114"/>
      <c r="AP945" s="114"/>
    </row>
    <row r="946" spans="1:42" ht="12.75" customHeight="1" x14ac:dyDescent="0.2">
      <c r="A946" s="114"/>
      <c r="B946" s="153"/>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c r="AA946" s="114"/>
      <c r="AB946" s="114"/>
      <c r="AC946" s="114"/>
      <c r="AD946" s="114"/>
      <c r="AE946" s="114"/>
      <c r="AF946" s="114"/>
      <c r="AG946" s="114"/>
      <c r="AH946" s="114"/>
      <c r="AI946" s="114"/>
      <c r="AJ946" s="114"/>
      <c r="AK946" s="114"/>
      <c r="AL946" s="114"/>
      <c r="AM946" s="114"/>
      <c r="AN946" s="114"/>
      <c r="AO946" s="114"/>
      <c r="AP946" s="114"/>
    </row>
    <row r="947" spans="1:42" ht="12.75" customHeight="1" x14ac:dyDescent="0.2">
      <c r="A947" s="114"/>
      <c r="B947" s="153"/>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c r="AA947" s="114"/>
      <c r="AB947" s="114"/>
      <c r="AC947" s="114"/>
      <c r="AD947" s="114"/>
      <c r="AE947" s="114"/>
      <c r="AF947" s="114"/>
      <c r="AG947" s="114"/>
      <c r="AH947" s="114"/>
      <c r="AI947" s="114"/>
      <c r="AJ947" s="114"/>
      <c r="AK947" s="114"/>
      <c r="AL947" s="114"/>
      <c r="AM947" s="114"/>
      <c r="AN947" s="114"/>
      <c r="AO947" s="114"/>
      <c r="AP947" s="114"/>
    </row>
    <row r="948" spans="1:42" ht="12.75" customHeight="1" x14ac:dyDescent="0.2">
      <c r="A948" s="114"/>
      <c r="B948" s="153"/>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c r="AA948" s="114"/>
      <c r="AB948" s="114"/>
      <c r="AC948" s="114"/>
      <c r="AD948" s="114"/>
      <c r="AE948" s="114"/>
      <c r="AF948" s="114"/>
      <c r="AG948" s="114"/>
      <c r="AH948" s="114"/>
      <c r="AI948" s="114"/>
      <c r="AJ948" s="114"/>
      <c r="AK948" s="114"/>
      <c r="AL948" s="114"/>
      <c r="AM948" s="114"/>
      <c r="AN948" s="114"/>
      <c r="AO948" s="114"/>
      <c r="AP948" s="114"/>
    </row>
    <row r="949" spans="1:42" ht="12.75" customHeight="1" x14ac:dyDescent="0.2">
      <c r="A949" s="114"/>
      <c r="B949" s="153"/>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c r="AA949" s="114"/>
      <c r="AB949" s="114"/>
      <c r="AC949" s="114"/>
      <c r="AD949" s="114"/>
      <c r="AE949" s="114"/>
      <c r="AF949" s="114"/>
      <c r="AG949" s="114"/>
      <c r="AH949" s="114"/>
      <c r="AI949" s="114"/>
      <c r="AJ949" s="114"/>
      <c r="AK949" s="114"/>
      <c r="AL949" s="114"/>
      <c r="AM949" s="114"/>
      <c r="AN949" s="114"/>
      <c r="AO949" s="114"/>
      <c r="AP949" s="114"/>
    </row>
    <row r="950" spans="1:42" ht="12.75" customHeight="1" x14ac:dyDescent="0.2">
      <c r="A950" s="114"/>
      <c r="B950" s="153"/>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c r="AA950" s="114"/>
      <c r="AB950" s="114"/>
      <c r="AC950" s="114"/>
      <c r="AD950" s="114"/>
      <c r="AE950" s="114"/>
      <c r="AF950" s="114"/>
      <c r="AG950" s="114"/>
      <c r="AH950" s="114"/>
      <c r="AI950" s="114"/>
      <c r="AJ950" s="114"/>
      <c r="AK950" s="114"/>
      <c r="AL950" s="114"/>
      <c r="AM950" s="114"/>
      <c r="AN950" s="114"/>
      <c r="AO950" s="114"/>
      <c r="AP950" s="114"/>
    </row>
    <row r="951" spans="1:42" ht="12.75" customHeight="1" x14ac:dyDescent="0.2">
      <c r="A951" s="114"/>
      <c r="B951" s="153"/>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c r="AA951" s="114"/>
      <c r="AB951" s="114"/>
      <c r="AC951" s="114"/>
      <c r="AD951" s="114"/>
      <c r="AE951" s="114"/>
      <c r="AF951" s="114"/>
      <c r="AG951" s="114"/>
      <c r="AH951" s="114"/>
      <c r="AI951" s="114"/>
      <c r="AJ951" s="114"/>
      <c r="AK951" s="114"/>
      <c r="AL951" s="114"/>
      <c r="AM951" s="114"/>
      <c r="AN951" s="114"/>
      <c r="AO951" s="114"/>
      <c r="AP951" s="114"/>
    </row>
    <row r="952" spans="1:42" ht="12.75" customHeight="1" x14ac:dyDescent="0.2">
      <c r="A952" s="114"/>
      <c r="B952" s="153"/>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c r="AA952" s="114"/>
      <c r="AB952" s="114"/>
      <c r="AC952" s="114"/>
      <c r="AD952" s="114"/>
      <c r="AE952" s="114"/>
      <c r="AF952" s="114"/>
      <c r="AG952" s="114"/>
      <c r="AH952" s="114"/>
      <c r="AI952" s="114"/>
      <c r="AJ952" s="114"/>
      <c r="AK952" s="114"/>
      <c r="AL952" s="114"/>
      <c r="AM952" s="114"/>
      <c r="AN952" s="114"/>
      <c r="AO952" s="114"/>
      <c r="AP952" s="114"/>
    </row>
    <row r="953" spans="1:42" ht="12.75" customHeight="1" x14ac:dyDescent="0.2">
      <c r="A953" s="114"/>
      <c r="B953" s="153"/>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c r="AA953" s="114"/>
      <c r="AB953" s="114"/>
      <c r="AC953" s="114"/>
      <c r="AD953" s="114"/>
      <c r="AE953" s="114"/>
      <c r="AF953" s="114"/>
      <c r="AG953" s="114"/>
      <c r="AH953" s="114"/>
      <c r="AI953" s="114"/>
      <c r="AJ953" s="114"/>
      <c r="AK953" s="114"/>
      <c r="AL953" s="114"/>
      <c r="AM953" s="114"/>
      <c r="AN953" s="114"/>
      <c r="AO953" s="114"/>
      <c r="AP953" s="114"/>
    </row>
    <row r="954" spans="1:42" ht="12.75" customHeight="1" x14ac:dyDescent="0.2">
      <c r="A954" s="114"/>
      <c r="B954" s="153"/>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c r="AA954" s="114"/>
      <c r="AB954" s="114"/>
      <c r="AC954" s="114"/>
      <c r="AD954" s="114"/>
      <c r="AE954" s="114"/>
      <c r="AF954" s="114"/>
      <c r="AG954" s="114"/>
      <c r="AH954" s="114"/>
      <c r="AI954" s="114"/>
      <c r="AJ954" s="114"/>
      <c r="AK954" s="114"/>
      <c r="AL954" s="114"/>
      <c r="AM954" s="114"/>
      <c r="AN954" s="114"/>
      <c r="AO954" s="114"/>
      <c r="AP954" s="114"/>
    </row>
    <row r="955" spans="1:42" ht="12.75" customHeight="1" x14ac:dyDescent="0.2">
      <c r="A955" s="114"/>
      <c r="B955" s="153"/>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c r="AA955" s="114"/>
      <c r="AB955" s="114"/>
      <c r="AC955" s="114"/>
      <c r="AD955" s="114"/>
      <c r="AE955" s="114"/>
      <c r="AF955" s="114"/>
      <c r="AG955" s="114"/>
      <c r="AH955" s="114"/>
      <c r="AI955" s="114"/>
      <c r="AJ955" s="114"/>
      <c r="AK955" s="114"/>
      <c r="AL955" s="114"/>
      <c r="AM955" s="114"/>
      <c r="AN955" s="114"/>
      <c r="AO955" s="114"/>
      <c r="AP955" s="114"/>
    </row>
    <row r="956" spans="1:42" ht="12.75" customHeight="1" x14ac:dyDescent="0.2">
      <c r="A956" s="114"/>
      <c r="B956" s="153"/>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c r="AA956" s="114"/>
      <c r="AB956" s="114"/>
      <c r="AC956" s="114"/>
      <c r="AD956" s="114"/>
      <c r="AE956" s="114"/>
      <c r="AF956" s="114"/>
      <c r="AG956" s="114"/>
      <c r="AH956" s="114"/>
      <c r="AI956" s="114"/>
      <c r="AJ956" s="114"/>
      <c r="AK956" s="114"/>
      <c r="AL956" s="114"/>
      <c r="AM956" s="114"/>
      <c r="AN956" s="114"/>
      <c r="AO956" s="114"/>
      <c r="AP956" s="114"/>
    </row>
    <row r="957" spans="1:42" ht="12.75" customHeight="1" x14ac:dyDescent="0.2">
      <c r="A957" s="114"/>
      <c r="B957" s="153"/>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c r="AA957" s="114"/>
      <c r="AB957" s="114"/>
      <c r="AC957" s="114"/>
      <c r="AD957" s="114"/>
      <c r="AE957" s="114"/>
      <c r="AF957" s="114"/>
      <c r="AG957" s="114"/>
      <c r="AH957" s="114"/>
      <c r="AI957" s="114"/>
      <c r="AJ957" s="114"/>
      <c r="AK957" s="114"/>
      <c r="AL957" s="114"/>
      <c r="AM957" s="114"/>
      <c r="AN957" s="114"/>
      <c r="AO957" s="114"/>
      <c r="AP957" s="114"/>
    </row>
    <row r="958" spans="1:42" ht="12.75" customHeight="1" x14ac:dyDescent="0.2">
      <c r="A958" s="114"/>
      <c r="B958" s="153"/>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c r="AA958" s="114"/>
      <c r="AB958" s="114"/>
      <c r="AC958" s="114"/>
      <c r="AD958" s="114"/>
      <c r="AE958" s="114"/>
      <c r="AF958" s="114"/>
      <c r="AG958" s="114"/>
      <c r="AH958" s="114"/>
      <c r="AI958" s="114"/>
      <c r="AJ958" s="114"/>
      <c r="AK958" s="114"/>
      <c r="AL958" s="114"/>
      <c r="AM958" s="114"/>
      <c r="AN958" s="114"/>
      <c r="AO958" s="114"/>
      <c r="AP958" s="114"/>
    </row>
    <row r="959" spans="1:42" ht="12.75" customHeight="1" x14ac:dyDescent="0.2">
      <c r="A959" s="114"/>
      <c r="B959" s="153"/>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c r="AA959" s="114"/>
      <c r="AB959" s="114"/>
      <c r="AC959" s="114"/>
      <c r="AD959" s="114"/>
      <c r="AE959" s="114"/>
      <c r="AF959" s="114"/>
      <c r="AG959" s="114"/>
      <c r="AH959" s="114"/>
      <c r="AI959" s="114"/>
      <c r="AJ959" s="114"/>
      <c r="AK959" s="114"/>
      <c r="AL959" s="114"/>
      <c r="AM959" s="114"/>
      <c r="AN959" s="114"/>
      <c r="AO959" s="114"/>
      <c r="AP959" s="114"/>
    </row>
    <row r="960" spans="1:42" ht="12.75" customHeight="1" x14ac:dyDescent="0.2">
      <c r="A960" s="114"/>
      <c r="B960" s="153"/>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c r="AA960" s="114"/>
      <c r="AB960" s="114"/>
      <c r="AC960" s="114"/>
      <c r="AD960" s="114"/>
      <c r="AE960" s="114"/>
      <c r="AF960" s="114"/>
      <c r="AG960" s="114"/>
      <c r="AH960" s="114"/>
      <c r="AI960" s="114"/>
      <c r="AJ960" s="114"/>
      <c r="AK960" s="114"/>
      <c r="AL960" s="114"/>
      <c r="AM960" s="114"/>
      <c r="AN960" s="114"/>
      <c r="AO960" s="114"/>
      <c r="AP960" s="114"/>
    </row>
    <row r="961" spans="1:42" ht="12.75" customHeight="1" x14ac:dyDescent="0.2">
      <c r="A961" s="114"/>
      <c r="B961" s="153"/>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c r="AA961" s="114"/>
      <c r="AB961" s="114"/>
      <c r="AC961" s="114"/>
      <c r="AD961" s="114"/>
      <c r="AE961" s="114"/>
      <c r="AF961" s="114"/>
      <c r="AG961" s="114"/>
      <c r="AH961" s="114"/>
      <c r="AI961" s="114"/>
      <c r="AJ961" s="114"/>
      <c r="AK961" s="114"/>
      <c r="AL961" s="114"/>
      <c r="AM961" s="114"/>
      <c r="AN961" s="114"/>
      <c r="AO961" s="114"/>
      <c r="AP961" s="114"/>
    </row>
    <row r="962" spans="1:42" ht="12.75" customHeight="1" x14ac:dyDescent="0.2">
      <c r="A962" s="114"/>
      <c r="B962" s="153"/>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c r="AA962" s="114"/>
      <c r="AB962" s="114"/>
      <c r="AC962" s="114"/>
      <c r="AD962" s="114"/>
      <c r="AE962" s="114"/>
      <c r="AF962" s="114"/>
      <c r="AG962" s="114"/>
      <c r="AH962" s="114"/>
      <c r="AI962" s="114"/>
      <c r="AJ962" s="114"/>
      <c r="AK962" s="114"/>
      <c r="AL962" s="114"/>
      <c r="AM962" s="114"/>
      <c r="AN962" s="114"/>
      <c r="AO962" s="114"/>
      <c r="AP962" s="114"/>
    </row>
    <row r="963" spans="1:42" ht="12.75" customHeight="1" x14ac:dyDescent="0.2">
      <c r="A963" s="114"/>
      <c r="B963" s="153"/>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c r="AA963" s="114"/>
      <c r="AB963" s="114"/>
      <c r="AC963" s="114"/>
      <c r="AD963" s="114"/>
      <c r="AE963" s="114"/>
      <c r="AF963" s="114"/>
      <c r="AG963" s="114"/>
      <c r="AH963" s="114"/>
      <c r="AI963" s="114"/>
      <c r="AJ963" s="114"/>
      <c r="AK963" s="114"/>
      <c r="AL963" s="114"/>
      <c r="AM963" s="114"/>
      <c r="AN963" s="114"/>
      <c r="AO963" s="114"/>
      <c r="AP963" s="114"/>
    </row>
    <row r="964" spans="1:42" ht="12.75" customHeight="1" x14ac:dyDescent="0.2">
      <c r="A964" s="114"/>
      <c r="B964" s="153"/>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c r="AA964" s="114"/>
      <c r="AB964" s="114"/>
      <c r="AC964" s="114"/>
      <c r="AD964" s="114"/>
      <c r="AE964" s="114"/>
      <c r="AF964" s="114"/>
      <c r="AG964" s="114"/>
      <c r="AH964" s="114"/>
      <c r="AI964" s="114"/>
      <c r="AJ964" s="114"/>
      <c r="AK964" s="114"/>
      <c r="AL964" s="114"/>
      <c r="AM964" s="114"/>
      <c r="AN964" s="114"/>
      <c r="AO964" s="114"/>
      <c r="AP964" s="114"/>
    </row>
    <row r="965" spans="1:42" ht="12.75" customHeight="1" x14ac:dyDescent="0.2">
      <c r="A965" s="114"/>
      <c r="B965" s="153"/>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c r="AA965" s="114"/>
      <c r="AB965" s="114"/>
      <c r="AC965" s="114"/>
      <c r="AD965" s="114"/>
      <c r="AE965" s="114"/>
      <c r="AF965" s="114"/>
      <c r="AG965" s="114"/>
      <c r="AH965" s="114"/>
      <c r="AI965" s="114"/>
      <c r="AJ965" s="114"/>
      <c r="AK965" s="114"/>
      <c r="AL965" s="114"/>
      <c r="AM965" s="114"/>
      <c r="AN965" s="114"/>
      <c r="AO965" s="114"/>
      <c r="AP965" s="114"/>
    </row>
    <row r="966" spans="1:42" ht="12.75" customHeight="1" x14ac:dyDescent="0.2">
      <c r="A966" s="114"/>
      <c r="B966" s="153"/>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c r="AA966" s="114"/>
      <c r="AB966" s="114"/>
      <c r="AC966" s="114"/>
      <c r="AD966" s="114"/>
      <c r="AE966" s="114"/>
      <c r="AF966" s="114"/>
      <c r="AG966" s="114"/>
      <c r="AH966" s="114"/>
      <c r="AI966" s="114"/>
      <c r="AJ966" s="114"/>
      <c r="AK966" s="114"/>
      <c r="AL966" s="114"/>
      <c r="AM966" s="114"/>
      <c r="AN966" s="114"/>
      <c r="AO966" s="114"/>
      <c r="AP966" s="114"/>
    </row>
    <row r="967" spans="1:42" ht="12.75" customHeight="1" x14ac:dyDescent="0.2">
      <c r="A967" s="114"/>
      <c r="B967" s="153"/>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c r="AA967" s="114"/>
      <c r="AB967" s="114"/>
      <c r="AC967" s="114"/>
      <c r="AD967" s="114"/>
      <c r="AE967" s="114"/>
      <c r="AF967" s="114"/>
      <c r="AG967" s="114"/>
      <c r="AH967" s="114"/>
      <c r="AI967" s="114"/>
      <c r="AJ967" s="114"/>
      <c r="AK967" s="114"/>
      <c r="AL967" s="114"/>
      <c r="AM967" s="114"/>
      <c r="AN967" s="114"/>
      <c r="AO967" s="114"/>
      <c r="AP967" s="114"/>
    </row>
    <row r="968" spans="1:42" ht="12.75" customHeight="1" x14ac:dyDescent="0.2">
      <c r="A968" s="114"/>
      <c r="B968" s="153"/>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c r="AA968" s="114"/>
      <c r="AB968" s="114"/>
      <c r="AC968" s="114"/>
      <c r="AD968" s="114"/>
      <c r="AE968" s="114"/>
      <c r="AF968" s="114"/>
      <c r="AG968" s="114"/>
      <c r="AH968" s="114"/>
      <c r="AI968" s="114"/>
      <c r="AJ968" s="114"/>
      <c r="AK968" s="114"/>
      <c r="AL968" s="114"/>
      <c r="AM968" s="114"/>
      <c r="AN968" s="114"/>
      <c r="AO968" s="114"/>
      <c r="AP968" s="114"/>
    </row>
    <row r="969" spans="1:42" ht="12.75" customHeight="1" x14ac:dyDescent="0.2">
      <c r="A969" s="114"/>
      <c r="B969" s="153"/>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c r="AA969" s="114"/>
      <c r="AB969" s="114"/>
      <c r="AC969" s="114"/>
      <c r="AD969" s="114"/>
      <c r="AE969" s="114"/>
      <c r="AF969" s="114"/>
      <c r="AG969" s="114"/>
      <c r="AH969" s="114"/>
      <c r="AI969" s="114"/>
      <c r="AJ969" s="114"/>
      <c r="AK969" s="114"/>
      <c r="AL969" s="114"/>
      <c r="AM969" s="114"/>
      <c r="AN969" s="114"/>
      <c r="AO969" s="114"/>
      <c r="AP969" s="114"/>
    </row>
    <row r="970" spans="1:42" ht="12.75" customHeight="1" x14ac:dyDescent="0.2">
      <c r="A970" s="114"/>
      <c r="B970" s="153"/>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c r="AA970" s="114"/>
      <c r="AB970" s="114"/>
      <c r="AC970" s="114"/>
      <c r="AD970" s="114"/>
      <c r="AE970" s="114"/>
      <c r="AF970" s="114"/>
      <c r="AG970" s="114"/>
      <c r="AH970" s="114"/>
      <c r="AI970" s="114"/>
      <c r="AJ970" s="114"/>
      <c r="AK970" s="114"/>
      <c r="AL970" s="114"/>
      <c r="AM970" s="114"/>
      <c r="AN970" s="114"/>
      <c r="AO970" s="114"/>
      <c r="AP970" s="114"/>
    </row>
    <row r="971" spans="1:42" ht="12.75" customHeight="1" x14ac:dyDescent="0.2">
      <c r="A971" s="114"/>
      <c r="B971" s="153"/>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c r="AA971" s="114"/>
      <c r="AB971" s="114"/>
      <c r="AC971" s="114"/>
      <c r="AD971" s="114"/>
      <c r="AE971" s="114"/>
      <c r="AF971" s="114"/>
      <c r="AG971" s="114"/>
      <c r="AH971" s="114"/>
      <c r="AI971" s="114"/>
      <c r="AJ971" s="114"/>
      <c r="AK971" s="114"/>
      <c r="AL971" s="114"/>
      <c r="AM971" s="114"/>
      <c r="AN971" s="114"/>
      <c r="AO971" s="114"/>
      <c r="AP971" s="114"/>
    </row>
    <row r="972" spans="1:42" ht="12.75" customHeight="1" x14ac:dyDescent="0.2">
      <c r="A972" s="114"/>
      <c r="B972" s="153"/>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c r="AA972" s="114"/>
      <c r="AB972" s="114"/>
      <c r="AC972" s="114"/>
      <c r="AD972" s="114"/>
      <c r="AE972" s="114"/>
      <c r="AF972" s="114"/>
      <c r="AG972" s="114"/>
      <c r="AH972" s="114"/>
      <c r="AI972" s="114"/>
      <c r="AJ972" s="114"/>
      <c r="AK972" s="114"/>
      <c r="AL972" s="114"/>
      <c r="AM972" s="114"/>
      <c r="AN972" s="114"/>
      <c r="AO972" s="114"/>
      <c r="AP972" s="114"/>
    </row>
    <row r="973" spans="1:42" ht="12.75" customHeight="1" x14ac:dyDescent="0.2">
      <c r="A973" s="114"/>
      <c r="B973" s="153"/>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c r="AA973" s="114"/>
      <c r="AB973" s="114"/>
      <c r="AC973" s="114"/>
      <c r="AD973" s="114"/>
      <c r="AE973" s="114"/>
      <c r="AF973" s="114"/>
      <c r="AG973" s="114"/>
      <c r="AH973" s="114"/>
      <c r="AI973" s="114"/>
      <c r="AJ973" s="114"/>
      <c r="AK973" s="114"/>
      <c r="AL973" s="114"/>
      <c r="AM973" s="114"/>
      <c r="AN973" s="114"/>
      <c r="AO973" s="114"/>
      <c r="AP973" s="114"/>
    </row>
    <row r="974" spans="1:42" ht="12.75" customHeight="1" x14ac:dyDescent="0.2">
      <c r="A974" s="114"/>
      <c r="B974" s="153"/>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c r="AA974" s="114"/>
      <c r="AB974" s="114"/>
      <c r="AC974" s="114"/>
      <c r="AD974" s="114"/>
      <c r="AE974" s="114"/>
      <c r="AF974" s="114"/>
      <c r="AG974" s="114"/>
      <c r="AH974" s="114"/>
      <c r="AI974" s="114"/>
      <c r="AJ974" s="114"/>
      <c r="AK974" s="114"/>
      <c r="AL974" s="114"/>
      <c r="AM974" s="114"/>
      <c r="AN974" s="114"/>
      <c r="AO974" s="114"/>
      <c r="AP974" s="114"/>
    </row>
    <row r="975" spans="1:42" ht="12.75" customHeight="1" x14ac:dyDescent="0.2">
      <c r="A975" s="114"/>
      <c r="B975" s="153"/>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c r="AA975" s="114"/>
      <c r="AB975" s="114"/>
      <c r="AC975" s="114"/>
      <c r="AD975" s="114"/>
      <c r="AE975" s="114"/>
      <c r="AF975" s="114"/>
      <c r="AG975" s="114"/>
      <c r="AH975" s="114"/>
      <c r="AI975" s="114"/>
      <c r="AJ975" s="114"/>
      <c r="AK975" s="114"/>
      <c r="AL975" s="114"/>
      <c r="AM975" s="114"/>
      <c r="AN975" s="114"/>
      <c r="AO975" s="114"/>
      <c r="AP975" s="114"/>
    </row>
    <row r="976" spans="1:42" ht="12.75" customHeight="1" x14ac:dyDescent="0.2">
      <c r="A976" s="114"/>
      <c r="B976" s="153"/>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c r="AA976" s="114"/>
      <c r="AB976" s="114"/>
      <c r="AC976" s="114"/>
      <c r="AD976" s="114"/>
      <c r="AE976" s="114"/>
      <c r="AF976" s="114"/>
      <c r="AG976" s="114"/>
      <c r="AH976" s="114"/>
      <c r="AI976" s="114"/>
      <c r="AJ976" s="114"/>
      <c r="AK976" s="114"/>
      <c r="AL976" s="114"/>
      <c r="AM976" s="114"/>
      <c r="AN976" s="114"/>
      <c r="AO976" s="114"/>
      <c r="AP976" s="114"/>
    </row>
    <row r="977" spans="1:42" ht="12.75" customHeight="1" x14ac:dyDescent="0.2">
      <c r="A977" s="114"/>
      <c r="B977" s="153"/>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c r="AA977" s="114"/>
      <c r="AB977" s="114"/>
      <c r="AC977" s="114"/>
      <c r="AD977" s="114"/>
      <c r="AE977" s="114"/>
      <c r="AF977" s="114"/>
      <c r="AG977" s="114"/>
      <c r="AH977" s="114"/>
      <c r="AI977" s="114"/>
      <c r="AJ977" s="114"/>
      <c r="AK977" s="114"/>
      <c r="AL977" s="114"/>
      <c r="AM977" s="114"/>
      <c r="AN977" s="114"/>
      <c r="AO977" s="114"/>
      <c r="AP977" s="114"/>
    </row>
    <row r="978" spans="1:42" ht="12.75" customHeight="1" x14ac:dyDescent="0.2">
      <c r="A978" s="114"/>
      <c r="B978" s="153"/>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c r="AA978" s="114"/>
      <c r="AB978" s="114"/>
      <c r="AC978" s="114"/>
      <c r="AD978" s="114"/>
      <c r="AE978" s="114"/>
      <c r="AF978" s="114"/>
      <c r="AG978" s="114"/>
      <c r="AH978" s="114"/>
      <c r="AI978" s="114"/>
      <c r="AJ978" s="114"/>
      <c r="AK978" s="114"/>
      <c r="AL978" s="114"/>
      <c r="AM978" s="114"/>
      <c r="AN978" s="114"/>
      <c r="AO978" s="114"/>
      <c r="AP978" s="114"/>
    </row>
    <row r="979" spans="1:42" ht="12.75" customHeight="1" x14ac:dyDescent="0.2">
      <c r="A979" s="114"/>
      <c r="B979" s="153"/>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c r="AA979" s="114"/>
      <c r="AB979" s="114"/>
      <c r="AC979" s="114"/>
      <c r="AD979" s="114"/>
      <c r="AE979" s="114"/>
      <c r="AF979" s="114"/>
      <c r="AG979" s="114"/>
      <c r="AH979" s="114"/>
      <c r="AI979" s="114"/>
      <c r="AJ979" s="114"/>
      <c r="AK979" s="114"/>
      <c r="AL979" s="114"/>
      <c r="AM979" s="114"/>
      <c r="AN979" s="114"/>
      <c r="AO979" s="114"/>
      <c r="AP979" s="114"/>
    </row>
    <row r="980" spans="1:42" ht="12.75" customHeight="1" x14ac:dyDescent="0.2">
      <c r="A980" s="114"/>
      <c r="B980" s="153"/>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c r="AA980" s="114"/>
      <c r="AB980" s="114"/>
      <c r="AC980" s="114"/>
      <c r="AD980" s="114"/>
      <c r="AE980" s="114"/>
      <c r="AF980" s="114"/>
      <c r="AG980" s="114"/>
      <c r="AH980" s="114"/>
      <c r="AI980" s="114"/>
      <c r="AJ980" s="114"/>
      <c r="AK980" s="114"/>
      <c r="AL980" s="114"/>
      <c r="AM980" s="114"/>
      <c r="AN980" s="114"/>
      <c r="AO980" s="114"/>
      <c r="AP980" s="114"/>
    </row>
    <row r="981" spans="1:42" ht="12.75" customHeight="1" x14ac:dyDescent="0.2">
      <c r="A981" s="114"/>
      <c r="B981" s="153"/>
      <c r="C981" s="114"/>
      <c r="D981" s="114"/>
      <c r="E981" s="114"/>
      <c r="F981" s="114"/>
      <c r="G981" s="114"/>
      <c r="H981" s="114"/>
      <c r="I981" s="114"/>
      <c r="J981" s="114"/>
      <c r="K981" s="114"/>
      <c r="L981" s="114"/>
      <c r="M981" s="114"/>
      <c r="N981" s="114"/>
      <c r="O981" s="114"/>
      <c r="P981" s="114"/>
      <c r="Q981" s="114"/>
      <c r="R981" s="114"/>
      <c r="S981" s="114"/>
      <c r="T981" s="114"/>
      <c r="U981" s="114"/>
      <c r="V981" s="114"/>
      <c r="W981" s="114"/>
      <c r="X981" s="114"/>
      <c r="Y981" s="114"/>
      <c r="Z981" s="114"/>
      <c r="AA981" s="114"/>
      <c r="AB981" s="114"/>
      <c r="AC981" s="114"/>
      <c r="AD981" s="114"/>
      <c r="AE981" s="114"/>
      <c r="AF981" s="114"/>
      <c r="AG981" s="114"/>
      <c r="AH981" s="114"/>
      <c r="AI981" s="114"/>
      <c r="AJ981" s="114"/>
      <c r="AK981" s="114"/>
      <c r="AL981" s="114"/>
      <c r="AM981" s="114"/>
      <c r="AN981" s="114"/>
      <c r="AO981" s="114"/>
      <c r="AP981" s="114"/>
    </row>
    <row r="982" spans="1:42" ht="12.75" customHeight="1" x14ac:dyDescent="0.2">
      <c r="A982" s="114"/>
      <c r="B982" s="153"/>
      <c r="C982" s="114"/>
      <c r="D982" s="114"/>
      <c r="E982" s="114"/>
      <c r="F982" s="114"/>
      <c r="G982" s="114"/>
      <c r="H982" s="114"/>
      <c r="I982" s="114"/>
      <c r="J982" s="114"/>
      <c r="K982" s="114"/>
      <c r="L982" s="114"/>
      <c r="M982" s="114"/>
      <c r="N982" s="114"/>
      <c r="O982" s="114"/>
      <c r="P982" s="114"/>
      <c r="Q982" s="114"/>
      <c r="R982" s="114"/>
      <c r="S982" s="114"/>
      <c r="T982" s="114"/>
      <c r="U982" s="114"/>
      <c r="V982" s="114"/>
      <c r="W982" s="114"/>
      <c r="X982" s="114"/>
      <c r="Y982" s="114"/>
      <c r="Z982" s="114"/>
      <c r="AA982" s="114"/>
      <c r="AB982" s="114"/>
      <c r="AC982" s="114"/>
      <c r="AD982" s="114"/>
      <c r="AE982" s="114"/>
      <c r="AF982" s="114"/>
      <c r="AG982" s="114"/>
      <c r="AH982" s="114"/>
      <c r="AI982" s="114"/>
      <c r="AJ982" s="114"/>
      <c r="AK982" s="114"/>
      <c r="AL982" s="114"/>
      <c r="AM982" s="114"/>
      <c r="AN982" s="114"/>
      <c r="AO982" s="114"/>
      <c r="AP982" s="114"/>
    </row>
    <row r="983" spans="1:42" ht="12.75" customHeight="1" x14ac:dyDescent="0.2">
      <c r="A983" s="114"/>
      <c r="B983" s="153"/>
      <c r="C983" s="114"/>
      <c r="D983" s="114"/>
      <c r="E983" s="114"/>
      <c r="F983" s="114"/>
      <c r="G983" s="114"/>
      <c r="H983" s="114"/>
      <c r="I983" s="114"/>
      <c r="J983" s="114"/>
      <c r="K983" s="114"/>
      <c r="L983" s="114"/>
      <c r="M983" s="114"/>
      <c r="N983" s="114"/>
      <c r="O983" s="114"/>
      <c r="P983" s="114"/>
      <c r="Q983" s="114"/>
      <c r="R983" s="114"/>
      <c r="S983" s="114"/>
      <c r="T983" s="114"/>
      <c r="U983" s="114"/>
      <c r="V983" s="114"/>
      <c r="W983" s="114"/>
      <c r="X983" s="114"/>
      <c r="Y983" s="114"/>
      <c r="Z983" s="114"/>
      <c r="AA983" s="114"/>
      <c r="AB983" s="114"/>
      <c r="AC983" s="114"/>
      <c r="AD983" s="114"/>
      <c r="AE983" s="114"/>
      <c r="AF983" s="114"/>
      <c r="AG983" s="114"/>
      <c r="AH983" s="114"/>
      <c r="AI983" s="114"/>
      <c r="AJ983" s="114"/>
      <c r="AK983" s="114"/>
      <c r="AL983" s="114"/>
      <c r="AM983" s="114"/>
      <c r="AN983" s="114"/>
      <c r="AO983" s="114"/>
      <c r="AP983" s="114"/>
    </row>
    <row r="984" spans="1:42" ht="12.75" customHeight="1" x14ac:dyDescent="0.2">
      <c r="A984" s="114"/>
      <c r="B984" s="153"/>
      <c r="C984" s="114"/>
      <c r="D984" s="114"/>
      <c r="E984" s="114"/>
      <c r="F984" s="114"/>
      <c r="G984" s="114"/>
      <c r="H984" s="114"/>
      <c r="I984" s="114"/>
      <c r="J984" s="114"/>
      <c r="K984" s="114"/>
      <c r="L984" s="114"/>
      <c r="M984" s="114"/>
      <c r="N984" s="114"/>
      <c r="O984" s="114"/>
      <c r="P984" s="114"/>
      <c r="Q984" s="114"/>
      <c r="R984" s="114"/>
      <c r="S984" s="114"/>
      <c r="T984" s="114"/>
      <c r="U984" s="114"/>
      <c r="V984" s="114"/>
      <c r="W984" s="114"/>
      <c r="X984" s="114"/>
      <c r="Y984" s="114"/>
      <c r="Z984" s="114"/>
      <c r="AA984" s="114"/>
      <c r="AB984" s="114"/>
      <c r="AC984" s="114"/>
      <c r="AD984" s="114"/>
      <c r="AE984" s="114"/>
      <c r="AF984" s="114"/>
      <c r="AG984" s="114"/>
      <c r="AH984" s="114"/>
      <c r="AI984" s="114"/>
      <c r="AJ984" s="114"/>
      <c r="AK984" s="114"/>
      <c r="AL984" s="114"/>
      <c r="AM984" s="114"/>
      <c r="AN984" s="114"/>
      <c r="AO984" s="114"/>
      <c r="AP984" s="114"/>
    </row>
    <row r="985" spans="1:42" ht="12.75" customHeight="1" x14ac:dyDescent="0.2">
      <c r="A985" s="114"/>
      <c r="B985" s="153"/>
      <c r="C985" s="114"/>
      <c r="D985" s="114"/>
      <c r="E985" s="114"/>
      <c r="F985" s="114"/>
      <c r="G985" s="114"/>
      <c r="H985" s="114"/>
      <c r="I985" s="114"/>
      <c r="J985" s="114"/>
      <c r="K985" s="114"/>
      <c r="L985" s="114"/>
      <c r="M985" s="114"/>
      <c r="N985" s="114"/>
      <c r="O985" s="114"/>
      <c r="P985" s="114"/>
      <c r="Q985" s="114"/>
      <c r="R985" s="114"/>
      <c r="S985" s="114"/>
      <c r="T985" s="114"/>
      <c r="U985" s="114"/>
      <c r="V985" s="114"/>
      <c r="W985" s="114"/>
      <c r="X985" s="114"/>
      <c r="Y985" s="114"/>
      <c r="Z985" s="114"/>
      <c r="AA985" s="114"/>
      <c r="AB985" s="114"/>
      <c r="AC985" s="114"/>
      <c r="AD985" s="114"/>
      <c r="AE985" s="114"/>
      <c r="AF985" s="114"/>
      <c r="AG985" s="114"/>
      <c r="AH985" s="114"/>
      <c r="AI985" s="114"/>
      <c r="AJ985" s="114"/>
      <c r="AK985" s="114"/>
      <c r="AL985" s="114"/>
      <c r="AM985" s="114"/>
      <c r="AN985" s="114"/>
      <c r="AO985" s="114"/>
      <c r="AP985" s="114"/>
    </row>
    <row r="986" spans="1:42" ht="12.75" customHeight="1" x14ac:dyDescent="0.2">
      <c r="A986" s="114"/>
      <c r="B986" s="153"/>
      <c r="C986" s="114"/>
      <c r="D986" s="114"/>
      <c r="E986" s="114"/>
      <c r="F986" s="114"/>
      <c r="G986" s="114"/>
      <c r="H986" s="114"/>
      <c r="I986" s="114"/>
      <c r="J986" s="114"/>
      <c r="K986" s="114"/>
      <c r="L986" s="114"/>
      <c r="M986" s="114"/>
      <c r="N986" s="114"/>
      <c r="O986" s="114"/>
      <c r="P986" s="114"/>
      <c r="Q986" s="114"/>
      <c r="R986" s="114"/>
      <c r="S986" s="114"/>
      <c r="T986" s="114"/>
      <c r="U986" s="114"/>
      <c r="V986" s="114"/>
      <c r="W986" s="114"/>
      <c r="X986" s="114"/>
      <c r="Y986" s="114"/>
      <c r="Z986" s="114"/>
      <c r="AA986" s="114"/>
      <c r="AB986" s="114"/>
      <c r="AC986" s="114"/>
      <c r="AD986" s="114"/>
      <c r="AE986" s="114"/>
      <c r="AF986" s="114"/>
      <c r="AG986" s="114"/>
      <c r="AH986" s="114"/>
      <c r="AI986" s="114"/>
      <c r="AJ986" s="114"/>
      <c r="AK986" s="114"/>
      <c r="AL986" s="114"/>
      <c r="AM986" s="114"/>
      <c r="AN986" s="114"/>
      <c r="AO986" s="114"/>
      <c r="AP986" s="114"/>
    </row>
    <row r="987" spans="1:42" ht="12.75" customHeight="1" x14ac:dyDescent="0.2">
      <c r="A987" s="114"/>
      <c r="B987" s="153"/>
      <c r="C987" s="114"/>
      <c r="D987" s="114"/>
      <c r="E987" s="114"/>
      <c r="F987" s="114"/>
      <c r="G987" s="114"/>
      <c r="H987" s="114"/>
      <c r="I987" s="114"/>
      <c r="J987" s="114"/>
      <c r="K987" s="114"/>
      <c r="L987" s="114"/>
      <c r="M987" s="114"/>
      <c r="N987" s="114"/>
      <c r="O987" s="114"/>
      <c r="P987" s="114"/>
      <c r="Q987" s="114"/>
      <c r="R987" s="114"/>
      <c r="S987" s="114"/>
      <c r="T987" s="114"/>
      <c r="U987" s="114"/>
      <c r="V987" s="114"/>
      <c r="W987" s="114"/>
      <c r="X987" s="114"/>
      <c r="Y987" s="114"/>
      <c r="Z987" s="114"/>
      <c r="AA987" s="114"/>
      <c r="AB987" s="114"/>
      <c r="AC987" s="114"/>
      <c r="AD987" s="114"/>
      <c r="AE987" s="114"/>
      <c r="AF987" s="114"/>
      <c r="AG987" s="114"/>
      <c r="AH987" s="114"/>
      <c r="AI987" s="114"/>
      <c r="AJ987" s="114"/>
      <c r="AK987" s="114"/>
      <c r="AL987" s="114"/>
      <c r="AM987" s="114"/>
      <c r="AN987" s="114"/>
      <c r="AO987" s="114"/>
      <c r="AP987" s="114"/>
    </row>
    <row r="988" spans="1:42" ht="12.75" customHeight="1" x14ac:dyDescent="0.2">
      <c r="A988" s="114"/>
      <c r="B988" s="153"/>
      <c r="C988" s="114"/>
      <c r="D988" s="114"/>
      <c r="E988" s="114"/>
      <c r="F988" s="114"/>
      <c r="G988" s="114"/>
      <c r="H988" s="114"/>
      <c r="I988" s="114"/>
      <c r="J988" s="114"/>
      <c r="K988" s="114"/>
      <c r="L988" s="114"/>
      <c r="M988" s="114"/>
      <c r="N988" s="114"/>
      <c r="O988" s="114"/>
      <c r="P988" s="114"/>
      <c r="Q988" s="114"/>
      <c r="R988" s="114"/>
      <c r="S988" s="114"/>
      <c r="T988" s="114"/>
      <c r="U988" s="114"/>
      <c r="V988" s="114"/>
      <c r="W988" s="114"/>
      <c r="X988" s="114"/>
      <c r="Y988" s="114"/>
      <c r="Z988" s="114"/>
      <c r="AA988" s="114"/>
      <c r="AB988" s="114"/>
      <c r="AC988" s="114"/>
      <c r="AD988" s="114"/>
      <c r="AE988" s="114"/>
      <c r="AF988" s="114"/>
      <c r="AG988" s="114"/>
      <c r="AH988" s="114"/>
      <c r="AI988" s="114"/>
      <c r="AJ988" s="114"/>
      <c r="AK988" s="114"/>
      <c r="AL988" s="114"/>
      <c r="AM988" s="114"/>
      <c r="AN988" s="114"/>
      <c r="AO988" s="114"/>
      <c r="AP988" s="114"/>
    </row>
    <row r="989" spans="1:42" ht="12.75" customHeight="1" x14ac:dyDescent="0.2">
      <c r="A989" s="114"/>
      <c r="B989" s="153"/>
      <c r="C989" s="114"/>
      <c r="D989" s="114"/>
      <c r="E989" s="114"/>
      <c r="F989" s="114"/>
      <c r="G989" s="114"/>
      <c r="H989" s="114"/>
      <c r="I989" s="114"/>
      <c r="J989" s="114"/>
      <c r="K989" s="114"/>
      <c r="L989" s="114"/>
      <c r="M989" s="114"/>
      <c r="N989" s="114"/>
      <c r="O989" s="114"/>
      <c r="P989" s="114"/>
      <c r="Q989" s="114"/>
      <c r="R989" s="114"/>
      <c r="S989" s="114"/>
      <c r="T989" s="114"/>
      <c r="U989" s="114"/>
      <c r="V989" s="114"/>
      <c r="W989" s="114"/>
      <c r="X989" s="114"/>
      <c r="Y989" s="114"/>
      <c r="Z989" s="114"/>
      <c r="AA989" s="114"/>
      <c r="AB989" s="114"/>
      <c r="AC989" s="114"/>
      <c r="AD989" s="114"/>
      <c r="AE989" s="114"/>
      <c r="AF989" s="114"/>
      <c r="AG989" s="114"/>
      <c r="AH989" s="114"/>
      <c r="AI989" s="114"/>
      <c r="AJ989" s="114"/>
      <c r="AK989" s="114"/>
      <c r="AL989" s="114"/>
      <c r="AM989" s="114"/>
      <c r="AN989" s="114"/>
      <c r="AO989" s="114"/>
      <c r="AP989" s="114"/>
    </row>
    <row r="990" spans="1:42" ht="12.75" customHeight="1" x14ac:dyDescent="0.2">
      <c r="A990" s="114"/>
      <c r="B990" s="153"/>
      <c r="C990" s="114"/>
      <c r="D990" s="114"/>
      <c r="E990" s="114"/>
      <c r="F990" s="114"/>
      <c r="G990" s="114"/>
      <c r="H990" s="114"/>
      <c r="I990" s="114"/>
      <c r="J990" s="114"/>
      <c r="K990" s="114"/>
      <c r="L990" s="114"/>
      <c r="M990" s="114"/>
      <c r="N990" s="114"/>
      <c r="O990" s="114"/>
      <c r="P990" s="114"/>
      <c r="Q990" s="114"/>
      <c r="R990" s="114"/>
      <c r="S990" s="114"/>
      <c r="T990" s="114"/>
      <c r="U990" s="114"/>
      <c r="V990" s="114"/>
      <c r="W990" s="114"/>
      <c r="X990" s="114"/>
      <c r="Y990" s="114"/>
      <c r="Z990" s="114"/>
      <c r="AA990" s="114"/>
      <c r="AB990" s="114"/>
      <c r="AC990" s="114"/>
      <c r="AD990" s="114"/>
      <c r="AE990" s="114"/>
      <c r="AF990" s="114"/>
      <c r="AG990" s="114"/>
      <c r="AH990" s="114"/>
      <c r="AI990" s="114"/>
      <c r="AJ990" s="114"/>
      <c r="AK990" s="114"/>
      <c r="AL990" s="114"/>
      <c r="AM990" s="114"/>
      <c r="AN990" s="114"/>
      <c r="AO990" s="114"/>
      <c r="AP990" s="114"/>
    </row>
    <row r="991" spans="1:42" ht="12.75" customHeight="1" x14ac:dyDescent="0.2">
      <c r="A991" s="114"/>
      <c r="B991" s="153"/>
      <c r="C991" s="114"/>
      <c r="D991" s="114"/>
      <c r="E991" s="114"/>
      <c r="F991" s="114"/>
      <c r="G991" s="114"/>
      <c r="H991" s="114"/>
      <c r="I991" s="114"/>
      <c r="J991" s="114"/>
      <c r="K991" s="114"/>
      <c r="L991" s="114"/>
      <c r="M991" s="114"/>
      <c r="N991" s="114"/>
      <c r="O991" s="114"/>
      <c r="P991" s="114"/>
      <c r="Q991" s="114"/>
      <c r="R991" s="114"/>
      <c r="S991" s="114"/>
      <c r="T991" s="114"/>
      <c r="U991" s="114"/>
      <c r="V991" s="114"/>
      <c r="W991" s="114"/>
      <c r="X991" s="114"/>
      <c r="Y991" s="114"/>
      <c r="Z991" s="114"/>
      <c r="AA991" s="114"/>
      <c r="AB991" s="114"/>
      <c r="AC991" s="114"/>
      <c r="AD991" s="114"/>
      <c r="AE991" s="114"/>
      <c r="AF991" s="114"/>
      <c r="AG991" s="114"/>
      <c r="AH991" s="114"/>
      <c r="AI991" s="114"/>
      <c r="AJ991" s="114"/>
      <c r="AK991" s="114"/>
      <c r="AL991" s="114"/>
      <c r="AM991" s="114"/>
      <c r="AN991" s="114"/>
      <c r="AO991" s="114"/>
      <c r="AP991" s="114"/>
    </row>
    <row r="992" spans="1:42" ht="12.75" customHeight="1" x14ac:dyDescent="0.2">
      <c r="A992" s="114"/>
      <c r="B992" s="153"/>
      <c r="C992" s="114"/>
      <c r="D992" s="114"/>
      <c r="E992" s="114"/>
      <c r="F992" s="114"/>
      <c r="G992" s="114"/>
      <c r="H992" s="114"/>
      <c r="I992" s="114"/>
      <c r="J992" s="114"/>
      <c r="K992" s="114"/>
      <c r="L992" s="114"/>
      <c r="M992" s="114"/>
      <c r="N992" s="114"/>
      <c r="O992" s="114"/>
      <c r="P992" s="114"/>
      <c r="Q992" s="114"/>
      <c r="R992" s="114"/>
      <c r="S992" s="114"/>
      <c r="T992" s="114"/>
      <c r="U992" s="114"/>
      <c r="V992" s="114"/>
      <c r="W992" s="114"/>
      <c r="X992" s="114"/>
      <c r="Y992" s="114"/>
      <c r="Z992" s="114"/>
      <c r="AA992" s="114"/>
      <c r="AB992" s="114"/>
      <c r="AC992" s="114"/>
      <c r="AD992" s="114"/>
      <c r="AE992" s="114"/>
      <c r="AF992" s="114"/>
      <c r="AG992" s="114"/>
      <c r="AH992" s="114"/>
      <c r="AI992" s="114"/>
      <c r="AJ992" s="114"/>
      <c r="AK992" s="114"/>
      <c r="AL992" s="114"/>
      <c r="AM992" s="114"/>
      <c r="AN992" s="114"/>
      <c r="AO992" s="114"/>
      <c r="AP992" s="114"/>
    </row>
    <row r="993" spans="1:42" ht="12.75" customHeight="1" x14ac:dyDescent="0.2">
      <c r="A993" s="114"/>
      <c r="B993" s="153"/>
      <c r="C993" s="114"/>
      <c r="D993" s="114"/>
      <c r="E993" s="114"/>
      <c r="F993" s="114"/>
      <c r="G993" s="114"/>
      <c r="H993" s="114"/>
      <c r="I993" s="114"/>
      <c r="J993" s="114"/>
      <c r="K993" s="114"/>
      <c r="L993" s="114"/>
      <c r="M993" s="114"/>
      <c r="N993" s="114"/>
      <c r="O993" s="114"/>
      <c r="P993" s="114"/>
      <c r="Q993" s="114"/>
      <c r="R993" s="114"/>
      <c r="S993" s="114"/>
      <c r="T993" s="114"/>
      <c r="U993" s="114"/>
      <c r="V993" s="114"/>
      <c r="W993" s="114"/>
      <c r="X993" s="114"/>
      <c r="Y993" s="114"/>
      <c r="Z993" s="114"/>
      <c r="AA993" s="114"/>
      <c r="AB993" s="114"/>
      <c r="AC993" s="114"/>
      <c r="AD993" s="114"/>
      <c r="AE993" s="114"/>
      <c r="AF993" s="114"/>
      <c r="AG993" s="114"/>
      <c r="AH993" s="114"/>
      <c r="AI993" s="114"/>
      <c r="AJ993" s="114"/>
      <c r="AK993" s="114"/>
      <c r="AL993" s="114"/>
      <c r="AM993" s="114"/>
      <c r="AN993" s="114"/>
      <c r="AO993" s="114"/>
      <c r="AP993" s="114"/>
    </row>
    <row r="994" spans="1:42" ht="12.75" customHeight="1" x14ac:dyDescent="0.2">
      <c r="A994" s="114"/>
      <c r="B994" s="153"/>
      <c r="C994" s="114"/>
      <c r="D994" s="114"/>
      <c r="E994" s="114"/>
      <c r="F994" s="114"/>
      <c r="G994" s="114"/>
      <c r="H994" s="114"/>
      <c r="I994" s="114"/>
      <c r="J994" s="114"/>
      <c r="K994" s="114"/>
      <c r="L994" s="114"/>
      <c r="M994" s="114"/>
      <c r="N994" s="114"/>
      <c r="O994" s="114"/>
      <c r="P994" s="114"/>
      <c r="Q994" s="114"/>
      <c r="R994" s="114"/>
      <c r="S994" s="114"/>
      <c r="T994" s="114"/>
      <c r="U994" s="114"/>
      <c r="V994" s="114"/>
      <c r="W994" s="114"/>
      <c r="X994" s="114"/>
      <c r="Y994" s="114"/>
      <c r="Z994" s="114"/>
      <c r="AA994" s="114"/>
      <c r="AB994" s="114"/>
      <c r="AC994" s="114"/>
      <c r="AD994" s="114"/>
      <c r="AE994" s="114"/>
      <c r="AF994" s="114"/>
      <c r="AG994" s="114"/>
      <c r="AH994" s="114"/>
      <c r="AI994" s="114"/>
      <c r="AJ994" s="114"/>
      <c r="AK994" s="114"/>
      <c r="AL994" s="114"/>
      <c r="AM994" s="114"/>
      <c r="AN994" s="114"/>
      <c r="AO994" s="114"/>
      <c r="AP994" s="114"/>
    </row>
    <row r="995" spans="1:42" ht="12.75" customHeight="1" x14ac:dyDescent="0.2">
      <c r="A995" s="114"/>
      <c r="B995" s="153"/>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4"/>
      <c r="AA995" s="114"/>
      <c r="AB995" s="114"/>
      <c r="AC995" s="114"/>
      <c r="AD995" s="114"/>
      <c r="AE995" s="114"/>
      <c r="AF995" s="114"/>
      <c r="AG995" s="114"/>
      <c r="AH995" s="114"/>
      <c r="AI995" s="114"/>
      <c r="AJ995" s="114"/>
      <c r="AK995" s="114"/>
      <c r="AL995" s="114"/>
      <c r="AM995" s="114"/>
      <c r="AN995" s="114"/>
      <c r="AO995" s="114"/>
      <c r="AP995" s="114"/>
    </row>
    <row r="996" spans="1:42" ht="12.75" customHeight="1" x14ac:dyDescent="0.2">
      <c r="A996" s="114"/>
      <c r="B996" s="153"/>
      <c r="C996" s="114"/>
      <c r="D996" s="114"/>
      <c r="E996" s="114"/>
      <c r="F996" s="114"/>
      <c r="G996" s="114"/>
      <c r="H996" s="114"/>
      <c r="I996" s="114"/>
      <c r="J996" s="114"/>
      <c r="K996" s="114"/>
      <c r="L996" s="114"/>
      <c r="M996" s="114"/>
      <c r="N996" s="114"/>
      <c r="O996" s="114"/>
      <c r="P996" s="114"/>
      <c r="Q996" s="114"/>
      <c r="R996" s="114"/>
      <c r="S996" s="114"/>
      <c r="T996" s="114"/>
      <c r="U996" s="114"/>
      <c r="V996" s="114"/>
      <c r="W996" s="114"/>
      <c r="X996" s="114"/>
      <c r="Y996" s="114"/>
      <c r="Z996" s="114"/>
      <c r="AA996" s="114"/>
      <c r="AB996" s="114"/>
      <c r="AC996" s="114"/>
      <c r="AD996" s="114"/>
      <c r="AE996" s="114"/>
      <c r="AF996" s="114"/>
      <c r="AG996" s="114"/>
      <c r="AH996" s="114"/>
      <c r="AI996" s="114"/>
      <c r="AJ996" s="114"/>
      <c r="AK996" s="114"/>
      <c r="AL996" s="114"/>
      <c r="AM996" s="114"/>
      <c r="AN996" s="114"/>
      <c r="AO996" s="114"/>
      <c r="AP996" s="114"/>
    </row>
    <row r="997" spans="1:42" ht="12.75" customHeight="1" x14ac:dyDescent="0.2">
      <c r="A997" s="114"/>
      <c r="B997" s="153"/>
      <c r="C997" s="114"/>
      <c r="D997" s="114"/>
      <c r="E997" s="114"/>
      <c r="F997" s="114"/>
      <c r="G997" s="114"/>
      <c r="H997" s="114"/>
      <c r="I997" s="114"/>
      <c r="J997" s="114"/>
      <c r="K997" s="114"/>
      <c r="L997" s="114"/>
      <c r="M997" s="114"/>
      <c r="N997" s="114"/>
      <c r="O997" s="114"/>
      <c r="P997" s="114"/>
      <c r="Q997" s="114"/>
      <c r="R997" s="114"/>
      <c r="S997" s="114"/>
      <c r="T997" s="114"/>
      <c r="U997" s="114"/>
      <c r="V997" s="114"/>
      <c r="W997" s="114"/>
      <c r="X997" s="114"/>
      <c r="Y997" s="114"/>
      <c r="Z997" s="114"/>
      <c r="AA997" s="114"/>
      <c r="AB997" s="114"/>
      <c r="AC997" s="114"/>
      <c r="AD997" s="114"/>
      <c r="AE997" s="114"/>
      <c r="AF997" s="114"/>
      <c r="AG997" s="114"/>
      <c r="AH997" s="114"/>
      <c r="AI997" s="114"/>
      <c r="AJ997" s="114"/>
      <c r="AK997" s="114"/>
      <c r="AL997" s="114"/>
      <c r="AM997" s="114"/>
      <c r="AN997" s="114"/>
      <c r="AO997" s="114"/>
      <c r="AP997" s="114"/>
    </row>
    <row r="998" spans="1:42" ht="12.75" customHeight="1" x14ac:dyDescent="0.2">
      <c r="A998" s="114"/>
      <c r="B998" s="153"/>
      <c r="C998" s="114"/>
      <c r="D998" s="114"/>
      <c r="E998" s="114"/>
      <c r="F998" s="114"/>
      <c r="G998" s="114"/>
      <c r="H998" s="114"/>
      <c r="I998" s="114"/>
      <c r="J998" s="114"/>
      <c r="K998" s="114"/>
      <c r="L998" s="114"/>
      <c r="M998" s="114"/>
      <c r="N998" s="114"/>
      <c r="O998" s="114"/>
      <c r="P998" s="114"/>
      <c r="Q998" s="114"/>
      <c r="R998" s="114"/>
      <c r="S998" s="114"/>
      <c r="T998" s="114"/>
      <c r="U998" s="114"/>
      <c r="V998" s="114"/>
      <c r="W998" s="114"/>
      <c r="X998" s="114"/>
      <c r="Y998" s="114"/>
      <c r="Z998" s="114"/>
      <c r="AA998" s="114"/>
      <c r="AB998" s="114"/>
      <c r="AC998" s="114"/>
      <c r="AD998" s="114"/>
      <c r="AE998" s="114"/>
      <c r="AF998" s="114"/>
      <c r="AG998" s="114"/>
      <c r="AH998" s="114"/>
      <c r="AI998" s="114"/>
      <c r="AJ998" s="114"/>
      <c r="AK998" s="114"/>
      <c r="AL998" s="114"/>
      <c r="AM998" s="114"/>
      <c r="AN998" s="114"/>
      <c r="AO998" s="114"/>
      <c r="AP998" s="114"/>
    </row>
    <row r="999" spans="1:42" ht="12.75" customHeight="1" x14ac:dyDescent="0.2">
      <c r="A999" s="114"/>
      <c r="B999" s="153"/>
      <c r="C999" s="114"/>
      <c r="D999" s="114"/>
      <c r="E999" s="114"/>
      <c r="F999" s="114"/>
      <c r="G999" s="114"/>
      <c r="H999" s="114"/>
      <c r="I999" s="114"/>
      <c r="J999" s="114"/>
      <c r="K999" s="114"/>
      <c r="L999" s="114"/>
      <c r="M999" s="114"/>
      <c r="N999" s="114"/>
      <c r="O999" s="114"/>
      <c r="P999" s="114"/>
      <c r="Q999" s="114"/>
      <c r="R999" s="114"/>
      <c r="S999" s="114"/>
      <c r="T999" s="114"/>
      <c r="U999" s="114"/>
      <c r="V999" s="114"/>
      <c r="W999" s="114"/>
      <c r="X999" s="114"/>
      <c r="Y999" s="114"/>
      <c r="Z999" s="114"/>
      <c r="AA999" s="114"/>
      <c r="AB999" s="114"/>
      <c r="AC999" s="114"/>
      <c r="AD999" s="114"/>
      <c r="AE999" s="114"/>
      <c r="AF999" s="114"/>
      <c r="AG999" s="114"/>
      <c r="AH999" s="114"/>
      <c r="AI999" s="114"/>
      <c r="AJ999" s="114"/>
      <c r="AK999" s="114"/>
      <c r="AL999" s="114"/>
      <c r="AM999" s="114"/>
      <c r="AN999" s="114"/>
      <c r="AO999" s="114"/>
      <c r="AP999" s="114"/>
    </row>
    <row r="1000" spans="1:42" ht="12.75" customHeight="1" x14ac:dyDescent="0.2">
      <c r="A1000" s="114"/>
      <c r="B1000" s="153"/>
      <c r="C1000" s="114"/>
      <c r="D1000" s="114"/>
      <c r="E1000" s="114"/>
      <c r="F1000" s="114"/>
      <c r="G1000" s="114"/>
      <c r="H1000" s="114"/>
      <c r="I1000" s="114"/>
      <c r="J1000" s="114"/>
      <c r="K1000" s="114"/>
      <c r="L1000" s="114"/>
      <c r="M1000" s="114"/>
      <c r="N1000" s="114"/>
      <c r="O1000" s="114"/>
      <c r="P1000" s="114"/>
      <c r="Q1000" s="114"/>
      <c r="R1000" s="114"/>
      <c r="S1000" s="114"/>
      <c r="T1000" s="114"/>
      <c r="U1000" s="114"/>
      <c r="V1000" s="114"/>
      <c r="W1000" s="114"/>
      <c r="X1000" s="114"/>
      <c r="Y1000" s="114"/>
      <c r="Z1000" s="114"/>
      <c r="AA1000" s="114"/>
      <c r="AB1000" s="114"/>
      <c r="AC1000" s="114"/>
      <c r="AD1000" s="114"/>
      <c r="AE1000" s="114"/>
      <c r="AF1000" s="114"/>
      <c r="AG1000" s="114"/>
      <c r="AH1000" s="114"/>
      <c r="AI1000" s="114"/>
      <c r="AJ1000" s="114"/>
      <c r="AK1000" s="114"/>
      <c r="AL1000" s="114"/>
      <c r="AM1000" s="114"/>
      <c r="AN1000" s="114"/>
      <c r="AO1000" s="114"/>
      <c r="AP1000" s="114"/>
    </row>
  </sheetData>
  <mergeCells count="193">
    <mergeCell ref="B39:F39"/>
    <mergeCell ref="H39:L39"/>
    <mergeCell ref="O39:V39"/>
    <mergeCell ref="X39:AA39"/>
    <mergeCell ref="AC39:AG39"/>
    <mergeCell ref="B40:F40"/>
    <mergeCell ref="H40:L40"/>
    <mergeCell ref="O40:V40"/>
    <mergeCell ref="X40:AA40"/>
    <mergeCell ref="AC40:AG40"/>
    <mergeCell ref="A36:B36"/>
    <mergeCell ref="C36:Y36"/>
    <mergeCell ref="Z36:AC36"/>
    <mergeCell ref="AD36:AG36"/>
    <mergeCell ref="A37:AG37"/>
    <mergeCell ref="A38:F38"/>
    <mergeCell ref="G38:L38"/>
    <mergeCell ref="M38:V38"/>
    <mergeCell ref="W38:AA38"/>
    <mergeCell ref="AB38:AG38"/>
    <mergeCell ref="A34:B34"/>
    <mergeCell ref="C34:Y34"/>
    <mergeCell ref="Z34:AC34"/>
    <mergeCell ref="AD34:AG34"/>
    <mergeCell ref="A35:B35"/>
    <mergeCell ref="C35:Y35"/>
    <mergeCell ref="Z35:AC35"/>
    <mergeCell ref="AD35:AG35"/>
    <mergeCell ref="E28:E30"/>
    <mergeCell ref="Z29:Z30"/>
    <mergeCell ref="A31:AG31"/>
    <mergeCell ref="A32:AG32"/>
    <mergeCell ref="A33:B33"/>
    <mergeCell ref="C33:Y33"/>
    <mergeCell ref="Z33:AC33"/>
    <mergeCell ref="AD33:AG33"/>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J24:J30"/>
    <mergeCell ref="K24:K30"/>
    <mergeCell ref="O24:O26"/>
    <mergeCell ref="P24:P30"/>
    <mergeCell ref="Q24:Q26"/>
    <mergeCell ref="R24:R26"/>
    <mergeCell ref="E21:E23"/>
    <mergeCell ref="Z22:Z23"/>
    <mergeCell ref="A24:A30"/>
    <mergeCell ref="B24:B30"/>
    <mergeCell ref="C24:C30"/>
    <mergeCell ref="D24:D30"/>
    <mergeCell ref="E24:E26"/>
    <mergeCell ref="F24:F30"/>
    <mergeCell ref="G24:G30"/>
    <mergeCell ref="H24:H30"/>
    <mergeCell ref="J17:J23"/>
    <mergeCell ref="K17:K23"/>
    <mergeCell ref="R17:R19"/>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A10:A16"/>
    <mergeCell ref="B10:B16"/>
    <mergeCell ref="C10:C16"/>
    <mergeCell ref="D10:D16"/>
    <mergeCell ref="E10:E12"/>
    <mergeCell ref="F10:F16"/>
    <mergeCell ref="G10:G16"/>
    <mergeCell ref="Q8:Q9"/>
    <mergeCell ref="R8:R9"/>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191" priority="1" operator="containsText" text="EXTREMO">
      <formula>NOT(ISERROR(SEARCH(("EXTREMO"),(U10))))</formula>
    </cfRule>
  </conditionalFormatting>
  <conditionalFormatting sqref="U10:U16">
    <cfRule type="containsText" dxfId="190" priority="2" operator="containsText" text="MODERADO">
      <formula>NOT(ISERROR(SEARCH(("MODERADO"),(U10))))</formula>
    </cfRule>
  </conditionalFormatting>
  <conditionalFormatting sqref="U10:U16">
    <cfRule type="containsText" dxfId="189" priority="3" operator="containsText" text="ALTO">
      <formula>NOT(ISERROR(SEARCH(("ALTO"),(U10))))</formula>
    </cfRule>
  </conditionalFormatting>
  <conditionalFormatting sqref="U10:U16">
    <cfRule type="containsText" dxfId="188" priority="4" operator="containsText" text="BAJO">
      <formula>NOT(ISERROR(SEARCH(("BAJO"),(U10))))</formula>
    </cfRule>
  </conditionalFormatting>
  <conditionalFormatting sqref="J10:J16">
    <cfRule type="containsText" dxfId="187" priority="5" operator="containsText" text="EXTREMO">
      <formula>NOT(ISERROR(SEARCH(("EXTREMO"),(J10))))</formula>
    </cfRule>
  </conditionalFormatting>
  <conditionalFormatting sqref="J10:J16">
    <cfRule type="containsText" dxfId="186" priority="6" operator="containsText" text="ALTO">
      <formula>NOT(ISERROR(SEARCH(("ALTO"),(J10))))</formula>
    </cfRule>
  </conditionalFormatting>
  <conditionalFormatting sqref="J10:J16">
    <cfRule type="containsText" dxfId="185" priority="7" operator="containsText" text="MODERADO">
      <formula>NOT(ISERROR(SEARCH(("MODERADO"),(J10))))</formula>
    </cfRule>
  </conditionalFormatting>
  <conditionalFormatting sqref="J10:J16">
    <cfRule type="containsText" dxfId="184" priority="8" operator="containsText" text="BAJO">
      <formula>NOT(ISERROR(SEARCH(("BAJO"),(J10))))</formula>
    </cfRule>
  </conditionalFormatting>
  <conditionalFormatting sqref="U17:U23">
    <cfRule type="containsText" dxfId="183" priority="9" operator="containsText" text="EXTREMO">
      <formula>NOT(ISERROR(SEARCH(("EXTREMO"),(U17))))</formula>
    </cfRule>
  </conditionalFormatting>
  <conditionalFormatting sqref="U17:U23">
    <cfRule type="containsText" dxfId="182" priority="10" operator="containsText" text="MODERADO">
      <formula>NOT(ISERROR(SEARCH(("MODERADO"),(U17))))</formula>
    </cfRule>
  </conditionalFormatting>
  <conditionalFormatting sqref="U17:U23">
    <cfRule type="containsText" dxfId="181" priority="11" operator="containsText" text="ALTO">
      <formula>NOT(ISERROR(SEARCH(("ALTO"),(U17))))</formula>
    </cfRule>
  </conditionalFormatting>
  <conditionalFormatting sqref="U17:U23">
    <cfRule type="containsText" dxfId="180" priority="12" operator="containsText" text="BAJO">
      <formula>NOT(ISERROR(SEARCH(("BAJO"),(U17))))</formula>
    </cfRule>
  </conditionalFormatting>
  <conditionalFormatting sqref="J17:J23">
    <cfRule type="containsText" dxfId="179" priority="13" operator="containsText" text="EXTREMO">
      <formula>NOT(ISERROR(SEARCH(("EXTREMO"),(J17))))</formula>
    </cfRule>
  </conditionalFormatting>
  <conditionalFormatting sqref="J17:J23">
    <cfRule type="containsText" dxfId="178" priority="14" operator="containsText" text="ALTO">
      <formula>NOT(ISERROR(SEARCH(("ALTO"),(J17))))</formula>
    </cfRule>
  </conditionalFormatting>
  <conditionalFormatting sqref="J17:J23">
    <cfRule type="containsText" dxfId="177" priority="15" operator="containsText" text="MODERADO">
      <formula>NOT(ISERROR(SEARCH(("MODERADO"),(J17))))</formula>
    </cfRule>
  </conditionalFormatting>
  <conditionalFormatting sqref="J17:J23">
    <cfRule type="containsText" dxfId="176" priority="16" operator="containsText" text="BAJO">
      <formula>NOT(ISERROR(SEARCH(("BAJO"),(J17))))</formula>
    </cfRule>
  </conditionalFormatting>
  <conditionalFormatting sqref="U24:U30">
    <cfRule type="containsText" dxfId="175" priority="17" operator="containsText" text="EXTREMO">
      <formula>NOT(ISERROR(SEARCH(("EXTREMO"),(U24))))</formula>
    </cfRule>
  </conditionalFormatting>
  <conditionalFormatting sqref="U24:U30">
    <cfRule type="containsText" dxfId="174" priority="18" operator="containsText" text="MODERADO">
      <formula>NOT(ISERROR(SEARCH(("MODERADO"),(U24))))</formula>
    </cfRule>
  </conditionalFormatting>
  <conditionalFormatting sqref="U24:U30">
    <cfRule type="containsText" dxfId="173" priority="19" operator="containsText" text="ALTO">
      <formula>NOT(ISERROR(SEARCH(("ALTO"),(U24))))</formula>
    </cfRule>
  </conditionalFormatting>
  <conditionalFormatting sqref="U24:U30">
    <cfRule type="containsText" dxfId="172" priority="20" operator="containsText" text="BAJO">
      <formula>NOT(ISERROR(SEARCH(("BAJO"),(U24))))</formula>
    </cfRule>
  </conditionalFormatting>
  <conditionalFormatting sqref="J24:J30">
    <cfRule type="containsText" dxfId="171" priority="21" operator="containsText" text="EXTREMO">
      <formula>NOT(ISERROR(SEARCH(("EXTREMO"),(J24))))</formula>
    </cfRule>
  </conditionalFormatting>
  <conditionalFormatting sqref="J24:J30">
    <cfRule type="containsText" dxfId="170" priority="22" operator="containsText" text="ALTO">
      <formula>NOT(ISERROR(SEARCH(("ALTO"),(J24))))</formula>
    </cfRule>
  </conditionalFormatting>
  <conditionalFormatting sqref="J24:J30">
    <cfRule type="containsText" dxfId="169" priority="23" operator="containsText" text="MODERADO">
      <formula>NOT(ISERROR(SEARCH(("MODERADO"),(J24))))</formula>
    </cfRule>
  </conditionalFormatting>
  <conditionalFormatting sqref="J24:J30">
    <cfRule type="containsText" dxfId="168" priority="24" operator="containsText" text="BAJO">
      <formula>NOT(ISERROR(SEARCH(("BAJO"),(J24))))</formula>
    </cfRule>
  </conditionalFormatting>
  <dataValidations count="15">
    <dataValidation type="list" allowBlank="1" showErrorMessage="1" sqref="V10 V17 V24" xr:uid="{F6076258-CDF9-47B6-A8CE-1732B1025B6A}">
      <formula1>$AI$12:$AK$12</formula1>
    </dataValidation>
    <dataValidation type="list" allowBlank="1" showErrorMessage="1" sqref="M16 M23 M30" xr:uid="{37F7982A-11F7-4647-BDF1-0BCD894E14A4}">
      <formula1>$AH$7:$AJ$7</formula1>
    </dataValidation>
    <dataValidation type="list" allowBlank="1" showErrorMessage="1" sqref="AA10 AA17 AA24" xr:uid="{F3B312AC-0129-44F5-9DDE-761D9C477F9F}">
      <formula1>$AN$10:$AN$11</formula1>
    </dataValidation>
    <dataValidation type="list" allowBlank="1" showErrorMessage="1" sqref="U10 U17 U24" xr:uid="{1CA63B06-8F44-49A1-A99F-06E3B7840A5D}">
      <formula1>$AO$8:$AO$46</formula1>
    </dataValidation>
    <dataValidation type="list" allowBlank="1" showErrorMessage="1" sqref="S10:T10 S17:T17 S24:T24" xr:uid="{B45987B4-A774-4EA4-B474-F34CF511F530}">
      <formula1>$AH$13:$AH$15</formula1>
    </dataValidation>
    <dataValidation type="list" allowBlank="1" showErrorMessage="1" sqref="M10 M17 M24" xr:uid="{FC546E57-7AF8-4F9B-843E-F5F90847E10D}">
      <formula1>$AH$2:$AH$3</formula1>
    </dataValidation>
    <dataValidation type="list" allowBlank="1" showErrorMessage="1" sqref="G10 G17 G24" xr:uid="{656DD4F8-D4EB-41D2-B271-8286AF58A4FC}">
      <formula1>$AL$1:$AL$5</formula1>
    </dataValidation>
    <dataValidation type="list" allowBlank="1" showErrorMessage="1" sqref="M11 M18 M25" xr:uid="{996883B4-D657-458C-800A-B055572F0CE9}">
      <formula1>$AH$4:$AI$4</formula1>
    </dataValidation>
    <dataValidation type="list" allowBlank="1" showErrorMessage="1" sqref="M12 M19 M26" xr:uid="{671828AC-5315-4AFF-A577-6704885B4DAE}">
      <formula1>#REF!</formula1>
    </dataValidation>
    <dataValidation type="list" allowBlank="1" showErrorMessage="1" sqref="D10 D17 D24" xr:uid="{B102D5F9-AB51-4844-8CC5-8DD267252E8F}">
      <formula1>$AJ$13:$AK$13</formula1>
    </dataValidation>
    <dataValidation type="list" allowBlank="1" showErrorMessage="1" sqref="H10 H17 H24" xr:uid="{A29936A1-79F7-487B-92B1-67307360E815}">
      <formula1>$AL$10:$AL$12</formula1>
    </dataValidation>
    <dataValidation type="list" allowBlank="1" showErrorMessage="1" sqref="M14 M21 M28" xr:uid="{ADA2BE40-4FBB-4658-952D-ED71052F7637}">
      <formula1>$AH$5:$AI$5</formula1>
    </dataValidation>
    <dataValidation type="list" allowBlank="1" showErrorMessage="1" sqref="P10 P17 P24" xr:uid="{20C19E01-C975-4834-A0B5-CA9DC9EEA719}">
      <formula1>$AH$8:$AJ$8</formula1>
    </dataValidation>
    <dataValidation type="list" allowBlank="1" showErrorMessage="1" sqref="M15 M22 M29" xr:uid="{159FBE1A-C824-419F-8BAF-71371D918075}">
      <formula1>$AH$6:$AI$6</formula1>
    </dataValidation>
    <dataValidation type="list" allowBlank="1" showErrorMessage="1" sqref="M13 M20 M27" xr:uid="{2711D038-C3B4-49EC-A3E0-1D657E9359ED}">
      <formula1>$AJ$14:$AL$14</formula1>
    </dataValidation>
  </dataValidations>
  <pageMargins left="0.7" right="0.7" top="0.75" bottom="0.7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81EE5-190B-47A1-A5D2-C5EB9749BB1F}">
  <dimension ref="A1:AP33"/>
  <sheetViews>
    <sheetView topLeftCell="AC17" zoomScale="85" zoomScaleNormal="85" workbookViewId="0">
      <selection activeCell="AE17" sqref="AE17:AE23"/>
    </sheetView>
  </sheetViews>
  <sheetFormatPr baseColWidth="10" defaultColWidth="11.42578125" defaultRowHeight="15" x14ac:dyDescent="0.25"/>
  <cols>
    <col min="1" max="6" width="32.42578125" customWidth="1"/>
    <col min="7" max="8" width="20.85546875" customWidth="1"/>
    <col min="9" max="9" width="20.85546875" hidden="1" customWidth="1"/>
    <col min="10" max="10" width="25.42578125" customWidth="1"/>
    <col min="11" max="11" width="55.7109375" customWidth="1"/>
    <col min="12" max="12" width="53.7109375" customWidth="1"/>
    <col min="13" max="13" width="24.140625" bestFit="1" customWidth="1"/>
    <col min="14" max="14" width="0" hidden="1" customWidth="1"/>
    <col min="15" max="15" width="18.7109375" customWidth="1"/>
    <col min="16" max="16" width="17.42578125" customWidth="1"/>
    <col min="17" max="17" width="18.7109375" customWidth="1"/>
    <col min="18" max="18" width="19.7109375" customWidth="1"/>
    <col min="19" max="21" width="25.140625" customWidth="1"/>
    <col min="22" max="22" width="16.42578125" customWidth="1"/>
    <col min="23" max="29" width="25.42578125" customWidth="1"/>
    <col min="30" max="30" width="35.85546875" customWidth="1"/>
    <col min="31" max="31" width="25.42578125" customWidth="1"/>
    <col min="32" max="32" width="34.85546875" customWidth="1"/>
    <col min="33" max="33" width="30.7109375" customWidth="1"/>
    <col min="34" max="40" width="11.42578125" hidden="1" customWidth="1"/>
    <col min="41" max="41" width="8.140625" hidden="1" customWidth="1"/>
    <col min="42" max="42" width="12.42578125" customWidth="1"/>
  </cols>
  <sheetData>
    <row r="1" spans="1:42" ht="27" customHeight="1" x14ac:dyDescent="0.25">
      <c r="A1" s="389"/>
      <c r="B1" s="390" t="s">
        <v>0</v>
      </c>
      <c r="C1" s="391"/>
      <c r="D1" s="391"/>
      <c r="E1" s="392"/>
      <c r="F1" s="390" t="s">
        <v>1</v>
      </c>
      <c r="G1" s="391"/>
      <c r="H1" s="391"/>
      <c r="I1" s="391"/>
      <c r="J1" s="391"/>
      <c r="K1" s="391"/>
      <c r="L1" s="391"/>
      <c r="M1" s="391"/>
      <c r="N1" s="391"/>
      <c r="O1" s="391"/>
      <c r="P1" s="391"/>
      <c r="Q1" s="391"/>
      <c r="R1" s="391"/>
      <c r="S1" s="391"/>
      <c r="T1" s="391"/>
      <c r="U1" s="391"/>
      <c r="V1" s="391"/>
      <c r="W1" s="391"/>
      <c r="X1" s="391"/>
      <c r="Y1" s="391"/>
      <c r="Z1" s="391"/>
      <c r="AA1" s="391"/>
      <c r="AB1" s="391"/>
      <c r="AC1" s="392"/>
      <c r="AD1" s="380" t="s">
        <v>2</v>
      </c>
      <c r="AE1" s="381"/>
      <c r="AF1" s="380" t="s">
        <v>3</v>
      </c>
      <c r="AG1" s="381"/>
      <c r="AH1" s="38"/>
      <c r="AI1" s="38"/>
      <c r="AJ1" s="38"/>
      <c r="AK1" s="38" t="s">
        <v>4</v>
      </c>
      <c r="AL1" s="38" t="s">
        <v>5</v>
      </c>
      <c r="AM1" s="38"/>
      <c r="AN1" s="38" t="s">
        <v>6</v>
      </c>
      <c r="AO1" s="38"/>
      <c r="AP1" s="38"/>
    </row>
    <row r="2" spans="1:42" ht="27" customHeight="1" x14ac:dyDescent="0.25">
      <c r="A2" s="389"/>
      <c r="B2" s="393"/>
      <c r="C2" s="394"/>
      <c r="D2" s="394"/>
      <c r="E2" s="395"/>
      <c r="F2" s="393"/>
      <c r="G2" s="394"/>
      <c r="H2" s="394"/>
      <c r="I2" s="394"/>
      <c r="J2" s="394"/>
      <c r="K2" s="394"/>
      <c r="L2" s="394"/>
      <c r="M2" s="394"/>
      <c r="N2" s="394"/>
      <c r="O2" s="394"/>
      <c r="P2" s="394"/>
      <c r="Q2" s="394"/>
      <c r="R2" s="394"/>
      <c r="S2" s="394"/>
      <c r="T2" s="394"/>
      <c r="U2" s="394"/>
      <c r="V2" s="394"/>
      <c r="W2" s="394"/>
      <c r="X2" s="394"/>
      <c r="Y2" s="394"/>
      <c r="Z2" s="394"/>
      <c r="AA2" s="394"/>
      <c r="AB2" s="394"/>
      <c r="AC2" s="395"/>
      <c r="AD2" s="380" t="s">
        <v>7</v>
      </c>
      <c r="AE2" s="381"/>
      <c r="AF2" s="396" t="s">
        <v>8</v>
      </c>
      <c r="AG2" s="397"/>
      <c r="AH2" s="38" t="s">
        <v>9</v>
      </c>
      <c r="AI2" s="38" t="s">
        <v>10</v>
      </c>
      <c r="AJ2" s="38"/>
      <c r="AK2" s="38"/>
      <c r="AL2" s="38" t="s">
        <v>11</v>
      </c>
      <c r="AM2" s="38"/>
      <c r="AN2" s="38" t="s">
        <v>12</v>
      </c>
      <c r="AO2" s="38"/>
      <c r="AP2" s="38"/>
    </row>
    <row r="3" spans="1:42" ht="27" customHeight="1" x14ac:dyDescent="0.25">
      <c r="A3" s="389"/>
      <c r="B3" s="390" t="s">
        <v>13</v>
      </c>
      <c r="C3" s="391"/>
      <c r="D3" s="391"/>
      <c r="E3" s="392"/>
      <c r="F3" s="390" t="s">
        <v>14</v>
      </c>
      <c r="G3" s="391"/>
      <c r="H3" s="391"/>
      <c r="I3" s="391"/>
      <c r="J3" s="391"/>
      <c r="K3" s="391"/>
      <c r="L3" s="391"/>
      <c r="M3" s="391"/>
      <c r="N3" s="391"/>
      <c r="O3" s="391"/>
      <c r="P3" s="391"/>
      <c r="Q3" s="391"/>
      <c r="R3" s="391"/>
      <c r="S3" s="391"/>
      <c r="T3" s="391"/>
      <c r="U3" s="391"/>
      <c r="V3" s="391"/>
      <c r="W3" s="391"/>
      <c r="X3" s="391"/>
      <c r="Y3" s="391"/>
      <c r="Z3" s="391"/>
      <c r="AA3" s="391"/>
      <c r="AB3" s="391"/>
      <c r="AC3" s="392"/>
      <c r="AD3" s="380" t="s">
        <v>15</v>
      </c>
      <c r="AE3" s="381"/>
      <c r="AF3" s="380" t="s">
        <v>16</v>
      </c>
      <c r="AG3" s="381"/>
      <c r="AH3" s="38" t="s">
        <v>17</v>
      </c>
      <c r="AI3" s="38" t="s">
        <v>18</v>
      </c>
      <c r="AJ3" s="38"/>
      <c r="AK3" s="38"/>
      <c r="AL3" s="38" t="s">
        <v>19</v>
      </c>
      <c r="AM3" s="38"/>
      <c r="AN3" s="38" t="s">
        <v>20</v>
      </c>
      <c r="AO3" s="38"/>
      <c r="AP3" s="38"/>
    </row>
    <row r="4" spans="1:42" ht="27" customHeight="1" x14ac:dyDescent="0.25">
      <c r="A4" s="389"/>
      <c r="B4" s="393"/>
      <c r="C4" s="394"/>
      <c r="D4" s="394"/>
      <c r="E4" s="395"/>
      <c r="F4" s="393"/>
      <c r="G4" s="394"/>
      <c r="H4" s="394"/>
      <c r="I4" s="394"/>
      <c r="J4" s="394"/>
      <c r="K4" s="394"/>
      <c r="L4" s="394"/>
      <c r="M4" s="394"/>
      <c r="N4" s="394"/>
      <c r="O4" s="394"/>
      <c r="P4" s="394"/>
      <c r="Q4" s="394"/>
      <c r="R4" s="394"/>
      <c r="S4" s="394"/>
      <c r="T4" s="394"/>
      <c r="U4" s="394"/>
      <c r="V4" s="394"/>
      <c r="W4" s="394"/>
      <c r="X4" s="394"/>
      <c r="Y4" s="394"/>
      <c r="Z4" s="394"/>
      <c r="AA4" s="394"/>
      <c r="AB4" s="394"/>
      <c r="AC4" s="395"/>
      <c r="AD4" s="380" t="s">
        <v>21</v>
      </c>
      <c r="AE4" s="381"/>
      <c r="AF4" s="382">
        <v>44212</v>
      </c>
      <c r="AG4" s="381"/>
      <c r="AH4" s="38" t="s">
        <v>22</v>
      </c>
      <c r="AI4" s="38" t="s">
        <v>23</v>
      </c>
      <c r="AJ4" s="38"/>
      <c r="AK4" s="38" t="s">
        <v>24</v>
      </c>
      <c r="AL4" s="38" t="s">
        <v>25</v>
      </c>
      <c r="AM4" s="38"/>
      <c r="AN4" s="38" t="s">
        <v>26</v>
      </c>
      <c r="AO4" s="38"/>
      <c r="AP4" s="38"/>
    </row>
    <row r="5" spans="1:42" x14ac:dyDescent="0.25">
      <c r="A5" s="383" t="s">
        <v>27</v>
      </c>
      <c r="B5" s="383"/>
      <c r="C5" s="384">
        <v>44313</v>
      </c>
      <c r="D5" s="385"/>
      <c r="E5" s="385"/>
      <c r="F5" s="385"/>
      <c r="G5" s="756"/>
      <c r="H5" s="757"/>
      <c r="I5" s="757"/>
      <c r="J5" s="757"/>
      <c r="K5" s="757"/>
      <c r="L5" s="758"/>
      <c r="M5" s="436" t="s">
        <v>180</v>
      </c>
      <c r="N5" s="437"/>
      <c r="O5" s="437"/>
      <c r="P5" s="437"/>
      <c r="Q5" s="437"/>
      <c r="R5" s="437"/>
      <c r="S5" s="437"/>
      <c r="T5" s="437"/>
      <c r="U5" s="437"/>
      <c r="V5" s="438"/>
      <c r="W5" s="66" t="s">
        <v>29</v>
      </c>
      <c r="X5" s="68"/>
      <c r="Y5" s="158" t="s">
        <v>30</v>
      </c>
      <c r="Z5" s="759" t="s">
        <v>31</v>
      </c>
      <c r="AA5" s="760"/>
      <c r="AB5" s="66" t="s">
        <v>32</v>
      </c>
      <c r="AD5" s="159" t="s">
        <v>33</v>
      </c>
      <c r="AE5" s="160"/>
      <c r="AF5" s="761"/>
      <c r="AG5" s="761"/>
      <c r="AH5" s="45" t="s">
        <v>34</v>
      </c>
      <c r="AI5" s="45" t="s">
        <v>35</v>
      </c>
      <c r="AJ5" s="45" t="s">
        <v>36</v>
      </c>
      <c r="AK5" s="45"/>
      <c r="AL5" s="45" t="s">
        <v>37</v>
      </c>
      <c r="AM5" s="45"/>
      <c r="AN5" s="45" t="s">
        <v>38</v>
      </c>
      <c r="AO5" s="45"/>
      <c r="AP5" s="45"/>
    </row>
    <row r="6" spans="1:42" x14ac:dyDescent="0.25">
      <c r="A6" s="750" t="s">
        <v>39</v>
      </c>
      <c r="B6" s="750"/>
      <c r="C6" s="750"/>
      <c r="D6" s="750"/>
      <c r="E6" s="750"/>
      <c r="F6" s="750"/>
      <c r="G6" s="751" t="s">
        <v>40</v>
      </c>
      <c r="H6" s="752"/>
      <c r="I6" s="752"/>
      <c r="J6" s="752"/>
      <c r="K6" s="752"/>
      <c r="L6" s="752"/>
      <c r="M6" s="752"/>
      <c r="N6" s="752"/>
      <c r="O6" s="752"/>
      <c r="P6" s="752"/>
      <c r="Q6" s="752"/>
      <c r="R6" s="752"/>
      <c r="S6" s="752"/>
      <c r="T6" s="752"/>
      <c r="U6" s="752"/>
      <c r="V6" s="752"/>
      <c r="W6" s="752"/>
      <c r="X6" s="755"/>
      <c r="Y6" s="752"/>
      <c r="Z6" s="752"/>
      <c r="AA6" s="752"/>
      <c r="AB6" s="753"/>
      <c r="AC6" s="445" t="s">
        <v>41</v>
      </c>
      <c r="AD6" s="448" t="s">
        <v>42</v>
      </c>
      <c r="AE6" s="449"/>
      <c r="AF6" s="449"/>
      <c r="AG6" s="449"/>
      <c r="AH6" s="38" t="s">
        <v>43</v>
      </c>
      <c r="AI6" s="38" t="s">
        <v>44</v>
      </c>
      <c r="AJ6" s="38"/>
      <c r="AK6" s="38"/>
      <c r="AL6" s="38"/>
      <c r="AM6" s="38"/>
      <c r="AN6" s="38" t="s">
        <v>45</v>
      </c>
      <c r="AO6" s="38"/>
      <c r="AP6" s="38"/>
    </row>
    <row r="7" spans="1:42" x14ac:dyDescent="0.25">
      <c r="A7" s="399" t="s">
        <v>46</v>
      </c>
      <c r="B7" s="451" t="s">
        <v>47</v>
      </c>
      <c r="C7" s="399" t="s">
        <v>48</v>
      </c>
      <c r="D7" s="399" t="s">
        <v>6</v>
      </c>
      <c r="E7" s="399" t="s">
        <v>49</v>
      </c>
      <c r="F7" s="398" t="s">
        <v>50</v>
      </c>
      <c r="G7" s="750" t="s">
        <v>51</v>
      </c>
      <c r="H7" s="750"/>
      <c r="I7" s="750"/>
      <c r="J7" s="750"/>
      <c r="K7" s="751" t="s">
        <v>52</v>
      </c>
      <c r="L7" s="752"/>
      <c r="M7" s="752"/>
      <c r="N7" s="752"/>
      <c r="O7" s="752"/>
      <c r="P7" s="752"/>
      <c r="Q7" s="752"/>
      <c r="R7" s="752"/>
      <c r="S7" s="752"/>
      <c r="T7" s="753"/>
      <c r="U7" s="751" t="s">
        <v>53</v>
      </c>
      <c r="V7" s="752"/>
      <c r="W7" s="752"/>
      <c r="X7" s="752"/>
      <c r="Y7" s="752"/>
      <c r="Z7" s="752"/>
      <c r="AA7" s="752"/>
      <c r="AB7" s="753"/>
      <c r="AC7" s="446"/>
      <c r="AD7" s="448"/>
      <c r="AE7" s="449"/>
      <c r="AF7" s="449"/>
      <c r="AG7" s="449"/>
      <c r="AH7" s="38" t="s">
        <v>54</v>
      </c>
      <c r="AI7" s="38" t="s">
        <v>55</v>
      </c>
      <c r="AJ7" s="38" t="s">
        <v>56</v>
      </c>
      <c r="AK7" s="46"/>
      <c r="AL7" s="46"/>
      <c r="AM7" s="46"/>
      <c r="AN7" s="46"/>
      <c r="AO7" s="46"/>
      <c r="AP7" s="46"/>
    </row>
    <row r="8" spans="1:42" x14ac:dyDescent="0.25">
      <c r="A8" s="399"/>
      <c r="B8" s="452"/>
      <c r="C8" s="399"/>
      <c r="D8" s="399"/>
      <c r="E8" s="399"/>
      <c r="F8" s="398"/>
      <c r="G8" s="754" t="s">
        <v>57</v>
      </c>
      <c r="H8" s="754"/>
      <c r="I8" s="754"/>
      <c r="J8" s="754"/>
      <c r="K8" s="453" t="s">
        <v>58</v>
      </c>
      <c r="L8" s="398" t="s">
        <v>59</v>
      </c>
      <c r="M8" s="398" t="s">
        <v>60</v>
      </c>
      <c r="N8" s="445" t="s">
        <v>61</v>
      </c>
      <c r="O8" s="399" t="s">
        <v>62</v>
      </c>
      <c r="P8" s="452" t="s">
        <v>63</v>
      </c>
      <c r="Q8" s="451" t="s">
        <v>64</v>
      </c>
      <c r="R8" s="399" t="s">
        <v>65</v>
      </c>
      <c r="S8" s="451" t="s">
        <v>66</v>
      </c>
      <c r="T8" s="451" t="s">
        <v>67</v>
      </c>
      <c r="U8" s="454" t="s">
        <v>68</v>
      </c>
      <c r="V8" s="399" t="s">
        <v>69</v>
      </c>
      <c r="W8" s="453" t="s">
        <v>70</v>
      </c>
      <c r="X8" s="451" t="s">
        <v>71</v>
      </c>
      <c r="Y8" s="399" t="s">
        <v>72</v>
      </c>
      <c r="Z8" s="399"/>
      <c r="AA8" s="399"/>
      <c r="AB8" s="399"/>
      <c r="AC8" s="446"/>
      <c r="AD8" s="450"/>
      <c r="AE8" s="443"/>
      <c r="AF8" s="443"/>
      <c r="AG8" s="443"/>
      <c r="AH8" s="46" t="s">
        <v>73</v>
      </c>
      <c r="AI8" s="46" t="s">
        <v>74</v>
      </c>
      <c r="AJ8" s="46" t="s">
        <v>75</v>
      </c>
      <c r="AK8" s="46"/>
      <c r="AL8" s="46" t="s">
        <v>76</v>
      </c>
      <c r="AM8" s="46"/>
      <c r="AN8" s="46"/>
      <c r="AO8" s="38" t="s">
        <v>77</v>
      </c>
      <c r="AP8" s="46"/>
    </row>
    <row r="9" spans="1:42" ht="38.25" x14ac:dyDescent="0.25">
      <c r="A9" s="451"/>
      <c r="B9" s="455"/>
      <c r="C9" s="451"/>
      <c r="D9" s="451"/>
      <c r="E9" s="451"/>
      <c r="F9" s="445"/>
      <c r="G9" s="47" t="s">
        <v>78</v>
      </c>
      <c r="H9" s="47" t="s">
        <v>4</v>
      </c>
      <c r="I9" s="47"/>
      <c r="J9" s="10" t="s">
        <v>79</v>
      </c>
      <c r="K9" s="454"/>
      <c r="L9" s="398"/>
      <c r="M9" s="398"/>
      <c r="N9" s="447"/>
      <c r="O9" s="399"/>
      <c r="P9" s="455"/>
      <c r="Q9" s="455"/>
      <c r="R9" s="399"/>
      <c r="S9" s="455"/>
      <c r="T9" s="455"/>
      <c r="U9" s="400"/>
      <c r="V9" s="399"/>
      <c r="W9" s="454"/>
      <c r="X9" s="455"/>
      <c r="Y9" s="48" t="s">
        <v>80</v>
      </c>
      <c r="Z9" s="48" t="s">
        <v>81</v>
      </c>
      <c r="AA9" s="49" t="s">
        <v>82</v>
      </c>
      <c r="AB9" s="49" t="s">
        <v>83</v>
      </c>
      <c r="AC9" s="447"/>
      <c r="AD9" s="50" t="s">
        <v>84</v>
      </c>
      <c r="AE9" s="51" t="s">
        <v>85</v>
      </c>
      <c r="AF9" s="51" t="s">
        <v>86</v>
      </c>
      <c r="AG9" s="48" t="s">
        <v>87</v>
      </c>
      <c r="AH9" s="46" t="s">
        <v>88</v>
      </c>
      <c r="AI9" s="46" t="s">
        <v>18</v>
      </c>
      <c r="AJ9" s="46"/>
      <c r="AK9" s="46"/>
      <c r="AL9" s="46" t="s">
        <v>89</v>
      </c>
      <c r="AM9" s="46"/>
      <c r="AN9" s="46"/>
      <c r="AO9" s="38" t="s">
        <v>90</v>
      </c>
      <c r="AP9" s="46"/>
    </row>
    <row r="10" spans="1:42" ht="41.25" customHeight="1" x14ac:dyDescent="0.25">
      <c r="A10" s="732" t="s">
        <v>426</v>
      </c>
      <c r="B10" s="734" t="s">
        <v>427</v>
      </c>
      <c r="C10" s="699" t="s">
        <v>428</v>
      </c>
      <c r="D10" s="404" t="s">
        <v>94</v>
      </c>
      <c r="E10" s="739" t="s">
        <v>429</v>
      </c>
      <c r="F10" s="708" t="s">
        <v>430</v>
      </c>
      <c r="G10" s="406" t="s">
        <v>19</v>
      </c>
      <c r="H10" s="406" t="s">
        <v>97</v>
      </c>
      <c r="I10" s="52" t="str">
        <f>CONCATENATE(G10,H10)</f>
        <v>POSIBLEMAYOR</v>
      </c>
      <c r="J10" s="326" t="str">
        <f>I11</f>
        <v>3. EXTREMO</v>
      </c>
      <c r="K10" s="747" t="s">
        <v>431</v>
      </c>
      <c r="L10" s="161" t="s">
        <v>99</v>
      </c>
      <c r="M10" s="53" t="s">
        <v>9</v>
      </c>
      <c r="N10" s="19">
        <f>IF(M10="ASIGNADO",15,IF(M10="NO ASIGNADO",0,""))</f>
        <v>15</v>
      </c>
      <c r="O10" s="488">
        <f>SUM(N10:N16)</f>
        <v>95</v>
      </c>
      <c r="P10" s="333" t="s">
        <v>73</v>
      </c>
      <c r="Q10" s="410">
        <f>IF(Q13="DÉBIL",0,IF(Q13="MODERADO",50,IF(Q13="FUERTE",100,"")))</f>
        <v>50</v>
      </c>
      <c r="R10" s="728"/>
      <c r="S10" s="416" t="s">
        <v>100</v>
      </c>
      <c r="T10" s="416" t="s">
        <v>137</v>
      </c>
      <c r="U10" s="405" t="s">
        <v>142</v>
      </c>
      <c r="V10" s="501" t="s">
        <v>123</v>
      </c>
      <c r="W10" s="722" t="s">
        <v>432</v>
      </c>
      <c r="X10" s="744" t="s">
        <v>433</v>
      </c>
      <c r="Y10" s="717" t="s">
        <v>434</v>
      </c>
      <c r="Z10" s="700" t="s">
        <v>435</v>
      </c>
      <c r="AA10" s="477" t="s">
        <v>117</v>
      </c>
      <c r="AB10" s="708" t="s">
        <v>436</v>
      </c>
      <c r="AC10" s="708" t="s">
        <v>437</v>
      </c>
      <c r="AD10" s="740" t="s">
        <v>438</v>
      </c>
      <c r="AE10" s="705" t="s">
        <v>439</v>
      </c>
      <c r="AF10" s="708" t="s">
        <v>440</v>
      </c>
      <c r="AG10" s="709" t="s">
        <v>441</v>
      </c>
      <c r="AH10" s="38" t="s">
        <v>112</v>
      </c>
      <c r="AI10" s="38" t="s">
        <v>113</v>
      </c>
      <c r="AJ10" s="38" t="s">
        <v>24</v>
      </c>
      <c r="AK10" s="38" t="s">
        <v>77</v>
      </c>
      <c r="AL10" s="38" t="s">
        <v>24</v>
      </c>
      <c r="AM10" s="38"/>
      <c r="AN10" s="38" t="s">
        <v>106</v>
      </c>
      <c r="AO10" s="38" t="s">
        <v>114</v>
      </c>
      <c r="AP10" s="38"/>
    </row>
    <row r="11" spans="1:42" ht="55.5" customHeight="1" x14ac:dyDescent="0.25">
      <c r="A11" s="733"/>
      <c r="B11" s="735"/>
      <c r="C11" s="722"/>
      <c r="D11" s="405"/>
      <c r="E11" s="730"/>
      <c r="F11" s="722"/>
      <c r="G11" s="406"/>
      <c r="H11" s="406"/>
      <c r="I11" s="52"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327"/>
      <c r="K11" s="748"/>
      <c r="L11" s="162" t="s">
        <v>115</v>
      </c>
      <c r="M11" s="54" t="s">
        <v>22</v>
      </c>
      <c r="N11" s="23">
        <f>IF(M11="ADECUADO",15,IF(M11="INADECUADO",0,""))</f>
        <v>15</v>
      </c>
      <c r="O11" s="489"/>
      <c r="P11" s="334"/>
      <c r="Q11" s="410"/>
      <c r="R11" s="729"/>
      <c r="S11" s="416"/>
      <c r="T11" s="416"/>
      <c r="U11" s="405"/>
      <c r="V11" s="502"/>
      <c r="W11" s="722"/>
      <c r="X11" s="745"/>
      <c r="Y11" s="718"/>
      <c r="Z11" s="718"/>
      <c r="AA11" s="478"/>
      <c r="AB11" s="722"/>
      <c r="AC11" s="722"/>
      <c r="AD11" s="741"/>
      <c r="AE11" s="706"/>
      <c r="AF11" s="708"/>
      <c r="AG11" s="710"/>
      <c r="AH11" s="38" t="s">
        <v>100</v>
      </c>
      <c r="AI11" s="38" t="s">
        <v>116</v>
      </c>
      <c r="AJ11" s="38"/>
      <c r="AK11" s="38"/>
      <c r="AL11" s="38" t="s">
        <v>97</v>
      </c>
      <c r="AM11" s="38"/>
      <c r="AN11" s="38" t="s">
        <v>117</v>
      </c>
      <c r="AO11" s="38" t="s">
        <v>118</v>
      </c>
      <c r="AP11" s="38"/>
    </row>
    <row r="12" spans="1:42" ht="69" customHeight="1" x14ac:dyDescent="0.25">
      <c r="A12" s="733"/>
      <c r="B12" s="735"/>
      <c r="C12" s="722"/>
      <c r="D12" s="405"/>
      <c r="E12" s="730"/>
      <c r="F12" s="722"/>
      <c r="G12" s="406"/>
      <c r="H12" s="406"/>
      <c r="I12" s="52"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327"/>
      <c r="K12" s="748"/>
      <c r="L12" s="163" t="s">
        <v>119</v>
      </c>
      <c r="M12" s="54" t="s">
        <v>120</v>
      </c>
      <c r="N12" s="23">
        <f>IF(M12="OPORTUNA",15,IF(M12="INOPORTUNA",0,""))</f>
        <v>15</v>
      </c>
      <c r="O12" s="489"/>
      <c r="P12" s="334"/>
      <c r="Q12" s="410"/>
      <c r="R12" s="729"/>
      <c r="S12" s="25" t="s">
        <v>121</v>
      </c>
      <c r="T12" s="25" t="s">
        <v>122</v>
      </c>
      <c r="U12" s="405"/>
      <c r="V12" s="502"/>
      <c r="W12" s="722"/>
      <c r="X12" s="745"/>
      <c r="Y12" s="718"/>
      <c r="Z12" s="718"/>
      <c r="AA12" s="478"/>
      <c r="AB12" s="722"/>
      <c r="AC12" s="722"/>
      <c r="AD12" s="741"/>
      <c r="AE12" s="706"/>
      <c r="AF12" s="708"/>
      <c r="AG12" s="710"/>
      <c r="AH12" s="38" t="s">
        <v>102</v>
      </c>
      <c r="AI12" s="38" t="s">
        <v>123</v>
      </c>
      <c r="AJ12" s="38" t="s">
        <v>124</v>
      </c>
      <c r="AK12" s="38" t="s">
        <v>125</v>
      </c>
      <c r="AL12" s="38" t="s">
        <v>126</v>
      </c>
      <c r="AM12" s="38"/>
      <c r="AN12" s="38"/>
      <c r="AO12" s="38" t="s">
        <v>127</v>
      </c>
      <c r="AP12" s="38"/>
    </row>
    <row r="13" spans="1:42" ht="86.25" customHeight="1" x14ac:dyDescent="0.25">
      <c r="A13" s="733"/>
      <c r="B13" s="735"/>
      <c r="C13" s="722"/>
      <c r="D13" s="405"/>
      <c r="E13" s="55" t="s">
        <v>128</v>
      </c>
      <c r="F13" s="722"/>
      <c r="G13" s="406"/>
      <c r="H13" s="406"/>
      <c r="I13" s="52"/>
      <c r="J13" s="327"/>
      <c r="K13" s="748"/>
      <c r="L13" s="162" t="s">
        <v>194</v>
      </c>
      <c r="M13" s="54" t="s">
        <v>138</v>
      </c>
      <c r="N13" s="23">
        <f>IF(M13="PREVENIR",15,IF(M13="DETECTAR",10,IF(M13="NO ES UN CONTROL",0,"")))</f>
        <v>10</v>
      </c>
      <c r="O13" s="462" t="str">
        <f>IF(O10&lt;86,"DÉBIL",IF(O10&lt;96,"MODERADO",IF(O10&lt;101,"FUERTE","")))</f>
        <v>MODERADO</v>
      </c>
      <c r="P13" s="334"/>
      <c r="Q13" s="424" t="str">
        <f>IF(AND(O13="FUERTE",P10="FUERTE (SIEMPRE SE EJECUTA)"),"FUERTE",IF(OR(O13="DÉBIL",P10="DÉBIL (NO SE EJECUTA)"),"DÉBIL",IF(OR(O13="MODERADO",P10="MODERADO (ALGUNAS VECES)"),"MODERADO")))</f>
        <v>MODERADO</v>
      </c>
      <c r="R13" s="712" t="str">
        <f>IF(AND(O13="FUERTE",P10="FUERTE (SIEMPRE SE EJECUTA)"),"NO","SÍ")</f>
        <v>SÍ</v>
      </c>
      <c r="S13"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0</v>
      </c>
      <c r="U13" s="405"/>
      <c r="V13" s="502"/>
      <c r="W13" s="722"/>
      <c r="X13" s="745"/>
      <c r="Y13" s="718"/>
      <c r="Z13" s="701"/>
      <c r="AA13" s="478"/>
      <c r="AB13" s="722"/>
      <c r="AC13" s="722"/>
      <c r="AD13" s="741"/>
      <c r="AE13" s="706"/>
      <c r="AF13" s="743" t="s">
        <v>442</v>
      </c>
      <c r="AG13" s="710"/>
      <c r="AH13" s="38" t="s">
        <v>100</v>
      </c>
      <c r="AI13" s="38"/>
      <c r="AJ13" s="38" t="s">
        <v>94</v>
      </c>
      <c r="AK13" s="38" t="s">
        <v>132</v>
      </c>
      <c r="AL13" s="38"/>
      <c r="AM13" s="38"/>
      <c r="AN13" s="38"/>
      <c r="AO13" s="38" t="s">
        <v>133</v>
      </c>
      <c r="AP13" s="38"/>
    </row>
    <row r="14" spans="1:42" ht="75.75" customHeight="1" x14ac:dyDescent="0.25">
      <c r="A14" s="733"/>
      <c r="B14" s="735"/>
      <c r="C14" s="722"/>
      <c r="D14" s="405"/>
      <c r="E14" s="730" t="s">
        <v>443</v>
      </c>
      <c r="F14" s="722"/>
      <c r="G14" s="406"/>
      <c r="H14" s="406"/>
      <c r="I14" s="52"/>
      <c r="J14" s="327"/>
      <c r="K14" s="748"/>
      <c r="L14" s="162" t="s">
        <v>135</v>
      </c>
      <c r="M14" s="54" t="s">
        <v>34</v>
      </c>
      <c r="N14" s="23">
        <f>IF(M14="CONFIABLE",15,IF(M14="NO CONFIABLE",0,""))</f>
        <v>15</v>
      </c>
      <c r="O14" s="463"/>
      <c r="P14" s="334"/>
      <c r="Q14" s="424"/>
      <c r="R14" s="712"/>
      <c r="S14" s="411"/>
      <c r="T14" s="468"/>
      <c r="U14" s="405"/>
      <c r="V14" s="502"/>
      <c r="W14" s="722"/>
      <c r="X14" s="745"/>
      <c r="Y14" s="718"/>
      <c r="Z14" s="55" t="s">
        <v>136</v>
      </c>
      <c r="AA14" s="478"/>
      <c r="AB14" s="722"/>
      <c r="AC14" s="722"/>
      <c r="AD14" s="741"/>
      <c r="AE14" s="706"/>
      <c r="AF14" s="708"/>
      <c r="AG14" s="710"/>
      <c r="AH14" s="38" t="s">
        <v>137</v>
      </c>
      <c r="AI14" s="38"/>
      <c r="AJ14" s="38" t="s">
        <v>138</v>
      </c>
      <c r="AK14" s="38" t="s">
        <v>130</v>
      </c>
      <c r="AL14" s="38" t="s">
        <v>139</v>
      </c>
      <c r="AM14" s="38"/>
      <c r="AN14" s="38"/>
      <c r="AO14" s="38" t="s">
        <v>101</v>
      </c>
      <c r="AP14" s="38"/>
    </row>
    <row r="15" spans="1:42" ht="66.75" customHeight="1" x14ac:dyDescent="0.25">
      <c r="A15" s="733"/>
      <c r="B15" s="735"/>
      <c r="C15" s="722"/>
      <c r="D15" s="405"/>
      <c r="E15" s="730"/>
      <c r="F15" s="722"/>
      <c r="G15" s="406"/>
      <c r="H15" s="406"/>
      <c r="I15" s="52"/>
      <c r="J15" s="327"/>
      <c r="K15" s="748"/>
      <c r="L15" s="162" t="s">
        <v>140</v>
      </c>
      <c r="M15" s="54" t="s">
        <v>43</v>
      </c>
      <c r="N15" s="23">
        <f>IF(M15="SE INVESTIGAN Y SE RESUELVEN OPORTUNAMENTE",15,IF(M15="NO SE INVESTIGAN Y SE RESUELVEN OPORTUNAMENTE",0,""))</f>
        <v>15</v>
      </c>
      <c r="O15" s="463"/>
      <c r="P15" s="334"/>
      <c r="Q15" s="424"/>
      <c r="R15" s="712"/>
      <c r="S15" s="411"/>
      <c r="T15" s="468"/>
      <c r="U15" s="405"/>
      <c r="V15" s="502"/>
      <c r="W15" s="722"/>
      <c r="X15" s="745"/>
      <c r="Y15" s="718"/>
      <c r="Z15" s="717" t="s">
        <v>444</v>
      </c>
      <c r="AA15" s="478"/>
      <c r="AB15" s="722"/>
      <c r="AC15" s="722"/>
      <c r="AD15" s="741"/>
      <c r="AE15" s="706"/>
      <c r="AF15" s="708"/>
      <c r="AG15" s="710"/>
      <c r="AH15" s="38" t="s">
        <v>116</v>
      </c>
      <c r="AI15" s="38"/>
      <c r="AJ15" s="38"/>
      <c r="AK15" s="38"/>
      <c r="AL15" s="38"/>
      <c r="AM15" s="38"/>
      <c r="AN15" s="38"/>
      <c r="AO15" s="38" t="s">
        <v>142</v>
      </c>
      <c r="AP15" s="38"/>
    </row>
    <row r="16" spans="1:42" ht="122.25" customHeight="1" x14ac:dyDescent="0.25">
      <c r="A16" s="733"/>
      <c r="B16" s="736"/>
      <c r="C16" s="722"/>
      <c r="D16" s="482"/>
      <c r="E16" s="731"/>
      <c r="F16" s="700"/>
      <c r="G16" s="456"/>
      <c r="H16" s="456"/>
      <c r="I16" s="52"/>
      <c r="J16" s="327"/>
      <c r="K16" s="749"/>
      <c r="L16" s="164" t="s">
        <v>143</v>
      </c>
      <c r="M16" s="57" t="s">
        <v>54</v>
      </c>
      <c r="N16" s="29">
        <f>IF(M16="COMPLETA",10,IF(M16="INCOMPLETA",5,IF(M16="NO EXISTE",0,"")))</f>
        <v>10</v>
      </c>
      <c r="O16" s="463"/>
      <c r="P16" s="335"/>
      <c r="Q16" s="464"/>
      <c r="R16" s="713"/>
      <c r="S16" s="467"/>
      <c r="T16" s="468"/>
      <c r="U16" s="482"/>
      <c r="V16" s="502"/>
      <c r="W16" s="700"/>
      <c r="X16" s="746"/>
      <c r="Y16" s="701"/>
      <c r="Z16" s="699"/>
      <c r="AA16" s="479"/>
      <c r="AB16" s="700"/>
      <c r="AC16" s="700"/>
      <c r="AD16" s="742"/>
      <c r="AE16" s="707"/>
      <c r="AF16" s="717"/>
      <c r="AG16" s="711"/>
      <c r="AH16" s="38"/>
      <c r="AI16" s="38"/>
      <c r="AJ16" s="38"/>
      <c r="AK16" s="38"/>
      <c r="AL16" s="38"/>
      <c r="AM16" s="38"/>
      <c r="AN16" s="38"/>
      <c r="AO16" s="38" t="s">
        <v>144</v>
      </c>
      <c r="AP16" s="38"/>
    </row>
    <row r="17" spans="1:42" ht="51" customHeight="1" x14ac:dyDescent="0.25">
      <c r="A17" s="732" t="s">
        <v>426</v>
      </c>
      <c r="B17" s="734" t="s">
        <v>427</v>
      </c>
      <c r="C17" s="731" t="s">
        <v>445</v>
      </c>
      <c r="D17" s="404" t="s">
        <v>94</v>
      </c>
      <c r="E17" s="739" t="s">
        <v>446</v>
      </c>
      <c r="F17" s="708" t="s">
        <v>447</v>
      </c>
      <c r="G17" s="406" t="s">
        <v>19</v>
      </c>
      <c r="H17" s="406" t="s">
        <v>97</v>
      </c>
      <c r="I17" s="52" t="str">
        <f>CONCATENATE(G17,H17)</f>
        <v>POSIBLEMAYOR</v>
      </c>
      <c r="J17" s="326" t="str">
        <f>I18</f>
        <v>3. EXTREMO</v>
      </c>
      <c r="K17" s="726" t="s">
        <v>448</v>
      </c>
      <c r="L17" s="161" t="s">
        <v>99</v>
      </c>
      <c r="M17" s="53" t="s">
        <v>9</v>
      </c>
      <c r="N17" s="19">
        <f>IF(M17="ASIGNADO",15,IF(M17="NO ASIGNADO",0,""))</f>
        <v>15</v>
      </c>
      <c r="O17" s="488">
        <f>SUM(N17:N23)</f>
        <v>100</v>
      </c>
      <c r="P17" s="333" t="s">
        <v>73</v>
      </c>
      <c r="Q17" s="410">
        <f>IF(Q20="DÉBIL",0,IF(Q20="MODERADO",50,IF(Q20="FUERTE",100,"")))</f>
        <v>100</v>
      </c>
      <c r="R17" s="728"/>
      <c r="S17" s="416" t="s">
        <v>100</v>
      </c>
      <c r="T17" s="416" t="s">
        <v>137</v>
      </c>
      <c r="U17" s="405" t="s">
        <v>142</v>
      </c>
      <c r="V17" s="501" t="s">
        <v>123</v>
      </c>
      <c r="W17" s="722" t="s">
        <v>449</v>
      </c>
      <c r="X17" s="708" t="s">
        <v>450</v>
      </c>
      <c r="Y17" s="717" t="s">
        <v>451</v>
      </c>
      <c r="Z17" s="700" t="s">
        <v>435</v>
      </c>
      <c r="AA17" s="477" t="s">
        <v>117</v>
      </c>
      <c r="AB17" s="719" t="s">
        <v>452</v>
      </c>
      <c r="AC17" s="708" t="s">
        <v>437</v>
      </c>
      <c r="AD17" s="723" t="s">
        <v>453</v>
      </c>
      <c r="AE17" s="705" t="s">
        <v>439</v>
      </c>
      <c r="AF17" s="708" t="s">
        <v>454</v>
      </c>
      <c r="AG17" s="709" t="s">
        <v>455</v>
      </c>
      <c r="AH17" s="38"/>
      <c r="AI17" s="38"/>
      <c r="AJ17" s="38"/>
      <c r="AK17" s="38"/>
      <c r="AL17" s="38"/>
      <c r="AM17" s="38"/>
      <c r="AN17" s="38"/>
      <c r="AO17" s="38"/>
      <c r="AP17" s="38"/>
    </row>
    <row r="18" spans="1:42" ht="51" customHeight="1" x14ac:dyDescent="0.25">
      <c r="A18" s="733"/>
      <c r="B18" s="735"/>
      <c r="C18" s="737"/>
      <c r="D18" s="405"/>
      <c r="E18" s="730"/>
      <c r="F18" s="722"/>
      <c r="G18" s="406"/>
      <c r="H18" s="406"/>
      <c r="I18" s="52"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3. EXTREMO</v>
      </c>
      <c r="J18" s="327"/>
      <c r="K18" s="727"/>
      <c r="L18" s="162" t="s">
        <v>115</v>
      </c>
      <c r="M18" s="54" t="s">
        <v>22</v>
      </c>
      <c r="N18" s="23">
        <f>IF(M18="ADECUADO",15,IF(M18="INADECUADO",0,""))</f>
        <v>15</v>
      </c>
      <c r="O18" s="489"/>
      <c r="P18" s="334"/>
      <c r="Q18" s="410"/>
      <c r="R18" s="729"/>
      <c r="S18" s="416"/>
      <c r="T18" s="416"/>
      <c r="U18" s="405"/>
      <c r="V18" s="502"/>
      <c r="W18" s="722"/>
      <c r="X18" s="722"/>
      <c r="Y18" s="698"/>
      <c r="Z18" s="718"/>
      <c r="AA18" s="478"/>
      <c r="AB18" s="720"/>
      <c r="AC18" s="722"/>
      <c r="AD18" s="724"/>
      <c r="AE18" s="706"/>
      <c r="AF18" s="708"/>
      <c r="AG18" s="710"/>
      <c r="AH18" s="38"/>
      <c r="AI18" s="38"/>
      <c r="AJ18" s="38"/>
      <c r="AK18" s="38"/>
      <c r="AL18" s="38"/>
      <c r="AM18" s="38"/>
      <c r="AN18" s="38"/>
      <c r="AO18" s="38"/>
      <c r="AP18" s="38"/>
    </row>
    <row r="19" spans="1:42" ht="61.5" customHeight="1" x14ac:dyDescent="0.25">
      <c r="A19" s="733"/>
      <c r="B19" s="735"/>
      <c r="C19" s="737"/>
      <c r="D19" s="405"/>
      <c r="E19" s="730"/>
      <c r="F19" s="722"/>
      <c r="G19" s="406"/>
      <c r="H19" s="406"/>
      <c r="I19" s="52"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327"/>
      <c r="K19" s="727"/>
      <c r="L19" s="163" t="s">
        <v>119</v>
      </c>
      <c r="M19" s="54" t="s">
        <v>120</v>
      </c>
      <c r="N19" s="23">
        <f>IF(M19="OPORTUNA",15,IF(M19="INOPORTUNA",0,""))</f>
        <v>15</v>
      </c>
      <c r="O19" s="489"/>
      <c r="P19" s="334"/>
      <c r="Q19" s="410"/>
      <c r="R19" s="729"/>
      <c r="S19" s="25" t="s">
        <v>121</v>
      </c>
      <c r="T19" s="25" t="s">
        <v>122</v>
      </c>
      <c r="U19" s="405"/>
      <c r="V19" s="502"/>
      <c r="W19" s="722"/>
      <c r="X19" s="722"/>
      <c r="Y19" s="698"/>
      <c r="Z19" s="718"/>
      <c r="AA19" s="478"/>
      <c r="AB19" s="720"/>
      <c r="AC19" s="722"/>
      <c r="AD19" s="724"/>
      <c r="AE19" s="706"/>
      <c r="AF19" s="708"/>
      <c r="AG19" s="710"/>
      <c r="AH19" s="38"/>
      <c r="AI19" s="38"/>
      <c r="AJ19" s="38"/>
      <c r="AK19" s="38"/>
      <c r="AL19" s="38"/>
      <c r="AM19" s="38"/>
      <c r="AN19" s="38"/>
      <c r="AO19" s="38"/>
      <c r="AP19" s="38"/>
    </row>
    <row r="20" spans="1:42" ht="51" customHeight="1" x14ac:dyDescent="0.25">
      <c r="A20" s="733"/>
      <c r="B20" s="735"/>
      <c r="C20" s="737"/>
      <c r="D20" s="405"/>
      <c r="E20" s="55" t="s">
        <v>128</v>
      </c>
      <c r="F20" s="722"/>
      <c r="G20" s="406"/>
      <c r="H20" s="406"/>
      <c r="I20" s="52"/>
      <c r="J20" s="327"/>
      <c r="K20" s="727"/>
      <c r="L20" s="162" t="s">
        <v>194</v>
      </c>
      <c r="M20" s="54" t="s">
        <v>130</v>
      </c>
      <c r="N20" s="23">
        <f>IF(M20="PREVENIR",15,IF(M20="DETECTAR",10,IF(M20="NO ES UN CONTROL",0,"")))</f>
        <v>15</v>
      </c>
      <c r="O20" s="462" t="str">
        <f>IF(O17&lt;86,"DÉBIL",IF(O17&lt;96,"MODERADO",IF(O17&lt;101,"FUERTE","")))</f>
        <v>FUERTE</v>
      </c>
      <c r="P20" s="334"/>
      <c r="Q20" s="424" t="str">
        <f>IF(AND(O20="FUERTE",P17="FUERTE (SIEMPRE SE EJECUTA)"),"FUERTE",IF(OR(O20="DÉBIL",P17="DÉBIL (NO SE EJECUTA)"),"DÉBIL",IF(OR(O20="MODERADO",P17="MODERADO (ALGUNAS VECES)"),"MODERADO")))</f>
        <v>FUERTE</v>
      </c>
      <c r="R20" s="712" t="str">
        <f>IF(AND(O20="FUERTE",P17="FUERTE (SIEMPRE SE EJECUTA)"),"NO","SÍ")</f>
        <v>NO</v>
      </c>
      <c r="S20"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0"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0</v>
      </c>
      <c r="U20" s="405"/>
      <c r="V20" s="502"/>
      <c r="W20" s="722"/>
      <c r="X20" s="722"/>
      <c r="Y20" s="698"/>
      <c r="Z20" s="701"/>
      <c r="AA20" s="478"/>
      <c r="AB20" s="720"/>
      <c r="AC20" s="722"/>
      <c r="AD20" s="724"/>
      <c r="AE20" s="706"/>
      <c r="AF20" s="714" t="s">
        <v>456</v>
      </c>
      <c r="AG20" s="710"/>
      <c r="AH20" s="38"/>
      <c r="AI20" s="38"/>
      <c r="AJ20" s="38"/>
      <c r="AK20" s="38"/>
      <c r="AL20" s="38"/>
      <c r="AM20" s="38"/>
      <c r="AN20" s="38"/>
      <c r="AO20" s="38"/>
      <c r="AP20" s="38"/>
    </row>
    <row r="21" spans="1:42" ht="51" customHeight="1" x14ac:dyDescent="0.25">
      <c r="A21" s="733"/>
      <c r="B21" s="735"/>
      <c r="C21" s="737"/>
      <c r="D21" s="405"/>
      <c r="E21" s="698" t="s">
        <v>457</v>
      </c>
      <c r="F21" s="722"/>
      <c r="G21" s="406"/>
      <c r="H21" s="406"/>
      <c r="I21" s="52"/>
      <c r="J21" s="327"/>
      <c r="K21" s="727"/>
      <c r="L21" s="162" t="s">
        <v>135</v>
      </c>
      <c r="M21" s="54" t="s">
        <v>34</v>
      </c>
      <c r="N21" s="23">
        <f>IF(M21="CONFIABLE",15,IF(M21="NO CONFIABLE",0,""))</f>
        <v>15</v>
      </c>
      <c r="O21" s="463"/>
      <c r="P21" s="334"/>
      <c r="Q21" s="424"/>
      <c r="R21" s="712"/>
      <c r="S21" s="411"/>
      <c r="T21" s="468"/>
      <c r="U21" s="405"/>
      <c r="V21" s="502"/>
      <c r="W21" s="722"/>
      <c r="X21" s="722"/>
      <c r="Y21" s="698"/>
      <c r="Z21" s="55" t="s">
        <v>136</v>
      </c>
      <c r="AA21" s="478"/>
      <c r="AB21" s="720"/>
      <c r="AC21" s="722"/>
      <c r="AD21" s="724"/>
      <c r="AE21" s="706"/>
      <c r="AF21" s="715"/>
      <c r="AG21" s="710"/>
      <c r="AH21" s="38"/>
      <c r="AI21" s="38"/>
      <c r="AJ21" s="38"/>
      <c r="AK21" s="38"/>
      <c r="AL21" s="38"/>
      <c r="AM21" s="38"/>
      <c r="AN21" s="38"/>
      <c r="AO21" s="38"/>
      <c r="AP21" s="38"/>
    </row>
    <row r="22" spans="1:42" ht="51" customHeight="1" x14ac:dyDescent="0.25">
      <c r="A22" s="733"/>
      <c r="B22" s="735"/>
      <c r="C22" s="737"/>
      <c r="D22" s="405"/>
      <c r="E22" s="698"/>
      <c r="F22" s="722"/>
      <c r="G22" s="406"/>
      <c r="H22" s="406"/>
      <c r="I22" s="52"/>
      <c r="J22" s="327"/>
      <c r="K22" s="727"/>
      <c r="L22" s="162" t="s">
        <v>140</v>
      </c>
      <c r="M22" s="54" t="s">
        <v>43</v>
      </c>
      <c r="N22" s="23">
        <f>IF(M22="SE INVESTIGAN Y SE RESUELVEN OPORTUNAMENTE",15,IF(M22="NO SE INVESTIGAN Y SE RESUELVEN OPORTUNAMENTE",0,""))</f>
        <v>15</v>
      </c>
      <c r="O22" s="463"/>
      <c r="P22" s="334"/>
      <c r="Q22" s="424"/>
      <c r="R22" s="712"/>
      <c r="S22" s="411"/>
      <c r="T22" s="468"/>
      <c r="U22" s="405"/>
      <c r="V22" s="502"/>
      <c r="W22" s="722"/>
      <c r="X22" s="722"/>
      <c r="Y22" s="698"/>
      <c r="Z22" s="700" t="s">
        <v>197</v>
      </c>
      <c r="AA22" s="478"/>
      <c r="AB22" s="720"/>
      <c r="AC22" s="722"/>
      <c r="AD22" s="724"/>
      <c r="AE22" s="706"/>
      <c r="AF22" s="715"/>
      <c r="AG22" s="710"/>
      <c r="AH22" s="38"/>
      <c r="AI22" s="38"/>
      <c r="AJ22" s="38"/>
      <c r="AK22" s="38"/>
      <c r="AL22" s="38"/>
      <c r="AM22" s="38"/>
      <c r="AN22" s="38"/>
      <c r="AO22" s="38"/>
      <c r="AP22" s="38"/>
    </row>
    <row r="23" spans="1:42" ht="225.75" customHeight="1" x14ac:dyDescent="0.25">
      <c r="A23" s="733"/>
      <c r="B23" s="736"/>
      <c r="C23" s="738"/>
      <c r="D23" s="482"/>
      <c r="E23" s="699"/>
      <c r="F23" s="700"/>
      <c r="G23" s="456"/>
      <c r="H23" s="456"/>
      <c r="I23" s="52"/>
      <c r="J23" s="327"/>
      <c r="K23" s="727"/>
      <c r="L23" s="164" t="s">
        <v>143</v>
      </c>
      <c r="M23" s="57" t="s">
        <v>54</v>
      </c>
      <c r="N23" s="29">
        <f>IF(M23="COMPLETA",10,IF(M23="INCOMPLETA",5,IF(M23="NO EXISTE",0,"")))</f>
        <v>10</v>
      </c>
      <c r="O23" s="463"/>
      <c r="P23" s="335"/>
      <c r="Q23" s="464"/>
      <c r="R23" s="713"/>
      <c r="S23" s="467"/>
      <c r="T23" s="468"/>
      <c r="U23" s="482"/>
      <c r="V23" s="502"/>
      <c r="W23" s="700"/>
      <c r="X23" s="700"/>
      <c r="Y23" s="699"/>
      <c r="Z23" s="701"/>
      <c r="AA23" s="479"/>
      <c r="AB23" s="721"/>
      <c r="AC23" s="700"/>
      <c r="AD23" s="725"/>
      <c r="AE23" s="707"/>
      <c r="AF23" s="716"/>
      <c r="AG23" s="711"/>
    </row>
    <row r="24" spans="1:42" x14ac:dyDescent="0.25">
      <c r="A24" s="702" t="s">
        <v>145</v>
      </c>
      <c r="B24" s="702"/>
      <c r="C24" s="702"/>
      <c r="D24" s="702"/>
      <c r="E24" s="702"/>
      <c r="F24" s="702"/>
      <c r="G24" s="702"/>
      <c r="H24" s="702"/>
      <c r="I24" s="702"/>
      <c r="J24" s="702"/>
      <c r="K24" s="702"/>
      <c r="L24" s="702"/>
      <c r="M24" s="702"/>
      <c r="N24" s="702"/>
      <c r="O24" s="702"/>
      <c r="P24" s="702"/>
      <c r="Q24" s="702"/>
      <c r="R24" s="702"/>
      <c r="S24" s="702"/>
      <c r="T24" s="702"/>
      <c r="U24" s="702"/>
      <c r="V24" s="702"/>
      <c r="W24" s="702"/>
      <c r="X24" s="702"/>
      <c r="Y24" s="702"/>
      <c r="Z24" s="702"/>
      <c r="AA24" s="702"/>
      <c r="AB24" s="702"/>
      <c r="AC24" s="702"/>
      <c r="AD24" s="702"/>
      <c r="AE24" s="702"/>
      <c r="AF24" s="702"/>
      <c r="AG24" s="702"/>
      <c r="AH24" s="38"/>
      <c r="AI24" s="38"/>
      <c r="AJ24" s="38"/>
      <c r="AK24" s="38"/>
      <c r="AL24" s="38"/>
      <c r="AM24" s="38"/>
      <c r="AN24" s="38"/>
      <c r="AO24" s="38" t="s">
        <v>146</v>
      </c>
      <c r="AP24" s="38"/>
    </row>
    <row r="25" spans="1:42" ht="30" customHeight="1" x14ac:dyDescent="0.25">
      <c r="A25" s="421" t="s">
        <v>147</v>
      </c>
      <c r="B25" s="421"/>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38"/>
      <c r="AI25" s="38"/>
      <c r="AJ25" s="38"/>
      <c r="AK25" s="38"/>
      <c r="AL25" s="38"/>
      <c r="AM25" s="38"/>
      <c r="AN25" s="38"/>
      <c r="AO25" s="38" t="s">
        <v>148</v>
      </c>
      <c r="AP25" s="38"/>
    </row>
    <row r="26" spans="1:42" ht="30" customHeight="1" x14ac:dyDescent="0.25">
      <c r="A26" s="544" t="s">
        <v>149</v>
      </c>
      <c r="B26" s="544"/>
      <c r="C26" s="507" t="s">
        <v>150</v>
      </c>
      <c r="D26" s="703"/>
      <c r="E26" s="703"/>
      <c r="F26" s="703"/>
      <c r="G26" s="703"/>
      <c r="H26" s="703"/>
      <c r="I26" s="703"/>
      <c r="J26" s="703"/>
      <c r="K26" s="703"/>
      <c r="L26" s="703"/>
      <c r="M26" s="703"/>
      <c r="N26" s="703"/>
      <c r="O26" s="703"/>
      <c r="P26" s="703"/>
      <c r="Q26" s="703"/>
      <c r="R26" s="703"/>
      <c r="S26" s="703"/>
      <c r="T26" s="703"/>
      <c r="U26" s="703"/>
      <c r="V26" s="703"/>
      <c r="W26" s="703"/>
      <c r="X26" s="703"/>
      <c r="Y26" s="508"/>
      <c r="Z26" s="704" t="s">
        <v>151</v>
      </c>
      <c r="AA26" s="704"/>
      <c r="AB26" s="704"/>
      <c r="AC26" s="704"/>
      <c r="AD26" s="389" t="s">
        <v>152</v>
      </c>
      <c r="AE26" s="389"/>
      <c r="AF26" s="389"/>
      <c r="AG26" s="389"/>
      <c r="AH26" s="38"/>
      <c r="AI26" s="38"/>
      <c r="AJ26" s="38"/>
      <c r="AK26" s="38"/>
      <c r="AL26" s="38"/>
      <c r="AM26" s="38"/>
      <c r="AN26" s="38"/>
      <c r="AO26" s="38" t="s">
        <v>153</v>
      </c>
      <c r="AP26" s="38"/>
    </row>
    <row r="27" spans="1:42" ht="30" customHeight="1" x14ac:dyDescent="0.25">
      <c r="A27" s="684">
        <v>1</v>
      </c>
      <c r="B27" s="685"/>
      <c r="C27" s="686" t="s">
        <v>458</v>
      </c>
      <c r="D27" s="695"/>
      <c r="E27" s="695"/>
      <c r="F27" s="695"/>
      <c r="G27" s="695"/>
      <c r="H27" s="695"/>
      <c r="I27" s="695"/>
      <c r="J27" s="695"/>
      <c r="K27" s="695"/>
      <c r="L27" s="695"/>
      <c r="M27" s="695"/>
      <c r="N27" s="695"/>
      <c r="O27" s="695"/>
      <c r="P27" s="695"/>
      <c r="Q27" s="695"/>
      <c r="R27" s="695"/>
      <c r="S27" s="695"/>
      <c r="T27" s="695"/>
      <c r="U27" s="695"/>
      <c r="V27" s="695"/>
      <c r="W27" s="695"/>
      <c r="X27" s="695"/>
      <c r="Y27" s="696"/>
      <c r="Z27" s="689">
        <v>43131</v>
      </c>
      <c r="AA27" s="690"/>
      <c r="AB27" s="690"/>
      <c r="AC27" s="691"/>
      <c r="AD27" s="692" t="s">
        <v>459</v>
      </c>
      <c r="AE27" s="690"/>
      <c r="AF27" s="690"/>
      <c r="AG27" s="690"/>
      <c r="AH27" s="59"/>
      <c r="AI27" s="59"/>
      <c r="AJ27" s="59"/>
      <c r="AK27" s="59"/>
      <c r="AL27" s="59"/>
      <c r="AM27" s="59"/>
      <c r="AN27" s="59"/>
      <c r="AO27" s="38" t="s">
        <v>156</v>
      </c>
      <c r="AP27" s="59"/>
    </row>
    <row r="28" spans="1:42" ht="30" customHeight="1" x14ac:dyDescent="0.25">
      <c r="A28" s="684">
        <v>2</v>
      </c>
      <c r="B28" s="685"/>
      <c r="C28" s="686" t="s">
        <v>460</v>
      </c>
      <c r="D28" s="687"/>
      <c r="E28" s="687"/>
      <c r="F28" s="687"/>
      <c r="G28" s="687"/>
      <c r="H28" s="687"/>
      <c r="I28" s="687"/>
      <c r="J28" s="687"/>
      <c r="K28" s="687"/>
      <c r="L28" s="687"/>
      <c r="M28" s="687"/>
      <c r="N28" s="687"/>
      <c r="O28" s="687"/>
      <c r="P28" s="687"/>
      <c r="Q28" s="687"/>
      <c r="R28" s="687"/>
      <c r="S28" s="687"/>
      <c r="T28" s="687"/>
      <c r="U28" s="687"/>
      <c r="V28" s="687"/>
      <c r="W28" s="687"/>
      <c r="X28" s="687"/>
      <c r="Y28" s="688"/>
      <c r="Z28" s="689">
        <v>43496</v>
      </c>
      <c r="AA28" s="690"/>
      <c r="AB28" s="690"/>
      <c r="AC28" s="691"/>
      <c r="AD28" s="697" t="s">
        <v>461</v>
      </c>
      <c r="AE28" s="690"/>
      <c r="AF28" s="690"/>
      <c r="AG28" s="691"/>
      <c r="AH28" s="59"/>
      <c r="AI28" s="59"/>
      <c r="AJ28" s="59"/>
      <c r="AK28" s="59"/>
      <c r="AL28" s="59"/>
      <c r="AM28" s="59"/>
      <c r="AN28" s="59"/>
      <c r="AO28" s="38" t="s">
        <v>158</v>
      </c>
      <c r="AP28" s="59"/>
    </row>
    <row r="29" spans="1:42" ht="30" customHeight="1" x14ac:dyDescent="0.25">
      <c r="A29" s="684">
        <v>3</v>
      </c>
      <c r="B29" s="685"/>
      <c r="C29" s="686" t="s">
        <v>462</v>
      </c>
      <c r="D29" s="687"/>
      <c r="E29" s="687"/>
      <c r="F29" s="687"/>
      <c r="G29" s="687"/>
      <c r="H29" s="687"/>
      <c r="I29" s="687"/>
      <c r="J29" s="687"/>
      <c r="K29" s="687"/>
      <c r="L29" s="687"/>
      <c r="M29" s="687"/>
      <c r="N29" s="687"/>
      <c r="O29" s="687"/>
      <c r="P29" s="687"/>
      <c r="Q29" s="687"/>
      <c r="R29" s="687"/>
      <c r="S29" s="687"/>
      <c r="T29" s="687"/>
      <c r="U29" s="687"/>
      <c r="V29" s="687"/>
      <c r="W29" s="687"/>
      <c r="X29" s="687"/>
      <c r="Y29" s="688"/>
      <c r="Z29" s="689">
        <v>44227</v>
      </c>
      <c r="AA29" s="690"/>
      <c r="AB29" s="690"/>
      <c r="AC29" s="691"/>
      <c r="AD29" s="692" t="s">
        <v>463</v>
      </c>
      <c r="AE29" s="690"/>
      <c r="AF29" s="690"/>
      <c r="AG29" s="691"/>
      <c r="AH29" s="59"/>
      <c r="AI29" s="59"/>
      <c r="AJ29" s="59"/>
      <c r="AK29" s="59"/>
      <c r="AL29" s="59"/>
      <c r="AM29" s="59"/>
      <c r="AN29" s="59"/>
      <c r="AO29" s="38" t="s">
        <v>160</v>
      </c>
      <c r="AP29" s="59"/>
    </row>
    <row r="30" spans="1:42" ht="30" customHeight="1" x14ac:dyDescent="0.25">
      <c r="A30" s="693" t="s">
        <v>161</v>
      </c>
      <c r="B30" s="693"/>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3"/>
      <c r="AG30" s="693"/>
      <c r="AH30" s="38"/>
      <c r="AI30" s="38"/>
      <c r="AJ30" s="38"/>
      <c r="AK30" s="38"/>
      <c r="AL30" s="38"/>
      <c r="AM30" s="38"/>
      <c r="AN30" s="38"/>
      <c r="AO30" s="38" t="s">
        <v>162</v>
      </c>
      <c r="AP30" s="38"/>
    </row>
    <row r="31" spans="1:42" ht="30" customHeight="1" x14ac:dyDescent="0.25">
      <c r="A31" s="694" t="s">
        <v>152</v>
      </c>
      <c r="B31" s="694"/>
      <c r="C31" s="694"/>
      <c r="D31" s="694"/>
      <c r="E31" s="694"/>
      <c r="F31" s="694"/>
      <c r="G31" s="694" t="s">
        <v>163</v>
      </c>
      <c r="H31" s="694"/>
      <c r="I31" s="694"/>
      <c r="J31" s="694"/>
      <c r="K31" s="694"/>
      <c r="L31" s="694"/>
      <c r="M31" s="678" t="s">
        <v>164</v>
      </c>
      <c r="N31" s="679"/>
      <c r="O31" s="679"/>
      <c r="P31" s="679"/>
      <c r="Q31" s="679"/>
      <c r="R31" s="679"/>
      <c r="S31" s="679"/>
      <c r="T31" s="679"/>
      <c r="U31" s="679"/>
      <c r="V31" s="680"/>
      <c r="W31" s="678" t="s">
        <v>165</v>
      </c>
      <c r="X31" s="679"/>
      <c r="Y31" s="679"/>
      <c r="Z31" s="679"/>
      <c r="AA31" s="680"/>
      <c r="AB31" s="427" t="str">
        <f>IF(X5="X","APOYO OFICINA ASESORA DE PLANEACIÓN","APOYO OFICINA DE CONTROL INTERNO")</f>
        <v>APOYO OFICINA DE CONTROL INTERNO</v>
      </c>
      <c r="AC31" s="427"/>
      <c r="AD31" s="427"/>
      <c r="AE31" s="427"/>
      <c r="AF31" s="427"/>
      <c r="AG31" s="427"/>
      <c r="AH31" s="60"/>
      <c r="AO31" s="38" t="s">
        <v>167</v>
      </c>
    </row>
    <row r="32" spans="1:42" ht="30" customHeight="1" x14ac:dyDescent="0.25">
      <c r="A32" s="61" t="s">
        <v>168</v>
      </c>
      <c r="B32" s="678" t="s">
        <v>464</v>
      </c>
      <c r="C32" s="679"/>
      <c r="D32" s="679"/>
      <c r="E32" s="679"/>
      <c r="F32" s="680"/>
      <c r="G32" s="62" t="s">
        <v>168</v>
      </c>
      <c r="H32" s="678" t="s">
        <v>465</v>
      </c>
      <c r="I32" s="679"/>
      <c r="J32" s="679"/>
      <c r="K32" s="679"/>
      <c r="L32" s="680"/>
      <c r="M32" s="62" t="s">
        <v>168</v>
      </c>
      <c r="N32" s="165"/>
      <c r="O32" s="681" t="s">
        <v>466</v>
      </c>
      <c r="P32" s="681"/>
      <c r="Q32" s="681"/>
      <c r="R32" s="681"/>
      <c r="S32" s="681"/>
      <c r="T32" s="681"/>
      <c r="U32" s="681"/>
      <c r="V32" s="682"/>
      <c r="W32" s="166" t="s">
        <v>168</v>
      </c>
      <c r="X32" s="678" t="s">
        <v>467</v>
      </c>
      <c r="Y32" s="679"/>
      <c r="Z32" s="679"/>
      <c r="AA32" s="680"/>
      <c r="AB32" s="166" t="s">
        <v>168</v>
      </c>
      <c r="AC32" s="683" t="s">
        <v>468</v>
      </c>
      <c r="AD32" s="683"/>
      <c r="AE32" s="683"/>
      <c r="AF32" s="683"/>
      <c r="AG32" s="683"/>
      <c r="AH32" s="63"/>
      <c r="AI32" s="63"/>
      <c r="AJ32" s="63"/>
      <c r="AK32" s="63"/>
      <c r="AL32" s="63"/>
      <c r="AM32" s="63"/>
      <c r="AN32" s="63"/>
      <c r="AO32" s="38" t="s">
        <v>173</v>
      </c>
      <c r="AP32" s="63"/>
    </row>
    <row r="33" spans="1:42" ht="30" customHeight="1" x14ac:dyDescent="0.25">
      <c r="A33" s="61" t="s">
        <v>174</v>
      </c>
      <c r="B33" s="678" t="s">
        <v>469</v>
      </c>
      <c r="C33" s="679"/>
      <c r="D33" s="679"/>
      <c r="E33" s="679"/>
      <c r="F33" s="680"/>
      <c r="G33" s="61" t="s">
        <v>174</v>
      </c>
      <c r="H33" s="426" t="s">
        <v>470</v>
      </c>
      <c r="I33" s="426"/>
      <c r="J33" s="426"/>
      <c r="K33" s="426"/>
      <c r="L33" s="426"/>
      <c r="M33" s="62" t="s">
        <v>174</v>
      </c>
      <c r="N33" s="167"/>
      <c r="O33" s="426" t="s">
        <v>471</v>
      </c>
      <c r="P33" s="426"/>
      <c r="Q33" s="426"/>
      <c r="R33" s="426"/>
      <c r="S33" s="426"/>
      <c r="T33" s="426"/>
      <c r="U33" s="426"/>
      <c r="V33" s="426"/>
      <c r="W33" s="61" t="s">
        <v>174</v>
      </c>
      <c r="X33" s="678" t="s">
        <v>472</v>
      </c>
      <c r="Y33" s="679"/>
      <c r="Z33" s="679"/>
      <c r="AA33" s="680"/>
      <c r="AB33" s="61" t="s">
        <v>174</v>
      </c>
      <c r="AC33" s="683" t="s">
        <v>473</v>
      </c>
      <c r="AD33" s="683"/>
      <c r="AE33" s="683"/>
      <c r="AF33" s="683"/>
      <c r="AG33" s="683"/>
      <c r="AH33" s="63"/>
      <c r="AI33" s="63"/>
      <c r="AJ33" s="63"/>
      <c r="AK33" s="63"/>
      <c r="AL33" s="63"/>
      <c r="AM33" s="63"/>
      <c r="AN33" s="63"/>
      <c r="AO33" s="38" t="s">
        <v>179</v>
      </c>
      <c r="AP33" s="63"/>
    </row>
  </sheetData>
  <mergeCells count="156">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J17:J23"/>
    <mergeCell ref="K17:K23"/>
    <mergeCell ref="O17:O19"/>
    <mergeCell ref="P17:P23"/>
    <mergeCell ref="Q17:Q19"/>
    <mergeCell ref="R17:R19"/>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A29:B29"/>
    <mergeCell ref="C29:Y29"/>
    <mergeCell ref="Z29:AC29"/>
    <mergeCell ref="AD29:AG29"/>
    <mergeCell ref="A30:AG30"/>
    <mergeCell ref="A31:F31"/>
    <mergeCell ref="G31:L31"/>
    <mergeCell ref="M31:V31"/>
    <mergeCell ref="W31:AA31"/>
    <mergeCell ref="AB31:AG31"/>
    <mergeCell ref="B32:F32"/>
    <mergeCell ref="H32:L32"/>
    <mergeCell ref="O32:V32"/>
    <mergeCell ref="X32:AA32"/>
    <mergeCell ref="AC32:AG32"/>
    <mergeCell ref="B33:F33"/>
    <mergeCell ref="H33:L33"/>
    <mergeCell ref="O33:V33"/>
    <mergeCell ref="X33:AA33"/>
    <mergeCell ref="AC33:AG33"/>
  </mergeCells>
  <conditionalFormatting sqref="U10:U16">
    <cfRule type="containsText" dxfId="167" priority="13" operator="containsText" text="EXTREMO">
      <formula>NOT(ISERROR(SEARCH("EXTREMO",U10)))</formula>
    </cfRule>
    <cfRule type="containsText" dxfId="166" priority="14" operator="containsText" text="MODERADO">
      <formula>NOT(ISERROR(SEARCH("MODERADO",U10)))</formula>
    </cfRule>
    <cfRule type="containsText" dxfId="165" priority="15" operator="containsText" text="ALTO">
      <formula>NOT(ISERROR(SEARCH("ALTO",U10)))</formula>
    </cfRule>
    <cfRule type="containsText" dxfId="164" priority="16" operator="containsText" text="BAJO">
      <formula>NOT(ISERROR(SEARCH("BAJO",U10)))</formula>
    </cfRule>
  </conditionalFormatting>
  <conditionalFormatting sqref="J10:J16">
    <cfRule type="containsText" dxfId="163" priority="9" operator="containsText" text="EXTREMO">
      <formula>NOT(ISERROR(SEARCH("EXTREMO",J10)))</formula>
    </cfRule>
    <cfRule type="containsText" dxfId="162" priority="10" operator="containsText" text="ALTO">
      <formula>NOT(ISERROR(SEARCH("ALTO",J10)))</formula>
    </cfRule>
    <cfRule type="containsText" dxfId="161" priority="11" operator="containsText" text="MODERADO">
      <formula>NOT(ISERROR(SEARCH("MODERADO",J10)))</formula>
    </cfRule>
    <cfRule type="containsText" dxfId="160" priority="12" operator="containsText" text="BAJO">
      <formula>NOT(ISERROR(SEARCH("BAJO",J10)))</formula>
    </cfRule>
  </conditionalFormatting>
  <conditionalFormatting sqref="U17:U23">
    <cfRule type="containsText" dxfId="159" priority="5" operator="containsText" text="EXTREMO">
      <formula>NOT(ISERROR(SEARCH("EXTREMO",U17)))</formula>
    </cfRule>
    <cfRule type="containsText" dxfId="158" priority="6" operator="containsText" text="MODERADO">
      <formula>NOT(ISERROR(SEARCH("MODERADO",U17)))</formula>
    </cfRule>
    <cfRule type="containsText" dxfId="157" priority="7" operator="containsText" text="ALTO">
      <formula>NOT(ISERROR(SEARCH("ALTO",U17)))</formula>
    </cfRule>
    <cfRule type="containsText" dxfId="156" priority="8" operator="containsText" text="BAJO">
      <formula>NOT(ISERROR(SEARCH("BAJO",U17)))</formula>
    </cfRule>
  </conditionalFormatting>
  <conditionalFormatting sqref="J17:J23">
    <cfRule type="containsText" dxfId="155" priority="1" operator="containsText" text="EXTREMO">
      <formula>NOT(ISERROR(SEARCH("EXTREMO",J17)))</formula>
    </cfRule>
    <cfRule type="containsText" dxfId="154" priority="2" operator="containsText" text="ALTO">
      <formula>NOT(ISERROR(SEARCH("ALTO",J17)))</formula>
    </cfRule>
    <cfRule type="containsText" dxfId="153" priority="3" operator="containsText" text="MODERADO">
      <formula>NOT(ISERROR(SEARCH("MODERADO",J17)))</formula>
    </cfRule>
    <cfRule type="containsText" dxfId="152" priority="4" operator="containsText" text="BAJO">
      <formula>NOT(ISERROR(SEARCH("BAJO",J17)))</formula>
    </cfRule>
  </conditionalFormatting>
  <dataValidations count="15">
    <dataValidation type="list" allowBlank="1" showInputMessage="1" showErrorMessage="1" sqref="G10:G23" xr:uid="{F38E8F5D-21E6-4C03-8DE2-52C3163324DC}">
      <formula1>$AL$1:$AL$5</formula1>
    </dataValidation>
    <dataValidation type="list" allowBlank="1" showInputMessage="1" showErrorMessage="1" sqref="H10:H23" xr:uid="{7AB13809-7B85-45B0-8EFA-5E9DFE6870AF}">
      <formula1>$AL$10:$AL$12</formula1>
    </dataValidation>
    <dataValidation type="list" allowBlank="1" showInputMessage="1" showErrorMessage="1" sqref="M16 M23" xr:uid="{B2510223-FE07-447D-8954-298F8D1FDED7}">
      <formula1>$AH$7:$AJ$7</formula1>
    </dataValidation>
    <dataValidation type="list" allowBlank="1" showInputMessage="1" showErrorMessage="1" sqref="U10:U23" xr:uid="{51DC09B1-11D0-4017-8997-F2E93FCC88E6}">
      <formula1>$AO$8:$AO$39</formula1>
    </dataValidation>
    <dataValidation type="list" allowBlank="1" showInputMessage="1" showErrorMessage="1" sqref="M10 M17" xr:uid="{5A0069F6-0F2C-459E-9C2B-72E11161EBF2}">
      <formula1>$AH$2:$AH$3</formula1>
    </dataValidation>
    <dataValidation type="list" allowBlank="1" showInputMessage="1" showErrorMessage="1" sqref="M11 M18" xr:uid="{1E914A01-E4D1-46C3-866D-F5F35911D5B7}">
      <formula1>$AH$4:$AI$4</formula1>
    </dataValidation>
    <dataValidation type="list" allowBlank="1" showInputMessage="1" showErrorMessage="1" sqref="M12 M19" xr:uid="{C09F76A9-DC47-49B3-A93F-1635C5AE1437}">
      <formula1>#REF!</formula1>
    </dataValidation>
    <dataValidation type="list" allowBlank="1" showInputMessage="1" showErrorMessage="1" sqref="M14 M21" xr:uid="{C7A99DEB-9291-4EE3-8A6F-55F15F8B5A16}">
      <formula1>$AH$5:$AI$5</formula1>
    </dataValidation>
    <dataValidation type="list" allowBlank="1" showInputMessage="1" showErrorMessage="1" sqref="M15 M22" xr:uid="{07E42EA9-679F-4CD2-AA9C-D75329E41F82}">
      <formula1>$AH$6:$AI$6</formula1>
    </dataValidation>
    <dataValidation type="list" allowBlank="1" showInputMessage="1" showErrorMessage="1" sqref="P10 P17" xr:uid="{941E87F5-A480-4DC2-9AB5-317671687499}">
      <formula1>$AH$8:$AJ$8</formula1>
    </dataValidation>
    <dataValidation type="list" allowBlank="1" showInputMessage="1" showErrorMessage="1" sqref="V10:V23" xr:uid="{7D7C12C9-1CE9-4C0C-9B73-155547D20F06}">
      <formula1>$AI$12:$AK$12</formula1>
    </dataValidation>
    <dataValidation type="list" allowBlank="1" showInputMessage="1" showErrorMessage="1" sqref="D10:D23" xr:uid="{D780E20B-88F1-4AA1-A5F8-1437D27174B0}">
      <formula1>$AJ$13:$AK$13</formula1>
    </dataValidation>
    <dataValidation type="list" allowBlank="1" showInputMessage="1" showErrorMessage="1" sqref="T10 S10:S11 T17 S17:S18" xr:uid="{611C9A32-42F9-430F-B7C4-0F7C73672302}">
      <formula1>$AH$13:$AH$15</formula1>
    </dataValidation>
    <dataValidation type="list" allowBlank="1" showInputMessage="1" showErrorMessage="1" sqref="AA10:AA23" xr:uid="{A7CD976F-4431-4C56-A021-934292031135}">
      <formula1>$AN$10:$AN$11</formula1>
    </dataValidation>
    <dataValidation type="list" allowBlank="1" showInputMessage="1" showErrorMessage="1" sqref="M13 M20" xr:uid="{A1BB2781-2B05-45A7-8195-B22957B0AF53}">
      <formula1>$AJ$14:$AL$14</formula1>
    </dataValidation>
  </dataValidations>
  <pageMargins left="0.7" right="0.7" top="0.75" bottom="0.75" header="0.3" footer="0.3"/>
  <pageSetup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180BB-ABFD-499A-9EA3-FBC1C5FFD88E}">
  <dimension ref="A1:AQ33"/>
  <sheetViews>
    <sheetView topLeftCell="AA17" zoomScale="60" zoomScaleNormal="60" workbookViewId="0">
      <selection activeCell="AG17" sqref="AG17:AG23"/>
    </sheetView>
  </sheetViews>
  <sheetFormatPr baseColWidth="10" defaultColWidth="11.42578125" defaultRowHeight="15" x14ac:dyDescent="0.25"/>
  <cols>
    <col min="1" max="1" width="32.5703125" style="71" customWidth="1"/>
    <col min="2" max="2" width="22.28515625" style="71" customWidth="1"/>
    <col min="3" max="3" width="22.85546875" style="71" customWidth="1"/>
    <col min="4" max="4" width="32.5703125" style="171" customWidth="1"/>
    <col min="5" max="5" width="32.5703125" style="71" customWidth="1"/>
    <col min="6" max="6" width="39.42578125" style="71" customWidth="1"/>
    <col min="7" max="7" width="18.5703125" style="71" customWidth="1"/>
    <col min="8" max="8" width="20.85546875" style="71" customWidth="1"/>
    <col min="9" max="9" width="20.85546875" style="71" hidden="1" customWidth="1"/>
    <col min="10" max="10" width="25.42578125" style="71" customWidth="1"/>
    <col min="11" max="11" width="62.85546875" style="71" customWidth="1"/>
    <col min="12" max="12" width="53.7109375" style="71" customWidth="1"/>
    <col min="13" max="13" width="34.42578125" style="71" customWidth="1"/>
    <col min="14" max="14" width="0" style="71" hidden="1" customWidth="1"/>
    <col min="15" max="17" width="17.42578125" style="71" customWidth="1"/>
    <col min="18" max="18" width="34" style="71" customWidth="1"/>
    <col min="19" max="21" width="25.140625" style="71" customWidth="1"/>
    <col min="22" max="22" width="16.5703125" style="71" customWidth="1"/>
    <col min="23" max="23" width="21.42578125" style="71" customWidth="1"/>
    <col min="24" max="24" width="25.42578125" style="71" customWidth="1"/>
    <col min="25" max="25" width="39.42578125" style="71" customWidth="1"/>
    <col min="26" max="26" width="28" style="71" customWidth="1"/>
    <col min="27" max="27" width="25.42578125" style="71" customWidth="1"/>
    <col min="28" max="28" width="64" style="71" customWidth="1"/>
    <col min="29" max="29" width="25.42578125" style="71" customWidth="1"/>
    <col min="30" max="30" width="59.85546875" style="71" customWidth="1"/>
    <col min="31" max="31" width="25.42578125" style="71" customWidth="1"/>
    <col min="32" max="32" width="34.85546875" style="71" customWidth="1"/>
    <col min="33" max="33" width="44.85546875" style="71" customWidth="1"/>
    <col min="34" max="41" width="11.42578125" style="71" hidden="1" customWidth="1"/>
    <col min="42" max="42" width="0" style="71" hidden="1" customWidth="1"/>
    <col min="43" max="16384" width="11.42578125" style="71"/>
  </cols>
  <sheetData>
    <row r="1" spans="1:43" ht="27" customHeight="1" x14ac:dyDescent="0.25">
      <c r="A1" s="389"/>
      <c r="B1" s="390" t="s">
        <v>0</v>
      </c>
      <c r="C1" s="391"/>
      <c r="D1" s="391"/>
      <c r="E1" s="392"/>
      <c r="F1" s="390" t="s">
        <v>1</v>
      </c>
      <c r="G1" s="391"/>
      <c r="H1" s="391"/>
      <c r="I1" s="391"/>
      <c r="J1" s="391"/>
      <c r="K1" s="391"/>
      <c r="L1" s="391"/>
      <c r="M1" s="391"/>
      <c r="N1" s="391"/>
      <c r="O1" s="391"/>
      <c r="P1" s="391"/>
      <c r="Q1" s="391"/>
      <c r="R1" s="391"/>
      <c r="S1" s="391"/>
      <c r="T1" s="391"/>
      <c r="U1" s="391"/>
      <c r="V1" s="391"/>
      <c r="W1" s="391"/>
      <c r="X1" s="391"/>
      <c r="Y1" s="391"/>
      <c r="Z1" s="391"/>
      <c r="AA1" s="391"/>
      <c r="AB1" s="391"/>
      <c r="AC1" s="392"/>
      <c r="AD1" s="380" t="s">
        <v>2</v>
      </c>
      <c r="AE1" s="381"/>
      <c r="AF1" s="380" t="s">
        <v>3</v>
      </c>
      <c r="AG1" s="381"/>
      <c r="AH1" s="64"/>
      <c r="AI1" s="64"/>
      <c r="AJ1" s="64"/>
      <c r="AK1" s="64" t="s">
        <v>4</v>
      </c>
      <c r="AL1" s="64" t="s">
        <v>5</v>
      </c>
      <c r="AM1" s="64"/>
      <c r="AN1" s="64" t="s">
        <v>6</v>
      </c>
      <c r="AO1" s="64"/>
      <c r="AP1" s="64"/>
    </row>
    <row r="2" spans="1:43" ht="27" customHeight="1" x14ac:dyDescent="0.25">
      <c r="A2" s="389"/>
      <c r="B2" s="393"/>
      <c r="C2" s="394"/>
      <c r="D2" s="394"/>
      <c r="E2" s="395"/>
      <c r="F2" s="393"/>
      <c r="G2" s="394"/>
      <c r="H2" s="394"/>
      <c r="I2" s="394"/>
      <c r="J2" s="394"/>
      <c r="K2" s="394"/>
      <c r="L2" s="394"/>
      <c r="M2" s="394"/>
      <c r="N2" s="394"/>
      <c r="O2" s="394"/>
      <c r="P2" s="394"/>
      <c r="Q2" s="394"/>
      <c r="R2" s="394"/>
      <c r="S2" s="394"/>
      <c r="T2" s="394"/>
      <c r="U2" s="394"/>
      <c r="V2" s="394"/>
      <c r="W2" s="394"/>
      <c r="X2" s="394"/>
      <c r="Y2" s="394"/>
      <c r="Z2" s="394"/>
      <c r="AA2" s="394"/>
      <c r="AB2" s="394"/>
      <c r="AC2" s="395"/>
      <c r="AD2" s="380" t="s">
        <v>7</v>
      </c>
      <c r="AE2" s="381"/>
      <c r="AF2" s="396" t="s">
        <v>8</v>
      </c>
      <c r="AG2" s="397"/>
      <c r="AH2" s="64" t="s">
        <v>9</v>
      </c>
      <c r="AI2" s="64" t="s">
        <v>10</v>
      </c>
      <c r="AJ2" s="64"/>
      <c r="AK2" s="64"/>
      <c r="AL2" s="64" t="s">
        <v>11</v>
      </c>
      <c r="AM2" s="64"/>
      <c r="AN2" s="64" t="s">
        <v>12</v>
      </c>
      <c r="AO2" s="64"/>
      <c r="AP2" s="64"/>
    </row>
    <row r="3" spans="1:43" ht="27" customHeight="1" x14ac:dyDescent="0.25">
      <c r="A3" s="389"/>
      <c r="B3" s="390" t="s">
        <v>13</v>
      </c>
      <c r="C3" s="391"/>
      <c r="D3" s="391"/>
      <c r="E3" s="392"/>
      <c r="F3" s="390" t="s">
        <v>14</v>
      </c>
      <c r="G3" s="391"/>
      <c r="H3" s="391"/>
      <c r="I3" s="391"/>
      <c r="J3" s="391"/>
      <c r="K3" s="391"/>
      <c r="L3" s="391"/>
      <c r="M3" s="391"/>
      <c r="N3" s="391"/>
      <c r="O3" s="391"/>
      <c r="P3" s="391"/>
      <c r="Q3" s="391"/>
      <c r="R3" s="391"/>
      <c r="S3" s="391"/>
      <c r="T3" s="391"/>
      <c r="U3" s="391"/>
      <c r="V3" s="391"/>
      <c r="W3" s="391"/>
      <c r="X3" s="391"/>
      <c r="Y3" s="391"/>
      <c r="Z3" s="391"/>
      <c r="AA3" s="391"/>
      <c r="AB3" s="391"/>
      <c r="AC3" s="392"/>
      <c r="AD3" s="380" t="s">
        <v>15</v>
      </c>
      <c r="AE3" s="381"/>
      <c r="AF3" s="380" t="s">
        <v>16</v>
      </c>
      <c r="AG3" s="381"/>
      <c r="AH3" s="64" t="s">
        <v>17</v>
      </c>
      <c r="AI3" s="64" t="s">
        <v>18</v>
      </c>
      <c r="AJ3" s="64"/>
      <c r="AK3" s="64"/>
      <c r="AL3" s="64" t="s">
        <v>19</v>
      </c>
      <c r="AM3" s="64"/>
      <c r="AN3" s="64" t="s">
        <v>20</v>
      </c>
      <c r="AO3" s="64"/>
      <c r="AP3" s="64"/>
    </row>
    <row r="4" spans="1:43" ht="27" customHeight="1" x14ac:dyDescent="0.25">
      <c r="A4" s="389"/>
      <c r="B4" s="393"/>
      <c r="C4" s="394"/>
      <c r="D4" s="394"/>
      <c r="E4" s="395"/>
      <c r="F4" s="393"/>
      <c r="G4" s="394"/>
      <c r="H4" s="394"/>
      <c r="I4" s="394"/>
      <c r="J4" s="394"/>
      <c r="K4" s="394"/>
      <c r="L4" s="394"/>
      <c r="M4" s="394"/>
      <c r="N4" s="394"/>
      <c r="O4" s="394"/>
      <c r="P4" s="394"/>
      <c r="Q4" s="394"/>
      <c r="R4" s="394"/>
      <c r="S4" s="394"/>
      <c r="T4" s="394"/>
      <c r="U4" s="394"/>
      <c r="V4" s="394"/>
      <c r="W4" s="394"/>
      <c r="X4" s="394"/>
      <c r="Y4" s="394"/>
      <c r="Z4" s="394"/>
      <c r="AA4" s="394"/>
      <c r="AB4" s="394"/>
      <c r="AC4" s="395"/>
      <c r="AD4" s="380" t="s">
        <v>21</v>
      </c>
      <c r="AE4" s="381"/>
      <c r="AF4" s="382">
        <v>44212</v>
      </c>
      <c r="AG4" s="381"/>
      <c r="AH4" s="64" t="s">
        <v>22</v>
      </c>
      <c r="AI4" s="64" t="s">
        <v>23</v>
      </c>
      <c r="AJ4" s="64"/>
      <c r="AK4" s="64" t="s">
        <v>24</v>
      </c>
      <c r="AL4" s="64" t="s">
        <v>25</v>
      </c>
      <c r="AM4" s="64"/>
      <c r="AN4" s="64" t="s">
        <v>26</v>
      </c>
      <c r="AO4" s="64"/>
      <c r="AP4" s="64"/>
    </row>
    <row r="5" spans="1:43" ht="42" customHeight="1" x14ac:dyDescent="0.25">
      <c r="A5" s="383" t="s">
        <v>27</v>
      </c>
      <c r="B5" s="383"/>
      <c r="C5" s="384">
        <v>44317</v>
      </c>
      <c r="D5" s="385"/>
      <c r="E5" s="385"/>
      <c r="F5" s="385"/>
      <c r="G5" s="433"/>
      <c r="H5" s="434"/>
      <c r="I5" s="434"/>
      <c r="J5" s="434"/>
      <c r="K5" s="434"/>
      <c r="L5" s="435"/>
      <c r="M5" s="436" t="s">
        <v>180</v>
      </c>
      <c r="N5" s="437"/>
      <c r="O5" s="437"/>
      <c r="P5" s="437"/>
      <c r="Q5" s="437"/>
      <c r="R5" s="437"/>
      <c r="S5" s="437"/>
      <c r="T5" s="437"/>
      <c r="U5" s="437"/>
      <c r="V5" s="438"/>
      <c r="W5" s="39" t="s">
        <v>29</v>
      </c>
      <c r="X5" s="160"/>
      <c r="Y5" s="41" t="s">
        <v>30</v>
      </c>
      <c r="Z5" s="759" t="s">
        <v>31</v>
      </c>
      <c r="AA5" s="760"/>
      <c r="AB5" s="39" t="s">
        <v>32</v>
      </c>
      <c r="AC5" s="68"/>
      <c r="AD5" s="43" t="s">
        <v>33</v>
      </c>
      <c r="AE5" s="68"/>
      <c r="AF5" s="386"/>
      <c r="AG5" s="386"/>
      <c r="AH5" s="71" t="s">
        <v>34</v>
      </c>
      <c r="AI5" s="71" t="s">
        <v>35</v>
      </c>
      <c r="AJ5" s="71" t="s">
        <v>36</v>
      </c>
      <c r="AL5" s="71" t="s">
        <v>37</v>
      </c>
      <c r="AN5" s="71" t="s">
        <v>38</v>
      </c>
    </row>
    <row r="6" spans="1:43" ht="15.75" x14ac:dyDescent="0.25">
      <c r="A6" s="297" t="s">
        <v>39</v>
      </c>
      <c r="B6" s="297"/>
      <c r="C6" s="297"/>
      <c r="D6" s="297"/>
      <c r="E6" s="297"/>
      <c r="F6" s="297"/>
      <c r="G6" s="298" t="s">
        <v>40</v>
      </c>
      <c r="H6" s="299"/>
      <c r="I6" s="299"/>
      <c r="J6" s="299"/>
      <c r="K6" s="299"/>
      <c r="L6" s="299"/>
      <c r="M6" s="299"/>
      <c r="N6" s="299"/>
      <c r="O6" s="299"/>
      <c r="P6" s="299"/>
      <c r="Q6" s="299"/>
      <c r="R6" s="299"/>
      <c r="S6" s="299"/>
      <c r="T6" s="299"/>
      <c r="U6" s="299"/>
      <c r="V6" s="299"/>
      <c r="W6" s="299"/>
      <c r="X6" s="300"/>
      <c r="Y6" s="299"/>
      <c r="Z6" s="299"/>
      <c r="AA6" s="299"/>
      <c r="AB6" s="301"/>
      <c r="AC6" s="302" t="s">
        <v>41</v>
      </c>
      <c r="AD6" s="305" t="s">
        <v>42</v>
      </c>
      <c r="AE6" s="306"/>
      <c r="AF6" s="306"/>
      <c r="AG6" s="306"/>
      <c r="AH6" s="1" t="s">
        <v>43</v>
      </c>
      <c r="AI6" s="1" t="s">
        <v>44</v>
      </c>
      <c r="AJ6" s="1"/>
      <c r="AK6" s="1"/>
      <c r="AL6" s="1"/>
      <c r="AM6" s="1"/>
      <c r="AN6" s="1" t="s">
        <v>45</v>
      </c>
      <c r="AO6" s="1"/>
      <c r="AP6" s="1"/>
      <c r="AQ6" s="1"/>
    </row>
    <row r="7" spans="1:43" ht="15.75" x14ac:dyDescent="0.25">
      <c r="A7" s="308" t="s">
        <v>46</v>
      </c>
      <c r="B7" s="309" t="s">
        <v>47</v>
      </c>
      <c r="C7" s="308" t="s">
        <v>48</v>
      </c>
      <c r="D7" s="308" t="s">
        <v>6</v>
      </c>
      <c r="E7" s="308" t="s">
        <v>49</v>
      </c>
      <c r="F7" s="297" t="s">
        <v>50</v>
      </c>
      <c r="G7" s="297" t="s">
        <v>51</v>
      </c>
      <c r="H7" s="297"/>
      <c r="I7" s="297"/>
      <c r="J7" s="297"/>
      <c r="K7" s="298" t="s">
        <v>52</v>
      </c>
      <c r="L7" s="299"/>
      <c r="M7" s="299"/>
      <c r="N7" s="299"/>
      <c r="O7" s="299"/>
      <c r="P7" s="299"/>
      <c r="Q7" s="299"/>
      <c r="R7" s="299"/>
      <c r="S7" s="299"/>
      <c r="T7" s="301"/>
      <c r="U7" s="298" t="s">
        <v>53</v>
      </c>
      <c r="V7" s="299"/>
      <c r="W7" s="299"/>
      <c r="X7" s="299"/>
      <c r="Y7" s="299"/>
      <c r="Z7" s="299"/>
      <c r="AA7" s="299"/>
      <c r="AB7" s="301"/>
      <c r="AC7" s="303"/>
      <c r="AD7" s="305"/>
      <c r="AE7" s="306"/>
      <c r="AF7" s="306"/>
      <c r="AG7" s="306"/>
      <c r="AH7" s="1" t="s">
        <v>54</v>
      </c>
      <c r="AI7" s="1" t="s">
        <v>55</v>
      </c>
      <c r="AJ7" s="1" t="s">
        <v>56</v>
      </c>
      <c r="AK7" s="8"/>
      <c r="AL7" s="8"/>
      <c r="AM7" s="8"/>
      <c r="AN7" s="8"/>
      <c r="AO7" s="8"/>
      <c r="AP7" s="8"/>
      <c r="AQ7" s="1"/>
    </row>
    <row r="8" spans="1:43" ht="15.75" x14ac:dyDescent="0.25">
      <c r="A8" s="308"/>
      <c r="B8" s="310"/>
      <c r="C8" s="308"/>
      <c r="D8" s="308"/>
      <c r="E8" s="308"/>
      <c r="F8" s="297"/>
      <c r="G8" s="304" t="s">
        <v>57</v>
      </c>
      <c r="H8" s="304"/>
      <c r="I8" s="304"/>
      <c r="J8" s="304"/>
      <c r="K8" s="312" t="s">
        <v>58</v>
      </c>
      <c r="L8" s="297" t="s">
        <v>59</v>
      </c>
      <c r="M8" s="297" t="s">
        <v>60</v>
      </c>
      <c r="N8" s="302" t="s">
        <v>61</v>
      </c>
      <c r="O8" s="308" t="s">
        <v>62</v>
      </c>
      <c r="P8" s="310" t="s">
        <v>63</v>
      </c>
      <c r="Q8" s="309" t="s">
        <v>64</v>
      </c>
      <c r="R8" s="308" t="s">
        <v>65</v>
      </c>
      <c r="S8" s="309" t="s">
        <v>66</v>
      </c>
      <c r="T8" s="309" t="s">
        <v>67</v>
      </c>
      <c r="U8" s="313" t="s">
        <v>68</v>
      </c>
      <c r="V8" s="308" t="s">
        <v>69</v>
      </c>
      <c r="W8" s="312" t="s">
        <v>70</v>
      </c>
      <c r="X8" s="309" t="s">
        <v>71</v>
      </c>
      <c r="Y8" s="308" t="s">
        <v>72</v>
      </c>
      <c r="Z8" s="308"/>
      <c r="AA8" s="308"/>
      <c r="AB8" s="308"/>
      <c r="AC8" s="303"/>
      <c r="AD8" s="307"/>
      <c r="AE8" s="300"/>
      <c r="AF8" s="300"/>
      <c r="AG8" s="300"/>
      <c r="AH8" s="8" t="s">
        <v>73</v>
      </c>
      <c r="AI8" s="8" t="s">
        <v>74</v>
      </c>
      <c r="AJ8" s="8" t="s">
        <v>75</v>
      </c>
      <c r="AK8" s="8"/>
      <c r="AL8" s="8" t="s">
        <v>76</v>
      </c>
      <c r="AM8" s="8"/>
      <c r="AN8" s="8"/>
      <c r="AO8" s="1" t="s">
        <v>77</v>
      </c>
      <c r="AP8" s="8"/>
      <c r="AQ8" s="1"/>
    </row>
    <row r="9" spans="1:43" ht="65.25" customHeight="1" x14ac:dyDescent="0.25">
      <c r="A9" s="309"/>
      <c r="B9" s="311"/>
      <c r="C9" s="309"/>
      <c r="D9" s="309"/>
      <c r="E9" s="309"/>
      <c r="F9" s="302"/>
      <c r="G9" s="9" t="s">
        <v>78</v>
      </c>
      <c r="H9" s="9" t="s">
        <v>4</v>
      </c>
      <c r="I9" s="9"/>
      <c r="J9" s="10" t="s">
        <v>79</v>
      </c>
      <c r="K9" s="313"/>
      <c r="L9" s="297"/>
      <c r="M9" s="297"/>
      <c r="N9" s="304"/>
      <c r="O9" s="308"/>
      <c r="P9" s="311"/>
      <c r="Q9" s="311"/>
      <c r="R9" s="308"/>
      <c r="S9" s="311"/>
      <c r="T9" s="311"/>
      <c r="U9" s="337"/>
      <c r="V9" s="308"/>
      <c r="W9" s="313"/>
      <c r="X9" s="311"/>
      <c r="Y9" s="11" t="s">
        <v>80</v>
      </c>
      <c r="Z9" s="11" t="s">
        <v>81</v>
      </c>
      <c r="AA9" s="12" t="s">
        <v>82</v>
      </c>
      <c r="AB9" s="12" t="s">
        <v>83</v>
      </c>
      <c r="AC9" s="304"/>
      <c r="AD9" s="13" t="s">
        <v>84</v>
      </c>
      <c r="AE9" s="14" t="s">
        <v>85</v>
      </c>
      <c r="AF9" s="14" t="s">
        <v>86</v>
      </c>
      <c r="AG9" s="11" t="s">
        <v>87</v>
      </c>
      <c r="AH9" s="8" t="s">
        <v>88</v>
      </c>
      <c r="AI9" s="8" t="s">
        <v>18</v>
      </c>
      <c r="AJ9" s="8"/>
      <c r="AK9" s="8"/>
      <c r="AL9" s="8" t="s">
        <v>89</v>
      </c>
      <c r="AM9" s="8"/>
      <c r="AN9" s="8"/>
      <c r="AO9" s="1" t="s">
        <v>90</v>
      </c>
      <c r="AP9" s="8"/>
      <c r="AQ9" s="1"/>
    </row>
    <row r="10" spans="1:43" s="1" customFormat="1" ht="40.5" customHeight="1" x14ac:dyDescent="0.25">
      <c r="A10" s="315" t="s">
        <v>474</v>
      </c>
      <c r="B10" s="778" t="s">
        <v>475</v>
      </c>
      <c r="C10" s="317" t="s">
        <v>476</v>
      </c>
      <c r="D10" s="320" t="s">
        <v>94</v>
      </c>
      <c r="E10" s="323" t="s">
        <v>477</v>
      </c>
      <c r="F10" s="338" t="s">
        <v>478</v>
      </c>
      <c r="G10" s="324" t="s">
        <v>5</v>
      </c>
      <c r="H10" s="324" t="s">
        <v>97</v>
      </c>
      <c r="I10" s="16" t="str">
        <f>CONCATENATE(G10,H10)</f>
        <v>RARA VEZMAYOR</v>
      </c>
      <c r="J10" s="326" t="str">
        <f>I11</f>
        <v>1. ALTO</v>
      </c>
      <c r="K10" s="328" t="s">
        <v>479</v>
      </c>
      <c r="L10" s="17" t="s">
        <v>99</v>
      </c>
      <c r="M10" s="18" t="s">
        <v>9</v>
      </c>
      <c r="N10" s="19">
        <f>IF(M10="ASIGNADO",15,IF(M10="NO ASIGNADO",0,""))</f>
        <v>15</v>
      </c>
      <c r="O10" s="331">
        <f>SUM(N10:N16)</f>
        <v>100</v>
      </c>
      <c r="P10" s="333" t="s">
        <v>73</v>
      </c>
      <c r="Q10" s="336">
        <f>IF(Q13="DÉBIL",0,IF(Q13="MODERADO",50,IF(Q13="FUERTE",100,"")))</f>
        <v>100</v>
      </c>
      <c r="R10" s="333" t="str">
        <f>IF(AND(O13="FUERTE",P10="FUERTE (SIEMPRE SE EJECUTA)"),"NO","SÍ")</f>
        <v>NO</v>
      </c>
      <c r="S10" s="347" t="s">
        <v>100</v>
      </c>
      <c r="T10" s="347" t="s">
        <v>100</v>
      </c>
      <c r="U10" s="321" t="s">
        <v>101</v>
      </c>
      <c r="V10" s="348" t="s">
        <v>123</v>
      </c>
      <c r="W10" s="338" t="s">
        <v>290</v>
      </c>
      <c r="X10" s="317" t="s">
        <v>480</v>
      </c>
      <c r="Y10" s="323" t="s">
        <v>481</v>
      </c>
      <c r="Z10" s="339" t="s">
        <v>482</v>
      </c>
      <c r="AA10" s="322" t="s">
        <v>106</v>
      </c>
      <c r="AB10" s="317" t="s">
        <v>483</v>
      </c>
      <c r="AC10" s="314" t="s">
        <v>484</v>
      </c>
      <c r="AD10" s="317" t="s">
        <v>485</v>
      </c>
      <c r="AE10" s="771" t="s">
        <v>486</v>
      </c>
      <c r="AF10" s="587" t="s">
        <v>487</v>
      </c>
      <c r="AG10" s="338" t="s">
        <v>488</v>
      </c>
      <c r="AH10" s="1" t="s">
        <v>112</v>
      </c>
      <c r="AI10" s="1" t="s">
        <v>113</v>
      </c>
      <c r="AJ10" s="1" t="s">
        <v>24</v>
      </c>
      <c r="AK10" s="1" t="s">
        <v>77</v>
      </c>
      <c r="AL10" s="1" t="s">
        <v>24</v>
      </c>
      <c r="AN10" s="1" t="s">
        <v>106</v>
      </c>
      <c r="AO10" s="1" t="s">
        <v>114</v>
      </c>
    </row>
    <row r="11" spans="1:43" s="1" customFormat="1" ht="40.5" customHeight="1" x14ac:dyDescent="0.25">
      <c r="A11" s="316"/>
      <c r="B11" s="779"/>
      <c r="C11" s="318"/>
      <c r="D11" s="321"/>
      <c r="E11" s="589"/>
      <c r="F11" s="345"/>
      <c r="G11" s="324"/>
      <c r="H11" s="324"/>
      <c r="I11" s="1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327"/>
      <c r="K11" s="329"/>
      <c r="L11" s="21" t="s">
        <v>115</v>
      </c>
      <c r="M11" s="22" t="s">
        <v>22</v>
      </c>
      <c r="N11" s="23">
        <f>IF(M11="ADECUADO",15,IF(M11="INADECUADO",0,""))</f>
        <v>15</v>
      </c>
      <c r="O11" s="332"/>
      <c r="P11" s="334"/>
      <c r="Q11" s="336"/>
      <c r="R11" s="334"/>
      <c r="S11" s="347"/>
      <c r="T11" s="347"/>
      <c r="U11" s="321"/>
      <c r="V11" s="349"/>
      <c r="W11" s="338"/>
      <c r="X11" s="317"/>
      <c r="Y11" s="340"/>
      <c r="Z11" s="773"/>
      <c r="AA11" s="342"/>
      <c r="AB11" s="318"/>
      <c r="AC11" s="318"/>
      <c r="AD11" s="318"/>
      <c r="AE11" s="771"/>
      <c r="AF11" s="587"/>
      <c r="AG11" s="338"/>
      <c r="AH11" s="1" t="s">
        <v>100</v>
      </c>
      <c r="AI11" s="1" t="s">
        <v>116</v>
      </c>
      <c r="AL11" s="1" t="s">
        <v>97</v>
      </c>
      <c r="AN11" s="1" t="s">
        <v>117</v>
      </c>
      <c r="AO11" s="1" t="s">
        <v>118</v>
      </c>
    </row>
    <row r="12" spans="1:43" s="1" customFormat="1" ht="168" customHeight="1" x14ac:dyDescent="0.25">
      <c r="A12" s="316"/>
      <c r="B12" s="779"/>
      <c r="C12" s="318"/>
      <c r="D12" s="321"/>
      <c r="E12" s="589"/>
      <c r="F12" s="345"/>
      <c r="G12" s="324"/>
      <c r="H12" s="324"/>
      <c r="I12" s="1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327"/>
      <c r="K12" s="329"/>
      <c r="L12" s="168" t="s">
        <v>119</v>
      </c>
      <c r="M12" s="22" t="s">
        <v>120</v>
      </c>
      <c r="N12" s="23">
        <f>IF(M12="OPORTUNA",15,IF(M12="INOPORTUNA",0,""))</f>
        <v>15</v>
      </c>
      <c r="O12" s="332"/>
      <c r="P12" s="334"/>
      <c r="Q12" s="336"/>
      <c r="R12" s="334"/>
      <c r="S12" s="169" t="s">
        <v>121</v>
      </c>
      <c r="T12" s="169" t="s">
        <v>122</v>
      </c>
      <c r="U12" s="321"/>
      <c r="V12" s="349"/>
      <c r="W12" s="338"/>
      <c r="X12" s="317"/>
      <c r="Y12" s="340"/>
      <c r="Z12" s="773"/>
      <c r="AA12" s="342"/>
      <c r="AB12" s="318"/>
      <c r="AC12" s="318"/>
      <c r="AD12" s="318"/>
      <c r="AE12" s="771"/>
      <c r="AF12" s="587"/>
      <c r="AG12" s="338"/>
      <c r="AH12" s="1" t="s">
        <v>102</v>
      </c>
      <c r="AI12" s="1" t="s">
        <v>123</v>
      </c>
      <c r="AJ12" s="1" t="s">
        <v>124</v>
      </c>
      <c r="AK12" s="1" t="s">
        <v>125</v>
      </c>
      <c r="AL12" s="1" t="s">
        <v>126</v>
      </c>
      <c r="AO12" s="1" t="s">
        <v>127</v>
      </c>
    </row>
    <row r="13" spans="1:43" s="1" customFormat="1" ht="40.5" customHeight="1" x14ac:dyDescent="0.25">
      <c r="A13" s="316"/>
      <c r="B13" s="779"/>
      <c r="C13" s="318"/>
      <c r="D13" s="321"/>
      <c r="E13" s="93" t="s">
        <v>128</v>
      </c>
      <c r="F13" s="345"/>
      <c r="G13" s="324"/>
      <c r="H13" s="324"/>
      <c r="I13" s="16"/>
      <c r="J13" s="327"/>
      <c r="K13" s="329"/>
      <c r="L13" s="21" t="s">
        <v>129</v>
      </c>
      <c r="M13" s="22" t="s">
        <v>130</v>
      </c>
      <c r="N13" s="23">
        <f>IF(M13="PREVENIR",15,IF(M13="DETECTAR",10,IF(M13="NO ES UN CONTROL",0,"")))</f>
        <v>15</v>
      </c>
      <c r="O13" s="364" t="str">
        <f>IF(O10&lt;86,"DÉBIL",IF(O10&lt;96,"MODERADO",IF(O10&lt;101,"FUERTE","")))</f>
        <v>FUERTE</v>
      </c>
      <c r="P13" s="334"/>
      <c r="Q13" s="366" t="str">
        <f>IF(AND(O13="FUERTE",P10="FUERTE (SIEMPRE SE EJECUTA)"),"FUERTE",IF(OR(O13="DÉBIL",P10="DÉBIL (NO SE EJECUTA)"),"DÉBIL",IF(OR(O13="MODERADO",P10="MODERADO (ALGUNAS VECES)"),"MODERADO")))</f>
        <v>FUERTE</v>
      </c>
      <c r="R13" s="334"/>
      <c r="S13" s="368">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369">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321"/>
      <c r="V13" s="349"/>
      <c r="W13" s="338"/>
      <c r="X13" s="317"/>
      <c r="Y13" s="340"/>
      <c r="Z13" s="774"/>
      <c r="AA13" s="342"/>
      <c r="AB13" s="318"/>
      <c r="AC13" s="318"/>
      <c r="AD13" s="318"/>
      <c r="AE13" s="771"/>
      <c r="AF13" s="587" t="s">
        <v>489</v>
      </c>
      <c r="AG13" s="338"/>
      <c r="AH13" s="1" t="s">
        <v>100</v>
      </c>
      <c r="AJ13" s="1" t="s">
        <v>94</v>
      </c>
      <c r="AK13" s="1" t="s">
        <v>132</v>
      </c>
      <c r="AO13" s="1" t="s">
        <v>133</v>
      </c>
    </row>
    <row r="14" spans="1:43" s="1" customFormat="1" ht="75.75" customHeight="1" x14ac:dyDescent="0.25">
      <c r="A14" s="316"/>
      <c r="B14" s="779"/>
      <c r="C14" s="318"/>
      <c r="D14" s="321"/>
      <c r="E14" s="589" t="s">
        <v>490</v>
      </c>
      <c r="F14" s="345"/>
      <c r="G14" s="324"/>
      <c r="H14" s="324"/>
      <c r="I14" s="16"/>
      <c r="J14" s="327"/>
      <c r="K14" s="329"/>
      <c r="L14" s="21" t="s">
        <v>135</v>
      </c>
      <c r="M14" s="22" t="s">
        <v>34</v>
      </c>
      <c r="N14" s="23">
        <f>IF(M14="CONFIABLE",15,IF(M14="NO CONFIABLE",0,""))</f>
        <v>15</v>
      </c>
      <c r="O14" s="365"/>
      <c r="P14" s="334"/>
      <c r="Q14" s="366"/>
      <c r="R14" s="334"/>
      <c r="S14" s="368"/>
      <c r="T14" s="370"/>
      <c r="U14" s="321"/>
      <c r="V14" s="349"/>
      <c r="W14" s="338"/>
      <c r="X14" s="317"/>
      <c r="Y14" s="340"/>
      <c r="Z14" s="26" t="s">
        <v>136</v>
      </c>
      <c r="AA14" s="342"/>
      <c r="AB14" s="318"/>
      <c r="AC14" s="318"/>
      <c r="AD14" s="318"/>
      <c r="AE14" s="771"/>
      <c r="AF14" s="587"/>
      <c r="AG14" s="338"/>
      <c r="AH14" s="1" t="s">
        <v>137</v>
      </c>
      <c r="AJ14" s="1" t="s">
        <v>138</v>
      </c>
      <c r="AK14" s="1" t="s">
        <v>130</v>
      </c>
      <c r="AL14" s="1" t="s">
        <v>139</v>
      </c>
      <c r="AO14" s="1" t="s">
        <v>101</v>
      </c>
    </row>
    <row r="15" spans="1:43" s="1" customFormat="1" ht="66.75" customHeight="1" x14ac:dyDescent="0.25">
      <c r="A15" s="316"/>
      <c r="B15" s="779"/>
      <c r="C15" s="318"/>
      <c r="D15" s="321"/>
      <c r="E15" s="589"/>
      <c r="F15" s="345"/>
      <c r="G15" s="324"/>
      <c r="H15" s="324"/>
      <c r="I15" s="16"/>
      <c r="J15" s="327"/>
      <c r="K15" s="329"/>
      <c r="L15" s="21" t="s">
        <v>140</v>
      </c>
      <c r="M15" s="22" t="s">
        <v>43</v>
      </c>
      <c r="N15" s="23">
        <f>IF(M15="SE INVESTIGAN Y SE RESUELVEN OPORTUNAMENTE",15,IF(M15="NO SE INVESTIGAN Y SE RESUELVEN OPORTUNAMENTE",0,""))</f>
        <v>15</v>
      </c>
      <c r="O15" s="365"/>
      <c r="P15" s="334"/>
      <c r="Q15" s="366"/>
      <c r="R15" s="334"/>
      <c r="S15" s="368"/>
      <c r="T15" s="370"/>
      <c r="U15" s="321"/>
      <c r="V15" s="349"/>
      <c r="W15" s="338"/>
      <c r="X15" s="317"/>
      <c r="Y15" s="340"/>
      <c r="Z15" s="323" t="s">
        <v>491</v>
      </c>
      <c r="AA15" s="342"/>
      <c r="AB15" s="318"/>
      <c r="AC15" s="318"/>
      <c r="AD15" s="318"/>
      <c r="AE15" s="771"/>
      <c r="AF15" s="587"/>
      <c r="AG15" s="338"/>
      <c r="AH15" s="1" t="s">
        <v>116</v>
      </c>
      <c r="AO15" s="1" t="s">
        <v>142</v>
      </c>
    </row>
    <row r="16" spans="1:43" s="1" customFormat="1" ht="352.5" customHeight="1" x14ac:dyDescent="0.25">
      <c r="A16" s="316"/>
      <c r="B16" s="779"/>
      <c r="C16" s="319"/>
      <c r="D16" s="322"/>
      <c r="E16" s="590"/>
      <c r="F16" s="346"/>
      <c r="G16" s="325"/>
      <c r="H16" s="325"/>
      <c r="I16" s="16"/>
      <c r="J16" s="327"/>
      <c r="K16" s="330"/>
      <c r="L16" s="27" t="s">
        <v>143</v>
      </c>
      <c r="M16" s="28" t="s">
        <v>54</v>
      </c>
      <c r="N16" s="29">
        <f>IF(M16="COMPLETA",10,IF(M16="INCOMPLETA",5,IF(M16="NO EXISTE",0,"")))</f>
        <v>10</v>
      </c>
      <c r="O16" s="365"/>
      <c r="P16" s="335"/>
      <c r="Q16" s="367"/>
      <c r="R16" s="335"/>
      <c r="S16" s="369"/>
      <c r="T16" s="370"/>
      <c r="U16" s="322"/>
      <c r="V16" s="349"/>
      <c r="W16" s="339"/>
      <c r="X16" s="323"/>
      <c r="Y16" s="341"/>
      <c r="Z16" s="341"/>
      <c r="AA16" s="343"/>
      <c r="AB16" s="319"/>
      <c r="AC16" s="318"/>
      <c r="AD16" s="318"/>
      <c r="AE16" s="772"/>
      <c r="AF16" s="588"/>
      <c r="AG16" s="338"/>
      <c r="AO16" s="1" t="s">
        <v>144</v>
      </c>
    </row>
    <row r="17" spans="1:42" s="1" customFormat="1" ht="51" customHeight="1" x14ac:dyDescent="0.25">
      <c r="A17" s="316"/>
      <c r="B17" s="779"/>
      <c r="C17" s="317" t="s">
        <v>492</v>
      </c>
      <c r="D17" s="320" t="s">
        <v>94</v>
      </c>
      <c r="E17" s="323" t="s">
        <v>493</v>
      </c>
      <c r="F17" s="317" t="s">
        <v>494</v>
      </c>
      <c r="G17" s="324" t="s">
        <v>5</v>
      </c>
      <c r="H17" s="324" t="s">
        <v>24</v>
      </c>
      <c r="I17" s="16" t="str">
        <f>CONCATENATE(G17,H17)</f>
        <v>RARA VEZMODERADO</v>
      </c>
      <c r="J17" s="326" t="str">
        <f>I18</f>
        <v>1. MODERADO</v>
      </c>
      <c r="K17" s="328" t="s">
        <v>495</v>
      </c>
      <c r="L17" s="17" t="s">
        <v>99</v>
      </c>
      <c r="M17" s="18" t="s">
        <v>9</v>
      </c>
      <c r="N17" s="19">
        <f>IF(M17="ASIGNADO",15,IF(M17="NO ASIGNADO",0,""))</f>
        <v>15</v>
      </c>
      <c r="O17" s="331">
        <f>SUM(N17:N23)</f>
        <v>100</v>
      </c>
      <c r="P17" s="333" t="s">
        <v>73</v>
      </c>
      <c r="Q17" s="336">
        <f>IF(Q20="DÉBIL",0,IF(Q20="MODERADO",50,IF(Q20="FUERTE",100,"")))</f>
        <v>100</v>
      </c>
      <c r="R17" s="775"/>
      <c r="S17" s="347" t="s">
        <v>100</v>
      </c>
      <c r="T17" s="347" t="s">
        <v>100</v>
      </c>
      <c r="U17" s="321" t="s">
        <v>101</v>
      </c>
      <c r="V17" s="348" t="s">
        <v>124</v>
      </c>
      <c r="W17" s="338" t="s">
        <v>290</v>
      </c>
      <c r="X17" s="317" t="s">
        <v>480</v>
      </c>
      <c r="Y17" s="323" t="s">
        <v>496</v>
      </c>
      <c r="Z17" s="339" t="s">
        <v>482</v>
      </c>
      <c r="AA17" s="322" t="s">
        <v>106</v>
      </c>
      <c r="AB17" s="317" t="s">
        <v>497</v>
      </c>
      <c r="AC17" s="314" t="s">
        <v>498</v>
      </c>
      <c r="AD17" s="317" t="s">
        <v>499</v>
      </c>
      <c r="AE17" s="771" t="s">
        <v>486</v>
      </c>
      <c r="AF17" s="587" t="s">
        <v>500</v>
      </c>
      <c r="AG17" s="338" t="s">
        <v>501</v>
      </c>
      <c r="AH17" s="1" t="s">
        <v>112</v>
      </c>
      <c r="AI17" s="1" t="s">
        <v>113</v>
      </c>
      <c r="AJ17" s="1" t="s">
        <v>24</v>
      </c>
      <c r="AK17" s="1" t="s">
        <v>77</v>
      </c>
      <c r="AL17" s="1" t="s">
        <v>24</v>
      </c>
      <c r="AN17" s="1" t="s">
        <v>106</v>
      </c>
      <c r="AO17" s="1" t="s">
        <v>114</v>
      </c>
    </row>
    <row r="18" spans="1:42" s="1" customFormat="1" ht="51" customHeight="1" x14ac:dyDescent="0.25">
      <c r="A18" s="316"/>
      <c r="B18" s="779"/>
      <c r="C18" s="318"/>
      <c r="D18" s="321"/>
      <c r="E18" s="589"/>
      <c r="F18" s="318"/>
      <c r="G18" s="324"/>
      <c r="H18" s="324"/>
      <c r="I18" s="16"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327"/>
      <c r="K18" s="329"/>
      <c r="L18" s="21" t="s">
        <v>115</v>
      </c>
      <c r="M18" s="22" t="s">
        <v>22</v>
      </c>
      <c r="N18" s="23">
        <f>IF(M18="ADECUADO",15,IF(M18="INADECUADO",0,""))</f>
        <v>15</v>
      </c>
      <c r="O18" s="332"/>
      <c r="P18" s="334"/>
      <c r="Q18" s="336"/>
      <c r="R18" s="776"/>
      <c r="S18" s="347"/>
      <c r="T18" s="347"/>
      <c r="U18" s="321"/>
      <c r="V18" s="349"/>
      <c r="W18" s="338"/>
      <c r="X18" s="317"/>
      <c r="Y18" s="340"/>
      <c r="Z18" s="773"/>
      <c r="AA18" s="342"/>
      <c r="AB18" s="318"/>
      <c r="AC18" s="318"/>
      <c r="AD18" s="318"/>
      <c r="AE18" s="771"/>
      <c r="AF18" s="587"/>
      <c r="AG18" s="338"/>
      <c r="AH18" s="1" t="s">
        <v>100</v>
      </c>
      <c r="AI18" s="1" t="s">
        <v>116</v>
      </c>
      <c r="AL18" s="1" t="s">
        <v>97</v>
      </c>
      <c r="AN18" s="1" t="s">
        <v>117</v>
      </c>
      <c r="AO18" s="1" t="s">
        <v>118</v>
      </c>
    </row>
    <row r="19" spans="1:42" s="1" customFormat="1" ht="241.9" customHeight="1" x14ac:dyDescent="0.25">
      <c r="A19" s="316"/>
      <c r="B19" s="779"/>
      <c r="C19" s="318"/>
      <c r="D19" s="321"/>
      <c r="E19" s="589"/>
      <c r="F19" s="318"/>
      <c r="G19" s="324"/>
      <c r="H19" s="324"/>
      <c r="I19" s="16"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327"/>
      <c r="K19" s="329"/>
      <c r="L19" s="168" t="s">
        <v>119</v>
      </c>
      <c r="M19" s="22" t="s">
        <v>120</v>
      </c>
      <c r="N19" s="23">
        <f>IF(M19="OPORTUNA",15,IF(M19="INOPORTUNA",0,""))</f>
        <v>15</v>
      </c>
      <c r="O19" s="332"/>
      <c r="P19" s="334"/>
      <c r="Q19" s="336"/>
      <c r="R19" s="776"/>
      <c r="S19" s="169" t="s">
        <v>121</v>
      </c>
      <c r="T19" s="169" t="s">
        <v>122</v>
      </c>
      <c r="U19" s="321"/>
      <c r="V19" s="349"/>
      <c r="W19" s="338"/>
      <c r="X19" s="317"/>
      <c r="Y19" s="340"/>
      <c r="Z19" s="773"/>
      <c r="AA19" s="342"/>
      <c r="AB19" s="318"/>
      <c r="AC19" s="318"/>
      <c r="AD19" s="318"/>
      <c r="AE19" s="771"/>
      <c r="AF19" s="587"/>
      <c r="AG19" s="338"/>
      <c r="AH19" s="1" t="s">
        <v>102</v>
      </c>
      <c r="AI19" s="1" t="s">
        <v>123</v>
      </c>
      <c r="AJ19" s="1" t="s">
        <v>124</v>
      </c>
      <c r="AK19" s="1" t="s">
        <v>125</v>
      </c>
      <c r="AL19" s="1" t="s">
        <v>126</v>
      </c>
      <c r="AO19" s="1" t="s">
        <v>127</v>
      </c>
    </row>
    <row r="20" spans="1:42" s="1" customFormat="1" ht="51" customHeight="1" x14ac:dyDescent="0.25">
      <c r="A20" s="316"/>
      <c r="B20" s="779"/>
      <c r="C20" s="318"/>
      <c r="D20" s="321"/>
      <c r="E20" s="93" t="s">
        <v>128</v>
      </c>
      <c r="F20" s="318"/>
      <c r="G20" s="324"/>
      <c r="H20" s="324"/>
      <c r="I20" s="16"/>
      <c r="J20" s="327"/>
      <c r="K20" s="329"/>
      <c r="L20" s="21" t="s">
        <v>129</v>
      </c>
      <c r="M20" s="22" t="s">
        <v>130</v>
      </c>
      <c r="N20" s="23">
        <f>IF(M20="PREVENIR",15,IF(M20="DETECTAR",10,IF(M20="NO ES UN CONTROL",0,"")))</f>
        <v>15</v>
      </c>
      <c r="O20" s="364" t="str">
        <f>IF(O17&lt;86,"DÉBIL",IF(O17&lt;96,"MODERADO",IF(O17&lt;101,"FUERTE","")))</f>
        <v>FUERTE</v>
      </c>
      <c r="P20" s="334"/>
      <c r="Q20" s="366" t="str">
        <f>IF(AND(O20="FUERTE",P17="FUERTE (SIEMPRE SE EJECUTA)"),"FUERTE",IF(OR(O20="DÉBIL",P17="DÉBIL (NO SE EJECUTA)"),"DÉBIL",IF(OR(O20="MODERADO",P17="MODERADO (ALGUNAS VECES)"),"MODERADO")))</f>
        <v>FUERTE</v>
      </c>
      <c r="R20" s="334" t="str">
        <f>IF(AND(O20="FUERTE",P17="FUERTE (SIEMPRE SE EJECUTA)"),"NO","SÍ")</f>
        <v>NO</v>
      </c>
      <c r="S20" s="368">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369">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321"/>
      <c r="V20" s="349"/>
      <c r="W20" s="338"/>
      <c r="X20" s="317"/>
      <c r="Y20" s="340"/>
      <c r="Z20" s="774"/>
      <c r="AA20" s="342"/>
      <c r="AB20" s="318"/>
      <c r="AC20" s="318"/>
      <c r="AD20" s="318"/>
      <c r="AE20" s="771"/>
      <c r="AF20" s="587" t="s">
        <v>502</v>
      </c>
      <c r="AG20" s="338"/>
      <c r="AH20" s="1" t="s">
        <v>100</v>
      </c>
      <c r="AJ20" s="1" t="s">
        <v>94</v>
      </c>
      <c r="AK20" s="1" t="s">
        <v>132</v>
      </c>
      <c r="AO20" s="1" t="s">
        <v>133</v>
      </c>
    </row>
    <row r="21" spans="1:42" s="1" customFormat="1" ht="105" customHeight="1" x14ac:dyDescent="0.25">
      <c r="A21" s="316"/>
      <c r="B21" s="779"/>
      <c r="C21" s="318"/>
      <c r="D21" s="321"/>
      <c r="E21" s="589" t="s">
        <v>503</v>
      </c>
      <c r="F21" s="318"/>
      <c r="G21" s="324"/>
      <c r="H21" s="324"/>
      <c r="I21" s="16"/>
      <c r="J21" s="327"/>
      <c r="K21" s="329"/>
      <c r="L21" s="21" t="s">
        <v>135</v>
      </c>
      <c r="M21" s="22" t="s">
        <v>34</v>
      </c>
      <c r="N21" s="23">
        <f>IF(M21="CONFIABLE",15,IF(M21="NO CONFIABLE",0,""))</f>
        <v>15</v>
      </c>
      <c r="O21" s="365"/>
      <c r="P21" s="334"/>
      <c r="Q21" s="366"/>
      <c r="R21" s="334"/>
      <c r="S21" s="368"/>
      <c r="T21" s="370"/>
      <c r="U21" s="321"/>
      <c r="V21" s="349"/>
      <c r="W21" s="338"/>
      <c r="X21" s="317"/>
      <c r="Y21" s="340"/>
      <c r="Z21" s="26" t="s">
        <v>136</v>
      </c>
      <c r="AA21" s="342"/>
      <c r="AB21" s="318"/>
      <c r="AC21" s="318"/>
      <c r="AD21" s="318"/>
      <c r="AE21" s="771"/>
      <c r="AF21" s="587"/>
      <c r="AG21" s="338"/>
      <c r="AH21" s="1" t="s">
        <v>137</v>
      </c>
      <c r="AJ21" s="1" t="s">
        <v>138</v>
      </c>
      <c r="AK21" s="1" t="s">
        <v>130</v>
      </c>
      <c r="AL21" s="1" t="s">
        <v>139</v>
      </c>
      <c r="AO21" s="1" t="s">
        <v>101</v>
      </c>
    </row>
    <row r="22" spans="1:42" s="1" customFormat="1" ht="51" customHeight="1" x14ac:dyDescent="0.25">
      <c r="A22" s="316"/>
      <c r="B22" s="779"/>
      <c r="C22" s="318"/>
      <c r="D22" s="321"/>
      <c r="E22" s="589"/>
      <c r="F22" s="318"/>
      <c r="G22" s="324"/>
      <c r="H22" s="324"/>
      <c r="I22" s="16"/>
      <c r="J22" s="327"/>
      <c r="K22" s="329"/>
      <c r="L22" s="21" t="s">
        <v>140</v>
      </c>
      <c r="M22" s="22" t="s">
        <v>43</v>
      </c>
      <c r="N22" s="23">
        <f>IF(M22="SE INVESTIGAN Y SE RESUELVEN OPORTUNAMENTE",15,IF(M22="NO SE INVESTIGAN Y SE RESUELVEN OPORTUNAMENTE",0,""))</f>
        <v>15</v>
      </c>
      <c r="O22" s="365"/>
      <c r="P22" s="334"/>
      <c r="Q22" s="366"/>
      <c r="R22" s="334"/>
      <c r="S22" s="368"/>
      <c r="T22" s="370"/>
      <c r="U22" s="321"/>
      <c r="V22" s="349"/>
      <c r="W22" s="338"/>
      <c r="X22" s="317"/>
      <c r="Y22" s="340"/>
      <c r="Z22" s="323" t="s">
        <v>504</v>
      </c>
      <c r="AA22" s="342"/>
      <c r="AB22" s="318"/>
      <c r="AC22" s="318"/>
      <c r="AD22" s="318"/>
      <c r="AE22" s="771"/>
      <c r="AF22" s="587"/>
      <c r="AG22" s="338"/>
      <c r="AH22" s="1" t="s">
        <v>116</v>
      </c>
      <c r="AO22" s="1" t="s">
        <v>142</v>
      </c>
    </row>
    <row r="23" spans="1:42" s="1" customFormat="1" ht="75.75" customHeight="1" x14ac:dyDescent="0.25">
      <c r="A23" s="777"/>
      <c r="B23" s="780"/>
      <c r="C23" s="319"/>
      <c r="D23" s="322"/>
      <c r="E23" s="590"/>
      <c r="F23" s="319"/>
      <c r="G23" s="325"/>
      <c r="H23" s="325"/>
      <c r="I23" s="16"/>
      <c r="J23" s="327"/>
      <c r="K23" s="330"/>
      <c r="L23" s="27" t="s">
        <v>143</v>
      </c>
      <c r="M23" s="28" t="s">
        <v>54</v>
      </c>
      <c r="N23" s="29">
        <f>IF(M23="COMPLETA",10,IF(M23="INCOMPLETA",5,IF(M23="NO EXISTE",0,"")))</f>
        <v>10</v>
      </c>
      <c r="O23" s="365"/>
      <c r="P23" s="335"/>
      <c r="Q23" s="367"/>
      <c r="R23" s="335"/>
      <c r="S23" s="369"/>
      <c r="T23" s="370"/>
      <c r="U23" s="322"/>
      <c r="V23" s="349"/>
      <c r="W23" s="339"/>
      <c r="X23" s="323"/>
      <c r="Y23" s="341"/>
      <c r="Z23" s="341"/>
      <c r="AA23" s="343"/>
      <c r="AB23" s="319"/>
      <c r="AC23" s="318"/>
      <c r="AD23" s="318"/>
      <c r="AE23" s="772"/>
      <c r="AF23" s="588"/>
      <c r="AG23" s="339"/>
      <c r="AO23" s="1" t="s">
        <v>144</v>
      </c>
    </row>
    <row r="24" spans="1:42" x14ac:dyDescent="0.25">
      <c r="A24" s="419" t="s">
        <v>145</v>
      </c>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64"/>
      <c r="AI24" s="64"/>
      <c r="AJ24" s="64"/>
      <c r="AK24" s="64"/>
      <c r="AL24" s="64"/>
      <c r="AM24" s="64"/>
      <c r="AN24" s="64"/>
      <c r="AO24" s="64" t="s">
        <v>146</v>
      </c>
      <c r="AP24" s="64"/>
    </row>
    <row r="25" spans="1:42" ht="31.5" customHeight="1" x14ac:dyDescent="0.25">
      <c r="A25" s="421" t="s">
        <v>147</v>
      </c>
      <c r="B25" s="421"/>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64"/>
      <c r="AI25" s="64"/>
      <c r="AJ25" s="64"/>
      <c r="AK25" s="64"/>
      <c r="AL25" s="64"/>
      <c r="AM25" s="64"/>
      <c r="AN25" s="64"/>
      <c r="AO25" s="64" t="s">
        <v>148</v>
      </c>
      <c r="AP25" s="64"/>
    </row>
    <row r="26" spans="1:42" ht="30" customHeight="1" x14ac:dyDescent="0.25">
      <c r="A26" s="544" t="s">
        <v>149</v>
      </c>
      <c r="B26" s="544"/>
      <c r="C26" s="544" t="s">
        <v>150</v>
      </c>
      <c r="D26" s="544"/>
      <c r="E26" s="544"/>
      <c r="F26" s="544"/>
      <c r="G26" s="544"/>
      <c r="H26" s="544"/>
      <c r="I26" s="544"/>
      <c r="J26" s="544"/>
      <c r="K26" s="544"/>
      <c r="L26" s="544"/>
      <c r="M26" s="544"/>
      <c r="N26" s="544"/>
      <c r="O26" s="544"/>
      <c r="P26" s="544"/>
      <c r="Q26" s="544"/>
      <c r="R26" s="544"/>
      <c r="S26" s="544"/>
      <c r="T26" s="544"/>
      <c r="U26" s="544"/>
      <c r="V26" s="544"/>
      <c r="W26" s="544"/>
      <c r="X26" s="544"/>
      <c r="Y26" s="544"/>
      <c r="Z26" s="704" t="s">
        <v>151</v>
      </c>
      <c r="AA26" s="704"/>
      <c r="AB26" s="704"/>
      <c r="AC26" s="704"/>
      <c r="AD26" s="389" t="s">
        <v>152</v>
      </c>
      <c r="AE26" s="389"/>
      <c r="AF26" s="389"/>
      <c r="AG26" s="389"/>
      <c r="AH26" s="64"/>
      <c r="AI26" s="64"/>
      <c r="AJ26" s="64"/>
      <c r="AK26" s="64"/>
      <c r="AL26" s="64"/>
      <c r="AM26" s="64"/>
      <c r="AN26" s="64"/>
      <c r="AO26" s="64" t="s">
        <v>153</v>
      </c>
      <c r="AP26" s="64"/>
    </row>
    <row r="27" spans="1:42" ht="30" customHeight="1" x14ac:dyDescent="0.25">
      <c r="A27" s="550">
        <v>1</v>
      </c>
      <c r="B27" s="551"/>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768"/>
      <c r="AA27" s="766"/>
      <c r="AB27" s="766"/>
      <c r="AC27" s="767"/>
      <c r="AD27" s="769"/>
      <c r="AE27" s="770"/>
      <c r="AF27" s="770"/>
      <c r="AG27" s="770"/>
      <c r="AH27" s="80"/>
      <c r="AI27" s="80"/>
      <c r="AJ27" s="80"/>
      <c r="AK27" s="80"/>
      <c r="AL27" s="80"/>
      <c r="AM27" s="80"/>
      <c r="AN27" s="80"/>
      <c r="AO27" s="64" t="s">
        <v>156</v>
      </c>
      <c r="AP27" s="80"/>
    </row>
    <row r="28" spans="1:42" ht="30" customHeight="1" x14ac:dyDescent="0.25">
      <c r="A28" s="550">
        <v>2</v>
      </c>
      <c r="B28" s="551"/>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768"/>
      <c r="AA28" s="766"/>
      <c r="AB28" s="766"/>
      <c r="AC28" s="767"/>
      <c r="AD28" s="412"/>
      <c r="AE28" s="412"/>
      <c r="AF28" s="412"/>
      <c r="AG28" s="412"/>
      <c r="AH28" s="80"/>
      <c r="AI28" s="80"/>
      <c r="AJ28" s="80"/>
      <c r="AK28" s="80"/>
      <c r="AL28" s="80"/>
      <c r="AM28" s="80"/>
      <c r="AN28" s="80"/>
      <c r="AO28" s="64" t="s">
        <v>158</v>
      </c>
      <c r="AP28" s="80"/>
    </row>
    <row r="29" spans="1:42" ht="30" customHeight="1" x14ac:dyDescent="0.25">
      <c r="A29" s="550" t="s">
        <v>243</v>
      </c>
      <c r="B29" s="551"/>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765"/>
      <c r="AA29" s="766"/>
      <c r="AB29" s="766"/>
      <c r="AC29" s="767"/>
      <c r="AD29" s="412"/>
      <c r="AE29" s="412"/>
      <c r="AF29" s="412"/>
      <c r="AG29" s="412"/>
      <c r="AH29" s="80"/>
      <c r="AI29" s="80"/>
      <c r="AJ29" s="80"/>
      <c r="AK29" s="80"/>
      <c r="AL29" s="80"/>
      <c r="AM29" s="80"/>
      <c r="AN29" s="80"/>
      <c r="AO29" s="64" t="s">
        <v>160</v>
      </c>
      <c r="AP29" s="80"/>
    </row>
    <row r="30" spans="1:42" ht="30" customHeight="1" x14ac:dyDescent="0.25">
      <c r="A30" s="421" t="s">
        <v>161</v>
      </c>
      <c r="B30" s="421"/>
      <c r="C30" s="421"/>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64"/>
      <c r="AI30" s="64"/>
      <c r="AJ30" s="64"/>
      <c r="AK30" s="64"/>
      <c r="AL30" s="64"/>
      <c r="AM30" s="64"/>
      <c r="AN30" s="64"/>
      <c r="AO30" s="64" t="s">
        <v>162</v>
      </c>
      <c r="AP30" s="64"/>
    </row>
    <row r="31" spans="1:42" ht="30" customHeight="1" x14ac:dyDescent="0.25">
      <c r="A31" s="694" t="s">
        <v>152</v>
      </c>
      <c r="B31" s="694"/>
      <c r="C31" s="694"/>
      <c r="D31" s="694"/>
      <c r="E31" s="694"/>
      <c r="F31" s="694"/>
      <c r="G31" s="694" t="s">
        <v>163</v>
      </c>
      <c r="H31" s="694"/>
      <c r="I31" s="694"/>
      <c r="J31" s="694"/>
      <c r="K31" s="694"/>
      <c r="L31" s="694"/>
      <c r="M31" s="678" t="s">
        <v>164</v>
      </c>
      <c r="N31" s="679"/>
      <c r="O31" s="679"/>
      <c r="P31" s="679"/>
      <c r="Q31" s="679"/>
      <c r="R31" s="679"/>
      <c r="S31" s="679"/>
      <c r="T31" s="679"/>
      <c r="U31" s="679"/>
      <c r="V31" s="680"/>
      <c r="W31" s="678" t="s">
        <v>165</v>
      </c>
      <c r="X31" s="679"/>
      <c r="Y31" s="679"/>
      <c r="Z31" s="679"/>
      <c r="AA31" s="680"/>
      <c r="AB31" s="427" t="str">
        <f>IF(X5="X","APOYO OFICINA ASESORA DE PLANEACIÓN","APOYO OFICINA DE CONTROL INTERNO")</f>
        <v>APOYO OFICINA DE CONTROL INTERNO</v>
      </c>
      <c r="AC31" s="427"/>
      <c r="AD31" s="427"/>
      <c r="AE31" s="427"/>
      <c r="AF31" s="427"/>
      <c r="AG31" s="427"/>
      <c r="AH31" s="60"/>
      <c r="AO31" s="64" t="s">
        <v>167</v>
      </c>
    </row>
    <row r="32" spans="1:42" ht="30" customHeight="1" x14ac:dyDescent="0.25">
      <c r="A32" s="61" t="s">
        <v>168</v>
      </c>
      <c r="B32" s="429" t="s">
        <v>505</v>
      </c>
      <c r="C32" s="430"/>
      <c r="D32" s="430"/>
      <c r="E32" s="430"/>
      <c r="F32" s="431"/>
      <c r="G32" s="62" t="s">
        <v>168</v>
      </c>
      <c r="H32" s="429" t="s">
        <v>506</v>
      </c>
      <c r="I32" s="430"/>
      <c r="J32" s="430"/>
      <c r="K32" s="430"/>
      <c r="L32" s="431"/>
      <c r="M32" s="62" t="s">
        <v>168</v>
      </c>
      <c r="N32" s="165"/>
      <c r="O32" s="762" t="s">
        <v>171</v>
      </c>
      <c r="P32" s="762"/>
      <c r="Q32" s="762"/>
      <c r="R32" s="762"/>
      <c r="S32" s="762"/>
      <c r="T32" s="762"/>
      <c r="U32" s="762"/>
      <c r="V32" s="763"/>
      <c r="W32" s="166" t="s">
        <v>168</v>
      </c>
      <c r="X32" s="429" t="s">
        <v>507</v>
      </c>
      <c r="Y32" s="430"/>
      <c r="Z32" s="430"/>
      <c r="AA32" s="431"/>
      <c r="AB32" s="166" t="s">
        <v>168</v>
      </c>
      <c r="AC32" s="764" t="s">
        <v>508</v>
      </c>
      <c r="AD32" s="764"/>
      <c r="AE32" s="764"/>
      <c r="AF32" s="764"/>
      <c r="AG32" s="764"/>
      <c r="AH32" s="170"/>
      <c r="AI32" s="170"/>
      <c r="AJ32" s="170"/>
      <c r="AK32" s="170"/>
      <c r="AL32" s="170"/>
      <c r="AM32" s="170"/>
      <c r="AN32" s="170"/>
      <c r="AO32" s="64" t="s">
        <v>173</v>
      </c>
      <c r="AP32" s="170"/>
    </row>
    <row r="33" spans="1:42" ht="30" customHeight="1" x14ac:dyDescent="0.25">
      <c r="A33" s="61" t="s">
        <v>174</v>
      </c>
      <c r="B33" s="429" t="s">
        <v>509</v>
      </c>
      <c r="C33" s="430"/>
      <c r="D33" s="430"/>
      <c r="E33" s="430"/>
      <c r="F33" s="431"/>
      <c r="G33" s="61" t="s">
        <v>174</v>
      </c>
      <c r="H33" s="428" t="s">
        <v>510</v>
      </c>
      <c r="I33" s="428"/>
      <c r="J33" s="428"/>
      <c r="K33" s="428"/>
      <c r="L33" s="428"/>
      <c r="M33" s="62" t="s">
        <v>174</v>
      </c>
      <c r="N33" s="167"/>
      <c r="O33" s="428" t="s">
        <v>511</v>
      </c>
      <c r="P33" s="428"/>
      <c r="Q33" s="428"/>
      <c r="R33" s="428"/>
      <c r="S33" s="428"/>
      <c r="T33" s="428"/>
      <c r="U33" s="428"/>
      <c r="V33" s="428"/>
      <c r="W33" s="61" t="s">
        <v>174</v>
      </c>
      <c r="X33" s="429" t="s">
        <v>378</v>
      </c>
      <c r="Y33" s="430"/>
      <c r="Z33" s="430"/>
      <c r="AA33" s="431"/>
      <c r="AB33" s="61" t="s">
        <v>174</v>
      </c>
      <c r="AC33" s="764" t="s">
        <v>512</v>
      </c>
      <c r="AD33" s="764"/>
      <c r="AE33" s="764"/>
      <c r="AF33" s="764"/>
      <c r="AG33" s="764"/>
      <c r="AH33" s="170"/>
      <c r="AI33" s="170"/>
      <c r="AJ33" s="170"/>
      <c r="AK33" s="170"/>
      <c r="AL33" s="170"/>
      <c r="AM33" s="170"/>
      <c r="AN33" s="170"/>
      <c r="AO33" s="64" t="s">
        <v>179</v>
      </c>
      <c r="AP33" s="170"/>
    </row>
  </sheetData>
  <mergeCells count="153">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23"/>
    <mergeCell ref="B10:B23"/>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S13:S16"/>
    <mergeCell ref="T13:T16"/>
    <mergeCell ref="AF13:AF16"/>
    <mergeCell ref="X10:X16"/>
    <mergeCell ref="Y10:Y16"/>
    <mergeCell ref="Z10:Z13"/>
    <mergeCell ref="AA10:AA16"/>
    <mergeCell ref="AB10:AB16"/>
    <mergeCell ref="AC10:AC16"/>
    <mergeCell ref="R10:R16"/>
    <mergeCell ref="S10:S11"/>
    <mergeCell ref="T10:T11"/>
    <mergeCell ref="U10:U16"/>
    <mergeCell ref="V10:V16"/>
    <mergeCell ref="W10:W16"/>
    <mergeCell ref="O10:O12"/>
    <mergeCell ref="P10:P16"/>
    <mergeCell ref="Q10:Q12"/>
    <mergeCell ref="O17:O19"/>
    <mergeCell ref="P17:P23"/>
    <mergeCell ref="Q17:Q19"/>
    <mergeCell ref="R17:R19"/>
    <mergeCell ref="S17:S18"/>
    <mergeCell ref="T17:T18"/>
    <mergeCell ref="E14:E16"/>
    <mergeCell ref="Z15:Z16"/>
    <mergeCell ref="C17:C23"/>
    <mergeCell ref="D17:D23"/>
    <mergeCell ref="E17:E19"/>
    <mergeCell ref="F17:F23"/>
    <mergeCell ref="G17:G23"/>
    <mergeCell ref="H17:H23"/>
    <mergeCell ref="J17:J23"/>
    <mergeCell ref="K17:K23"/>
    <mergeCell ref="H10:H16"/>
    <mergeCell ref="J10:J16"/>
    <mergeCell ref="K10:K16"/>
    <mergeCell ref="AB17:AB23"/>
    <mergeCell ref="AC17:AC23"/>
    <mergeCell ref="AD17:AD23"/>
    <mergeCell ref="AE17:AE23"/>
    <mergeCell ref="AF17:AF19"/>
    <mergeCell ref="U17:U23"/>
    <mergeCell ref="V17:V23"/>
    <mergeCell ref="W17:W23"/>
    <mergeCell ref="X17:X23"/>
    <mergeCell ref="Y17:Y23"/>
    <mergeCell ref="Z17:Z20"/>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G17:AG23"/>
    <mergeCell ref="O20:O23"/>
    <mergeCell ref="Q20:Q23"/>
    <mergeCell ref="R20:R23"/>
    <mergeCell ref="S20:S23"/>
    <mergeCell ref="T20:T23"/>
    <mergeCell ref="AF20:AF23"/>
    <mergeCell ref="AA17:AA23"/>
    <mergeCell ref="A29:B29"/>
    <mergeCell ref="C29:Y29"/>
    <mergeCell ref="Z29:AC29"/>
    <mergeCell ref="AD29:AG29"/>
    <mergeCell ref="A30:AG30"/>
    <mergeCell ref="A31:F31"/>
    <mergeCell ref="G31:L31"/>
    <mergeCell ref="M31:V31"/>
    <mergeCell ref="W31:AA31"/>
    <mergeCell ref="AB31:AG31"/>
    <mergeCell ref="B32:F32"/>
    <mergeCell ref="H32:L32"/>
    <mergeCell ref="O32:V32"/>
    <mergeCell ref="X32:AA32"/>
    <mergeCell ref="AC32:AG32"/>
    <mergeCell ref="B33:F33"/>
    <mergeCell ref="H33:L33"/>
    <mergeCell ref="O33:V33"/>
    <mergeCell ref="X33:AA33"/>
    <mergeCell ref="AC33:AG33"/>
  </mergeCells>
  <conditionalFormatting sqref="U10:U16">
    <cfRule type="containsText" dxfId="151" priority="13" operator="containsText" text="EXTREMO">
      <formula>NOT(ISERROR(SEARCH("EXTREMO",U10)))</formula>
    </cfRule>
    <cfRule type="containsText" dxfId="150" priority="14" operator="containsText" text="MODERADO">
      <formula>NOT(ISERROR(SEARCH("MODERADO",U10)))</formula>
    </cfRule>
    <cfRule type="containsText" dxfId="149" priority="15" operator="containsText" text="ALTO">
      <formula>NOT(ISERROR(SEARCH("ALTO",U10)))</formula>
    </cfRule>
    <cfRule type="containsText" dxfId="148" priority="16" operator="containsText" text="BAJO">
      <formula>NOT(ISERROR(SEARCH("BAJO",U10)))</formula>
    </cfRule>
  </conditionalFormatting>
  <conditionalFormatting sqref="J10:J16">
    <cfRule type="containsText" dxfId="147" priority="9" operator="containsText" text="EXTREMO">
      <formula>NOT(ISERROR(SEARCH("EXTREMO",J10)))</formula>
    </cfRule>
    <cfRule type="containsText" dxfId="146" priority="10" operator="containsText" text="ALTO">
      <formula>NOT(ISERROR(SEARCH("ALTO",J10)))</formula>
    </cfRule>
    <cfRule type="containsText" dxfId="145" priority="11" operator="containsText" text="MODERADO">
      <formula>NOT(ISERROR(SEARCH("MODERADO",J10)))</formula>
    </cfRule>
    <cfRule type="containsText" dxfId="144" priority="12" operator="containsText" text="BAJO">
      <formula>NOT(ISERROR(SEARCH("BAJO",J10)))</formula>
    </cfRule>
  </conditionalFormatting>
  <conditionalFormatting sqref="U17:U23">
    <cfRule type="containsText" dxfId="143" priority="5" operator="containsText" text="EXTREMO">
      <formula>NOT(ISERROR(SEARCH("EXTREMO",U17)))</formula>
    </cfRule>
    <cfRule type="containsText" dxfId="142" priority="6" operator="containsText" text="MODERADO">
      <formula>NOT(ISERROR(SEARCH("MODERADO",U17)))</formula>
    </cfRule>
    <cfRule type="containsText" dxfId="141" priority="7" operator="containsText" text="ALTO">
      <formula>NOT(ISERROR(SEARCH("ALTO",U17)))</formula>
    </cfRule>
    <cfRule type="containsText" dxfId="140" priority="8" operator="containsText" text="BAJO">
      <formula>NOT(ISERROR(SEARCH("BAJO",U17)))</formula>
    </cfRule>
  </conditionalFormatting>
  <conditionalFormatting sqref="J17:J23">
    <cfRule type="containsText" dxfId="139" priority="1" operator="containsText" text="EXTREMO">
      <formula>NOT(ISERROR(SEARCH("EXTREMO",J17)))</formula>
    </cfRule>
    <cfRule type="containsText" dxfId="138" priority="2" operator="containsText" text="ALTO">
      <formula>NOT(ISERROR(SEARCH("ALTO",J17)))</formula>
    </cfRule>
    <cfRule type="containsText" dxfId="137" priority="3" operator="containsText" text="MODERADO">
      <formula>NOT(ISERROR(SEARCH("MODERADO",J17)))</formula>
    </cfRule>
    <cfRule type="containsText" dxfId="136" priority="4" operator="containsText" text="BAJO">
      <formula>NOT(ISERROR(SEARCH("BAJO",J17)))</formula>
    </cfRule>
  </conditionalFormatting>
  <dataValidations count="15">
    <dataValidation type="list" allowBlank="1" showInputMessage="1" showErrorMessage="1" sqref="G10:G23" xr:uid="{466EE8D9-6E83-415B-90E1-1759530DEC82}">
      <formula1>$AL$1:$AL$5</formula1>
    </dataValidation>
    <dataValidation type="list" allowBlank="1" showInputMessage="1" showErrorMessage="1" sqref="H10:H23" xr:uid="{A339772C-125E-4C3C-9706-0D947F61E341}">
      <formula1>$AL$10:$AL$12</formula1>
    </dataValidation>
    <dataValidation type="list" allowBlank="1" showInputMessage="1" showErrorMessage="1" sqref="M16:M23" xr:uid="{47AAA742-3C13-4845-A5A6-850C5318AD2F}">
      <formula1>$AH$7:$AJ$7</formula1>
    </dataValidation>
    <dataValidation type="list" allowBlank="1" showInputMessage="1" showErrorMessage="1" sqref="U10:U23" xr:uid="{1EF9BB95-7BEF-45E0-9A0C-650CF793326F}">
      <formula1>$AO$8:$AO$39</formula1>
    </dataValidation>
    <dataValidation type="list" allowBlank="1" showInputMessage="1" showErrorMessage="1" sqref="M10" xr:uid="{5F3D6301-4ACF-4050-8988-54449FA5BF77}">
      <formula1>$AH$2:$AH$3</formula1>
    </dataValidation>
    <dataValidation type="list" allowBlank="1" showInputMessage="1" showErrorMessage="1" sqref="M11" xr:uid="{F72A1BDC-A0F0-433F-B305-381E429E51D8}">
      <formula1>$AH$4:$AI$4</formula1>
    </dataValidation>
    <dataValidation type="list" allowBlank="1" showInputMessage="1" showErrorMessage="1" sqref="M12" xr:uid="{D67E64B0-95B3-4938-9916-9A55893F0862}">
      <formula1>#REF!</formula1>
    </dataValidation>
    <dataValidation type="list" allowBlank="1" showInputMessage="1" showErrorMessage="1" sqref="M14" xr:uid="{32AF7860-5654-4DAC-BB74-DB8D0377796C}">
      <formula1>$AH$5:$AI$5</formula1>
    </dataValidation>
    <dataValidation type="list" allowBlank="1" showInputMessage="1" showErrorMessage="1" sqref="M15" xr:uid="{7B1F9B6E-E8BF-4E13-A682-ACD220D2402C}">
      <formula1>$AH$6:$AI$6</formula1>
    </dataValidation>
    <dataValidation type="list" allowBlank="1" showInputMessage="1" showErrorMessage="1" sqref="P10" xr:uid="{5A7AA97D-939A-47AD-8C5B-A5DC825591C6}">
      <formula1>$AH$8:$AJ$8</formula1>
    </dataValidation>
    <dataValidation type="list" allowBlank="1" showInputMessage="1" showErrorMessage="1" sqref="V10:V23" xr:uid="{6AA21112-1594-43DC-AE7C-B66E287A09A8}">
      <formula1>$AI$12:$AK$12</formula1>
    </dataValidation>
    <dataValidation type="list" allowBlank="1" showInputMessage="1" showErrorMessage="1" sqref="D10:D23" xr:uid="{3347F99D-C9A0-483D-BA24-C9160C3BFBDF}">
      <formula1>$AJ$13:$AK$13</formula1>
    </dataValidation>
    <dataValidation type="list" allowBlank="1" showInputMessage="1" showErrorMessage="1" sqref="T10 S10:S11" xr:uid="{710B37C6-ED3F-4910-8983-6E60C88C7333}">
      <formula1>$AH$13:$AH$15</formula1>
    </dataValidation>
    <dataValidation type="list" allowBlank="1" showInputMessage="1" showErrorMessage="1" sqref="AA10:AA23" xr:uid="{19D34C4B-CDF6-4CDE-BD50-EF2BA9CA5BD5}">
      <formula1>$AN$10:$AN$11</formula1>
    </dataValidation>
    <dataValidation type="list" allowBlank="1" showInputMessage="1" showErrorMessage="1" sqref="M13" xr:uid="{154B98B7-F725-41FA-A22B-C3D58F7CF489}">
      <formula1>$AJ$14:$AL$14</formula1>
    </dataValidation>
  </dataValidations>
  <pageMargins left="0.7" right="0.7" top="0.75" bottom="0.75" header="0.3" footer="0.3"/>
  <pageSetup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3C2EB-6C15-45F0-AD82-C5EE009C9DDC}">
  <dimension ref="A1:AP26"/>
  <sheetViews>
    <sheetView topLeftCell="AA4" zoomScale="70" zoomScaleNormal="70" workbookViewId="0">
      <selection activeCell="AF13" sqref="AF13:AF16"/>
    </sheetView>
  </sheetViews>
  <sheetFormatPr baseColWidth="10" defaultRowHeight="15" x14ac:dyDescent="0.25"/>
  <cols>
    <col min="1" max="6" width="32.5703125" customWidth="1"/>
    <col min="7" max="8" width="20.85546875" customWidth="1"/>
    <col min="9" max="9" width="20.85546875" hidden="1" customWidth="1"/>
    <col min="10" max="10" width="25.42578125" customWidth="1"/>
    <col min="11" max="11" width="27.42578125"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3" width="25.42578125" customWidth="1"/>
    <col min="24" max="24" width="45.7109375" customWidth="1"/>
    <col min="25" max="29" width="25.42578125" customWidth="1"/>
    <col min="30" max="30" width="36.85546875" customWidth="1"/>
    <col min="31" max="31" width="25.42578125" customWidth="1"/>
    <col min="32" max="32" width="34.85546875" customWidth="1"/>
    <col min="33" max="33" width="44.42578125" customWidth="1"/>
    <col min="34" max="41" width="11.42578125" hidden="1" customWidth="1"/>
    <col min="42" max="42" width="0" hidden="1" customWidth="1"/>
  </cols>
  <sheetData>
    <row r="1" spans="1:42" ht="27" customHeight="1" x14ac:dyDescent="0.25">
      <c r="A1" s="389"/>
      <c r="B1" s="390" t="s">
        <v>0</v>
      </c>
      <c r="C1" s="391"/>
      <c r="D1" s="391"/>
      <c r="E1" s="392"/>
      <c r="F1" s="390" t="s">
        <v>1</v>
      </c>
      <c r="G1" s="391"/>
      <c r="H1" s="391"/>
      <c r="I1" s="391"/>
      <c r="J1" s="391"/>
      <c r="K1" s="391"/>
      <c r="L1" s="391"/>
      <c r="M1" s="391"/>
      <c r="N1" s="391"/>
      <c r="O1" s="391"/>
      <c r="P1" s="391"/>
      <c r="Q1" s="391"/>
      <c r="R1" s="391"/>
      <c r="S1" s="391"/>
      <c r="T1" s="391"/>
      <c r="U1" s="391"/>
      <c r="V1" s="391"/>
      <c r="W1" s="391"/>
      <c r="X1" s="391"/>
      <c r="Y1" s="391"/>
      <c r="Z1" s="391"/>
      <c r="AA1" s="391"/>
      <c r="AB1" s="391"/>
      <c r="AC1" s="392"/>
      <c r="AD1" s="380" t="s">
        <v>2</v>
      </c>
      <c r="AE1" s="381"/>
      <c r="AF1" s="380" t="s">
        <v>3</v>
      </c>
      <c r="AG1" s="381"/>
      <c r="AH1" s="38"/>
      <c r="AI1" s="38"/>
      <c r="AJ1" s="38"/>
      <c r="AK1" s="38" t="s">
        <v>4</v>
      </c>
      <c r="AL1" s="38" t="s">
        <v>5</v>
      </c>
      <c r="AM1" s="38"/>
      <c r="AN1" s="38" t="s">
        <v>6</v>
      </c>
      <c r="AO1" s="38"/>
      <c r="AP1" s="38"/>
    </row>
    <row r="2" spans="1:42" ht="27" customHeight="1" x14ac:dyDescent="0.25">
      <c r="A2" s="389"/>
      <c r="B2" s="393"/>
      <c r="C2" s="394"/>
      <c r="D2" s="394"/>
      <c r="E2" s="395"/>
      <c r="F2" s="393"/>
      <c r="G2" s="394"/>
      <c r="H2" s="394"/>
      <c r="I2" s="394"/>
      <c r="J2" s="394"/>
      <c r="K2" s="394"/>
      <c r="L2" s="394"/>
      <c r="M2" s="394"/>
      <c r="N2" s="394"/>
      <c r="O2" s="394"/>
      <c r="P2" s="394"/>
      <c r="Q2" s="394"/>
      <c r="R2" s="394"/>
      <c r="S2" s="394"/>
      <c r="T2" s="394"/>
      <c r="U2" s="394"/>
      <c r="V2" s="394"/>
      <c r="W2" s="394"/>
      <c r="X2" s="394"/>
      <c r="Y2" s="394"/>
      <c r="Z2" s="394"/>
      <c r="AA2" s="394"/>
      <c r="AB2" s="394"/>
      <c r="AC2" s="395"/>
      <c r="AD2" s="380" t="s">
        <v>7</v>
      </c>
      <c r="AE2" s="381"/>
      <c r="AF2" s="396" t="s">
        <v>8</v>
      </c>
      <c r="AG2" s="397"/>
      <c r="AH2" s="38" t="s">
        <v>9</v>
      </c>
      <c r="AI2" s="38" t="s">
        <v>10</v>
      </c>
      <c r="AJ2" s="38"/>
      <c r="AK2" s="38"/>
      <c r="AL2" s="38" t="s">
        <v>11</v>
      </c>
      <c r="AM2" s="38"/>
      <c r="AN2" s="38" t="s">
        <v>12</v>
      </c>
      <c r="AO2" s="38"/>
      <c r="AP2" s="38"/>
    </row>
    <row r="3" spans="1:42" ht="27" customHeight="1" x14ac:dyDescent="0.25">
      <c r="A3" s="389"/>
      <c r="B3" s="390" t="s">
        <v>13</v>
      </c>
      <c r="C3" s="391"/>
      <c r="D3" s="391"/>
      <c r="E3" s="392"/>
      <c r="F3" s="390" t="s">
        <v>14</v>
      </c>
      <c r="G3" s="391"/>
      <c r="H3" s="391"/>
      <c r="I3" s="391"/>
      <c r="J3" s="391"/>
      <c r="K3" s="391"/>
      <c r="L3" s="391"/>
      <c r="M3" s="391"/>
      <c r="N3" s="391"/>
      <c r="O3" s="391"/>
      <c r="P3" s="391"/>
      <c r="Q3" s="391"/>
      <c r="R3" s="391"/>
      <c r="S3" s="391"/>
      <c r="T3" s="391"/>
      <c r="U3" s="391"/>
      <c r="V3" s="391"/>
      <c r="W3" s="391"/>
      <c r="X3" s="391"/>
      <c r="Y3" s="391"/>
      <c r="Z3" s="391"/>
      <c r="AA3" s="391"/>
      <c r="AB3" s="391"/>
      <c r="AC3" s="392"/>
      <c r="AD3" s="380" t="s">
        <v>15</v>
      </c>
      <c r="AE3" s="381"/>
      <c r="AF3" s="380" t="s">
        <v>16</v>
      </c>
      <c r="AG3" s="381"/>
      <c r="AH3" s="38" t="s">
        <v>17</v>
      </c>
      <c r="AI3" s="38" t="s">
        <v>18</v>
      </c>
      <c r="AJ3" s="38"/>
      <c r="AK3" s="38"/>
      <c r="AL3" s="38" t="s">
        <v>19</v>
      </c>
      <c r="AM3" s="38"/>
      <c r="AN3" s="38" t="s">
        <v>20</v>
      </c>
      <c r="AO3" s="38"/>
      <c r="AP3" s="38"/>
    </row>
    <row r="4" spans="1:42" ht="27" customHeight="1" x14ac:dyDescent="0.25">
      <c r="A4" s="389"/>
      <c r="B4" s="393"/>
      <c r="C4" s="394"/>
      <c r="D4" s="394"/>
      <c r="E4" s="395"/>
      <c r="F4" s="393"/>
      <c r="G4" s="394"/>
      <c r="H4" s="394"/>
      <c r="I4" s="394"/>
      <c r="J4" s="394"/>
      <c r="K4" s="394"/>
      <c r="L4" s="394"/>
      <c r="M4" s="394"/>
      <c r="N4" s="394"/>
      <c r="O4" s="394"/>
      <c r="P4" s="394"/>
      <c r="Q4" s="394"/>
      <c r="R4" s="394"/>
      <c r="S4" s="394"/>
      <c r="T4" s="394"/>
      <c r="U4" s="394"/>
      <c r="V4" s="394"/>
      <c r="W4" s="394"/>
      <c r="X4" s="394"/>
      <c r="Y4" s="394"/>
      <c r="Z4" s="394"/>
      <c r="AA4" s="394"/>
      <c r="AB4" s="394"/>
      <c r="AC4" s="395"/>
      <c r="AD4" s="380" t="s">
        <v>21</v>
      </c>
      <c r="AE4" s="381"/>
      <c r="AF4" s="382">
        <v>43846</v>
      </c>
      <c r="AG4" s="381"/>
      <c r="AH4" s="38" t="s">
        <v>22</v>
      </c>
      <c r="AI4" s="38" t="s">
        <v>23</v>
      </c>
      <c r="AJ4" s="38"/>
      <c r="AK4" s="38" t="s">
        <v>24</v>
      </c>
      <c r="AL4" s="38" t="s">
        <v>25</v>
      </c>
      <c r="AM4" s="38"/>
      <c r="AN4" s="38" t="s">
        <v>26</v>
      </c>
      <c r="AO4" s="38"/>
      <c r="AP4" s="38"/>
    </row>
    <row r="5" spans="1:42" ht="18.75" x14ac:dyDescent="0.3">
      <c r="A5" s="895" t="s">
        <v>27</v>
      </c>
      <c r="B5" s="895"/>
      <c r="C5" s="896">
        <v>44317</v>
      </c>
      <c r="D5" s="405"/>
      <c r="E5" s="405"/>
      <c r="F5" s="405"/>
      <c r="G5" s="897"/>
      <c r="H5" s="898"/>
      <c r="I5" s="898"/>
      <c r="J5" s="898"/>
      <c r="K5" s="898"/>
      <c r="L5" s="899"/>
      <c r="M5" s="900" t="s">
        <v>513</v>
      </c>
      <c r="N5" s="901"/>
      <c r="O5" s="901"/>
      <c r="P5" s="901"/>
      <c r="Q5" s="901"/>
      <c r="R5" s="901"/>
      <c r="S5" s="901"/>
      <c r="T5" s="901"/>
      <c r="U5" s="901"/>
      <c r="V5" s="902"/>
      <c r="W5" s="172" t="s">
        <v>29</v>
      </c>
      <c r="X5" s="173"/>
      <c r="Y5" s="174" t="s">
        <v>30</v>
      </c>
      <c r="Z5" s="903" t="s">
        <v>31</v>
      </c>
      <c r="AA5" s="904"/>
      <c r="AB5" s="172" t="s">
        <v>32</v>
      </c>
      <c r="AC5" s="173"/>
      <c r="AD5" s="175" t="s">
        <v>33</v>
      </c>
      <c r="AE5" s="176"/>
      <c r="AF5" s="905"/>
      <c r="AG5" s="905"/>
      <c r="AH5" s="45" t="s">
        <v>34</v>
      </c>
      <c r="AI5" s="45" t="s">
        <v>35</v>
      </c>
      <c r="AJ5" s="45" t="s">
        <v>36</v>
      </c>
      <c r="AK5" s="45"/>
      <c r="AL5" s="45" t="s">
        <v>37</v>
      </c>
      <c r="AM5" s="45"/>
      <c r="AN5" s="45" t="s">
        <v>38</v>
      </c>
      <c r="AO5" s="45"/>
      <c r="AP5" s="45"/>
    </row>
    <row r="6" spans="1:42" ht="18.75" x14ac:dyDescent="0.3">
      <c r="A6" s="876" t="s">
        <v>39</v>
      </c>
      <c r="B6" s="876"/>
      <c r="C6" s="876"/>
      <c r="D6" s="876"/>
      <c r="E6" s="876"/>
      <c r="F6" s="876"/>
      <c r="G6" s="877" t="s">
        <v>40</v>
      </c>
      <c r="H6" s="878"/>
      <c r="I6" s="878"/>
      <c r="J6" s="878"/>
      <c r="K6" s="878"/>
      <c r="L6" s="878"/>
      <c r="M6" s="878"/>
      <c r="N6" s="878"/>
      <c r="O6" s="878"/>
      <c r="P6" s="878"/>
      <c r="Q6" s="878"/>
      <c r="R6" s="878"/>
      <c r="S6" s="878"/>
      <c r="T6" s="878"/>
      <c r="U6" s="878"/>
      <c r="V6" s="878"/>
      <c r="W6" s="878"/>
      <c r="X6" s="884"/>
      <c r="Y6" s="878"/>
      <c r="Z6" s="878"/>
      <c r="AA6" s="878"/>
      <c r="AB6" s="879"/>
      <c r="AC6" s="885" t="s">
        <v>41</v>
      </c>
      <c r="AD6" s="887" t="s">
        <v>42</v>
      </c>
      <c r="AE6" s="888"/>
      <c r="AF6" s="888"/>
      <c r="AG6" s="888"/>
      <c r="AH6" s="38" t="s">
        <v>43</v>
      </c>
      <c r="AI6" s="38" t="s">
        <v>44</v>
      </c>
      <c r="AJ6" s="38"/>
      <c r="AK6" s="38"/>
      <c r="AL6" s="38"/>
      <c r="AM6" s="38"/>
      <c r="AN6" s="38" t="s">
        <v>45</v>
      </c>
      <c r="AO6" s="38"/>
      <c r="AP6" s="38"/>
    </row>
    <row r="7" spans="1:42" ht="18.75" x14ac:dyDescent="0.3">
      <c r="A7" s="891" t="s">
        <v>46</v>
      </c>
      <c r="B7" s="892" t="s">
        <v>47</v>
      </c>
      <c r="C7" s="891" t="s">
        <v>48</v>
      </c>
      <c r="D7" s="891" t="s">
        <v>6</v>
      </c>
      <c r="E7" s="891" t="s">
        <v>49</v>
      </c>
      <c r="F7" s="894" t="s">
        <v>50</v>
      </c>
      <c r="G7" s="876" t="s">
        <v>51</v>
      </c>
      <c r="H7" s="876"/>
      <c r="I7" s="876"/>
      <c r="J7" s="876"/>
      <c r="K7" s="877" t="s">
        <v>52</v>
      </c>
      <c r="L7" s="878"/>
      <c r="M7" s="878"/>
      <c r="N7" s="878"/>
      <c r="O7" s="878"/>
      <c r="P7" s="878"/>
      <c r="Q7" s="878"/>
      <c r="R7" s="878"/>
      <c r="S7" s="878"/>
      <c r="T7" s="879"/>
      <c r="U7" s="877" t="s">
        <v>53</v>
      </c>
      <c r="V7" s="878"/>
      <c r="W7" s="878"/>
      <c r="X7" s="878"/>
      <c r="Y7" s="878"/>
      <c r="Z7" s="878"/>
      <c r="AA7" s="878"/>
      <c r="AB7" s="879"/>
      <c r="AC7" s="886"/>
      <c r="AD7" s="887"/>
      <c r="AE7" s="888"/>
      <c r="AF7" s="888"/>
      <c r="AG7" s="888"/>
      <c r="AH7" s="38" t="s">
        <v>54</v>
      </c>
      <c r="AI7" s="38" t="s">
        <v>55</v>
      </c>
      <c r="AJ7" s="38" t="s">
        <v>56</v>
      </c>
      <c r="AK7" s="46"/>
      <c r="AL7" s="46"/>
      <c r="AM7" s="46"/>
      <c r="AN7" s="46"/>
      <c r="AO7" s="46"/>
      <c r="AP7" s="46"/>
    </row>
    <row r="8" spans="1:42" x14ac:dyDescent="0.25">
      <c r="A8" s="891"/>
      <c r="B8" s="893"/>
      <c r="C8" s="891"/>
      <c r="D8" s="891"/>
      <c r="E8" s="891"/>
      <c r="F8" s="894"/>
      <c r="G8" s="880" t="s">
        <v>57</v>
      </c>
      <c r="H8" s="880"/>
      <c r="I8" s="880"/>
      <c r="J8" s="880"/>
      <c r="K8" s="857" t="s">
        <v>58</v>
      </c>
      <c r="L8" s="881" t="s">
        <v>59</v>
      </c>
      <c r="M8" s="881" t="s">
        <v>60</v>
      </c>
      <c r="N8" s="882" t="s">
        <v>61</v>
      </c>
      <c r="O8" s="861" t="s">
        <v>62</v>
      </c>
      <c r="P8" s="860" t="s">
        <v>63</v>
      </c>
      <c r="Q8" s="859" t="s">
        <v>64</v>
      </c>
      <c r="R8" s="861" t="s">
        <v>65</v>
      </c>
      <c r="S8" s="859" t="s">
        <v>66</v>
      </c>
      <c r="T8" s="859" t="s">
        <v>67</v>
      </c>
      <c r="U8" s="875" t="s">
        <v>68</v>
      </c>
      <c r="V8" s="861" t="s">
        <v>69</v>
      </c>
      <c r="W8" s="857" t="s">
        <v>70</v>
      </c>
      <c r="X8" s="859" t="s">
        <v>71</v>
      </c>
      <c r="Y8" s="861" t="s">
        <v>72</v>
      </c>
      <c r="Z8" s="861"/>
      <c r="AA8" s="861"/>
      <c r="AB8" s="861"/>
      <c r="AC8" s="886"/>
      <c r="AD8" s="889"/>
      <c r="AE8" s="890"/>
      <c r="AF8" s="890"/>
      <c r="AG8" s="890"/>
      <c r="AH8" s="177" t="s">
        <v>73</v>
      </c>
      <c r="AI8" s="177" t="s">
        <v>74</v>
      </c>
      <c r="AJ8" s="177" t="s">
        <v>75</v>
      </c>
      <c r="AK8" s="177"/>
      <c r="AL8" s="177" t="s">
        <v>76</v>
      </c>
      <c r="AM8" s="177"/>
      <c r="AN8" s="177"/>
      <c r="AO8" s="45" t="s">
        <v>77</v>
      </c>
      <c r="AP8" s="177"/>
    </row>
    <row r="9" spans="1:42" ht="57.75" thickBot="1" x14ac:dyDescent="0.3">
      <c r="A9" s="892"/>
      <c r="B9" s="893"/>
      <c r="C9" s="892"/>
      <c r="D9" s="892"/>
      <c r="E9" s="892"/>
      <c r="F9" s="885"/>
      <c r="G9" s="178" t="s">
        <v>78</v>
      </c>
      <c r="H9" s="178" t="s">
        <v>4</v>
      </c>
      <c r="I9" s="178"/>
      <c r="J9" s="179" t="s">
        <v>79</v>
      </c>
      <c r="K9" s="858"/>
      <c r="L9" s="882"/>
      <c r="M9" s="882"/>
      <c r="N9" s="883"/>
      <c r="O9" s="859"/>
      <c r="P9" s="860"/>
      <c r="Q9" s="860"/>
      <c r="R9" s="859"/>
      <c r="S9" s="860"/>
      <c r="T9" s="860"/>
      <c r="U9" s="857"/>
      <c r="V9" s="859"/>
      <c r="W9" s="858"/>
      <c r="X9" s="860"/>
      <c r="Y9" s="180" t="s">
        <v>80</v>
      </c>
      <c r="Z9" s="180" t="s">
        <v>81</v>
      </c>
      <c r="AA9" s="181" t="s">
        <v>82</v>
      </c>
      <c r="AB9" s="181" t="s">
        <v>83</v>
      </c>
      <c r="AC9" s="886"/>
      <c r="AD9" s="182" t="s">
        <v>84</v>
      </c>
      <c r="AE9" s="183" t="s">
        <v>85</v>
      </c>
      <c r="AF9" s="183" t="s">
        <v>86</v>
      </c>
      <c r="AG9" s="180" t="s">
        <v>87</v>
      </c>
      <c r="AH9" s="177" t="s">
        <v>88</v>
      </c>
      <c r="AI9" s="177" t="s">
        <v>18</v>
      </c>
      <c r="AJ9" s="177"/>
      <c r="AK9" s="177"/>
      <c r="AL9" s="177" t="s">
        <v>89</v>
      </c>
      <c r="AM9" s="177"/>
      <c r="AN9" s="177"/>
      <c r="AO9" s="45" t="s">
        <v>90</v>
      </c>
      <c r="AP9" s="177"/>
    </row>
    <row r="10" spans="1:42" ht="62.25" customHeight="1" x14ac:dyDescent="0.25">
      <c r="A10" s="862" t="s">
        <v>514</v>
      </c>
      <c r="B10" s="865" t="s">
        <v>515</v>
      </c>
      <c r="C10" s="868" t="s">
        <v>516</v>
      </c>
      <c r="D10" s="871" t="s">
        <v>94</v>
      </c>
      <c r="E10" s="873" t="s">
        <v>517</v>
      </c>
      <c r="F10" s="868" t="s">
        <v>518</v>
      </c>
      <c r="G10" s="847" t="s">
        <v>19</v>
      </c>
      <c r="H10" s="847" t="s">
        <v>97</v>
      </c>
      <c r="I10" s="184" t="str">
        <f>CONCATENATE(G10,H10)</f>
        <v>POSIBLEMAYOR</v>
      </c>
      <c r="J10" s="849" t="str">
        <f>I11</f>
        <v>3. EXTREMO</v>
      </c>
      <c r="K10" s="851" t="s">
        <v>519</v>
      </c>
      <c r="L10" s="185" t="s">
        <v>99</v>
      </c>
      <c r="M10" s="186" t="s">
        <v>9</v>
      </c>
      <c r="N10" s="187">
        <f>IF(M10="ASIGNADO",15,IF(M10="NO ASIGNADO",0,""))</f>
        <v>15</v>
      </c>
      <c r="O10" s="853">
        <f>SUM(N10:N16)</f>
        <v>95</v>
      </c>
      <c r="P10" s="854" t="s">
        <v>73</v>
      </c>
      <c r="Q10" s="856">
        <f>IF(Q13="DÉBIL",0,IF(Q13="MODERADO",50,IF(Q13="FUERTE",100,"")))</f>
        <v>50</v>
      </c>
      <c r="R10" s="840"/>
      <c r="S10" s="841" t="s">
        <v>100</v>
      </c>
      <c r="T10" s="841" t="s">
        <v>100</v>
      </c>
      <c r="U10" s="842" t="s">
        <v>142</v>
      </c>
      <c r="V10" s="844" t="s">
        <v>102</v>
      </c>
      <c r="W10" s="846">
        <v>2015</v>
      </c>
      <c r="X10" s="829" t="s">
        <v>520</v>
      </c>
      <c r="Y10" s="829" t="s">
        <v>521</v>
      </c>
      <c r="Z10" s="832" t="s">
        <v>435</v>
      </c>
      <c r="AA10" s="835" t="s">
        <v>117</v>
      </c>
      <c r="AB10" s="829" t="s">
        <v>522</v>
      </c>
      <c r="AC10" s="837">
        <v>44314</v>
      </c>
      <c r="AD10" s="811" t="s">
        <v>523</v>
      </c>
      <c r="AE10" s="814" t="s">
        <v>524</v>
      </c>
      <c r="AF10" s="817" t="s">
        <v>525</v>
      </c>
      <c r="AG10" s="819" t="s">
        <v>526</v>
      </c>
      <c r="AH10" s="38" t="s">
        <v>112</v>
      </c>
      <c r="AI10" s="38" t="s">
        <v>113</v>
      </c>
      <c r="AJ10" s="38" t="s">
        <v>24</v>
      </c>
      <c r="AK10" s="38" t="s">
        <v>77</v>
      </c>
      <c r="AL10" s="38" t="s">
        <v>24</v>
      </c>
      <c r="AM10" s="38"/>
      <c r="AN10" s="38" t="s">
        <v>106</v>
      </c>
      <c r="AO10" s="38" t="s">
        <v>114</v>
      </c>
      <c r="AP10" s="38"/>
    </row>
    <row r="11" spans="1:42" ht="62.25" customHeight="1" x14ac:dyDescent="0.25">
      <c r="A11" s="863"/>
      <c r="B11" s="866"/>
      <c r="C11" s="869"/>
      <c r="D11" s="413"/>
      <c r="E11" s="874"/>
      <c r="F11" s="869"/>
      <c r="G11" s="406"/>
      <c r="H11" s="406"/>
      <c r="I11" s="52"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327"/>
      <c r="K11" s="587"/>
      <c r="L11" s="21" t="s">
        <v>115</v>
      </c>
      <c r="M11" s="54" t="s">
        <v>22</v>
      </c>
      <c r="N11" s="23">
        <f>IF(M11="ADECUADO",15,IF(M11="INADECUADO",0,""))</f>
        <v>15</v>
      </c>
      <c r="O11" s="489"/>
      <c r="P11" s="334"/>
      <c r="Q11" s="410"/>
      <c r="R11" s="729"/>
      <c r="S11" s="416"/>
      <c r="T11" s="416"/>
      <c r="U11" s="405"/>
      <c r="V11" s="502"/>
      <c r="W11" s="838"/>
      <c r="X11" s="830"/>
      <c r="Y11" s="830"/>
      <c r="Z11" s="833"/>
      <c r="AA11" s="478"/>
      <c r="AB11" s="830"/>
      <c r="AC11" s="838"/>
      <c r="AD11" s="812"/>
      <c r="AE11" s="815"/>
      <c r="AF11" s="818"/>
      <c r="AG11" s="820"/>
      <c r="AH11" s="38" t="s">
        <v>100</v>
      </c>
      <c r="AI11" s="38" t="s">
        <v>116</v>
      </c>
      <c r="AJ11" s="38"/>
      <c r="AK11" s="38"/>
      <c r="AL11" s="38" t="s">
        <v>97</v>
      </c>
      <c r="AM11" s="38"/>
      <c r="AN11" s="38" t="s">
        <v>117</v>
      </c>
      <c r="AO11" s="38" t="s">
        <v>118</v>
      </c>
      <c r="AP11" s="38"/>
    </row>
    <row r="12" spans="1:42" ht="62.25" customHeight="1" x14ac:dyDescent="0.25">
      <c r="A12" s="863"/>
      <c r="B12" s="866"/>
      <c r="C12" s="869"/>
      <c r="D12" s="413"/>
      <c r="E12" s="874"/>
      <c r="F12" s="869"/>
      <c r="G12" s="406"/>
      <c r="H12" s="406"/>
      <c r="I12" s="52"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327"/>
      <c r="K12" s="587"/>
      <c r="L12" s="168" t="s">
        <v>119</v>
      </c>
      <c r="M12" s="54" t="s">
        <v>120</v>
      </c>
      <c r="N12" s="23">
        <f>IF(M12="OPORTUNA",15,IF(M12="INOPORTUNA",0,""))</f>
        <v>15</v>
      </c>
      <c r="O12" s="489"/>
      <c r="P12" s="334"/>
      <c r="Q12" s="410"/>
      <c r="R12" s="729"/>
      <c r="S12" s="25" t="s">
        <v>121</v>
      </c>
      <c r="T12" s="25" t="s">
        <v>122</v>
      </c>
      <c r="U12" s="405"/>
      <c r="V12" s="502"/>
      <c r="W12" s="838"/>
      <c r="X12" s="830"/>
      <c r="Y12" s="830"/>
      <c r="Z12" s="833"/>
      <c r="AA12" s="478"/>
      <c r="AB12" s="830"/>
      <c r="AC12" s="838"/>
      <c r="AD12" s="812"/>
      <c r="AE12" s="815"/>
      <c r="AF12" s="818"/>
      <c r="AG12" s="820"/>
      <c r="AH12" s="38" t="s">
        <v>102</v>
      </c>
      <c r="AI12" s="38" t="s">
        <v>123</v>
      </c>
      <c r="AJ12" s="38" t="s">
        <v>124</v>
      </c>
      <c r="AK12" s="38" t="s">
        <v>125</v>
      </c>
      <c r="AL12" s="38" t="s">
        <v>126</v>
      </c>
      <c r="AM12" s="38"/>
      <c r="AN12" s="38"/>
      <c r="AO12" s="38" t="s">
        <v>127</v>
      </c>
      <c r="AP12" s="38"/>
    </row>
    <row r="13" spans="1:42" ht="62.25" customHeight="1" x14ac:dyDescent="0.25">
      <c r="A13" s="863"/>
      <c r="B13" s="866"/>
      <c r="C13" s="869"/>
      <c r="D13" s="413"/>
      <c r="E13" s="188" t="s">
        <v>128</v>
      </c>
      <c r="F13" s="869"/>
      <c r="G13" s="406"/>
      <c r="H13" s="406"/>
      <c r="I13" s="52"/>
      <c r="J13" s="327"/>
      <c r="K13" s="587"/>
      <c r="L13" s="21" t="s">
        <v>129</v>
      </c>
      <c r="M13" s="54" t="s">
        <v>138</v>
      </c>
      <c r="N13" s="23">
        <f>IF(M13="PREVENIR",15,IF(M13="DETECTAR",10,IF(M13="NO ES UN CONTROL",0,"")))</f>
        <v>10</v>
      </c>
      <c r="O13" s="462" t="str">
        <f>IF(O10&lt;86,"DÉBIL",IF(O10&lt;96,"MODERADO",IF(O10&lt;101,"FUERTE","")))</f>
        <v>MODERADO</v>
      </c>
      <c r="P13" s="334"/>
      <c r="Q13" s="424" t="str">
        <f>IF(AND(O13="FUERTE",P10="FUERTE (SIEMPRE SE EJECUTA)"),"FUERTE",IF(OR(O13="DÉBIL",P10="DÉBIL (NO SE EJECUTA)"),"DÉBIL",IF(OR(O13="MODERADO",P10="MODERADO (ALGUNAS VECES)"),"MODERADO")))</f>
        <v>MODERADO</v>
      </c>
      <c r="R13" s="712" t="str">
        <f>IF(AND(O13="FUERTE",P10="FUERTE (SIEMPRE SE EJECUTA)"),"NO","SÍ")</f>
        <v>SÍ</v>
      </c>
      <c r="S13" s="4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46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405"/>
      <c r="V13" s="502"/>
      <c r="W13" s="838"/>
      <c r="X13" s="830"/>
      <c r="Y13" s="830"/>
      <c r="Z13" s="834"/>
      <c r="AA13" s="478"/>
      <c r="AB13" s="830"/>
      <c r="AC13" s="838"/>
      <c r="AD13" s="812"/>
      <c r="AE13" s="815"/>
      <c r="AF13" s="827" t="s">
        <v>527</v>
      </c>
      <c r="AG13" s="820"/>
      <c r="AH13" s="38" t="s">
        <v>100</v>
      </c>
      <c r="AI13" s="38"/>
      <c r="AJ13" s="38" t="s">
        <v>94</v>
      </c>
      <c r="AK13" s="38" t="s">
        <v>132</v>
      </c>
      <c r="AL13" s="38"/>
      <c r="AM13" s="38"/>
      <c r="AN13" s="38"/>
      <c r="AO13" s="38" t="s">
        <v>133</v>
      </c>
      <c r="AP13" s="38"/>
    </row>
    <row r="14" spans="1:42" ht="132" customHeight="1" x14ac:dyDescent="0.25">
      <c r="A14" s="863"/>
      <c r="B14" s="866"/>
      <c r="C14" s="869"/>
      <c r="D14" s="413"/>
      <c r="E14" s="801" t="s">
        <v>528</v>
      </c>
      <c r="F14" s="869"/>
      <c r="G14" s="406"/>
      <c r="H14" s="406"/>
      <c r="I14" s="52"/>
      <c r="J14" s="327"/>
      <c r="K14" s="587"/>
      <c r="L14" s="21" t="s">
        <v>135</v>
      </c>
      <c r="M14" s="54" t="s">
        <v>34</v>
      </c>
      <c r="N14" s="23">
        <f>IF(M14="CONFIABLE",15,IF(M14="NO CONFIABLE",0,""))</f>
        <v>15</v>
      </c>
      <c r="O14" s="463"/>
      <c r="P14" s="334"/>
      <c r="Q14" s="424"/>
      <c r="R14" s="712"/>
      <c r="S14" s="411"/>
      <c r="T14" s="468"/>
      <c r="U14" s="405"/>
      <c r="V14" s="502"/>
      <c r="W14" s="838"/>
      <c r="X14" s="830"/>
      <c r="Y14" s="830"/>
      <c r="Z14" s="189" t="s">
        <v>136</v>
      </c>
      <c r="AA14" s="478"/>
      <c r="AB14" s="830"/>
      <c r="AC14" s="838"/>
      <c r="AD14" s="812"/>
      <c r="AE14" s="815"/>
      <c r="AF14" s="827"/>
      <c r="AG14" s="820"/>
      <c r="AH14" s="38" t="s">
        <v>137</v>
      </c>
      <c r="AI14" s="38"/>
      <c r="AJ14" s="38" t="s">
        <v>138</v>
      </c>
      <c r="AK14" s="38" t="s">
        <v>130</v>
      </c>
      <c r="AL14" s="38" t="s">
        <v>139</v>
      </c>
      <c r="AM14" s="38"/>
      <c r="AN14" s="38"/>
      <c r="AO14" s="38" t="s">
        <v>101</v>
      </c>
      <c r="AP14" s="38"/>
    </row>
    <row r="15" spans="1:42" ht="62.25" customHeight="1" x14ac:dyDescent="0.25">
      <c r="A15" s="863"/>
      <c r="B15" s="866"/>
      <c r="C15" s="869"/>
      <c r="D15" s="413"/>
      <c r="E15" s="801"/>
      <c r="F15" s="869"/>
      <c r="G15" s="406"/>
      <c r="H15" s="406"/>
      <c r="I15" s="52"/>
      <c r="J15" s="327"/>
      <c r="K15" s="587"/>
      <c r="L15" s="21" t="s">
        <v>140</v>
      </c>
      <c r="M15" s="54" t="s">
        <v>43</v>
      </c>
      <c r="N15" s="23">
        <f>IF(M15="SE INVESTIGAN Y SE RESUELVEN OPORTUNAMENTE",15,IF(M15="NO SE INVESTIGAN Y SE RESUELVEN OPORTUNAMENTE",0,""))</f>
        <v>15</v>
      </c>
      <c r="O15" s="463"/>
      <c r="P15" s="334"/>
      <c r="Q15" s="424"/>
      <c r="R15" s="712"/>
      <c r="S15" s="411"/>
      <c r="T15" s="468"/>
      <c r="U15" s="405"/>
      <c r="V15" s="502"/>
      <c r="W15" s="838"/>
      <c r="X15" s="830"/>
      <c r="Y15" s="830"/>
      <c r="Z15" s="803" t="s">
        <v>270</v>
      </c>
      <c r="AA15" s="478"/>
      <c r="AB15" s="830"/>
      <c r="AC15" s="838"/>
      <c r="AD15" s="812"/>
      <c r="AE15" s="815"/>
      <c r="AF15" s="827"/>
      <c r="AG15" s="820"/>
      <c r="AH15" s="38" t="s">
        <v>116</v>
      </c>
      <c r="AI15" s="38"/>
      <c r="AJ15" s="38"/>
      <c r="AK15" s="38"/>
      <c r="AL15" s="38"/>
      <c r="AM15" s="38"/>
      <c r="AN15" s="38"/>
      <c r="AO15" s="38" t="s">
        <v>142</v>
      </c>
      <c r="AP15" s="38"/>
    </row>
    <row r="16" spans="1:42" ht="139.5" customHeight="1" thickBot="1" x14ac:dyDescent="0.3">
      <c r="A16" s="864"/>
      <c r="B16" s="867"/>
      <c r="C16" s="870"/>
      <c r="D16" s="872"/>
      <c r="E16" s="802"/>
      <c r="F16" s="870"/>
      <c r="G16" s="848"/>
      <c r="H16" s="848"/>
      <c r="I16" s="190"/>
      <c r="J16" s="850"/>
      <c r="K16" s="852"/>
      <c r="L16" s="191" t="s">
        <v>143</v>
      </c>
      <c r="M16" s="192" t="s">
        <v>54</v>
      </c>
      <c r="N16" s="193">
        <f>IF(M16="COMPLETA",10,IF(M16="INCOMPLETA",5,IF(M16="NO EXISTE",0,"")))</f>
        <v>10</v>
      </c>
      <c r="O16" s="822"/>
      <c r="P16" s="855"/>
      <c r="Q16" s="823"/>
      <c r="R16" s="824"/>
      <c r="S16" s="825"/>
      <c r="T16" s="826"/>
      <c r="U16" s="843"/>
      <c r="V16" s="845"/>
      <c r="W16" s="839"/>
      <c r="X16" s="831"/>
      <c r="Y16" s="831"/>
      <c r="Z16" s="804"/>
      <c r="AA16" s="836"/>
      <c r="AB16" s="831"/>
      <c r="AC16" s="839"/>
      <c r="AD16" s="813"/>
      <c r="AE16" s="816"/>
      <c r="AF16" s="828"/>
      <c r="AG16" s="821"/>
      <c r="AH16" s="38"/>
      <c r="AI16" s="38"/>
      <c r="AJ16" s="38"/>
      <c r="AK16" s="38"/>
      <c r="AL16" s="38"/>
      <c r="AM16" s="38"/>
      <c r="AN16" s="38"/>
      <c r="AO16" s="38" t="s">
        <v>144</v>
      </c>
      <c r="AP16" s="38"/>
    </row>
    <row r="18" spans="1:33" x14ac:dyDescent="0.25">
      <c r="A18" s="788" t="s">
        <v>147</v>
      </c>
      <c r="B18" s="789"/>
      <c r="C18" s="789"/>
      <c r="D18" s="789"/>
      <c r="E18" s="789"/>
      <c r="F18" s="789"/>
      <c r="G18" s="789"/>
      <c r="H18" s="789"/>
      <c r="I18" s="789"/>
      <c r="J18" s="789"/>
      <c r="K18" s="789"/>
      <c r="L18" s="789"/>
      <c r="M18" s="789"/>
      <c r="N18" s="789"/>
      <c r="O18" s="789"/>
      <c r="P18" s="789"/>
      <c r="Q18" s="789"/>
      <c r="R18" s="789"/>
      <c r="S18" s="789"/>
      <c r="T18" s="789"/>
      <c r="U18" s="789"/>
      <c r="V18" s="789"/>
      <c r="W18" s="789"/>
      <c r="X18" s="789"/>
      <c r="Y18" s="789"/>
      <c r="Z18" s="789"/>
      <c r="AA18" s="789"/>
      <c r="AB18" s="789"/>
      <c r="AC18" s="789"/>
      <c r="AD18" s="789"/>
      <c r="AE18" s="789"/>
      <c r="AF18" s="789"/>
      <c r="AG18" s="790"/>
    </row>
    <row r="19" spans="1:33" ht="30.75" customHeight="1" x14ac:dyDescent="0.25">
      <c r="A19" s="805" t="s">
        <v>149</v>
      </c>
      <c r="B19" s="806"/>
      <c r="C19" s="805" t="s">
        <v>150</v>
      </c>
      <c r="D19" s="807"/>
      <c r="E19" s="807"/>
      <c r="F19" s="807"/>
      <c r="G19" s="807"/>
      <c r="H19" s="807"/>
      <c r="I19" s="807"/>
      <c r="J19" s="807"/>
      <c r="K19" s="807"/>
      <c r="L19" s="807"/>
      <c r="M19" s="807"/>
      <c r="N19" s="807"/>
      <c r="O19" s="807"/>
      <c r="P19" s="807"/>
      <c r="Q19" s="807"/>
      <c r="R19" s="807"/>
      <c r="S19" s="807"/>
      <c r="T19" s="807"/>
      <c r="U19" s="807"/>
      <c r="V19" s="807"/>
      <c r="W19" s="807"/>
      <c r="X19" s="807"/>
      <c r="Y19" s="806"/>
      <c r="Z19" s="805" t="s">
        <v>529</v>
      </c>
      <c r="AA19" s="807"/>
      <c r="AB19" s="807"/>
      <c r="AC19" s="806"/>
      <c r="AD19" s="808" t="s">
        <v>152</v>
      </c>
      <c r="AE19" s="809"/>
      <c r="AF19" s="809"/>
      <c r="AG19" s="810"/>
    </row>
    <row r="20" spans="1:33" ht="87.75" customHeight="1" x14ac:dyDescent="0.25">
      <c r="A20" s="781"/>
      <c r="B20" s="783"/>
      <c r="C20" s="784" t="s">
        <v>530</v>
      </c>
      <c r="D20" s="785"/>
      <c r="E20" s="785"/>
      <c r="F20" s="785"/>
      <c r="G20" s="785"/>
      <c r="H20" s="785"/>
      <c r="I20" s="785"/>
      <c r="J20" s="785"/>
      <c r="K20" s="785"/>
      <c r="L20" s="785"/>
      <c r="M20" s="785"/>
      <c r="N20" s="785"/>
      <c r="O20" s="785"/>
      <c r="P20" s="785"/>
      <c r="Q20" s="785"/>
      <c r="R20" s="785"/>
      <c r="S20" s="785"/>
      <c r="T20" s="785"/>
      <c r="U20" s="785"/>
      <c r="V20" s="785"/>
      <c r="W20" s="785"/>
      <c r="X20" s="785"/>
      <c r="Y20" s="786"/>
      <c r="Z20" s="794">
        <v>43128</v>
      </c>
      <c r="AA20" s="795"/>
      <c r="AB20" s="795"/>
      <c r="AC20" s="795"/>
      <c r="AD20" s="796" t="s">
        <v>531</v>
      </c>
      <c r="AE20" s="796"/>
      <c r="AF20" s="796"/>
      <c r="AG20" s="796"/>
    </row>
    <row r="21" spans="1:33" ht="77.25" customHeight="1" x14ac:dyDescent="0.25">
      <c r="A21" s="781"/>
      <c r="B21" s="783"/>
      <c r="C21" s="784" t="s">
        <v>532</v>
      </c>
      <c r="D21" s="785"/>
      <c r="E21" s="785"/>
      <c r="F21" s="785"/>
      <c r="G21" s="785"/>
      <c r="H21" s="785"/>
      <c r="I21" s="785"/>
      <c r="J21" s="785"/>
      <c r="K21" s="785"/>
      <c r="L21" s="785"/>
      <c r="M21" s="785"/>
      <c r="N21" s="785"/>
      <c r="O21" s="785"/>
      <c r="P21" s="785"/>
      <c r="Q21" s="785"/>
      <c r="R21" s="785"/>
      <c r="S21" s="785"/>
      <c r="T21" s="785"/>
      <c r="U21" s="785"/>
      <c r="V21" s="785"/>
      <c r="W21" s="785"/>
      <c r="X21" s="785"/>
      <c r="Y21" s="786"/>
      <c r="Z21" s="794">
        <v>43844</v>
      </c>
      <c r="AA21" s="795"/>
      <c r="AB21" s="795"/>
      <c r="AC21" s="797"/>
      <c r="AD21" s="798" t="s">
        <v>533</v>
      </c>
      <c r="AE21" s="799"/>
      <c r="AF21" s="799"/>
      <c r="AG21" s="800"/>
    </row>
    <row r="22" spans="1:33" ht="81.75" customHeight="1" x14ac:dyDescent="0.25">
      <c r="A22" s="781"/>
      <c r="B22" s="783"/>
      <c r="C22" s="784" t="s">
        <v>532</v>
      </c>
      <c r="D22" s="785"/>
      <c r="E22" s="785"/>
      <c r="F22" s="785"/>
      <c r="G22" s="785"/>
      <c r="H22" s="785"/>
      <c r="I22" s="785"/>
      <c r="J22" s="785"/>
      <c r="K22" s="785"/>
      <c r="L22" s="785"/>
      <c r="M22" s="785"/>
      <c r="N22" s="785"/>
      <c r="O22" s="785"/>
      <c r="P22" s="785"/>
      <c r="Q22" s="785"/>
      <c r="R22" s="785"/>
      <c r="S22" s="785"/>
      <c r="T22" s="785"/>
      <c r="U22" s="785"/>
      <c r="V22" s="785"/>
      <c r="W22" s="785"/>
      <c r="X22" s="785"/>
      <c r="Y22" s="786"/>
      <c r="Z22" s="787">
        <v>44314</v>
      </c>
      <c r="AA22" s="785"/>
      <c r="AB22" s="785"/>
      <c r="AC22" s="786"/>
      <c r="AD22" s="784" t="s">
        <v>534</v>
      </c>
      <c r="AE22" s="785"/>
      <c r="AF22" s="785"/>
      <c r="AG22" s="786"/>
    </row>
    <row r="23" spans="1:33" x14ac:dyDescent="0.25">
      <c r="A23" s="788" t="s">
        <v>161</v>
      </c>
      <c r="B23" s="789"/>
      <c r="C23" s="789"/>
      <c r="D23" s="789"/>
      <c r="E23" s="789"/>
      <c r="F23" s="789"/>
      <c r="G23" s="789"/>
      <c r="H23" s="789"/>
      <c r="I23" s="789"/>
      <c r="J23" s="789"/>
      <c r="K23" s="789"/>
      <c r="L23" s="789"/>
      <c r="M23" s="789"/>
      <c r="N23" s="789"/>
      <c r="O23" s="789"/>
      <c r="P23" s="789"/>
      <c r="Q23" s="789"/>
      <c r="R23" s="789"/>
      <c r="S23" s="789"/>
      <c r="T23" s="789"/>
      <c r="U23" s="789"/>
      <c r="V23" s="789"/>
      <c r="W23" s="789"/>
      <c r="X23" s="789"/>
      <c r="Y23" s="789"/>
      <c r="Z23" s="789"/>
      <c r="AA23" s="789"/>
      <c r="AB23" s="789"/>
      <c r="AC23" s="789"/>
      <c r="AD23" s="789"/>
      <c r="AE23" s="789"/>
      <c r="AF23" s="789"/>
      <c r="AG23" s="790"/>
    </row>
    <row r="24" spans="1:33" x14ac:dyDescent="0.25">
      <c r="A24" s="791" t="s">
        <v>152</v>
      </c>
      <c r="B24" s="792"/>
      <c r="C24" s="792"/>
      <c r="D24" s="792"/>
      <c r="E24" s="792"/>
      <c r="F24" s="793"/>
      <c r="G24" s="791" t="s">
        <v>163</v>
      </c>
      <c r="H24" s="792"/>
      <c r="I24" s="792"/>
      <c r="J24" s="792"/>
      <c r="K24" s="792"/>
      <c r="L24" s="793"/>
      <c r="M24" s="791" t="s">
        <v>164</v>
      </c>
      <c r="N24" s="792"/>
      <c r="O24" s="792"/>
      <c r="P24" s="792"/>
      <c r="Q24" s="792"/>
      <c r="R24" s="792"/>
      <c r="S24" s="792"/>
      <c r="T24" s="792"/>
      <c r="U24" s="792"/>
      <c r="V24" s="793"/>
      <c r="W24" s="791" t="s">
        <v>165</v>
      </c>
      <c r="X24" s="792"/>
      <c r="Y24" s="792"/>
      <c r="Z24" s="792"/>
      <c r="AA24" s="793"/>
      <c r="AB24" s="791" t="s">
        <v>166</v>
      </c>
      <c r="AC24" s="792"/>
      <c r="AD24" s="792"/>
      <c r="AE24" s="792"/>
      <c r="AF24" s="792"/>
      <c r="AG24" s="793"/>
    </row>
    <row r="25" spans="1:33" x14ac:dyDescent="0.25">
      <c r="A25" s="194" t="s">
        <v>168</v>
      </c>
      <c r="B25" s="781" t="s">
        <v>535</v>
      </c>
      <c r="C25" s="782"/>
      <c r="D25" s="782"/>
      <c r="E25" s="782"/>
      <c r="F25" s="783"/>
      <c r="G25" s="195" t="s">
        <v>168</v>
      </c>
      <c r="H25" s="781" t="s">
        <v>536</v>
      </c>
      <c r="I25" s="782"/>
      <c r="J25" s="782"/>
      <c r="K25" s="782"/>
      <c r="L25" s="783"/>
      <c r="M25" s="195" t="s">
        <v>168</v>
      </c>
      <c r="N25" s="196"/>
      <c r="O25" s="782" t="s">
        <v>171</v>
      </c>
      <c r="P25" s="782"/>
      <c r="Q25" s="782"/>
      <c r="R25" s="782"/>
      <c r="S25" s="782"/>
      <c r="T25" s="782"/>
      <c r="U25" s="782"/>
      <c r="V25" s="783"/>
      <c r="W25" s="197" t="s">
        <v>168</v>
      </c>
      <c r="X25" s="781"/>
      <c r="Y25" s="782"/>
      <c r="Z25" s="782"/>
      <c r="AA25" s="783"/>
      <c r="AB25" s="197" t="s">
        <v>168</v>
      </c>
      <c r="AC25" s="683" t="s">
        <v>537</v>
      </c>
      <c r="AD25" s="683"/>
      <c r="AE25" s="683"/>
      <c r="AF25" s="683"/>
      <c r="AG25" s="683"/>
    </row>
    <row r="26" spans="1:33" x14ac:dyDescent="0.25">
      <c r="A26" s="194" t="s">
        <v>174</v>
      </c>
      <c r="B26" s="781" t="s">
        <v>538</v>
      </c>
      <c r="C26" s="782"/>
      <c r="D26" s="782"/>
      <c r="E26" s="782"/>
      <c r="F26" s="783"/>
      <c r="G26" s="194" t="s">
        <v>174</v>
      </c>
      <c r="H26" s="781" t="s">
        <v>539</v>
      </c>
      <c r="I26" s="782"/>
      <c r="J26" s="782"/>
      <c r="K26" s="782"/>
      <c r="L26" s="783"/>
      <c r="M26" s="195" t="s">
        <v>174</v>
      </c>
      <c r="N26" s="198"/>
      <c r="O26" s="781" t="s">
        <v>249</v>
      </c>
      <c r="P26" s="782"/>
      <c r="Q26" s="782"/>
      <c r="R26" s="782"/>
      <c r="S26" s="782"/>
      <c r="T26" s="782"/>
      <c r="U26" s="782"/>
      <c r="V26" s="783"/>
      <c r="W26" s="194" t="s">
        <v>174</v>
      </c>
      <c r="X26" s="781"/>
      <c r="Y26" s="782"/>
      <c r="Z26" s="782"/>
      <c r="AA26" s="783"/>
      <c r="AB26" s="194" t="s">
        <v>174</v>
      </c>
      <c r="AC26" s="683" t="s">
        <v>540</v>
      </c>
      <c r="AD26" s="683"/>
      <c r="AE26" s="683"/>
      <c r="AF26" s="683"/>
      <c r="AG26" s="683"/>
    </row>
  </sheetData>
  <mergeCells count="118">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A10:A16"/>
    <mergeCell ref="B10:B16"/>
    <mergeCell ref="C10:C16"/>
    <mergeCell ref="D10:D16"/>
    <mergeCell ref="E10:E12"/>
    <mergeCell ref="F10:F16"/>
    <mergeCell ref="G10:G16"/>
    <mergeCell ref="Q8:Q9"/>
    <mergeCell ref="R8:R9"/>
    <mergeCell ref="H10:H16"/>
    <mergeCell ref="J10:J16"/>
    <mergeCell ref="K10:K16"/>
    <mergeCell ref="O10:O12"/>
    <mergeCell ref="P10:P16"/>
    <mergeCell ref="Q10:Q12"/>
    <mergeCell ref="W8:W9"/>
    <mergeCell ref="X8:X9"/>
    <mergeCell ref="Y8:AB8"/>
    <mergeCell ref="S8:S9"/>
    <mergeCell ref="T8:T9"/>
    <mergeCell ref="U8:U9"/>
    <mergeCell ref="V8:V9"/>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A20:B20"/>
    <mergeCell ref="C20:Y20"/>
    <mergeCell ref="Z20:AC20"/>
    <mergeCell ref="AD20:AG20"/>
    <mergeCell ref="A21:B21"/>
    <mergeCell ref="C21:Y21"/>
    <mergeCell ref="Z21:AC21"/>
    <mergeCell ref="AD21:AG21"/>
    <mergeCell ref="E14:E16"/>
    <mergeCell ref="Z15:Z16"/>
    <mergeCell ref="A18:AG18"/>
    <mergeCell ref="A19:B19"/>
    <mergeCell ref="C19:Y19"/>
    <mergeCell ref="Z19:AC19"/>
    <mergeCell ref="AD19:AG19"/>
    <mergeCell ref="AD10:AD16"/>
    <mergeCell ref="AE10:AE16"/>
    <mergeCell ref="AF10:AF12"/>
    <mergeCell ref="AG10:AG16"/>
    <mergeCell ref="O13:O16"/>
    <mergeCell ref="Q13:Q16"/>
    <mergeCell ref="R13:R16"/>
    <mergeCell ref="S13:S16"/>
    <mergeCell ref="T13:T16"/>
    <mergeCell ref="A22:B22"/>
    <mergeCell ref="C22:Y22"/>
    <mergeCell ref="Z22:AC22"/>
    <mergeCell ref="AD22:AG22"/>
    <mergeCell ref="A23:AG23"/>
    <mergeCell ref="A24:F24"/>
    <mergeCell ref="G24:L24"/>
    <mergeCell ref="M24:V24"/>
    <mergeCell ref="W24:AA24"/>
    <mergeCell ref="AB24:AG24"/>
    <mergeCell ref="B25:F25"/>
    <mergeCell ref="H25:L25"/>
    <mergeCell ref="O25:V25"/>
    <mergeCell ref="X25:AA25"/>
    <mergeCell ref="AC25:AG25"/>
    <mergeCell ref="B26:F26"/>
    <mergeCell ref="H26:L26"/>
    <mergeCell ref="O26:V26"/>
    <mergeCell ref="X26:AA26"/>
    <mergeCell ref="AC26:AG26"/>
  </mergeCells>
  <conditionalFormatting sqref="U10:U16">
    <cfRule type="containsText" dxfId="135" priority="5" operator="containsText" text="EXTREMO">
      <formula>NOT(ISERROR(SEARCH("EXTREMO",U10)))</formula>
    </cfRule>
    <cfRule type="containsText" dxfId="134" priority="6" operator="containsText" text="MODERADO">
      <formula>NOT(ISERROR(SEARCH("MODERADO",U10)))</formula>
    </cfRule>
    <cfRule type="containsText" dxfId="133" priority="7" operator="containsText" text="ALTO">
      <formula>NOT(ISERROR(SEARCH("ALTO",U10)))</formula>
    </cfRule>
    <cfRule type="containsText" dxfId="132" priority="8" operator="containsText" text="BAJO">
      <formula>NOT(ISERROR(SEARCH("BAJO",U10)))</formula>
    </cfRule>
  </conditionalFormatting>
  <conditionalFormatting sqref="J10:J16">
    <cfRule type="containsText" dxfId="131" priority="1" operator="containsText" text="EXTREMO">
      <formula>NOT(ISERROR(SEARCH("EXTREMO",J10)))</formula>
    </cfRule>
    <cfRule type="containsText" dxfId="130" priority="2" operator="containsText" text="ALTO">
      <formula>NOT(ISERROR(SEARCH("ALTO",J10)))</formula>
    </cfRule>
    <cfRule type="containsText" dxfId="129" priority="3" operator="containsText" text="MODERADO">
      <formula>NOT(ISERROR(SEARCH("MODERADO",J10)))</formula>
    </cfRule>
    <cfRule type="containsText" dxfId="128" priority="4" operator="containsText" text="BAJO">
      <formula>NOT(ISERROR(SEARCH("BAJO",J10)))</formula>
    </cfRule>
  </conditionalFormatting>
  <dataValidations count="15">
    <dataValidation type="list" allowBlank="1" showInputMessage="1" showErrorMessage="1" sqref="U10:U16" xr:uid="{0ED43C6B-19F3-4141-952C-C6EB4363BC4C}">
      <formula1>$AO$8:$AO$22</formula1>
    </dataValidation>
    <dataValidation type="list" allowBlank="1" showInputMessage="1" showErrorMessage="1" sqref="G10:G16" xr:uid="{49123B85-6965-43AB-86AE-F6650AB1C94D}">
      <formula1>$AL$1:$AL$5</formula1>
    </dataValidation>
    <dataValidation type="list" allowBlank="1" showInputMessage="1" showErrorMessage="1" sqref="H10:H16" xr:uid="{7D76CCC3-7B8E-471B-8A5A-4BDD7E8A2CE7}">
      <formula1>$AL$10:$AL$12</formula1>
    </dataValidation>
    <dataValidation type="list" allowBlank="1" showInputMessage="1" showErrorMessage="1" sqref="M16" xr:uid="{15034C02-70AF-4647-AB45-90C55B038DE8}">
      <formula1>$AH$7:$AJ$7</formula1>
    </dataValidation>
    <dataValidation type="list" allowBlank="1" showInputMessage="1" showErrorMessage="1" sqref="M10" xr:uid="{6073ABF1-01B0-4CC2-B71A-8479A73721D1}">
      <formula1>$AH$2:$AH$3</formula1>
    </dataValidation>
    <dataValidation type="list" allowBlank="1" showInputMessage="1" showErrorMessage="1" sqref="M11" xr:uid="{49BDB6A2-B8A8-4860-A31D-144BE5592917}">
      <formula1>$AH$4:$AI$4</formula1>
    </dataValidation>
    <dataValidation type="list" allowBlank="1" showInputMessage="1" showErrorMessage="1" sqref="M12" xr:uid="{4592BBB4-E497-4A14-A1BC-3FE42680943C}">
      <formula1>#REF!</formula1>
    </dataValidation>
    <dataValidation type="list" allowBlank="1" showInputMessage="1" showErrorMessage="1" sqref="M14" xr:uid="{EFD7FB6A-06B6-4964-A6F4-BC40E1DC47F0}">
      <formula1>$AH$5:$AI$5</formula1>
    </dataValidation>
    <dataValidation type="list" allowBlank="1" showInputMessage="1" showErrorMessage="1" sqref="M15" xr:uid="{F28E3924-EF9B-466D-B3F8-A7E618BEB142}">
      <formula1>$AH$6:$AI$6</formula1>
    </dataValidation>
    <dataValidation type="list" allowBlank="1" showInputMessage="1" showErrorMessage="1" sqref="P10" xr:uid="{0A4F7CCE-C2BA-4D3A-868E-9CECB3B4272B}">
      <formula1>$AH$8:$AJ$8</formula1>
    </dataValidation>
    <dataValidation type="list" allowBlank="1" showInputMessage="1" showErrorMessage="1" sqref="V10:V16" xr:uid="{7AFCC9BC-1503-452F-AB8E-4DDC5A3B493B}">
      <formula1>$AI$12:$AK$12</formula1>
    </dataValidation>
    <dataValidation type="list" allowBlank="1" showInputMessage="1" showErrorMessage="1" sqref="D10:D16" xr:uid="{B8533424-1A64-4660-BBFC-B0310AC93D6F}">
      <formula1>$AJ$13:$AK$13</formula1>
    </dataValidation>
    <dataValidation type="list" allowBlank="1" showInputMessage="1" showErrorMessage="1" sqref="T10 S10:S11" xr:uid="{2055C2FE-BE5A-425F-B5A9-27DB64996DBC}">
      <formula1>$AH$13:$AH$15</formula1>
    </dataValidation>
    <dataValidation type="list" allowBlank="1" showInputMessage="1" showErrorMessage="1" sqref="AA10:AA16" xr:uid="{622B4D49-C53C-4463-A63D-6A309ABD3C1B}">
      <formula1>$AN$10:$AN$11</formula1>
    </dataValidation>
    <dataValidation type="list" allowBlank="1" showInputMessage="1" showErrorMessage="1" sqref="M13" xr:uid="{87E7FF52-25D9-475A-BCCE-74CEE64768CF}">
      <formula1>$AJ$14:$AL$14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G DOCUMENTAL</vt:lpstr>
      <vt:lpstr>PRESUPUESTO</vt:lpstr>
      <vt:lpstr>CONTABILIDAD</vt:lpstr>
      <vt:lpstr>TESORERÍA</vt:lpstr>
      <vt:lpstr>MANTENIMIENTO BIENES</vt:lpstr>
      <vt:lpstr>ATENCIÓN A LA CIUDADANÍA</vt:lpstr>
      <vt:lpstr>G TECNOLOGICA</vt:lpstr>
      <vt:lpstr>G AMBIENTAL</vt:lpstr>
      <vt:lpstr>SERVICIOS ADM</vt:lpstr>
      <vt:lpstr>CONTRACTUAL</vt:lpstr>
      <vt:lpstr>G LOGISTICA</vt:lpstr>
      <vt:lpstr>DESARROLLO HUMANO</vt:lpstr>
      <vt:lpstr>CONTROL INTERNO DICIPLINARIO</vt:lpstr>
      <vt:lpstr>JURIDICA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CAPISAJU</cp:lastModifiedBy>
  <dcterms:created xsi:type="dcterms:W3CDTF">2021-05-13T20:12:48Z</dcterms:created>
  <dcterms:modified xsi:type="dcterms:W3CDTF">2021-05-13T20:50:18Z</dcterms:modified>
</cp:coreProperties>
</file>