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uc\Downloads\"/>
    </mc:Choice>
  </mc:AlternateContent>
  <xr:revisionPtr revIDLastSave="0" documentId="13_ncr:1_{44727517-A2BB-42C8-9225-63A869D7E5DD}" xr6:coauthVersionLast="45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 DE ACCION" sheetId="7" r:id="rId1"/>
    <sheet name="IN-PEI-ACI-001" sheetId="18" r:id="rId2"/>
    <sheet name="IN-PEI-ACI-002" sheetId="19" r:id="rId3"/>
    <sheet name="Hoja1" sheetId="12" state="hidden" r:id="rId4"/>
    <sheet name="Lista Indicadores" sheetId="17" state="hidden" r:id="rId5"/>
  </sheets>
  <externalReferences>
    <externalReference r:id="rId6"/>
    <externalReference r:id="rId7"/>
  </externalReferences>
  <definedNames>
    <definedName name="_100.000_aportes_realizados_en_la_plataforma__Bogotá_Abierta">#REF!</definedName>
    <definedName name="_100__del_marco_de_gestión_de_TI___Arquitectura_empresarial_implementado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_xlnm.Print_Area" localSheetId="1">'IN-PEI-ACI-001'!$A$9:$Y$49</definedName>
    <definedName name="_xlnm.Print_Area" localSheetId="2">'IN-PEI-ACI-002'!$A$9:$Y$47</definedName>
    <definedName name="Atender_20_puntos_de_Participación_IDPAC" localSheetId="1">#REF!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 localSheetId="1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 localSheetId="1">#REF!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9" l="1"/>
  <c r="C36" i="19"/>
  <c r="D35" i="19"/>
  <c r="C35" i="19"/>
  <c r="E31" i="19" s="1"/>
  <c r="D34" i="19"/>
  <c r="C34" i="19"/>
  <c r="D33" i="19"/>
  <c r="C33" i="19"/>
  <c r="D32" i="19"/>
  <c r="C32" i="19"/>
  <c r="D31" i="19"/>
  <c r="C31" i="19"/>
  <c r="D42" i="18"/>
  <c r="C42" i="18"/>
  <c r="D41" i="18"/>
  <c r="C41" i="18"/>
  <c r="D40" i="18"/>
  <c r="C40" i="18"/>
  <c r="D39" i="18"/>
  <c r="C39" i="18"/>
  <c r="D38" i="18"/>
  <c r="C38" i="18"/>
  <c r="D37" i="18"/>
  <c r="C37" i="18"/>
  <c r="D36" i="18"/>
  <c r="C36" i="18"/>
  <c r="D35" i="18"/>
  <c r="C35" i="18"/>
  <c r="D34" i="18"/>
  <c r="C34" i="18"/>
  <c r="D33" i="18"/>
  <c r="C33" i="18"/>
  <c r="D32" i="18"/>
  <c r="C32" i="18"/>
  <c r="E31" i="18"/>
  <c r="D31" i="18"/>
  <c r="C31" i="18"/>
  <c r="AR54" i="7" l="1"/>
  <c r="O58" i="7" l="1"/>
  <c r="AN58" i="7"/>
  <c r="AP136" i="7" l="1"/>
  <c r="AP135" i="7"/>
  <c r="AP134" i="7"/>
  <c r="AP133" i="7"/>
  <c r="AJ133" i="7"/>
  <c r="K133" i="7"/>
  <c r="AP132" i="7"/>
  <c r="AP131" i="7"/>
  <c r="AP130" i="7"/>
  <c r="AP129" i="7"/>
  <c r="AJ129" i="7"/>
  <c r="K129" i="7"/>
  <c r="AP128" i="7"/>
  <c r="AP127" i="7"/>
  <c r="AP126" i="7"/>
  <c r="AP125" i="7"/>
  <c r="AJ125" i="7"/>
  <c r="K125" i="7"/>
  <c r="AR65" i="7"/>
  <c r="AR64" i="7"/>
  <c r="AR63" i="7"/>
  <c r="AR62" i="7"/>
  <c r="AS62" i="7" s="1"/>
  <c r="AN62" i="7"/>
  <c r="O62" i="7"/>
  <c r="AQ133" i="7" l="1"/>
  <c r="AQ129" i="7"/>
  <c r="AQ125" i="7"/>
  <c r="K85" i="7" l="1"/>
  <c r="K81" i="7"/>
  <c r="O66" i="7"/>
  <c r="AP112" i="7"/>
  <c r="AP111" i="7"/>
  <c r="AP110" i="7"/>
  <c r="AP109" i="7"/>
  <c r="AJ109" i="7"/>
  <c r="K109" i="7"/>
  <c r="AP108" i="7"/>
  <c r="AP107" i="7"/>
  <c r="AP106" i="7"/>
  <c r="AP105" i="7"/>
  <c r="AJ105" i="7"/>
  <c r="K105" i="7"/>
  <c r="K97" i="7"/>
  <c r="K93" i="7"/>
  <c r="K89" i="7"/>
  <c r="AN66" i="7"/>
  <c r="AR66" i="7"/>
  <c r="AR67" i="7"/>
  <c r="AR68" i="7"/>
  <c r="AR69" i="7"/>
  <c r="AS66" i="7" l="1"/>
  <c r="AQ105" i="7"/>
  <c r="AQ109" i="7"/>
  <c r="AP124" i="7" l="1"/>
  <c r="AP123" i="7"/>
  <c r="AP122" i="7"/>
  <c r="AP121" i="7"/>
  <c r="AJ121" i="7"/>
  <c r="K121" i="7"/>
  <c r="AP120" i="7"/>
  <c r="AP119" i="7"/>
  <c r="AP118" i="7"/>
  <c r="AP117" i="7"/>
  <c r="AJ117" i="7"/>
  <c r="K117" i="7"/>
  <c r="AP116" i="7"/>
  <c r="AP115" i="7"/>
  <c r="AP114" i="7"/>
  <c r="AP113" i="7"/>
  <c r="AJ113" i="7"/>
  <c r="K113" i="7"/>
  <c r="AP104" i="7"/>
  <c r="AP103" i="7"/>
  <c r="AP102" i="7"/>
  <c r="AP101" i="7"/>
  <c r="AJ101" i="7"/>
  <c r="K101" i="7"/>
  <c r="AQ113" i="7" l="1"/>
  <c r="AQ121" i="7"/>
  <c r="AQ117" i="7"/>
  <c r="AQ101" i="7"/>
  <c r="O46" i="7" l="1"/>
  <c r="O42" i="7"/>
  <c r="O38" i="7"/>
  <c r="O34" i="7"/>
  <c r="O30" i="7"/>
  <c r="O26" i="7"/>
  <c r="AP100" i="7" l="1"/>
  <c r="AP99" i="7"/>
  <c r="AP98" i="7"/>
  <c r="AP97" i="7"/>
  <c r="AJ97" i="7"/>
  <c r="AP96" i="7"/>
  <c r="AP95" i="7"/>
  <c r="AP94" i="7"/>
  <c r="AP93" i="7"/>
  <c r="AJ93" i="7"/>
  <c r="AP92" i="7"/>
  <c r="AP91" i="7"/>
  <c r="AP90" i="7"/>
  <c r="AP89" i="7"/>
  <c r="AJ89" i="7"/>
  <c r="AP88" i="7"/>
  <c r="AP87" i="7"/>
  <c r="AP86" i="7"/>
  <c r="AP85" i="7"/>
  <c r="AJ85" i="7"/>
  <c r="AP84" i="7"/>
  <c r="AP83" i="7"/>
  <c r="AP82" i="7"/>
  <c r="AP81" i="7"/>
  <c r="AJ81" i="7"/>
  <c r="AR57" i="7"/>
  <c r="AR56" i="7"/>
  <c r="AR55" i="7"/>
  <c r="AN54" i="7"/>
  <c r="O54" i="7"/>
  <c r="AR45" i="7"/>
  <c r="AR44" i="7"/>
  <c r="AR43" i="7"/>
  <c r="AR42" i="7"/>
  <c r="AN42" i="7"/>
  <c r="AR41" i="7"/>
  <c r="AR40" i="7"/>
  <c r="AR39" i="7"/>
  <c r="AR38" i="7"/>
  <c r="AN38" i="7"/>
  <c r="AR37" i="7"/>
  <c r="AR36" i="7"/>
  <c r="AR35" i="7"/>
  <c r="AR34" i="7"/>
  <c r="AN34" i="7"/>
  <c r="AR33" i="7"/>
  <c r="AR32" i="7"/>
  <c r="AR31" i="7"/>
  <c r="AR30" i="7"/>
  <c r="AN30" i="7"/>
  <c r="AR49" i="7"/>
  <c r="AR48" i="7"/>
  <c r="AR47" i="7"/>
  <c r="AR46" i="7"/>
  <c r="AN46" i="7"/>
  <c r="AR61" i="7"/>
  <c r="AR60" i="7"/>
  <c r="AR59" i="7"/>
  <c r="AR58" i="7"/>
  <c r="AR53" i="7"/>
  <c r="AR52" i="7"/>
  <c r="AR51" i="7"/>
  <c r="AR50" i="7"/>
  <c r="AN50" i="7"/>
  <c r="O50" i="7"/>
  <c r="AR29" i="7"/>
  <c r="AR28" i="7"/>
  <c r="AR27" i="7"/>
  <c r="AR26" i="7"/>
  <c r="AQ81" i="7" l="1"/>
  <c r="AQ97" i="7"/>
  <c r="AQ89" i="7"/>
  <c r="AQ85" i="7"/>
  <c r="AQ93" i="7"/>
  <c r="AS46" i="7"/>
  <c r="AS30" i="7"/>
  <c r="AS38" i="7"/>
  <c r="AS54" i="7"/>
  <c r="AS50" i="7"/>
  <c r="AS58" i="7"/>
  <c r="AS26" i="7"/>
  <c r="AS34" i="7"/>
  <c r="AS42" i="7"/>
  <c r="AQ137" i="7" l="1"/>
  <c r="AS70" i="7"/>
  <c r="R141" i="7" l="1"/>
  <c r="AN26" i="7"/>
</calcChain>
</file>

<file path=xl/sharedStrings.xml><?xml version="1.0" encoding="utf-8"?>
<sst xmlns="http://schemas.openxmlformats.org/spreadsheetml/2006/main" count="1411" uniqueCount="798">
  <si>
    <t>PLANEACIÓN</t>
  </si>
  <si>
    <t>CÓDIGO</t>
  </si>
  <si>
    <t>E-PLA-FT-003</t>
  </si>
  <si>
    <t>VERSIÓN</t>
  </si>
  <si>
    <t>FORMULACIÓN Y SEGUIMIENTO DEL PLAN DE ACCIÓN</t>
  </si>
  <si>
    <t>PÁGINA</t>
  </si>
  <si>
    <t>1 DE 1</t>
  </si>
  <si>
    <t>VIGENTE DESDE</t>
  </si>
  <si>
    <t xml:space="preserve">Fecha: </t>
  </si>
  <si>
    <t>Vigencia del plan:</t>
  </si>
  <si>
    <t>Tipo de reporte:</t>
  </si>
  <si>
    <t>3. Seguimiento al plan de acción</t>
  </si>
  <si>
    <t xml:space="preserve">Subdirección / Oficina: </t>
  </si>
  <si>
    <t>Subdirección técnica administrativa y financiera - Atención a la ciudadanía</t>
  </si>
  <si>
    <t>Proceso:</t>
  </si>
  <si>
    <t>Atención a la ciudadanía</t>
  </si>
  <si>
    <t>Recursos:</t>
  </si>
  <si>
    <t>Humanos, físicos, financieros, tecnológicos e institucionales</t>
  </si>
  <si>
    <t>ACCIONES ESTRATÉGICAS - PLAN DE ACCIÓN</t>
  </si>
  <si>
    <t>FORMULACIÓN</t>
  </si>
  <si>
    <t>PROGRAMACIÓN MENSUAL</t>
  </si>
  <si>
    <t>SEGUIMIENTO</t>
  </si>
  <si>
    <t>PLAN ESTRATEGICO INSTITUCIONAL</t>
  </si>
  <si>
    <t>PLAN DE ACCION INSTITUCIONAL</t>
  </si>
  <si>
    <t>Peso de las actividades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</si>
  <si>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</si>
  <si>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</si>
  <si>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</si>
  <si>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</si>
  <si>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</si>
  <si>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</si>
  <si>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</si>
  <si>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</si>
  <si>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</si>
  <si>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</si>
  <si>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</si>
  <si>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</si>
  <si>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Subtotal ejecutado
(Actividades)</t>
  </si>
  <si>
    <t>Objetivo Estratégico</t>
  </si>
  <si>
    <t>Estrategia</t>
  </si>
  <si>
    <t>Iniciativa estratégica</t>
  </si>
  <si>
    <t>Definición de iniciativa</t>
  </si>
  <si>
    <t>Criterios mínimos de calidad</t>
  </si>
  <si>
    <t>Código de la actividad</t>
  </si>
  <si>
    <t>Acciones</t>
  </si>
  <si>
    <t>Meta</t>
  </si>
  <si>
    <t>Producto</t>
  </si>
  <si>
    <t>Plan institucional Decreto 612 al que pertenece la actividad</t>
  </si>
  <si>
    <t>Fecha Inicio</t>
  </si>
  <si>
    <t>Fecha Final</t>
  </si>
  <si>
    <t>Área/grupo/ equipo de trabajo responsable</t>
  </si>
  <si>
    <t>Descripción de actividades desarrolladas</t>
  </si>
  <si>
    <t>Soportes  (Actas de  Asistencia, Informes, Estudios, Informes de Convenios, etc.)</t>
  </si>
  <si>
    <t>Limitantes</t>
  </si>
  <si>
    <t>% Avance por trimestre</t>
  </si>
  <si>
    <t>% Avance Ejecución Anual</t>
  </si>
  <si>
    <t>Desg</t>
  </si>
  <si>
    <t>Suma</t>
  </si>
  <si>
    <t>Prog</t>
  </si>
  <si>
    <t>Ejec</t>
  </si>
  <si>
    <t>Fortalecer el reconocimiento ciudadano del desempeño institucional del IDIPRON</t>
  </si>
  <si>
    <t>Implementar un modelo de servicio para el instituto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</si>
  <si>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</si>
  <si>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Son acciones encaminadas a que todos los funcionarios de la entidad tengan conocimiento y apliquen los protocolos de atencion a la ciudadania conforme a la política publica distrital de servicio al ciudadano y CONPES distrital 03</t>
  </si>
  <si>
    <t>Capacitaciones en protocolos de atención a la ciudadanía, ley 1755 del 2015 y a la 
 Guía para la evaluación de calidad y calidez de las respuestas emitidas a las peticiones ciudadanas y manejo del sistema distrital para la gestión de peticiones ciudadanas de la Alcaldía Mayor de Bogotá. 
Actualizacion de los documentos conforme a la normatividad vigente
Informes de seguimiento y alertas frente a la gestión de las peticiones ciudadanas
Propender por el cumplimiento de la accesibilidad en los puntos de atención a la ciudadania</t>
  </si>
  <si>
    <t>PAI-AC-2022-01</t>
  </si>
  <si>
    <t>Capacitar a los funcionarios y contratistas en el uso funcional del aplicativo del SDQS, realizar  2 capacitaciones grupales</t>
  </si>
  <si>
    <t>Dos (2) capacitaciones</t>
  </si>
  <si>
    <t>Listados de asistencia y actas de reunión</t>
  </si>
  <si>
    <t>Plan de Adecuación y Sostenibilidad</t>
  </si>
  <si>
    <t>Atención  a la ciudadanía</t>
  </si>
  <si>
    <r>
      <t xml:space="preserve">Primer trimestre:
</t>
    </r>
    <r>
      <rPr>
        <sz val="12"/>
        <rFont val="Arial"/>
        <family val="2"/>
      </rPr>
      <t>Se realizó capacitación a los funcionarios y contratistas en el uso funcional del aplicativo del SDQS.</t>
    </r>
  </si>
  <si>
    <r>
      <t xml:space="preserve">Primer Trimestre:
</t>
    </r>
    <r>
      <rPr>
        <sz val="12"/>
        <rFont val="Arial"/>
        <family val="2"/>
      </rPr>
      <t>Listado de participación en la capacitación enviado por la Secretaria General de la Alcaldia Mayor</t>
    </r>
  </si>
  <si>
    <r>
      <t xml:space="preserve">Primer Trimestre:
</t>
    </r>
    <r>
      <rPr>
        <sz val="12"/>
        <rFont val="Arial"/>
        <family val="2"/>
      </rPr>
      <t>A pesar de que la invitación fue extendida a todos los administradores del SDQS en la entidad, no asistieron todos.</t>
    </r>
  </si>
  <si>
    <t>Segundo Trimestre</t>
  </si>
  <si>
    <t>Tercer Trimestre</t>
  </si>
  <si>
    <t>Cuarto Trimestre</t>
  </si>
  <si>
    <t>PAI-AC-2022-02</t>
  </si>
  <si>
    <t xml:space="preserve">Capacitar en temas de servicio al equipo de atención a la ciudadanía </t>
  </si>
  <si>
    <t>Cuatro (4) capacitaciones</t>
  </si>
  <si>
    <t>Plan Adecuación y Sostenibilidad - Transparencia y Acceso a la Información</t>
  </si>
  <si>
    <r>
      <rPr>
        <b/>
        <sz val="12"/>
        <rFont val="Arial"/>
        <family val="2"/>
      </rPr>
      <t>Primer Trimestre:</t>
    </r>
    <r>
      <rPr>
        <sz val="12"/>
        <rFont val="Arial"/>
        <family val="2"/>
      </rPr>
      <t xml:space="preserve">
Se realizó capacitación funcional sobre el SDQS a los contratistas del proceso. </t>
    </r>
  </si>
  <si>
    <r>
      <t xml:space="preserve">Primer Trimestre:
</t>
    </r>
    <r>
      <rPr>
        <sz val="12"/>
        <rFont val="Arial"/>
        <family val="2"/>
      </rPr>
      <t>Listado de asistencia de la capacitación</t>
    </r>
  </si>
  <si>
    <r>
      <t xml:space="preserve">Primer Trimestre: 
</t>
    </r>
    <r>
      <rPr>
        <sz val="12"/>
        <rFont val="Arial"/>
        <family val="2"/>
      </rPr>
      <t>A pesar de que la invitación fue extendida a todos los administradores del SDQS en la entidad, no asistieron todos.</t>
    </r>
  </si>
  <si>
    <t>PAI-AC-2022-03</t>
  </si>
  <si>
    <t>Realizar 15 jornadas de sensibilización sobre la importancia del buzón de sugerencias como canal de comunicación en la Unidades de Protección Integral.</t>
  </si>
  <si>
    <t xml:space="preserve">15 jomadas de sensibilización en  unidades de protección integral </t>
  </si>
  <si>
    <t xml:space="preserve">Listados de asistencia a las jornadas de sensibilización </t>
  </si>
  <si>
    <t>Plan Anticorrupción y de Atención al Ciudadano</t>
  </si>
  <si>
    <t>Primer Trimestre</t>
  </si>
  <si>
    <t>PAI-AC-2022-04</t>
  </si>
  <si>
    <t xml:space="preserve">Propiciar un dialogo de doble vía en tiempo real con las comunidades en redes sociales del instituto a través de la atención del chat de Facebook y WhatsApp </t>
  </si>
  <si>
    <t>Atención de la ciudadanía a través de redes sociales y de WhatsApp.</t>
  </si>
  <si>
    <t xml:space="preserve">Pantallazos de chats de redes sociales y de WhatsApp </t>
  </si>
  <si>
    <r>
      <t xml:space="preserve">Primer Trimestre: 
</t>
    </r>
    <r>
      <rPr>
        <sz val="12"/>
        <rFont val="Arial"/>
        <family val="2"/>
      </rPr>
      <t>Se mantuvo diálogo de doble vía con la ciudadanía a través de facebook y whatsapp dando respuesta en tiempo real a las peticiones ciudadanas</t>
    </r>
  </si>
  <si>
    <r>
      <t xml:space="preserve">Primer Trimestre: 
</t>
    </r>
    <r>
      <rPr>
        <sz val="12"/>
        <rFont val="Arial"/>
        <family val="2"/>
      </rPr>
      <t>Pantallazos de atenciones realizadas por las redes sociales Facebook y Whatsapp</t>
    </r>
  </si>
  <si>
    <r>
      <t xml:space="preserve">Primer Trimestre: 
</t>
    </r>
    <r>
      <rPr>
        <sz val="12"/>
        <rFont val="Arial"/>
        <family val="2"/>
      </rPr>
      <t>No se presentó ninguna limitación para cumplir con la actividad</t>
    </r>
  </si>
  <si>
    <t>PAI-AC-2022-05</t>
  </si>
  <si>
    <t>Socializar  los pasos y canales para interponer denuncias de corrupción en la entidad a través de infografía</t>
  </si>
  <si>
    <t>Campaña socializada por email</t>
  </si>
  <si>
    <t xml:space="preserve">1 campaña </t>
  </si>
  <si>
    <t>PAI-AC-2022-06</t>
  </si>
  <si>
    <t xml:space="preserve">Socializar los canales de atención existentes en la entidad en las jornadas de inducción o reinducción al personal beneficiario en las casas de cuidado y al personal administrativo </t>
  </si>
  <si>
    <t>Dos (2) jornadas de inducción o reinducción</t>
  </si>
  <si>
    <t>Listados de asistencia</t>
  </si>
  <si>
    <r>
      <t xml:space="preserve">Primer Trimestre :  
</t>
    </r>
    <r>
      <rPr>
        <sz val="12"/>
        <rFont val="Arial"/>
        <family val="2"/>
      </rPr>
      <t>Se envió la estructura técnica de los módulos que se tratarían en estas jornadas de inducción y de reinducción</t>
    </r>
  </si>
  <si>
    <r>
      <t xml:space="preserve">Primer Trimestre: 
</t>
    </r>
    <r>
      <rPr>
        <sz val="12"/>
        <rFont val="Arial"/>
        <family val="2"/>
      </rPr>
      <t>Estructura técnica de los modulos jornadas de reinducción 2022
Ficha técnica de capacitación</t>
    </r>
  </si>
  <si>
    <r>
      <t xml:space="preserve">Primer Trimestre: 
</t>
    </r>
    <r>
      <rPr>
        <sz val="12"/>
        <rFont val="Arial"/>
        <family val="2"/>
      </rPr>
      <t xml:space="preserve">No fueron programadas jornadas de inducción y reinducción durante el primer trimestre. </t>
    </r>
  </si>
  <si>
    <t>Desarrollo de estrategias para el fortalecimiento de las capacidades físicas, tecnológicas, administrativas, operativas y mejoramiento del desempeño institucional para enfrentar las necesidades del IDIPRON en el siglo XXI.</t>
  </si>
  <si>
    <t>Fortalecimiento del Modelo Integrado de Planeación y Gestión en el IDIPRON</t>
  </si>
  <si>
    <t>Implementación, desarrollo, interiorización y apropiación de las políticas de MIPG.</t>
  </si>
  <si>
    <t>Son todas las acciones y actividades que conducen  al mejoramiento continuo del modelo integrado de planeación y gestión MIPG</t>
  </si>
  <si>
    <t>Ejecución de actividades para el fortalecimiento de políticas del MIPG</t>
  </si>
  <si>
    <t>PAI-AC-2022-07</t>
  </si>
  <si>
    <t>Realizar actividades para el fortalecimiento de la política de la política de servicio al ciudadano</t>
  </si>
  <si>
    <t>Botón "Atención a la ciudadanía" actualizado
1 revisión de las funciones establecidas en la propuesta de rediseño</t>
  </si>
  <si>
    <t>Link del botón de "Atención a la Ciudadanía" ajustado
Un documento con la revisión realizada</t>
  </si>
  <si>
    <t xml:space="preserve">Plan Adecuación y Sostenibilidad </t>
  </si>
  <si>
    <r>
      <t xml:space="preserve">Primer Trimestre: 
</t>
    </r>
    <r>
      <rPr>
        <sz val="12"/>
        <rFont val="Arial"/>
        <family val="2"/>
      </rPr>
      <t>Se elaboró un documento con funciones del área</t>
    </r>
  </si>
  <si>
    <r>
      <t xml:space="preserve">Primer Trimestre: 
</t>
    </r>
    <r>
      <rPr>
        <sz val="12"/>
        <rFont val="Arial"/>
        <family val="2"/>
      </rPr>
      <t>Documento funciones del proceso Atención a la Ciudadanía</t>
    </r>
  </si>
  <si>
    <t>PAI-AC-2022-08</t>
  </si>
  <si>
    <t xml:space="preserve">Realizar actividades del proceso de atención al ciudadano  para el fortalecimiento de la política de la política de  Seguimiento y evaluación del desempeño institucional </t>
  </si>
  <si>
    <t>10 monitoreos</t>
  </si>
  <si>
    <t>Matriz de Excel de reporte
Pantallazo de cargue en drive de las evidencias
Correo electrónico de envió del monitoreo</t>
  </si>
  <si>
    <t xml:space="preserve">Plan de adecuación y sostenibilidad - Seguimiento y evaluación del desempeño institucional </t>
  </si>
  <si>
    <r>
      <t xml:space="preserve">Primer Trimestre:
</t>
    </r>
    <r>
      <rPr>
        <sz val="12"/>
        <rFont val="Arial"/>
        <family val="2"/>
      </rPr>
      <t>Se realizó y reportó el Monitoreo al Plan de Acción e Indicadores Estratégicos</t>
    </r>
  </si>
  <si>
    <r>
      <t xml:space="preserve">Primer Trimestre:
</t>
    </r>
    <r>
      <rPr>
        <sz val="12"/>
        <rFont val="Arial"/>
        <family val="2"/>
      </rPr>
      <t>Monitoreo Plan de Acción e Indicadores Estratégicos</t>
    </r>
    <r>
      <rPr>
        <b/>
        <sz val="12"/>
        <rFont val="Arial"/>
        <family val="2"/>
      </rPr>
      <t xml:space="preserve">
</t>
    </r>
    <r>
      <rPr>
        <sz val="12"/>
        <rFont val="Arial"/>
        <family val="2"/>
      </rPr>
      <t>Pantallazo de cargue en drive de las evidencias</t>
    </r>
  </si>
  <si>
    <t>Institucionalización de la Política de Transparencia, Acceso a la Información, Anticorrupción y Participación Ciudadana</t>
  </si>
  <si>
    <t>Mejorar el desempeño institucional frente a las políticas de Transparencia, Acceso a la Información y lucha contra la Corrupción permitiendo mitigar los riesgos de corrupción.</t>
  </si>
  <si>
    <t>Son todas las acciones y actividades de fortalecimiento, promoción y mejoramiento continuo de las políticas de Transparencia, Acceso a la Información y lucha contra la Corrupción</t>
  </si>
  <si>
    <t>Ejecución de actividades  del PAAC</t>
  </si>
  <si>
    <t>PAI-AC-2022-09</t>
  </si>
  <si>
    <t>Realizar actividades del proceso de atención al ciudadano  de la estrategia  Mecanismos para mejorar la Atención al Ciudadano del PAAC</t>
  </si>
  <si>
    <t>Participación en por lo menos 9 eventos realizados para la ciudadanía</t>
  </si>
  <si>
    <t xml:space="preserve">Listados de asistencia a eventos programados para la ciudadanía </t>
  </si>
  <si>
    <t>PAI-AC-2022-10</t>
  </si>
  <si>
    <t>Realizar actividades del proceso de atención al ciudadano  de la estrategia  de transparencia  del PAAC</t>
  </si>
  <si>
    <t xml:space="preserve">Informe de gestión con el resumen sobre la solicitudes de acceso a la información recibidas. </t>
  </si>
  <si>
    <t xml:space="preserve">10 Informes de gestión en donde se encuentre la información de las solicitudes de información </t>
  </si>
  <si>
    <r>
      <t xml:space="preserve">Primer Trimestre:
</t>
    </r>
    <r>
      <rPr>
        <sz val="12"/>
        <rFont val="Arial"/>
        <family val="2"/>
      </rPr>
      <t>Se realizó y reportó los informes de gestión de peticiones realizadas por el área de Atención al Ciudadano durante los meses de enero, febrero y marzo</t>
    </r>
  </si>
  <si>
    <r>
      <t xml:space="preserve">Primer Trimestre: 
</t>
    </r>
    <r>
      <rPr>
        <sz val="12"/>
        <rFont val="Arial"/>
        <family val="2"/>
      </rPr>
      <t>Informes de gestión de los meses enero, febrero y marzo.</t>
    </r>
  </si>
  <si>
    <t>Determinar las acciones orientadas al cierre de brechas organizacionales</t>
  </si>
  <si>
    <t>Mejoramiento de la gestión institucional para el cierre efectivo de las brechas organizacionales</t>
  </si>
  <si>
    <t>Cerrar las brechas organizacionales para mejorar la gestión del instituto</t>
  </si>
  <si>
    <t xml:space="preserve">Son todas las acciones que se desarrollan al interior de la entidad con el fin de lograr el cierre efectivo de los planes de mejoramiento producto de las auditorias internas y externas realizadas al IDIPRON.
</t>
  </si>
  <si>
    <t xml:space="preserve">Monitoreo de los planes de mejoramiento  
</t>
  </si>
  <si>
    <t>PAI-AC-2022-11</t>
  </si>
  <si>
    <t xml:space="preserve">Realizar monitoreo a los planes de mejoramiento del del proceso de atención al ciudadano </t>
  </si>
  <si>
    <t>3 monitoreos</t>
  </si>
  <si>
    <t>No aplica</t>
  </si>
  <si>
    <t xml:space="preserve">Servicios Administrativos </t>
  </si>
  <si>
    <t>** El resultado debe propender por obtener una ejecución del 100% en este componente</t>
  </si>
  <si>
    <t>OTRAS ACCIONES DEL PROCESO - PLAN OPERATIVO</t>
  </si>
  <si>
    <t>Tema/Categoría</t>
  </si>
  <si>
    <t>Actividades</t>
  </si>
  <si>
    <t xml:space="preserve">SEGUIMIENTO </t>
  </si>
  <si>
    <t>Soportes Avances (Actas de  Asistencia, Informes, Estudios, Informes de Convenios, etc.)</t>
  </si>
  <si>
    <t>Realizar actividades para el fortalecimiento de la política de la política de servicio al ciudadano
PAI-AC-2022-07</t>
  </si>
  <si>
    <t>PAO-AC-2022-01</t>
  </si>
  <si>
    <t>Ajustar el botón "Atención a la Ciudadanía" de la página web</t>
  </si>
  <si>
    <t>Botón "Atención a la ciudadanía" actualizado</t>
  </si>
  <si>
    <t>Link del botón de "Atención a la Ciudadanía" ajustado</t>
  </si>
  <si>
    <t>Atención a la Ciudadanía</t>
  </si>
  <si>
    <r>
      <t xml:space="preserve">Primer Trimestre: 
</t>
    </r>
    <r>
      <rPr>
        <sz val="12"/>
        <rFont val="Arial"/>
        <family val="2"/>
      </rPr>
      <t>Se realizó revisión de la página web evidenciándose la desactualización, por lo que se procede a realizar el envío de la información y la solicitud de actualización de la misma al área de comunicaciones</t>
    </r>
  </si>
  <si>
    <r>
      <t xml:space="preserve">Primer Trimestre: </t>
    </r>
    <r>
      <rPr>
        <sz val="12"/>
        <rFont val="Arial"/>
        <family val="2"/>
      </rPr>
      <t>Solicitud de actualización enviada a comunicaciones</t>
    </r>
  </si>
  <si>
    <t>PAO-AC-2022-02</t>
  </si>
  <si>
    <t xml:space="preserve">Realizar la revisión de las funciones del área de trabajo resultantes de la propuesta de rediseño y compararla con lo exigido por la normatividad vigente </t>
  </si>
  <si>
    <t>1 revisión de las funciones establecidas en la propuesta de rediseño</t>
  </si>
  <si>
    <t>Un documento con la revisión realizada</t>
  </si>
  <si>
    <t>Realizar actividades del proceso de atención al ciudadano  para el fortalecimiento de la política de la política de  Seguimiento y evaluación del desempeño institucional 
PAI-AC-2022-08</t>
  </si>
  <si>
    <t>PAO-AC-2022-03</t>
  </si>
  <si>
    <t>Realizar monitoreo del plan de acción e indicadores estratégicos</t>
  </si>
  <si>
    <t>4 monitoreos</t>
  </si>
  <si>
    <t>PAO-AC-2022-04</t>
  </si>
  <si>
    <t>Realizar monitoreo de indicadores de gestión</t>
  </si>
  <si>
    <t>PAO-AC-2022-05</t>
  </si>
  <si>
    <t>Realizar monitoreo de mapas de riesgos de gestión y corrupción</t>
  </si>
  <si>
    <t>Realizar actividades del proceso de atención al ciudadano  de la estrategia  Mecanismos para mejorar la Atención al Ciudadano del PAAC
PAI-AC-2022-09</t>
  </si>
  <si>
    <t>PAO-AC-2022-06</t>
  </si>
  <si>
    <t>Elaborar 4 informes; 3 trimestrales y bimestral (octubre-noviembre) de los requerimientos presentados por la ciudadanía (PQRSD), al IDIPRON para facilitar la toma de decisiones y el desarrollo de iniciativas de mejora</t>
  </si>
  <si>
    <t>4 informes trimestrales  de los requerimientos presentados por la ciudadanía.</t>
  </si>
  <si>
    <t xml:space="preserve">Informe trimestral en donde se evidencie la gestión del proceso de atención a la ciudadanía  </t>
  </si>
  <si>
    <t>PAO-AC-2022-07</t>
  </si>
  <si>
    <t>Participar en eventos realizados para la ciudadanía</t>
  </si>
  <si>
    <t>PAO-AC-2022-08</t>
  </si>
  <si>
    <t xml:space="preserve">Capacitar al grupo de trabajo que conforma Atención a la Ciudadanía en : atención a persona sorda, ciega y  población LGBTI. </t>
  </si>
  <si>
    <t xml:space="preserve">3 capacitaciones realizadas para el grupo de atención a la ciudadanía para fortalecer los conocimientos del equipo. </t>
  </si>
  <si>
    <t xml:space="preserve">Listados de asistencia a capacitaciones para el  grupo de atención a la ciudadanía. </t>
  </si>
  <si>
    <t>PAO-AC-2022-09</t>
  </si>
  <si>
    <t>PAO-AC-2022-10</t>
  </si>
  <si>
    <t>Realizar mesas de trabajo con los procesos de oap que reciben peticiones ciudadanas con el fin de dar a conocer las implicaciones que tiene no contestarlas de forma oportuna.</t>
  </si>
  <si>
    <t xml:space="preserve">reuniones las áreas o procesos que contesten de forma extemporánea las peticiones ciudadanas para dar a conocer sus las implicaciones que tiene dejar vencer las peticiones ciudadanas </t>
  </si>
  <si>
    <t xml:space="preserve">Listados de asistencia </t>
  </si>
  <si>
    <t>PAO-AC-2022-11</t>
  </si>
  <si>
    <t>Realizar actividades del proceso de atención al ciudadano  de la estrategia  de transparencia  del PAAC
PAI-AC-2022-10</t>
  </si>
  <si>
    <t>PAO-AC-2022-12</t>
  </si>
  <si>
    <t>Gestionar las solicitudes de información recibidas de acuerdo con los lineamientos definidos en la entidad.</t>
  </si>
  <si>
    <t>Gestionar  las solicitudes de información recibidas de acuerdo con los lineamientos definidos en la entidad</t>
  </si>
  <si>
    <r>
      <t xml:space="preserve">Primer Trimestre: 
</t>
    </r>
    <r>
      <rPr>
        <sz val="12"/>
        <rFont val="Arial"/>
        <family val="2"/>
      </rPr>
      <t>Se realizaron los informes de gestión del proceso en donde se da a conocer la gestión de las solicitudes de información, de los meses enero, febrero y marzo</t>
    </r>
  </si>
  <si>
    <r>
      <t xml:space="preserve">Primer Trimestre: </t>
    </r>
    <r>
      <rPr>
        <sz val="12"/>
        <rFont val="Arial"/>
        <family val="2"/>
      </rPr>
      <t>Informes de gestión enero, febrero y marzo</t>
    </r>
  </si>
  <si>
    <t>PAO-AC-2022-13</t>
  </si>
  <si>
    <t>Socializar los pasos y canales para interponer denuncias de corrupción en la entidad</t>
  </si>
  <si>
    <t>PAO-AC-2022-14</t>
  </si>
  <si>
    <t>Generar un informe que incluya las solicitudes de acceso a información recibidas</t>
  </si>
  <si>
    <t>Total porcentaje ejecutado</t>
  </si>
  <si>
    <t>Modificaciones o ajustes al plan de acción:</t>
  </si>
  <si>
    <t>N°</t>
  </si>
  <si>
    <t>Fecha</t>
  </si>
  <si>
    <t>Observaciones y/o los cambios</t>
  </si>
  <si>
    <t>Justificación</t>
  </si>
  <si>
    <t>Iniciativa estratégica y actividad que impacta</t>
  </si>
  <si>
    <t>Fecha en que comienza a aplicar dicho cambio</t>
  </si>
  <si>
    <t>Formulación inicial</t>
  </si>
  <si>
    <t>Se incluye definición y criterios de calidad de iniciativas
Se incluye iniciativas  Implementación, desarrollo, interiorización y apropiación de las políticas de MIPG, Mejorar el desempeño institucional frente a las políticas de Transparencia, Acceso a la Información y lucha contra la Corrupción permitiendo mitigar los riesgos de corrupción  y Cerrar las brechas organizacionales para mejorar la gestión del instituto a las anteriores se le formulan acciones
Se incluyen actividades para las acciones de las iniciativas  de Implementación, desarrollo, interiorización y apropiación de las políticas de MIPG y Mejorar el desempeño institucional frente a las políticas de Transparencia, Acceso a la Información y lucha contra la Corrupción permitiendo mitigar los riesgos de corrupción.
Se revisa pertinencia, coherencia y formulación indicadores estratégicos</t>
  </si>
  <si>
    <t xml:space="preserve">El ejercicio de revisión y ajuste a la formulación del plan de acción se enmarca en:
•	Instrucciones de la Dirección General en el marco de la formulación y seguimiento del plan de acción del IDIPRON
•	Encuesta semestral del sistema de Control Interno así: *Componente Ambiente de control numeral  3.3 el cual indica: Evaluación de la planeación estratégica, considerando alertas frente a posibles incumplimientos, necesidades de recursos, cambios en el entorno que puedan afectar su desarrollo, entre otros aspectos que garanticen de forma razonable su cumplimiento. *Componente Evaluación de Riesgos numeral 6.3 el cual indica: La Alta Dirección evalúa periódicamente los objetivos establecidos para asegurar que estos continúan siendo consistentes y apropiados para la Entidad.
</t>
  </si>
  <si>
    <t xml:space="preserve">
Implementación, desarrollo, interiorización y apropiación de las políticas de MIPG.
Cerrar las brechas organizacionales para mejorar la gestión del instituto
Garantizar el funcionamiento de la entidad de manera amigable y responsable con el medio ambiente minimizando el impacto generado por las actividades propias de la gestión institucional.
</t>
  </si>
  <si>
    <t xml:space="preserve"> </t>
  </si>
  <si>
    <t>APROBADO  POR</t>
  </si>
  <si>
    <t xml:space="preserve">REVISADO POR 
</t>
  </si>
  <si>
    <t xml:space="preserve">
ELABORADO POR 
</t>
  </si>
  <si>
    <t xml:space="preserve">líder de proceso </t>
  </si>
  <si>
    <t>Gestor de planeación</t>
  </si>
  <si>
    <t xml:space="preserve">Nombre y Cargo: </t>
  </si>
  <si>
    <t>Grisel Córdoba Casella - Responsable Proceso Atención a la Ciudadanía</t>
  </si>
  <si>
    <t>Hugo Alberto Carrillo Gómez - Subdirector Técnico Administrativo y Financiero  Cód. 068 Grado 02</t>
  </si>
  <si>
    <t>Fecha de aprobación:</t>
  </si>
  <si>
    <t>Fecha de revisión :</t>
  </si>
  <si>
    <t>Responsable de área/dependencia</t>
  </si>
  <si>
    <t>MIPG - STAF</t>
  </si>
  <si>
    <t>Revisó: Karen Viviana Rojas Pérez - Delegado Tipo A MIPG - STAF / Nelson Enrique Ramirez  - Profesional equipo MIPG -STAF</t>
  </si>
  <si>
    <t>E-PLA-FT-028</t>
  </si>
  <si>
    <t>07</t>
  </si>
  <si>
    <t>HOJA DE VIDA Y MONITOREO INDICADOR</t>
  </si>
  <si>
    <t>VIGENCIA DESDE</t>
  </si>
  <si>
    <t>INFORMACIÓN PROCESO</t>
  </si>
  <si>
    <t>TIPO DE PROCESO</t>
  </si>
  <si>
    <t>NOMBRE DEL PROCESO</t>
  </si>
  <si>
    <t>SIGLA</t>
  </si>
  <si>
    <t xml:space="preserve">Apoyo </t>
  </si>
  <si>
    <t>Atención Ciudadanía</t>
  </si>
  <si>
    <t>ACI</t>
  </si>
  <si>
    <t>DEFINICIÓN DEL INDICADOR</t>
  </si>
  <si>
    <t>NOMBRE DEL INDICADOR</t>
  </si>
  <si>
    <t>TIPO</t>
  </si>
  <si>
    <t>CÓDIGO DE INDICADOR</t>
  </si>
  <si>
    <t>Cumplimiento de respuestas emitidas por  la entidad conforme a la Guía para la Evaluación de Calidad y Calidez de las Respuestas Emitidas a las Peticiones Ciudadanas y Manejo del Sistema Distrital para la Gestión de Peticiones Ciudadanas</t>
  </si>
  <si>
    <t>Indicador Estratégico</t>
  </si>
  <si>
    <t>IN-PEI-ACI-001</t>
  </si>
  <si>
    <t>02</t>
  </si>
  <si>
    <t xml:space="preserve">OBJETIVO ESTRATÉGICO </t>
  </si>
  <si>
    <t xml:space="preserve">INICIATIVA ESTRATÉGICO </t>
  </si>
  <si>
    <t>CÓDIGO ASIGNADO AL PROYECTO DE INVERSIÓN</t>
  </si>
  <si>
    <t>NOMBRE DEL PROYECTO</t>
  </si>
  <si>
    <t>1. Fortalecer el reconocimiento ciudadano del desempeño institucional del IDIPRON.</t>
  </si>
  <si>
    <t>N/A</t>
  </si>
  <si>
    <t>OBJETIVO DEL INDICADOR</t>
  </si>
  <si>
    <t>TIPOLOGÍA DE INDICADOR</t>
  </si>
  <si>
    <t>LÍNEA BASE</t>
  </si>
  <si>
    <t>META OBJETIVO</t>
  </si>
  <si>
    <t>META</t>
  </si>
  <si>
    <t xml:space="preserve">PLAZO  DE CUMPLIMIENTO </t>
  </si>
  <si>
    <t>VIGENCIA DE CUMPLIMENTO</t>
  </si>
  <si>
    <t>Medir el  porcentaje  de respuestas emitidas por la entidad que cumplen con los atributos  exigidos en el Conpes Distrital 003 y en la política Publica de servicio a la ciudadana</t>
  </si>
  <si>
    <t>Calidad</t>
  </si>
  <si>
    <t>2021</t>
  </si>
  <si>
    <t>2022</t>
  </si>
  <si>
    <t>2023</t>
  </si>
  <si>
    <t>2024</t>
  </si>
  <si>
    <t>4 años</t>
  </si>
  <si>
    <t>INFORMACIÓN PARA LA MEDICIÓN DEL INDICADOR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</si>
  <si>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</si>
  <si>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</si>
  <si>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</si>
  <si>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</si>
  <si>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</si>
  <si>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</si>
  <si>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</si>
  <si>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</si>
  <si>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</si>
  <si>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 xml:space="preserve">Porcentaje </t>
  </si>
  <si>
    <t>Mensual</t>
  </si>
  <si>
    <t>99% a 90%</t>
  </si>
  <si>
    <t>89% a 80%</t>
  </si>
  <si>
    <t>Ascendente</t>
  </si>
  <si>
    <t>Comité Institucional, organos de control</t>
  </si>
  <si>
    <t>FUENTE DE INFORMACIÓN</t>
  </si>
  <si>
    <t>FÓRMULA DE CÁLCULO DEL INDICADOR</t>
  </si>
  <si>
    <t>Formato de seguimiento a las respuestas A-ACI-FT-011</t>
  </si>
  <si>
    <t>(No. De respuestas emitidas por la entidad que cumplen con los atributos / cantidad de respuestas emitidas por la entidad)*100</t>
  </si>
  <si>
    <t>COMPORTAMIENTO INDICADOR</t>
  </si>
  <si>
    <t>Meses:</t>
  </si>
  <si>
    <t>ENE</t>
  </si>
  <si>
    <t>FEB</t>
  </si>
  <si>
    <t>MAR</t>
  </si>
  <si>
    <t>ABR</t>
  </si>
  <si>
    <t>MAY</t>
  </si>
  <si>
    <t>JUN</t>
  </si>
  <si>
    <t>JUL</t>
  </si>
  <si>
    <t>AGOT</t>
  </si>
  <si>
    <t>SEPT</t>
  </si>
  <si>
    <t>OCT</t>
  </si>
  <si>
    <t>NOV</t>
  </si>
  <si>
    <t>DIC</t>
  </si>
  <si>
    <t>Dato Numerador:</t>
  </si>
  <si>
    <t>Dato Denominador:</t>
  </si>
  <si>
    <t>MEDICIÓN INDICADOR</t>
  </si>
  <si>
    <t>Periodo</t>
  </si>
  <si>
    <t>Resultado monitoreo</t>
  </si>
  <si>
    <t>Resultado Meta Vigencia</t>
  </si>
  <si>
    <t xml:space="preserve">Resultado Meta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</si>
  <si>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</si>
  <si>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</si>
  <si>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</si>
  <si>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</si>
  <si>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</si>
  <si>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</si>
  <si>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</si>
  <si>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</si>
  <si>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</si>
  <si>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</si>
  <si>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</si>
  <si>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</si>
  <si>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* 100% anual equivale al 25% de la vigencia en comparacion del cuatrienio</t>
  </si>
  <si>
    <t>ANÁLISIS RESULTADO DEL INDICADOR</t>
  </si>
  <si>
    <r>
      <rPr>
        <b/>
        <sz val="10"/>
        <rFont val="Times New Roman"/>
        <family val="1"/>
      </rPr>
      <t>PRIMER TRIMESTRE:</t>
    </r>
    <r>
      <rPr>
        <sz val="10"/>
        <rFont val="Times New Roman"/>
        <family val="1"/>
      </rPr>
      <t xml:space="preserve"> Se cumplió con el indicador al 100% durante los meses de febrero a marzo, es decir, todas las respuestas que fueron emitidas por la entidad, cumplen con coherencia, claridad, calidez y  oportunidad. Cabe indicar que luego de haber identificado la falencia presentada durante el mes de enero, en el proceso de registro en el aplicativo, se procedió a realizar mesa de trabajo con el área respectiva. </t>
    </r>
  </si>
  <si>
    <t>LIMITANTES</t>
  </si>
  <si>
    <t>En el mes de enero una de las respuestas emitidas por la entidad del área de Convenios,  no cumplió con los criteros, pues cerraron el requerimiento ciudadano y no adjuntaron la respuesta correspondiente.</t>
  </si>
  <si>
    <t>CONTROL DE CAMBIOS DEL INDICADOR</t>
  </si>
  <si>
    <t>FECHA</t>
  </si>
  <si>
    <t>CAMBIOS</t>
  </si>
  <si>
    <t>JUSTIFICACIÓN</t>
  </si>
  <si>
    <t>FECHA QUE APLICA LA MODIFICACIÓN</t>
  </si>
  <si>
    <t xml:space="preserve">Creacion del indicador </t>
  </si>
  <si>
    <t>Se crea indicador para la medición de la plataforma estrategica</t>
  </si>
  <si>
    <t>Se ajusta indicador al formato de Hoja de Vida de indicadores, se ajusta nombre formula y se añade objetivo del indicador</t>
  </si>
  <si>
    <t>Se alinea a la metodología según el Manual para la Formulación, Monitoreo y de Indicador.</t>
  </si>
  <si>
    <t>APROBACIÓN</t>
  </si>
  <si>
    <t>ELABORO:</t>
  </si>
  <si>
    <t xml:space="preserve">Grisel Córdoba Casella </t>
  </si>
  <si>
    <t>CARGO:</t>
  </si>
  <si>
    <t>Contratista profesional responsable proceso de atención a la ciudadanía</t>
  </si>
  <si>
    <t>REVISO:</t>
  </si>
  <si>
    <t>Karen Viviana Rojas Perez</t>
  </si>
  <si>
    <t>Contratista profesional STAF</t>
  </si>
  <si>
    <t>APROBÓ:</t>
  </si>
  <si>
    <t>Hugo Alberto Carrillo Gómez</t>
  </si>
  <si>
    <t>Subdirector Técnico Administrativo y Financiero</t>
  </si>
  <si>
    <t>REVISIÓN Y SEGUIMIENTO POR LA OAP</t>
  </si>
  <si>
    <t>REVISO OAP:</t>
  </si>
  <si>
    <t>REVISO OAP</t>
  </si>
  <si>
    <t>Indice de satisfacción  frente a la atención</t>
  </si>
  <si>
    <t>IN-PEI-ACI-002</t>
  </si>
  <si>
    <t>Impacto</t>
  </si>
  <si>
    <t>Semestral</t>
  </si>
  <si>
    <t>89% AL 80%</t>
  </si>
  <si>
    <t>&lt;80%</t>
  </si>
  <si>
    <t>Tabulación encuesta de verificación de servicio</t>
  </si>
  <si>
    <t>(Sumatoria de calificación de la respuesta /# de encuestas)*100%</t>
  </si>
  <si>
    <t>JUNIO 2021</t>
  </si>
  <si>
    <t>DICIEMBRE 2021</t>
  </si>
  <si>
    <t>JUNIO 2022</t>
  </si>
  <si>
    <t>DICIEMBRE 2022</t>
  </si>
  <si>
    <t>JUNIO 2023</t>
  </si>
  <si>
    <t>DICIEMBRE 2023</t>
  </si>
  <si>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</si>
  <si>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</si>
  <si>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</si>
  <si>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</si>
  <si>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</si>
  <si>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</si>
  <si>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</si>
  <si>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</si>
  <si>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</si>
  <si>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</si>
  <si>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</si>
  <si>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</si>
  <si>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</si>
  <si>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</si>
  <si>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</si>
  <si>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</si>
  <si>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</si>
  <si>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</si>
  <si>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Gestión Ambiental</t>
  </si>
  <si>
    <t>5. IGUALDAD DE GÉNERO</t>
  </si>
  <si>
    <t>1.5 - Fomentar la resiliencia a desastres ambientales, económicos y sociales</t>
  </si>
  <si>
    <t>Oficina asesora jurídica</t>
  </si>
  <si>
    <t>Gestión contractual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</si>
  <si>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</si>
  <si>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</si>
  <si>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</si>
  <si>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</si>
  <si>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</si>
  <si>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</si>
  <si>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</si>
  <si>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</si>
  <si>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</si>
  <si>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</si>
  <si>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</si>
  <si>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Gestión Documental</t>
  </si>
  <si>
    <t>9. INDUSTRIA, INNOVACIÓN E INFRAESTRUCTURA</t>
  </si>
  <si>
    <t>2.2 - Terminar con todas las formas de desnutrición</t>
  </si>
  <si>
    <t>Subdirección técnica administrativa y financiera – gestión documental</t>
  </si>
  <si>
    <t>Gestión Financiera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</si>
  <si>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</si>
  <si>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</si>
  <si>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</si>
  <si>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Gestión jurídica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</si>
  <si>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</si>
  <si>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</si>
  <si>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</si>
  <si>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</si>
  <si>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</si>
  <si>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</si>
  <si>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</si>
  <si>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</si>
  <si>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</si>
  <si>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</si>
  <si>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</si>
  <si>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</si>
  <si>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</si>
  <si>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</si>
  <si>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Modelo Pedagógico</t>
  </si>
  <si>
    <t>15. VIDA DE ECOSISTEMAS TERRESTRES</t>
  </si>
  <si>
    <t>2.C - Asegurar mercados de productos alimenticios estables y acceso oportuno a la información</t>
  </si>
  <si>
    <t>Subdirección técnica administrativa y financiera - Convenios</t>
  </si>
  <si>
    <t>Planeacion</t>
  </si>
  <si>
    <t>16. PAZ, JUSTICIA E INSTITUCIONES SÓLIDAS</t>
  </si>
  <si>
    <t>3.1 - Reducir la mortalidad materna</t>
  </si>
  <si>
    <t>Subdirección técnica de desarrollo humano</t>
  </si>
  <si>
    <t>Seguimiento y Control</t>
  </si>
  <si>
    <t>17. ALIANZAS PARA LOGRAR LOS OBJETIVOS</t>
  </si>
  <si>
    <t>3.2 - Acabar con las muertes prevenibles de menores de 5 años de edad</t>
  </si>
  <si>
    <t>Subdirección técnica de métodos educativos y operativos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</si>
  <si>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</si>
  <si>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</si>
  <si>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</si>
  <si>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</si>
  <si>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2.Modificación a la formulación</t>
  </si>
  <si>
    <t>3.5 - Prevenir y tratar el abuso de sustancias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</si>
  <si>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</si>
  <si>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</si>
  <si>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</si>
  <si>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Ampliar, diversificar y fortalecer los servicios de la oferta pedagógica del IDIPRON</t>
  </si>
  <si>
    <t>3.9 - Reducir las enfermedades y muertes causadas por productos químicos peligrosos y contaminación</t>
  </si>
  <si>
    <t xml:space="preserve">Armonizar el modelo pedagógico a las realidades del sigo XXI 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</si>
  <si>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</si>
  <si>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</si>
  <si>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</si>
  <si>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3.C - Aumentar la financiación de la salud y el apoyo a la fuerza laboral en los países en desarrollo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</si>
  <si>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</si>
  <si>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</si>
  <si>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</si>
  <si>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Diseñar e implementar prácticas pedagógicas innovadoras para el desarrollo de capacidades, talentos  y oportunidades productivas para los jóvenes.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</si>
  <si>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</si>
  <si>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</si>
  <si>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</si>
  <si>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</si>
  <si>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</si>
  <si>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</si>
  <si>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</si>
  <si>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</si>
  <si>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</si>
  <si>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 xml:space="preserve">
Fortalecimiento de actividades de apoyo administrativo</t>
  </si>
  <si>
    <t>4.B - Ampliar becas de educación superior para los países en desarrollo</t>
  </si>
  <si>
    <t xml:space="preserve">
Modernización del modelo pedagógico</t>
  </si>
  <si>
    <t>4.C - Aumentar la oferta de profesores cualificados en los países en desarrollo</t>
  </si>
  <si>
    <t xml:space="preserve">Ampliar y diversificar la oferta de servicios de la entidad 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</si>
  <si>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</si>
  <si>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</si>
  <si>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</si>
  <si>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</si>
  <si>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</si>
  <si>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</si>
  <si>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</si>
  <si>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</si>
  <si>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</si>
  <si>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</si>
  <si>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</si>
  <si>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Fortalecimiento de la oferta pedagógica institucional para el mejoramiento de la atención a los AJ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</si>
  <si>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</si>
  <si>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</si>
  <si>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</si>
  <si>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</si>
  <si>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</si>
  <si>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</si>
  <si>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</si>
  <si>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6.2 - Erradicar la Defecación al aire libre y Proporcionar Acceso a Saneamiento e Higiene</t>
  </si>
  <si>
    <t xml:space="preserve">Implementar procesos de innovación pedagógica para la generación de capacidades de inserción socioeconómica y productiva. </t>
  </si>
  <si>
    <t>6.3 - Mejorar la calidad del agua, el tratamiento de aguas residuales y la reutilización segura</t>
  </si>
  <si>
    <t>6.4 - Aumentar la eficiencia en el uso del agua y asegurar los suministros de agua dulce</t>
  </si>
  <si>
    <t>6.5 - Gestión integrada de los recursos hídricos y cooperación transfronteriza</t>
  </si>
  <si>
    <t>6.6 - Proteger y Restaurar los Ecosistemas Hídricos de agua dulce</t>
  </si>
  <si>
    <t>6.A - Ampliar el apoyo en materia de agua y saneamiento para los países en desarrollo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</si>
  <si>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</si>
  <si>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6.B - Apoyar el compromiso local en el manejo de agua y saneamiento</t>
  </si>
  <si>
    <t xml:space="preserve">
Diseñar e implementar Metodologías para la evaluación del impacto del proceso en los NNAJ</t>
  </si>
  <si>
    <t>7.1 - Acceso universal a la energía moderna</t>
  </si>
  <si>
    <t xml:space="preserve">
Diseñar y proponer políticas y mejores practicas para fortalece la gestión contractual y cerrar las brechas en materia de gestión contractual </t>
  </si>
  <si>
    <t>7.2 - Aumentar el porcentaje global de energía renovable</t>
  </si>
  <si>
    <t xml:space="preserve">
Fortalecer las comunicaciones como eje fundamental para la consolidación de la gestión de la Administración, garantizando la difusión de información producida y recibida a nivel interno y externo</t>
  </si>
  <si>
    <t>7.3 - Duplicar la mejora en la eficiencia energética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</si>
  <si>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</si>
  <si>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7.A - Invertir y Facilitar el Acceso a Investigación y Tecnología en Energía Limpia</t>
  </si>
  <si>
    <t xml:space="preserve">Actualizar, implementar e institucionalizar el modelo pedagógico del IDIPRON </t>
  </si>
  <si>
    <t>7.B - Ampliar y mejorar los servicios energéticos para los países en desarrollo</t>
  </si>
  <si>
    <t>Adecuar, mantener y proveer mejoras de infraestructura física para la atención integral de NNAJ en el instituto</t>
  </si>
  <si>
    <t>8.1 - Crecimiento Económico Sostenible</t>
  </si>
  <si>
    <t>Ajustar e implementar oferta institucional de servicios a las políticas publicas diferenciales dirigidas a los NNAJ</t>
  </si>
  <si>
    <t>8.2 - Diversificar, innovar y mejorar la productividad económica</t>
  </si>
  <si>
    <t>Ajustarlos servicios del instituto a las necesidades de los NNAJ</t>
  </si>
  <si>
    <t>8.3 - Promover políticas para apoyar la creación de empleo y el crecimiento de las empresas</t>
  </si>
  <si>
    <t>8.4 - Mejorar la eficiencia de los recursos en el consumo y la producción</t>
  </si>
  <si>
    <t xml:space="preserve">Contar con  talento humano idóneo, comprometido, transparente y feliz  que contribuya a cumplir la misionalidad de la entidad
</t>
  </si>
  <si>
    <t>8.5 - Trabajo decente e igualdad de remuneración</t>
  </si>
  <si>
    <t xml:space="preserve">Contribuir a la apropiación de la cultura de autocontrol y autoevaluación en los servidores públicos del IDIPRON   </t>
  </si>
  <si>
    <t>8.6 - Reducir el desempleo juvenil</t>
  </si>
  <si>
    <t xml:space="preserve">Diseñar e implementar  estrategias territoriales conforme a las dinámicas de la calle 
</t>
  </si>
  <si>
    <t>8.7 - Poner fin a la esclavitud moderna, la trata y el trabajo infantil</t>
  </si>
  <si>
    <t xml:space="preserve">Diseñar e implementar laboratorios como  espacios pedagógicos y productivos
</t>
  </si>
  <si>
    <t>8.8 - Derechos laborales universales y entornos de trabajo seguros</t>
  </si>
  <si>
    <t>Diseñar y desarrollar un nuevo sistema de información poblacional para la toma de decisiones</t>
  </si>
  <si>
    <t>8.9 - Promover Turismo Sostenible y Beneficioso</t>
  </si>
  <si>
    <t>Caracterización de talentos, competencias y habilidades de NNAJ para la actualización constante de la oferta educativa</t>
  </si>
  <si>
    <t>8.10 - Acceso universal a servicios bancarios, de seguros y financieros</t>
  </si>
  <si>
    <t xml:space="preserve">Evaluar la gestión de los procesos del IDIPRON y la implementación del MIPG generando valor agregado </t>
  </si>
  <si>
    <t>8.A - Aumentar la ayuda para el comercio a los países en desarrollo</t>
  </si>
  <si>
    <t>8.B - Desarrollar una Estrategia Global de Empleo Juvenil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</si>
  <si>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</si>
  <si>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>9.1 - Infraestructuras Sostenibles e Inclusivas</t>
  </si>
  <si>
    <t xml:space="preserve">Fortalecer la estrategia "Cultura Ciudadana" </t>
  </si>
  <si>
    <t>9.2 - Promover la industrialización inclusiva y sostenible</t>
  </si>
  <si>
    <t>Fortalecer la gestión administrativa de la oficina de control interno disciplinario de acuerdo a la normatividad vigente</t>
  </si>
  <si>
    <t>9.3 - Aumentar el acceso a servicios financieros y mercados</t>
  </si>
  <si>
    <t>Garantizar el funcionamiento de la entidad de manera amigable y responsable con el medio ambiente minimizando el impacto generado por las actividades propias de la gestión institucional.</t>
  </si>
  <si>
    <t>9.4 - Mejorar todas las industrias e infraestructuras para la sostenibilidad</t>
  </si>
  <si>
    <t xml:space="preserve">Garantizar los servicios de apoyo a la gestión para el optimo funcionamiento del instituto  (Servicios de vigilancia, aseo, cafetería y transporte) </t>
  </si>
  <si>
    <t>9.5 - Aumentar la investigación y actualizar las tecnologías industriales</t>
  </si>
  <si>
    <t>Generar procesos de innovación técnica en el componente de mitigación del área de salud que lo constituyan en un referente distrital y nacional</t>
  </si>
  <si>
    <t>9.A - Facilitar el desarrollo de infraestructura sostenible</t>
  </si>
  <si>
    <t>Gestionar las estrategias que garanticen obtener los convenios necesarios para alcanzar la meta de vincular 7.000 jóvenes con oportunidades para su desarrollo socioeconómico</t>
  </si>
  <si>
    <t>9.B - Apoyar la Diversificación Industrial Doméstica y la Adición de Valor</t>
  </si>
  <si>
    <t>9.C - Acceso universal a tecnologías de la información y las comunicaciones</t>
  </si>
  <si>
    <t>Implementar acciones que conduzcan a la sostenibilidad del sistema contable del IIDPRON</t>
  </si>
  <si>
    <t>10.1 - Reducir las desigualdades de ingresos</t>
  </si>
  <si>
    <t xml:space="preserve">Implementar el Centro Educación para el Trabajo y Desarrollo Humano, dinamizada por los Contextos Pedagógicos y Componentes de Derecho. </t>
  </si>
  <si>
    <t>10.2 - Promover la Inclusión Social, Económica y Política Universales</t>
  </si>
  <si>
    <t xml:space="preserve">Implementar la  "Ciudadela de los niños, niñas" y "Ciudadela de los/las jóvenes y adolescentes"  dinamizada por los Contextos Pedagógicos y Componentes de Derecho. </t>
  </si>
  <si>
    <t>10.3 - Garantizar la igualdad de oportunidades y poner fin a la discriminación</t>
  </si>
  <si>
    <t>Implementar y aplicar herramientas para la mitigación del daño antijurídico en la entidad</t>
  </si>
  <si>
    <t>10.4 - Adoptar políticas fiscales y sociales que promuevan la igualdad</t>
  </si>
  <si>
    <t>Incorporar mejores prácticas para la efectividad del modelo de administración y disposición de los  bienes del instituto</t>
  </si>
  <si>
    <t>10.5 - Mejorar la regulación de los mercados e instituciones financieras mundiales</t>
  </si>
  <si>
    <t>Incrementar  la participación de los grupos de interés y valor en la gestión de la entidad</t>
  </si>
  <si>
    <t>10.6 - Garantizar la representación de los países en desarrollo en las instituciones financieras</t>
  </si>
  <si>
    <t>10.7 - Políticas de Migración Compasivas y Responsables</t>
  </si>
  <si>
    <t>Mejorar la infraestructura tecnológica y de comunicaciones del instituto para garantizar  el optimo funcionamiento madministrativo y operativo de las unidades de protección integral y las sedes administrativas</t>
  </si>
  <si>
    <t>10.A - Trato especial y diferenciado para los países en desarrollo</t>
  </si>
  <si>
    <t xml:space="preserve">Participar en la formulación y actualización de políticas públicas poblacionales que afectan a los NNAJ de la entidad e institucionalización de las mismas
</t>
  </si>
  <si>
    <t>10.B - Asistencia para el desarrollo e inversión en los países menos desarrollados</t>
  </si>
  <si>
    <t xml:space="preserve">Realizar investigaciones y/o estudios sobre las problemáticas y/o dinámicas de calle que afectan los NNAJ para su apropiación en la entidad y conocimiento en la ciudad </t>
  </si>
  <si>
    <t>10.C - Reducir los costos de transacción de las remesas de migrantes</t>
  </si>
  <si>
    <t xml:space="preserve">Realizar lecturas territoriales de ciudad en las 20 localidades de Bogotá a través de la implementación del SITI y el análisis de su información. </t>
  </si>
  <si>
    <t>11.1 - Vivienda segura y asequible</t>
  </si>
  <si>
    <t>Rediseño , formalización e implementación de la estrategia de ESCNNA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</si>
  <si>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</si>
  <si>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</si>
  <si>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</si>
  <si>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</si>
  <si>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</si>
  <si>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</si>
  <si>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</si>
  <si>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</si>
  <si>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</si>
  <si>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</si>
  <si>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</si>
  <si>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</si>
  <si>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</si>
  <si>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</si>
  <si>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</si>
  <si>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</si>
  <si>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</si>
  <si>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</si>
  <si>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</si>
  <si>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</si>
  <si>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</si>
  <si>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</si>
  <si>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</si>
  <si>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</si>
  <si>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</si>
  <si>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</si>
  <si>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</si>
  <si>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</si>
  <si>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</si>
  <si>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</si>
  <si>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</si>
  <si>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</si>
  <si>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</si>
  <si>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</si>
  <si>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</si>
  <si>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</si>
  <si>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</si>
  <si>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</si>
  <si>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</si>
  <si>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</si>
  <si>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</si>
  <si>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</si>
  <si>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</si>
  <si>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</si>
  <si>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</si>
  <si>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</si>
  <si>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</si>
  <si>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</si>
  <si>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</si>
  <si>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</si>
  <si>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</si>
  <si>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</si>
  <si>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</si>
  <si>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</si>
  <si>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</si>
  <si>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</si>
  <si>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</si>
  <si>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</si>
  <si>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</si>
  <si>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</si>
  <si>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</si>
  <si>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</si>
  <si>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</si>
  <si>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</si>
  <si>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</si>
  <si>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</si>
  <si>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</si>
  <si>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</si>
  <si>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</si>
  <si>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</si>
  <si>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</si>
  <si>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</si>
  <si>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</si>
  <si>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</si>
  <si>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</si>
  <si>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</si>
  <si>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</si>
  <si>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</si>
  <si>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</si>
  <si>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</si>
  <si>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</si>
  <si>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</si>
  <si>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</si>
  <si>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</si>
  <si>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</si>
  <si>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</si>
  <si>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</si>
  <si>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</si>
  <si>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</si>
  <si>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</si>
  <si>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</si>
  <si>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</si>
  <si>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</si>
  <si>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</si>
  <si>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</si>
  <si>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</si>
  <si>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</si>
  <si>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</si>
  <si>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</si>
  <si>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</si>
  <si>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</si>
  <si>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</si>
  <si>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</si>
  <si>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</si>
  <si>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</si>
  <si>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</si>
  <si>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</si>
  <si>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</si>
  <si>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</si>
  <si>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Implementación de acuerdos de servicio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</si>
  <si>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</si>
  <si>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</si>
  <si>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</si>
  <si>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</si>
  <si>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</si>
  <si>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</si>
  <si>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</si>
  <si>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</si>
  <si>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</si>
  <si>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</si>
  <si>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</si>
  <si>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</si>
  <si>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</si>
  <si>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</si>
  <si>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</si>
  <si>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</si>
  <si>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</si>
  <si>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</si>
  <si>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</si>
  <si>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</si>
  <si>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</si>
  <si>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</si>
  <si>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</si>
  <si>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</si>
  <si>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</si>
  <si>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</si>
  <si>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</si>
  <si>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</si>
  <si>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</si>
  <si>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</si>
  <si>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</si>
  <si>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</si>
  <si>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</si>
  <si>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</si>
  <si>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</si>
  <si>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</si>
  <si>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</si>
  <si>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</si>
  <si>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</si>
  <si>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</si>
  <si>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</si>
  <si>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</si>
  <si>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</si>
  <si>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</si>
  <si>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</si>
  <si>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</si>
  <si>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</si>
  <si>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</si>
  <si>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</si>
  <si>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</si>
  <si>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</si>
  <si>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</si>
  <si>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</si>
  <si>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</si>
  <si>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</si>
  <si>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</si>
  <si>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</si>
  <si>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</si>
  <si>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</si>
  <si>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</si>
  <si>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</si>
  <si>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</si>
  <si>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</si>
  <si>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</si>
  <si>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t>Indicador de Proyecto de inversión</t>
  </si>
  <si>
    <t>Eficacia</t>
  </si>
  <si>
    <t>Estratégicos</t>
  </si>
  <si>
    <t>Numérico</t>
  </si>
  <si>
    <t>Eficiencia</t>
  </si>
  <si>
    <t>Descendente</t>
  </si>
  <si>
    <t>Bimestral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</si>
  <si>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</si>
  <si>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Comunicaciones</t>
  </si>
  <si>
    <t>COM</t>
  </si>
  <si>
    <t>Misional</t>
  </si>
  <si>
    <t>Indicador Estratégico / Indicador de Gestión</t>
  </si>
  <si>
    <t>Efectividad</t>
  </si>
  <si>
    <t>Trimestral</t>
  </si>
  <si>
    <t>3. Determinar las acciones orientadas al cierre de brechas organizacionales.</t>
  </si>
  <si>
    <t>Control Interno disciplinario</t>
  </si>
  <si>
    <t>CID</t>
  </si>
  <si>
    <t>Grado</t>
  </si>
  <si>
    <t>Indicador Estratégico / Indicador de Riesgo</t>
  </si>
  <si>
    <t>Cuatrimestral</t>
  </si>
  <si>
    <t>4. Diseñar e implementar prácticas pedagógicas innovadoras para el desarrollo de capacidades, talentos y oportunidades productivas para los jóvenes.</t>
  </si>
  <si>
    <t>GAM</t>
  </si>
  <si>
    <t>Nivel</t>
  </si>
  <si>
    <t>Indicador Estratégico / Indicador de Gestión / Indicador de Riesgo</t>
  </si>
  <si>
    <t>5. Armonizar el modelo pedagógico a las realidades del siglo XXI.</t>
  </si>
  <si>
    <t>Gestión Contractual</t>
  </si>
  <si>
    <t>GCO</t>
  </si>
  <si>
    <t>Indicador de Gestión</t>
  </si>
  <si>
    <t>Resultado</t>
  </si>
  <si>
    <t>Anual</t>
  </si>
  <si>
    <t>6. Ampliar, diversificar y fortalecer los servicios de la oferta pedagógica del IDIPRON.</t>
  </si>
  <si>
    <t>Gestión Desarrollo Humano</t>
  </si>
  <si>
    <t>GDH</t>
  </si>
  <si>
    <t>Indicador de Gestión / Indicador de Riesgo</t>
  </si>
  <si>
    <t>Bienal</t>
  </si>
  <si>
    <t>7. Contribuir en la implementación y seguimiento de las políticas públicas sociales que atiendan las realidades de los niños, niñas, adolescentes y jóvenes en el contexto actual de la ciudad.</t>
  </si>
  <si>
    <t>Gestión de Mejoramiento</t>
  </si>
  <si>
    <t>MEJ</t>
  </si>
  <si>
    <t>Indicador de Riesgo</t>
  </si>
  <si>
    <t>8. Fortalecer la gestión del conocimiento de la entidad en la atención y prevención de las diversas dinámicas de la calle que afecta a los niños, niñas, adolescentes y jóvenes.</t>
  </si>
  <si>
    <t>GDO</t>
  </si>
  <si>
    <t>9. Diseñar e implementar estrategias para el posicionamiento del IDIPRON a nivel distrital, nacional, regional y global.</t>
  </si>
  <si>
    <t>GFI</t>
  </si>
  <si>
    <t>Gestión Jurídica</t>
  </si>
  <si>
    <t>GJU</t>
  </si>
  <si>
    <t>Gestión Logística</t>
  </si>
  <si>
    <t>GLO</t>
  </si>
  <si>
    <t>Gestión Tecnológica y de la Información</t>
  </si>
  <si>
    <t>TIC</t>
  </si>
  <si>
    <t>Investigación</t>
  </si>
  <si>
    <t>INV</t>
  </si>
  <si>
    <t>Mantenimiento de Bienes</t>
  </si>
  <si>
    <t>MBI</t>
  </si>
  <si>
    <t>MP</t>
  </si>
  <si>
    <t>Planeación</t>
  </si>
  <si>
    <t>PLA</t>
  </si>
  <si>
    <t>SEG</t>
  </si>
  <si>
    <t>Servicios Administrativos</t>
  </si>
  <si>
    <t>SAD</t>
  </si>
  <si>
    <t>Mejorar la infraestructura tecnológica y de comunicaciones del instituto para garantizar  el optimo funcionamiento administrativo y operativo de las unidades de protección integral y las sedes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</si>
</sst>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0.0%"/>
  </numFmts>
  <fonts count="34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2"/>
      <color rgb="FF808080"/>
      <name val="Arial"/>
      <family val="2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10"/>
      <name val="Times New Roman"/>
      <family val="1"/>
    </font>
    <font>
      <sz val="11"/>
      <color indexed="8"/>
      <name val="Arial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theme="5" tint="0.39997558519241921"/>
        <bgColor indexed="45"/>
      </patternFill>
    </fill>
    <fill>
      <patternFill patternType="solid">
        <fgColor theme="5" tint="0.3999755851924192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/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rgb="FF333F4F"/>
      </left>
      <right/>
      <top style="medium">
        <color rgb="FF333F4F"/>
      </top>
      <bottom/>
      <diagonal/>
    </border>
    <border>
      <left/>
      <right/>
      <top style="medium">
        <color rgb="FF333F4F"/>
      </top>
      <bottom/>
      <diagonal/>
    </border>
    <border>
      <left/>
      <right style="medium">
        <color rgb="FF333F4F"/>
      </right>
      <top style="medium">
        <color rgb="FF333F4F"/>
      </top>
      <bottom/>
      <diagonal/>
    </border>
    <border>
      <left/>
      <right/>
      <top/>
      <bottom style="medium">
        <color rgb="FF333F4F"/>
      </bottom>
      <diagonal/>
    </border>
    <border>
      <left/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 tint="-0.249977111117893"/>
      </left>
      <right/>
      <top/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rgb="FF333F4F"/>
      </right>
      <top style="medium">
        <color rgb="FF333F4F"/>
      </top>
      <bottom/>
      <diagonal/>
    </border>
    <border>
      <left style="medium">
        <color theme="3" tint="-0.249977111117893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/>
      <top/>
      <bottom style="medium">
        <color indexed="64"/>
      </bottom>
      <diagonal/>
    </border>
    <border>
      <left/>
      <right style="medium">
        <color rgb="FF333F4F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333F4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333F4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3" tint="-0.249977111117893"/>
      </bottom>
      <diagonal/>
    </border>
    <border>
      <left style="medium">
        <color theme="3" tint="-0.249977111117893"/>
      </left>
      <right/>
      <top style="thin">
        <color indexed="64"/>
      </top>
      <bottom/>
      <diagonal/>
    </border>
    <border>
      <left style="medium">
        <color rgb="FF333F4F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indexed="64"/>
      </left>
      <right style="medium">
        <color theme="3" tint="-0.249977111117893"/>
      </right>
      <top/>
      <bottom/>
      <diagonal/>
    </border>
    <border>
      <left style="medium">
        <color indexed="64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medium">
        <color indexed="6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medium">
        <color indexed="64"/>
      </right>
      <top/>
      <bottom/>
      <diagonal/>
    </border>
    <border>
      <left style="medium">
        <color theme="3" tint="-0.249977111117893"/>
      </left>
      <right style="medium">
        <color indexed="64"/>
      </right>
      <top/>
      <bottom style="medium">
        <color theme="3" tint="-0.249977111117893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Border="0" applyProtection="0"/>
    <xf numFmtId="0" fontId="27" fillId="0" borderId="0"/>
    <xf numFmtId="9" fontId="27" fillId="0" borderId="0" applyFont="0" applyFill="0" applyBorder="0" applyAlignment="0" applyProtection="0"/>
  </cellStyleXfs>
  <cellXfs count="446">
    <xf numFmtId="0" fontId="0" fillId="0" borderId="0" xfId="0"/>
    <xf numFmtId="0" fontId="0" fillId="3" borderId="0" xfId="0" applyFill="1"/>
    <xf numFmtId="0" fontId="5" fillId="4" borderId="0" xfId="3" applyFont="1" applyFill="1" applyAlignment="1" applyProtection="1">
      <alignment vertical="center" wrapText="1"/>
    </xf>
    <xf numFmtId="1" fontId="12" fillId="3" borderId="0" xfId="0" applyNumberFormat="1" applyFont="1" applyFill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22" fillId="12" borderId="33" xfId="0" applyFont="1" applyFill="1" applyBorder="1" applyAlignment="1" applyProtection="1">
      <alignment vertical="center" wrapText="1"/>
      <protection locked="0"/>
    </xf>
    <xf numFmtId="0" fontId="22" fillId="12" borderId="49" xfId="0" applyFont="1" applyFill="1" applyBorder="1" applyAlignment="1" applyProtection="1">
      <alignment vertical="center" wrapText="1"/>
      <protection locked="0"/>
    </xf>
    <xf numFmtId="0" fontId="22" fillId="12" borderId="52" xfId="0" applyFont="1" applyFill="1" applyBorder="1" applyAlignment="1" applyProtection="1">
      <alignment vertical="center" wrapText="1"/>
      <protection locked="0"/>
    </xf>
    <xf numFmtId="0" fontId="22" fillId="12" borderId="6" xfId="0" applyFont="1" applyFill="1" applyBorder="1" applyAlignment="1" applyProtection="1">
      <alignment vertical="center" wrapText="1"/>
      <protection locked="0"/>
    </xf>
    <xf numFmtId="0" fontId="22" fillId="12" borderId="35" xfId="0" applyFont="1" applyFill="1" applyBorder="1" applyAlignment="1" applyProtection="1">
      <alignment vertical="center" wrapText="1"/>
      <protection locked="0"/>
    </xf>
    <xf numFmtId="0" fontId="22" fillId="12" borderId="42" xfId="0" applyFont="1" applyFill="1" applyBorder="1" applyAlignment="1" applyProtection="1">
      <alignment vertical="center" wrapText="1"/>
      <protection locked="0"/>
    </xf>
    <xf numFmtId="0" fontId="22" fillId="12" borderId="36" xfId="0" applyFont="1" applyFill="1" applyBorder="1" applyAlignment="1" applyProtection="1">
      <alignment vertical="center" wrapText="1"/>
      <protection locked="0"/>
    </xf>
    <xf numFmtId="14" fontId="8" fillId="6" borderId="7" xfId="0" applyNumberFormat="1" applyFont="1" applyFill="1" applyBorder="1" applyAlignment="1" applyProtection="1">
      <alignment vertical="center" wrapText="1"/>
      <protection locked="0"/>
    </xf>
    <xf numFmtId="1" fontId="9" fillId="8" borderId="7" xfId="0" applyNumberFormat="1" applyFont="1" applyFill="1" applyBorder="1" applyAlignment="1" applyProtection="1">
      <alignment vertical="center" wrapText="1"/>
      <protection locked="0"/>
    </xf>
    <xf numFmtId="9" fontId="10" fillId="3" borderId="1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5" fillId="2" borderId="0" xfId="3" applyFont="1" applyFill="1" applyAlignment="1" applyProtection="1">
      <alignment horizontal="left" vertical="center" wrapText="1"/>
      <protection locked="0"/>
    </xf>
    <xf numFmtId="0" fontId="5" fillId="4" borderId="0" xfId="3" applyFont="1" applyFill="1" applyAlignment="1" applyProtection="1">
      <alignment vertical="center" wrapText="1"/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5" fillId="3" borderId="0" xfId="3" applyFont="1" applyFill="1" applyAlignment="1" applyProtection="1">
      <alignment vertical="center" wrapText="1"/>
      <protection locked="0"/>
    </xf>
    <xf numFmtId="0" fontId="5" fillId="4" borderId="0" xfId="3" applyFont="1" applyFill="1" applyAlignment="1" applyProtection="1">
      <alignment horizontal="center" vertical="center" wrapText="1"/>
      <protection locked="0"/>
    </xf>
    <xf numFmtId="1" fontId="13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11" borderId="20" xfId="0" applyFont="1" applyFill="1" applyBorder="1" applyAlignment="1" applyProtection="1">
      <alignment horizontal="center" vertical="center" wrapText="1"/>
      <protection locked="0"/>
    </xf>
    <xf numFmtId="9" fontId="17" fillId="12" borderId="49" xfId="0" applyNumberFormat="1" applyFont="1" applyFill="1" applyBorder="1" applyAlignment="1" applyProtection="1">
      <alignment horizontal="center" vertical="center" wrapText="1"/>
      <protection locked="0"/>
    </xf>
    <xf numFmtId="9" fontId="17" fillId="12" borderId="6" xfId="0" applyNumberFormat="1" applyFont="1" applyFill="1" applyBorder="1" applyAlignment="1" applyProtection="1">
      <alignment horizontal="center" vertical="center" wrapText="1"/>
      <protection locked="0"/>
    </xf>
    <xf numFmtId="9" fontId="17" fillId="12" borderId="42" xfId="0" applyNumberFormat="1" applyFont="1" applyFill="1" applyBorder="1" applyAlignment="1" applyProtection="1">
      <alignment horizontal="center" vertical="center" wrapText="1"/>
      <protection locked="0"/>
    </xf>
    <xf numFmtId="0" fontId="11" fillId="11" borderId="14" xfId="0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vertical="center" wrapText="1"/>
      <protection locked="0"/>
    </xf>
    <xf numFmtId="0" fontId="7" fillId="7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22" fillId="12" borderId="1" xfId="0" applyFont="1" applyFill="1" applyBorder="1" applyAlignment="1" applyProtection="1">
      <alignment vertical="center" wrapText="1"/>
      <protection locked="0"/>
    </xf>
    <xf numFmtId="9" fontId="17" fillId="12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12" borderId="33" xfId="0" applyNumberFormat="1" applyFont="1" applyFill="1" applyBorder="1" applyAlignment="1" applyProtection="1">
      <alignment horizontal="center" vertical="center" wrapText="1"/>
      <protection locked="0"/>
    </xf>
    <xf numFmtId="0" fontId="22" fillId="12" borderId="65" xfId="0" applyFont="1" applyFill="1" applyBorder="1" applyAlignment="1" applyProtection="1">
      <alignment vertical="center" wrapText="1"/>
      <protection locked="0"/>
    </xf>
    <xf numFmtId="9" fontId="17" fillId="12" borderId="65" xfId="0" applyNumberFormat="1" applyFont="1" applyFill="1" applyBorder="1" applyAlignment="1" applyProtection="1">
      <alignment horizontal="center" vertical="center" wrapText="1"/>
      <protection locked="0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9" fontId="10" fillId="3" borderId="31" xfId="2" applyFont="1" applyFill="1" applyBorder="1" applyAlignment="1" applyProtection="1">
      <alignment horizontal="center" vertical="center" wrapText="1"/>
      <protection locked="0"/>
    </xf>
    <xf numFmtId="164" fontId="11" fillId="11" borderId="10" xfId="1" applyFont="1" applyFill="1" applyBorder="1" applyAlignment="1" applyProtection="1">
      <alignment horizontal="center" vertical="center" wrapText="1"/>
      <protection locked="0"/>
    </xf>
    <xf numFmtId="0" fontId="15" fillId="10" borderId="7" xfId="3" applyFont="1" applyFill="1" applyBorder="1" applyAlignment="1" applyProtection="1">
      <alignment horizontal="center" vertical="center" wrapText="1"/>
      <protection locked="0"/>
    </xf>
    <xf numFmtId="0" fontId="29" fillId="0" borderId="0" xfId="4" applyFont="1"/>
    <xf numFmtId="0" fontId="30" fillId="0" borderId="0" xfId="4" applyFont="1"/>
    <xf numFmtId="0" fontId="28" fillId="0" borderId="0" xfId="4" applyFont="1" applyAlignment="1">
      <alignment vertical="center" wrapText="1"/>
    </xf>
    <xf numFmtId="49" fontId="26" fillId="17" borderId="1" xfId="4" applyNumberFormat="1" applyFont="1" applyFill="1" applyBorder="1" applyAlignment="1">
      <alignment horizontal="center" vertical="center" wrapText="1"/>
    </xf>
    <xf numFmtId="0" fontId="31" fillId="0" borderId="0" xfId="4" applyFont="1"/>
    <xf numFmtId="0" fontId="29" fillId="0" borderId="1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/>
    </xf>
    <xf numFmtId="10" fontId="29" fillId="0" borderId="0" xfId="4" applyNumberFormat="1" applyFont="1"/>
    <xf numFmtId="0" fontId="28" fillId="0" borderId="41" xfId="4" applyFont="1" applyBorder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0" fontId="28" fillId="0" borderId="1" xfId="4" applyFont="1" applyBorder="1" applyAlignment="1">
      <alignment horizontal="center" wrapText="1"/>
    </xf>
    <xf numFmtId="9" fontId="29" fillId="0" borderId="1" xfId="4" applyNumberFormat="1" applyFont="1" applyBorder="1" applyAlignment="1">
      <alignment horizontal="center" vertical="center"/>
    </xf>
    <xf numFmtId="9" fontId="29" fillId="0" borderId="1" xfId="4" applyNumberFormat="1" applyFont="1" applyBorder="1" applyAlignment="1">
      <alignment horizontal="center" vertical="center" wrapText="1"/>
    </xf>
    <xf numFmtId="0" fontId="28" fillId="0" borderId="0" xfId="4" applyFont="1" applyAlignment="1">
      <alignment horizontal="center"/>
    </xf>
    <xf numFmtId="10" fontId="29" fillId="0" borderId="0" xfId="4" applyNumberFormat="1" applyFont="1" applyAlignment="1">
      <alignment horizontal="center" vertical="center"/>
    </xf>
    <xf numFmtId="0" fontId="29" fillId="0" borderId="41" xfId="4" applyFont="1" applyBorder="1" applyAlignment="1">
      <alignment horizontal="center" vertical="center"/>
    </xf>
    <xf numFmtId="9" fontId="29" fillId="0" borderId="0" xfId="4" applyNumberFormat="1" applyFont="1" applyAlignment="1">
      <alignment horizontal="center" vertical="center"/>
    </xf>
    <xf numFmtId="9" fontId="29" fillId="0" borderId="0" xfId="4" applyNumberFormat="1" applyFont="1" applyAlignment="1">
      <alignment horizontal="center" vertical="center" wrapText="1"/>
    </xf>
    <xf numFmtId="0" fontId="29" fillId="0" borderId="42" xfId="4" applyFont="1" applyBorder="1"/>
    <xf numFmtId="0" fontId="32" fillId="0" borderId="0" xfId="4" applyFont="1"/>
    <xf numFmtId="0" fontId="29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28" fillId="0" borderId="1" xfId="4" applyFont="1" applyBorder="1" applyAlignment="1">
      <alignment horizontal="left" vertical="center"/>
    </xf>
    <xf numFmtId="0" fontId="29" fillId="0" borderId="0" xfId="4" applyFont="1" applyAlignment="1">
      <alignment wrapText="1"/>
    </xf>
    <xf numFmtId="0" fontId="27" fillId="0" borderId="0" xfId="4"/>
    <xf numFmtId="0" fontId="27" fillId="0" borderId="0" xfId="4" applyAlignment="1">
      <alignment horizontal="left" wrapText="1"/>
    </xf>
    <xf numFmtId="0" fontId="29" fillId="0" borderId="4" xfId="4" applyFont="1" applyBorder="1" applyAlignment="1">
      <alignment horizontal="center" vertical="center"/>
    </xf>
    <xf numFmtId="49" fontId="29" fillId="0" borderId="1" xfId="4" applyNumberFormat="1" applyFont="1" applyBorder="1" applyAlignment="1">
      <alignment horizontal="center" vertical="center"/>
    </xf>
    <xf numFmtId="9" fontId="29" fillId="0" borderId="5" xfId="4" applyNumberFormat="1" applyFont="1" applyBorder="1" applyAlignment="1">
      <alignment horizontal="center" vertical="center"/>
    </xf>
    <xf numFmtId="9" fontId="29" fillId="0" borderId="5" xfId="4" applyNumberFormat="1" applyFont="1" applyBorder="1" applyAlignment="1">
      <alignment horizontal="center" vertical="center" wrapText="1"/>
    </xf>
    <xf numFmtId="0" fontId="29" fillId="0" borderId="5" xfId="4" applyFont="1" applyBorder="1"/>
    <xf numFmtId="10" fontId="29" fillId="0" borderId="5" xfId="4" applyNumberFormat="1" applyFont="1" applyBorder="1" applyAlignment="1">
      <alignment horizontal="center" vertical="center"/>
    </xf>
    <xf numFmtId="0" fontId="29" fillId="0" borderId="6" xfId="4" applyFont="1" applyBorder="1"/>
    <xf numFmtId="0" fontId="5" fillId="2" borderId="10" xfId="3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horizontal="center" vertical="center" wrapText="1"/>
      <protection locked="0"/>
    </xf>
    <xf numFmtId="0" fontId="15" fillId="10" borderId="10" xfId="3" applyFont="1" applyFill="1" applyBorder="1" applyAlignment="1" applyProtection="1">
      <alignment horizontal="center" vertical="center" wrapText="1"/>
      <protection locked="0"/>
    </xf>
    <xf numFmtId="0" fontId="15" fillId="10" borderId="9" xfId="3" applyFont="1" applyFill="1" applyBorder="1" applyAlignment="1" applyProtection="1">
      <alignment vertical="center" wrapText="1"/>
      <protection locked="0"/>
    </xf>
    <xf numFmtId="0" fontId="15" fillId="10" borderId="79" xfId="3" applyFont="1" applyFill="1" applyBorder="1" applyAlignment="1" applyProtection="1">
      <alignment horizontal="center" vertical="center" wrapText="1"/>
      <protection locked="0"/>
    </xf>
    <xf numFmtId="14" fontId="5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 applyProtection="1">
      <alignment vertical="center" wrapText="1"/>
      <protection locked="0"/>
    </xf>
    <xf numFmtId="0" fontId="5" fillId="2" borderId="79" xfId="3" applyFont="1" applyFill="1" applyBorder="1" applyAlignment="1" applyProtection="1">
      <alignment horizontal="center" vertical="center" wrapText="1"/>
      <protection locked="0"/>
    </xf>
    <xf numFmtId="14" fontId="5" fillId="2" borderId="79" xfId="3" applyNumberFormat="1" applyFont="1" applyFill="1" applyBorder="1" applyAlignment="1" applyProtection="1">
      <alignment horizontal="center" vertical="center" wrapText="1"/>
      <protection locked="0"/>
    </xf>
    <xf numFmtId="0" fontId="21" fillId="13" borderId="103" xfId="0" applyFont="1" applyFill="1" applyBorder="1" applyAlignment="1" applyProtection="1">
      <alignment vertical="center" wrapText="1"/>
      <protection locked="0"/>
    </xf>
    <xf numFmtId="0" fontId="5" fillId="12" borderId="19" xfId="0" applyFont="1" applyFill="1" applyBorder="1" applyAlignment="1" applyProtection="1">
      <alignment vertical="center"/>
      <protection locked="0"/>
    </xf>
    <xf numFmtId="0" fontId="33" fillId="0" borderId="52" xfId="0" applyFont="1" applyBorder="1" applyAlignment="1" applyProtection="1">
      <alignment horizontal="left" vertical="top" wrapText="1"/>
      <protection locked="0"/>
    </xf>
    <xf numFmtId="0" fontId="33" fillId="0" borderId="6" xfId="0" applyFont="1" applyBorder="1" applyAlignment="1" applyProtection="1">
      <alignment horizontal="left" vertical="top" wrapText="1"/>
      <protection locked="0"/>
    </xf>
    <xf numFmtId="0" fontId="22" fillId="0" borderId="52" xfId="0" applyFont="1" applyBorder="1" applyAlignment="1" applyProtection="1">
      <alignment vertical="center" wrapText="1"/>
      <protection locked="0"/>
    </xf>
    <xf numFmtId="0" fontId="22" fillId="0" borderId="6" xfId="0" applyFont="1" applyBorder="1" applyAlignment="1" applyProtection="1">
      <alignment vertical="center" wrapText="1"/>
      <protection locked="0"/>
    </xf>
    <xf numFmtId="0" fontId="22" fillId="0" borderId="35" xfId="0" applyFont="1" applyBorder="1" applyAlignment="1" applyProtection="1">
      <alignment vertical="center" wrapText="1"/>
      <protection locked="0"/>
    </xf>
    <xf numFmtId="0" fontId="22" fillId="0" borderId="42" xfId="0" applyFont="1" applyBorder="1" applyAlignment="1" applyProtection="1">
      <alignment vertical="center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33" fillId="0" borderId="49" xfId="0" applyFont="1" applyBorder="1" applyAlignment="1" applyProtection="1">
      <alignment horizontal="left" vertical="top" wrapText="1"/>
      <protection locked="0"/>
    </xf>
    <xf numFmtId="0" fontId="22" fillId="0" borderId="33" xfId="0" applyFont="1" applyBorder="1" applyAlignment="1" applyProtection="1">
      <alignment vertical="center" wrapText="1"/>
      <protection locked="0"/>
    </xf>
    <xf numFmtId="0" fontId="22" fillId="0" borderId="49" xfId="0" applyFont="1" applyBorder="1" applyAlignment="1" applyProtection="1">
      <alignment vertical="center" wrapText="1"/>
      <protection locked="0"/>
    </xf>
    <xf numFmtId="0" fontId="33" fillId="0" borderId="33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65" xfId="0" applyFont="1" applyBorder="1" applyAlignment="1" applyProtection="1">
      <alignment vertical="center" wrapText="1"/>
      <protection locked="0"/>
    </xf>
    <xf numFmtId="0" fontId="33" fillId="0" borderId="33" xfId="0" applyFont="1" applyBorder="1" applyAlignment="1" applyProtection="1">
      <alignment vertical="top" wrapText="1"/>
      <protection locked="0"/>
    </xf>
    <xf numFmtId="0" fontId="33" fillId="3" borderId="33" xfId="0" applyFont="1" applyFill="1" applyBorder="1" applyAlignment="1" applyProtection="1">
      <alignment horizontal="left" vertical="top" wrapText="1"/>
      <protection locked="0"/>
    </xf>
    <xf numFmtId="0" fontId="33" fillId="3" borderId="49" xfId="0" applyFont="1" applyFill="1" applyBorder="1" applyAlignment="1" applyProtection="1">
      <alignment horizontal="left" vertical="top" wrapText="1"/>
      <protection locked="0"/>
    </xf>
    <xf numFmtId="0" fontId="29" fillId="3" borderId="0" xfId="4" applyFont="1" applyFill="1" applyAlignment="1">
      <alignment vertical="center"/>
    </xf>
    <xf numFmtId="0" fontId="26" fillId="0" borderId="86" xfId="4" applyFont="1" applyBorder="1" applyAlignment="1">
      <alignment horizontal="center" vertical="center" wrapText="1"/>
    </xf>
    <xf numFmtId="0" fontId="26" fillId="0" borderId="1" xfId="4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/>
    </xf>
    <xf numFmtId="9" fontId="26" fillId="0" borderId="1" xfId="4" applyNumberFormat="1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/>
    </xf>
    <xf numFmtId="0" fontId="28" fillId="0" borderId="3" xfId="4" applyFont="1" applyBorder="1" applyAlignment="1">
      <alignment horizontal="center" vertical="center"/>
    </xf>
    <xf numFmtId="0" fontId="28" fillId="0" borderId="89" xfId="4" applyFont="1" applyBorder="1" applyAlignment="1">
      <alignment horizontal="center" vertical="center"/>
    </xf>
    <xf numFmtId="0" fontId="28" fillId="0" borderId="5" xfId="4" applyFont="1" applyBorder="1" applyAlignment="1">
      <alignment horizontal="center" vertical="center"/>
    </xf>
    <xf numFmtId="0" fontId="28" fillId="0" borderId="1" xfId="4" applyFont="1" applyBorder="1" applyAlignment="1">
      <alignment horizontal="center" vertical="center" wrapText="1"/>
    </xf>
    <xf numFmtId="0" fontId="5" fillId="8" borderId="103" xfId="0" applyFont="1" applyFill="1" applyBorder="1" applyAlignment="1" applyProtection="1">
      <alignment horizontal="center" vertical="center"/>
      <protection locked="0"/>
    </xf>
    <xf numFmtId="0" fontId="5" fillId="8" borderId="104" xfId="0" applyFont="1" applyFill="1" applyBorder="1" applyAlignment="1" applyProtection="1">
      <alignment horizontal="center" vertical="center"/>
      <protection locked="0"/>
    </xf>
    <xf numFmtId="0" fontId="5" fillId="8" borderId="105" xfId="0" applyFont="1" applyFill="1" applyBorder="1" applyAlignment="1" applyProtection="1">
      <alignment horizontal="center" vertical="center"/>
      <protection locked="0"/>
    </xf>
    <xf numFmtId="0" fontId="5" fillId="8" borderId="106" xfId="0" applyFont="1" applyFill="1" applyBorder="1" applyAlignment="1" applyProtection="1">
      <alignment horizontal="center" vertical="center"/>
      <protection locked="0"/>
    </xf>
    <xf numFmtId="14" fontId="5" fillId="8" borderId="103" xfId="0" applyNumberFormat="1" applyFont="1" applyFill="1" applyBorder="1" applyAlignment="1" applyProtection="1">
      <alignment horizontal="center" vertical="center"/>
      <protection locked="0"/>
    </xf>
    <xf numFmtId="0" fontId="10" fillId="10" borderId="103" xfId="3" applyFont="1" applyFill="1" applyBorder="1" applyAlignment="1" applyProtection="1">
      <alignment horizontal="center" vertical="center" wrapText="1"/>
      <protection locked="0"/>
    </xf>
    <xf numFmtId="0" fontId="15" fillId="10" borderId="79" xfId="3" applyFont="1" applyFill="1" applyBorder="1" applyAlignment="1" applyProtection="1">
      <alignment horizontal="center" vertical="center" wrapText="1"/>
      <protection locked="0"/>
    </xf>
    <xf numFmtId="0" fontId="5" fillId="2" borderId="79" xfId="3" applyFont="1" applyFill="1" applyBorder="1" applyAlignment="1" applyProtection="1">
      <alignment horizontal="center"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9" fontId="20" fillId="13" borderId="103" xfId="0" applyNumberFormat="1" applyFont="1" applyFill="1" applyBorder="1" applyAlignment="1" applyProtection="1">
      <alignment horizontal="center" vertical="center" wrapText="1"/>
      <protection locked="0"/>
    </xf>
    <xf numFmtId="9" fontId="17" fillId="12" borderId="50" xfId="0" applyNumberFormat="1" applyFont="1" applyFill="1" applyBorder="1" applyAlignment="1" applyProtection="1">
      <alignment horizontal="center" vertical="center" wrapText="1"/>
      <protection locked="0"/>
    </xf>
    <xf numFmtId="9" fontId="17" fillId="12" borderId="51" xfId="0" applyNumberFormat="1" applyFont="1" applyFill="1" applyBorder="1" applyAlignment="1" applyProtection="1">
      <alignment horizontal="center" vertical="center" wrapText="1"/>
      <protection locked="0"/>
    </xf>
    <xf numFmtId="9" fontId="17" fillId="12" borderId="58" xfId="0" applyNumberFormat="1" applyFont="1" applyFill="1" applyBorder="1" applyAlignment="1" applyProtection="1">
      <alignment horizontal="center" vertical="center" wrapText="1"/>
      <protection locked="0"/>
    </xf>
    <xf numFmtId="0" fontId="22" fillId="12" borderId="63" xfId="0" applyFont="1" applyFill="1" applyBorder="1" applyAlignment="1" applyProtection="1">
      <alignment horizontal="center" vertical="center" wrapText="1"/>
      <protection locked="0"/>
    </xf>
    <xf numFmtId="0" fontId="22" fillId="12" borderId="1" xfId="0" applyFont="1" applyFill="1" applyBorder="1" applyAlignment="1" applyProtection="1">
      <alignment horizontal="center" vertical="center" wrapText="1"/>
      <protection locked="0"/>
    </xf>
    <xf numFmtId="0" fontId="22" fillId="12" borderId="64" xfId="0" applyFont="1" applyFill="1" applyBorder="1" applyAlignment="1" applyProtection="1">
      <alignment horizontal="center" vertical="center" wrapText="1"/>
      <protection locked="0"/>
    </xf>
    <xf numFmtId="0" fontId="22" fillId="12" borderId="65" xfId="0" applyFont="1" applyFill="1" applyBorder="1" applyAlignment="1" applyProtection="1">
      <alignment horizontal="center" vertical="center" wrapText="1"/>
      <protection locked="0"/>
    </xf>
    <xf numFmtId="9" fontId="17" fillId="3" borderId="34" xfId="2" applyFont="1" applyFill="1" applyBorder="1" applyAlignment="1" applyProtection="1">
      <alignment horizontal="center" vertical="center" wrapText="1"/>
      <protection locked="0"/>
    </xf>
    <xf numFmtId="9" fontId="17" fillId="3" borderId="35" xfId="2" applyFont="1" applyFill="1" applyBorder="1" applyAlignment="1" applyProtection="1">
      <alignment horizontal="center" vertical="center" wrapText="1"/>
      <protection locked="0"/>
    </xf>
    <xf numFmtId="9" fontId="17" fillId="3" borderId="36" xfId="2" applyFont="1" applyFill="1" applyBorder="1" applyAlignment="1" applyProtection="1">
      <alignment horizontal="center" vertical="center" wrapText="1"/>
      <protection locked="0"/>
    </xf>
    <xf numFmtId="165" fontId="18" fillId="3" borderId="39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1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3" xfId="2" applyNumberFormat="1" applyFont="1" applyFill="1" applyBorder="1" applyAlignment="1" applyProtection="1">
      <alignment horizontal="center" vertical="center" wrapText="1"/>
      <protection locked="0"/>
    </xf>
    <xf numFmtId="0" fontId="33" fillId="0" borderId="62" xfId="0" applyFont="1" applyBorder="1" applyAlignment="1" applyProtection="1">
      <alignment horizontal="left" vertical="top" wrapText="1"/>
      <protection locked="0"/>
    </xf>
    <xf numFmtId="0" fontId="33" fillId="0" borderId="33" xfId="0" applyFont="1" applyBorder="1" applyAlignment="1" applyProtection="1">
      <alignment horizontal="left" vertical="top" wrapText="1"/>
      <protection locked="0"/>
    </xf>
    <xf numFmtId="0" fontId="13" fillId="3" borderId="68" xfId="0" applyFont="1" applyFill="1" applyBorder="1" applyAlignment="1" applyProtection="1">
      <alignment horizontal="center" vertical="center" wrapText="1"/>
      <protection locked="0"/>
    </xf>
    <xf numFmtId="0" fontId="13" fillId="3" borderId="69" xfId="0" applyFont="1" applyFill="1" applyBorder="1" applyAlignment="1" applyProtection="1">
      <alignment horizontal="center" vertical="center" wrapText="1"/>
      <protection locked="0"/>
    </xf>
    <xf numFmtId="0" fontId="13" fillId="3" borderId="70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66" xfId="0" applyFont="1" applyFill="1" applyBorder="1" applyAlignment="1" applyProtection="1">
      <alignment horizontal="center" vertical="center" wrapText="1"/>
      <protection locked="0"/>
    </xf>
    <xf numFmtId="0" fontId="13" fillId="3" borderId="47" xfId="0" applyFont="1" applyFill="1" applyBorder="1" applyAlignment="1" applyProtection="1">
      <alignment horizontal="center" vertical="center" wrapText="1"/>
      <protection locked="0"/>
    </xf>
    <xf numFmtId="0" fontId="13" fillId="3" borderId="60" xfId="0" applyFont="1" applyFill="1" applyBorder="1" applyAlignment="1" applyProtection="1">
      <alignment horizontal="center" vertical="center" wrapText="1"/>
      <protection locked="0"/>
    </xf>
    <xf numFmtId="14" fontId="13" fillId="3" borderId="79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79" xfId="0" applyFont="1" applyFill="1" applyBorder="1" applyAlignment="1" applyProtection="1">
      <alignment horizontal="center" vertical="center" wrapText="1"/>
      <protection locked="0"/>
    </xf>
    <xf numFmtId="0" fontId="8" fillId="3" borderId="39" xfId="0" applyFont="1" applyFill="1" applyBorder="1" applyAlignment="1" applyProtection="1">
      <alignment horizontal="center" vertical="center" wrapText="1"/>
      <protection locked="0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43" xfId="0" applyFont="1" applyFill="1" applyBorder="1" applyAlignment="1" applyProtection="1">
      <alignment horizontal="center" vertical="center" wrapText="1"/>
      <protection locked="0"/>
    </xf>
    <xf numFmtId="0" fontId="22" fillId="0" borderId="6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64" xfId="0" applyFont="1" applyBorder="1" applyAlignment="1" applyProtection="1">
      <alignment horizontal="center" vertical="center" wrapText="1"/>
      <protection locked="0"/>
    </xf>
    <xf numFmtId="0" fontId="22" fillId="0" borderId="65" xfId="0" applyFont="1" applyBorder="1" applyAlignment="1" applyProtection="1">
      <alignment horizontal="center" vertical="center" wrapText="1"/>
      <protection locked="0"/>
    </xf>
    <xf numFmtId="0" fontId="22" fillId="0" borderId="62" xfId="0" applyFont="1" applyBorder="1" applyAlignment="1" applyProtection="1">
      <alignment horizontal="center" vertical="center" wrapText="1"/>
      <protection locked="0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11" fillId="11" borderId="17" xfId="0" applyFont="1" applyFill="1" applyBorder="1" applyAlignment="1" applyProtection="1">
      <alignment horizontal="center" vertical="center" wrapText="1"/>
      <protection locked="0"/>
    </xf>
    <xf numFmtId="0" fontId="11" fillId="11" borderId="18" xfId="0" applyFont="1" applyFill="1" applyBorder="1" applyAlignment="1" applyProtection="1">
      <alignment horizontal="center" vertical="center" wrapText="1"/>
      <protection locked="0"/>
    </xf>
    <xf numFmtId="0" fontId="11" fillId="11" borderId="15" xfId="0" applyFont="1" applyFill="1" applyBorder="1" applyAlignment="1" applyProtection="1">
      <alignment horizontal="center" vertical="center" wrapText="1"/>
      <protection locked="0"/>
    </xf>
    <xf numFmtId="0" fontId="11" fillId="11" borderId="16" xfId="0" applyFont="1" applyFill="1" applyBorder="1" applyAlignment="1" applyProtection="1">
      <alignment horizontal="center" vertical="center" wrapText="1"/>
      <protection locked="0"/>
    </xf>
    <xf numFmtId="0" fontId="11" fillId="11" borderId="37" xfId="0" applyFont="1" applyFill="1" applyBorder="1" applyAlignment="1" applyProtection="1">
      <alignment horizontal="center" vertical="center" wrapText="1"/>
      <protection locked="0"/>
    </xf>
    <xf numFmtId="0" fontId="11" fillId="11" borderId="68" xfId="0" applyFont="1" applyFill="1" applyBorder="1" applyAlignment="1" applyProtection="1">
      <alignment horizontal="center" vertical="center" wrapText="1"/>
      <protection locked="0"/>
    </xf>
    <xf numFmtId="0" fontId="11" fillId="11" borderId="69" xfId="0" applyFont="1" applyFill="1" applyBorder="1" applyAlignment="1" applyProtection="1">
      <alignment horizontal="center" vertical="center" wrapText="1"/>
      <protection locked="0"/>
    </xf>
    <xf numFmtId="0" fontId="11" fillId="11" borderId="70" xfId="0" applyFont="1" applyFill="1" applyBorder="1" applyAlignment="1" applyProtection="1">
      <alignment horizontal="center" vertical="center" wrapText="1"/>
      <protection locked="0"/>
    </xf>
    <xf numFmtId="14" fontId="17" fillId="3" borderId="34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5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6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68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69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70" xfId="0" applyNumberFormat="1" applyFont="1" applyFill="1" applyBorder="1" applyAlignment="1" applyProtection="1">
      <alignment horizontal="center" vertical="center" wrapText="1"/>
      <protection locked="0"/>
    </xf>
    <xf numFmtId="0" fontId="19" fillId="9" borderId="0" xfId="0" applyFont="1" applyFill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11" fillId="14" borderId="75" xfId="0" applyFont="1" applyFill="1" applyBorder="1" applyAlignment="1" applyProtection="1">
      <alignment horizontal="center" vertical="center" wrapText="1"/>
      <protection locked="0"/>
    </xf>
    <xf numFmtId="0" fontId="11" fillId="14" borderId="67" xfId="0" applyFont="1" applyFill="1" applyBorder="1" applyAlignment="1" applyProtection="1">
      <alignment horizontal="center" vertical="center" wrapText="1"/>
      <protection locked="0"/>
    </xf>
    <xf numFmtId="0" fontId="11" fillId="11" borderId="72" xfId="0" applyFont="1" applyFill="1" applyBorder="1" applyAlignment="1" applyProtection="1">
      <alignment horizontal="center" vertical="center" wrapText="1"/>
      <protection locked="0"/>
    </xf>
    <xf numFmtId="0" fontId="11" fillId="11" borderId="38" xfId="0" applyFont="1" applyFill="1" applyBorder="1" applyAlignment="1" applyProtection="1">
      <alignment horizontal="center" vertical="center" wrapText="1"/>
      <protection locked="0"/>
    </xf>
    <xf numFmtId="0" fontId="17" fillId="3" borderId="45" xfId="0" applyFont="1" applyFill="1" applyBorder="1" applyAlignment="1" applyProtection="1">
      <alignment horizontal="center" vertical="center" wrapText="1"/>
      <protection locked="0"/>
    </xf>
    <xf numFmtId="0" fontId="17" fillId="3" borderId="32" xfId="0" applyFont="1" applyFill="1" applyBorder="1" applyAlignment="1" applyProtection="1">
      <alignment horizontal="center" vertical="center" wrapText="1"/>
      <protection locked="0"/>
    </xf>
    <xf numFmtId="0" fontId="17" fillId="3" borderId="47" xfId="0" applyFont="1" applyFill="1" applyBorder="1" applyAlignment="1" applyProtection="1">
      <alignment horizontal="center" vertical="center" wrapText="1"/>
      <protection locked="0"/>
    </xf>
    <xf numFmtId="0" fontId="17" fillId="3" borderId="68" xfId="0" applyFont="1" applyFill="1" applyBorder="1" applyAlignment="1" applyProtection="1">
      <alignment horizontal="center" vertical="center" wrapText="1"/>
      <protection locked="0"/>
    </xf>
    <xf numFmtId="0" fontId="17" fillId="3" borderId="69" xfId="0" applyFont="1" applyFill="1" applyBorder="1" applyAlignment="1" applyProtection="1">
      <alignment horizontal="center" vertical="center" wrapText="1"/>
      <protection locked="0"/>
    </xf>
    <xf numFmtId="0" fontId="17" fillId="3" borderId="70" xfId="0" applyFont="1" applyFill="1" applyBorder="1" applyAlignment="1" applyProtection="1">
      <alignment horizontal="center" vertical="center" wrapText="1"/>
      <protection locked="0"/>
    </xf>
    <xf numFmtId="9" fontId="13" fillId="3" borderId="68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16" fillId="3" borderId="22" xfId="0" applyFont="1" applyFill="1" applyBorder="1" applyAlignment="1" applyProtection="1">
      <alignment horizontal="center" vertical="center" wrapText="1"/>
      <protection locked="0"/>
    </xf>
    <xf numFmtId="0" fontId="16" fillId="3" borderId="97" xfId="0" applyFont="1" applyFill="1" applyBorder="1" applyAlignment="1" applyProtection="1">
      <alignment horizontal="center" vertical="center" wrapText="1"/>
      <protection locked="0"/>
    </xf>
    <xf numFmtId="0" fontId="16" fillId="3" borderId="98" xfId="0" applyFont="1" applyFill="1" applyBorder="1" applyAlignment="1" applyProtection="1">
      <alignment horizontal="center" vertical="center" wrapText="1"/>
      <protection locked="0"/>
    </xf>
    <xf numFmtId="0" fontId="16" fillId="3" borderId="99" xfId="0" applyFont="1" applyFill="1" applyBorder="1" applyAlignment="1" applyProtection="1">
      <alignment horizontal="center" vertical="center" wrapText="1"/>
      <protection locked="0"/>
    </xf>
    <xf numFmtId="0" fontId="8" fillId="3" borderId="79" xfId="0" applyFont="1" applyFill="1" applyBorder="1" applyAlignment="1" applyProtection="1">
      <alignment horizontal="center" vertical="center" wrapText="1"/>
      <protection locked="0"/>
    </xf>
    <xf numFmtId="14" fontId="17" fillId="3" borderId="50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51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58" xfId="0" applyNumberFormat="1" applyFont="1" applyFill="1" applyBorder="1" applyAlignment="1" applyProtection="1">
      <alignment horizontal="center" vertical="center" wrapText="1"/>
      <protection locked="0"/>
    </xf>
    <xf numFmtId="9" fontId="17" fillId="3" borderId="80" xfId="2" applyFont="1" applyFill="1" applyBorder="1" applyAlignment="1" applyProtection="1">
      <alignment horizontal="center" vertical="center" wrapText="1"/>
      <protection locked="0"/>
    </xf>
    <xf numFmtId="9" fontId="17" fillId="3" borderId="81" xfId="2" applyFont="1" applyFill="1" applyBorder="1" applyAlignment="1" applyProtection="1">
      <alignment horizontal="center" vertical="center" wrapText="1"/>
      <protection locked="0"/>
    </xf>
    <xf numFmtId="9" fontId="17" fillId="3" borderId="82" xfId="2" applyFont="1" applyFill="1" applyBorder="1" applyAlignment="1" applyProtection="1">
      <alignment horizontal="center" vertical="center" wrapText="1"/>
      <protection locked="0"/>
    </xf>
    <xf numFmtId="14" fontId="17" fillId="3" borderId="80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81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82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0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2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4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3" applyFont="1" applyFill="1" applyAlignment="1" applyProtection="1">
      <alignment horizontal="left" vertical="center" wrapText="1"/>
      <protection locked="0"/>
    </xf>
    <xf numFmtId="0" fontId="5" fillId="2" borderId="8" xfId="3" applyFont="1" applyFill="1" applyBorder="1" applyAlignment="1" applyProtection="1">
      <alignment horizontal="center" vertical="center" wrapText="1"/>
      <protection locked="0"/>
    </xf>
    <xf numFmtId="9" fontId="17" fillId="3" borderId="79" xfId="2" applyFont="1" applyFill="1" applyBorder="1" applyAlignment="1" applyProtection="1">
      <alignment horizontal="center" vertical="center" wrapText="1"/>
      <protection locked="0"/>
    </xf>
    <xf numFmtId="164" fontId="11" fillId="11" borderId="9" xfId="1" applyFont="1" applyFill="1" applyBorder="1" applyAlignment="1" applyProtection="1">
      <alignment horizontal="center" vertical="center" wrapText="1"/>
      <protection locked="0"/>
    </xf>
    <xf numFmtId="164" fontId="11" fillId="11" borderId="10" xfId="1" applyFont="1" applyFill="1" applyBorder="1" applyAlignment="1" applyProtection="1">
      <alignment horizontal="center" vertical="center" wrapText="1"/>
      <protection locked="0"/>
    </xf>
    <xf numFmtId="9" fontId="11" fillId="11" borderId="10" xfId="1" applyNumberFormat="1" applyFont="1" applyFill="1" applyBorder="1" applyAlignment="1" applyProtection="1">
      <alignment horizontal="center" vertical="center" wrapText="1"/>
      <protection locked="0"/>
    </xf>
    <xf numFmtId="9" fontId="11" fillId="11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3" applyFont="1" applyFill="1" applyBorder="1" applyAlignment="1" applyProtection="1">
      <alignment horizontal="center" vertical="center" wrapText="1"/>
      <protection locked="0"/>
    </xf>
    <xf numFmtId="0" fontId="11" fillId="3" borderId="68" xfId="0" applyFont="1" applyFill="1" applyBorder="1" applyAlignment="1" applyProtection="1">
      <alignment horizontal="center" vertical="center" wrapText="1"/>
      <protection locked="0"/>
    </xf>
    <xf numFmtId="0" fontId="11" fillId="3" borderId="69" xfId="0" applyFont="1" applyFill="1" applyBorder="1" applyAlignment="1" applyProtection="1">
      <alignment horizontal="center" vertical="center" wrapText="1"/>
      <protection locked="0"/>
    </xf>
    <xf numFmtId="0" fontId="11" fillId="3" borderId="70" xfId="0" applyFont="1" applyFill="1" applyBorder="1" applyAlignment="1" applyProtection="1">
      <alignment horizontal="center" vertical="center" wrapText="1"/>
      <protection locked="0"/>
    </xf>
    <xf numFmtId="9" fontId="17" fillId="3" borderId="40" xfId="2" applyFont="1" applyFill="1" applyBorder="1" applyAlignment="1" applyProtection="1">
      <alignment horizontal="center" vertical="center" wrapText="1"/>
      <protection locked="0"/>
    </xf>
    <xf numFmtId="9" fontId="17" fillId="3" borderId="42" xfId="2" applyFont="1" applyFill="1" applyBorder="1" applyAlignment="1" applyProtection="1">
      <alignment horizontal="center" vertical="center" wrapText="1"/>
      <protection locked="0"/>
    </xf>
    <xf numFmtId="9" fontId="17" fillId="3" borderId="44" xfId="2" applyFont="1" applyFill="1" applyBorder="1" applyAlignment="1" applyProtection="1">
      <alignment horizontal="center" vertical="center" wrapText="1"/>
      <protection locked="0"/>
    </xf>
    <xf numFmtId="0" fontId="11" fillId="11" borderId="45" xfId="0" applyFont="1" applyFill="1" applyBorder="1" applyAlignment="1" applyProtection="1">
      <alignment horizontal="center" vertical="center" wrapText="1"/>
      <protection locked="0"/>
    </xf>
    <xf numFmtId="0" fontId="11" fillId="11" borderId="59" xfId="0" applyFont="1" applyFill="1" applyBorder="1" applyAlignment="1" applyProtection="1">
      <alignment horizontal="center" vertical="center" wrapText="1"/>
      <protection locked="0"/>
    </xf>
    <xf numFmtId="0" fontId="11" fillId="11" borderId="32" xfId="0" applyFont="1" applyFill="1" applyBorder="1" applyAlignment="1" applyProtection="1">
      <alignment horizontal="center" vertical="center" wrapText="1"/>
      <protection locked="0"/>
    </xf>
    <xf numFmtId="0" fontId="11" fillId="11" borderId="66" xfId="0" applyFont="1" applyFill="1" applyBorder="1" applyAlignment="1" applyProtection="1">
      <alignment horizontal="center" vertical="center" wrapText="1"/>
      <protection locked="0"/>
    </xf>
    <xf numFmtId="0" fontId="11" fillId="11" borderId="47" xfId="0" applyFont="1" applyFill="1" applyBorder="1" applyAlignment="1" applyProtection="1">
      <alignment horizontal="center" vertical="center" wrapText="1"/>
      <protection locked="0"/>
    </xf>
    <xf numFmtId="0" fontId="11" fillId="11" borderId="60" xfId="0" applyFont="1" applyFill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 applyProtection="1">
      <alignment horizontal="center" vertical="center" wrapText="1"/>
      <protection locked="0"/>
    </xf>
    <xf numFmtId="0" fontId="11" fillId="11" borderId="73" xfId="0" applyFont="1" applyFill="1" applyBorder="1" applyAlignment="1" applyProtection="1">
      <alignment horizontal="center" vertical="center" wrapText="1"/>
      <protection locked="0"/>
    </xf>
    <xf numFmtId="0" fontId="11" fillId="11" borderId="74" xfId="0" applyFont="1" applyFill="1" applyBorder="1" applyAlignment="1" applyProtection="1">
      <alignment horizontal="center" vertical="center" textRotation="90" wrapText="1"/>
      <protection locked="0"/>
    </xf>
    <xf numFmtId="0" fontId="11" fillId="11" borderId="17" xfId="0" applyFont="1" applyFill="1" applyBorder="1" applyAlignment="1" applyProtection="1">
      <alignment horizontal="center" vertical="center" textRotation="90" wrapText="1"/>
      <protection locked="0"/>
    </xf>
    <xf numFmtId="0" fontId="11" fillId="11" borderId="37" xfId="0" applyFont="1" applyFill="1" applyBorder="1" applyAlignment="1" applyProtection="1">
      <alignment horizontal="center" vertical="center" textRotation="90" wrapText="1"/>
      <protection locked="0"/>
    </xf>
    <xf numFmtId="165" fontId="18" fillId="3" borderId="40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2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4" xfId="2" applyNumberFormat="1" applyFont="1" applyFill="1" applyBorder="1" applyAlignment="1" applyProtection="1">
      <alignment horizontal="center" vertical="center" wrapText="1"/>
      <protection locked="0"/>
    </xf>
    <xf numFmtId="0" fontId="14" fillId="9" borderId="0" xfId="0" applyFont="1" applyFill="1" applyAlignment="1" applyProtection="1">
      <alignment horizontal="center" vertical="center" wrapText="1"/>
      <protection locked="0"/>
    </xf>
    <xf numFmtId="0" fontId="11" fillId="11" borderId="21" xfId="0" applyFont="1" applyFill="1" applyBorder="1" applyAlignment="1" applyProtection="1">
      <alignment horizontal="center" vertical="center" wrapText="1"/>
      <protection locked="0"/>
    </xf>
    <xf numFmtId="0" fontId="17" fillId="0" borderId="68" xfId="0" applyFont="1" applyBorder="1" applyAlignment="1" applyProtection="1">
      <alignment horizontal="left" vertical="center" wrapText="1"/>
      <protection locked="0"/>
    </xf>
    <xf numFmtId="0" fontId="17" fillId="0" borderId="69" xfId="0" applyFont="1" applyBorder="1" applyAlignment="1" applyProtection="1">
      <alignment horizontal="left" vertical="center" wrapText="1"/>
      <protection locked="0"/>
    </xf>
    <xf numFmtId="0" fontId="17" fillId="0" borderId="70" xfId="0" applyFont="1" applyBorder="1" applyAlignment="1" applyProtection="1">
      <alignment horizontal="left" vertical="center" wrapText="1"/>
      <protection locked="0"/>
    </xf>
    <xf numFmtId="0" fontId="17" fillId="0" borderId="68" xfId="0" applyFont="1" applyBorder="1" applyAlignment="1" applyProtection="1">
      <alignment horizontal="center" vertical="center" wrapText="1"/>
      <protection locked="0"/>
    </xf>
    <xf numFmtId="0" fontId="17" fillId="0" borderId="69" xfId="0" applyFont="1" applyBorder="1" applyAlignment="1" applyProtection="1">
      <alignment horizontal="center" vertical="center" wrapText="1"/>
      <protection locked="0"/>
    </xf>
    <xf numFmtId="0" fontId="17" fillId="0" borderId="70" xfId="0" applyFont="1" applyBorder="1" applyAlignment="1" applyProtection="1">
      <alignment horizontal="center" vertical="center" wrapText="1"/>
      <protection locked="0"/>
    </xf>
    <xf numFmtId="0" fontId="11" fillId="14" borderId="68" xfId="0" applyFont="1" applyFill="1" applyBorder="1" applyAlignment="1" applyProtection="1">
      <alignment horizontal="center" vertical="center" wrapText="1"/>
      <protection locked="0"/>
    </xf>
    <xf numFmtId="0" fontId="11" fillId="14" borderId="70" xfId="0" applyFont="1" applyFill="1" applyBorder="1" applyAlignment="1" applyProtection="1">
      <alignment horizontal="center" vertical="center" wrapText="1"/>
      <protection locked="0"/>
    </xf>
    <xf numFmtId="0" fontId="11" fillId="14" borderId="69" xfId="0" applyFont="1" applyFill="1" applyBorder="1" applyAlignment="1" applyProtection="1">
      <alignment horizontal="center" vertical="center" wrapText="1"/>
      <protection locked="0"/>
    </xf>
    <xf numFmtId="165" fontId="18" fillId="3" borderId="34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5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6" xfId="2" applyNumberFormat="1" applyFont="1" applyFill="1" applyBorder="1" applyAlignment="1" applyProtection="1">
      <alignment horizontal="center" vertical="center" wrapText="1"/>
      <protection locked="0"/>
    </xf>
    <xf numFmtId="0" fontId="11" fillId="14" borderId="77" xfId="0" applyFont="1" applyFill="1" applyBorder="1" applyAlignment="1" applyProtection="1">
      <alignment horizontal="center" vertical="center" wrapText="1"/>
      <protection locked="0"/>
    </xf>
    <xf numFmtId="0" fontId="11" fillId="14" borderId="78" xfId="0" applyFont="1" applyFill="1" applyBorder="1" applyAlignment="1" applyProtection="1">
      <alignment horizontal="center" vertical="center" wrapText="1"/>
      <protection locked="0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9" fontId="10" fillId="3" borderId="31" xfId="2" applyFont="1" applyFill="1" applyBorder="1" applyAlignment="1" applyProtection="1">
      <alignment horizontal="center" vertical="center" wrapText="1"/>
      <protection locked="0"/>
    </xf>
    <xf numFmtId="14" fontId="8" fillId="0" borderId="12" xfId="0" applyNumberFormat="1" applyFont="1" applyBorder="1" applyAlignment="1" applyProtection="1">
      <alignment horizontal="center" vertical="center" wrapText="1"/>
      <protection locked="0"/>
    </xf>
    <xf numFmtId="14" fontId="8" fillId="0" borderId="17" xfId="0" applyNumberFormat="1" applyFont="1" applyBorder="1" applyAlignment="1" applyProtection="1">
      <alignment horizontal="center" vertical="center" wrapText="1"/>
      <protection locked="0"/>
    </xf>
    <xf numFmtId="14" fontId="8" fillId="0" borderId="15" xfId="0" applyNumberFormat="1" applyFont="1" applyBorder="1" applyAlignment="1" applyProtection="1">
      <alignment horizontal="center" vertical="center" wrapText="1"/>
      <protection locked="0"/>
    </xf>
    <xf numFmtId="165" fontId="13" fillId="3" borderId="68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69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70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34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35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36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14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68" xfId="0" applyFont="1" applyFill="1" applyBorder="1" applyAlignment="1" applyProtection="1">
      <alignment horizontal="center" vertical="center" wrapText="1"/>
      <protection locked="0"/>
    </xf>
    <xf numFmtId="0" fontId="8" fillId="3" borderId="69" xfId="0" applyFont="1" applyFill="1" applyBorder="1" applyAlignment="1" applyProtection="1">
      <alignment horizontal="center" vertical="center" wrapText="1"/>
      <protection locked="0"/>
    </xf>
    <xf numFmtId="0" fontId="8" fillId="3" borderId="70" xfId="0" applyFont="1" applyFill="1" applyBorder="1" applyAlignment="1" applyProtection="1">
      <alignment horizontal="center" vertical="center" wrapText="1"/>
      <protection locked="0"/>
    </xf>
    <xf numFmtId="165" fontId="13" fillId="3" borderId="80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81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82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14" fontId="8" fillId="0" borderId="9" xfId="0" applyNumberFormat="1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14" fontId="8" fillId="3" borderId="83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84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85" xfId="0" applyNumberFormat="1" applyFont="1" applyFill="1" applyBorder="1" applyAlignment="1" applyProtection="1">
      <alignment horizontal="center" vertical="center" wrapText="1"/>
      <protection locked="0"/>
    </xf>
    <xf numFmtId="9" fontId="17" fillId="0" borderId="79" xfId="2" applyFont="1" applyFill="1" applyBorder="1" applyAlignment="1" applyProtection="1">
      <alignment horizontal="center" vertical="center" wrapText="1"/>
      <protection locked="0"/>
    </xf>
    <xf numFmtId="0" fontId="15" fillId="15" borderId="45" xfId="0" applyFont="1" applyFill="1" applyBorder="1" applyAlignment="1" applyProtection="1">
      <alignment horizontal="center" vertical="center" wrapText="1"/>
      <protection locked="0"/>
    </xf>
    <xf numFmtId="0" fontId="15" fillId="15" borderId="46" xfId="0" applyFont="1" applyFill="1" applyBorder="1" applyAlignment="1" applyProtection="1">
      <alignment horizontal="center" vertical="center" wrapText="1"/>
      <protection locked="0"/>
    </xf>
    <xf numFmtId="0" fontId="15" fillId="15" borderId="59" xfId="0" applyFont="1" applyFill="1" applyBorder="1" applyAlignment="1" applyProtection="1">
      <alignment horizontal="center" vertical="center" wrapText="1"/>
      <protection locked="0"/>
    </xf>
    <xf numFmtId="0" fontId="15" fillId="15" borderId="47" xfId="0" applyFont="1" applyFill="1" applyBorder="1" applyAlignment="1" applyProtection="1">
      <alignment horizontal="center" vertical="center" wrapText="1"/>
      <protection locked="0"/>
    </xf>
    <xf numFmtId="0" fontId="15" fillId="15" borderId="48" xfId="0" applyFont="1" applyFill="1" applyBorder="1" applyAlignment="1" applyProtection="1">
      <alignment horizontal="center" vertical="center" wrapText="1"/>
      <protection locked="0"/>
    </xf>
    <xf numFmtId="0" fontId="15" fillId="15" borderId="60" xfId="0" applyFont="1" applyFill="1" applyBorder="1" applyAlignment="1" applyProtection="1">
      <alignment horizontal="center" vertical="center" wrapText="1"/>
      <protection locked="0"/>
    </xf>
    <xf numFmtId="0" fontId="11" fillId="14" borderId="45" xfId="0" applyFont="1" applyFill="1" applyBorder="1" applyAlignment="1" applyProtection="1">
      <alignment horizontal="center" vertical="center" wrapText="1"/>
      <protection locked="0"/>
    </xf>
    <xf numFmtId="0" fontId="11" fillId="14" borderId="46" xfId="0" applyFont="1" applyFill="1" applyBorder="1" applyAlignment="1" applyProtection="1">
      <alignment horizontal="center" vertical="center" wrapText="1"/>
      <protection locked="0"/>
    </xf>
    <xf numFmtId="0" fontId="11" fillId="14" borderId="76" xfId="0" applyFont="1" applyFill="1" applyBorder="1" applyAlignment="1" applyProtection="1">
      <alignment horizontal="center" vertical="center" wrapText="1"/>
      <protection locked="0"/>
    </xf>
    <xf numFmtId="0" fontId="11" fillId="14" borderId="32" xfId="0" applyFont="1" applyFill="1" applyBorder="1" applyAlignment="1" applyProtection="1">
      <alignment horizontal="center" vertical="center" wrapText="1"/>
      <protection locked="0"/>
    </xf>
    <xf numFmtId="0" fontId="11" fillId="14" borderId="0" xfId="0" applyFont="1" applyFill="1" applyAlignment="1" applyProtection="1">
      <alignment horizontal="center" vertical="center" wrapText="1"/>
      <protection locked="0"/>
    </xf>
    <xf numFmtId="0" fontId="11" fillId="14" borderId="61" xfId="0" applyFont="1" applyFill="1" applyBorder="1" applyAlignment="1" applyProtection="1">
      <alignment horizontal="center" vertical="center" wrapText="1"/>
      <protection locked="0"/>
    </xf>
    <xf numFmtId="0" fontId="15" fillId="11" borderId="29" xfId="0" applyFont="1" applyFill="1" applyBorder="1" applyAlignment="1" applyProtection="1">
      <alignment horizontal="center" vertical="center"/>
      <protection locked="0"/>
    </xf>
    <xf numFmtId="0" fontId="15" fillId="11" borderId="30" xfId="0" applyFont="1" applyFill="1" applyBorder="1" applyAlignment="1" applyProtection="1">
      <alignment horizontal="center" vertical="center"/>
      <protection locked="0"/>
    </xf>
    <xf numFmtId="0" fontId="15" fillId="11" borderId="31" xfId="0" applyFont="1" applyFill="1" applyBorder="1" applyAlignment="1" applyProtection="1">
      <alignment horizontal="center" vertical="center"/>
      <protection locked="0"/>
    </xf>
    <xf numFmtId="165" fontId="13" fillId="3" borderId="45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32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7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39" xfId="0" applyNumberFormat="1" applyFont="1" applyBorder="1" applyAlignment="1" applyProtection="1">
      <alignment horizontal="center" vertical="center" wrapText="1"/>
      <protection locked="0"/>
    </xf>
    <xf numFmtId="14" fontId="17" fillId="0" borderId="41" xfId="0" applyNumberFormat="1" applyFont="1" applyBorder="1" applyAlignment="1" applyProtection="1">
      <alignment horizontal="center" vertical="center" wrapText="1"/>
      <protection locked="0"/>
    </xf>
    <xf numFmtId="14" fontId="17" fillId="0" borderId="43" xfId="0" applyNumberFormat="1" applyFont="1" applyBorder="1" applyAlignment="1" applyProtection="1">
      <alignment horizontal="center" vertical="center" wrapText="1"/>
      <protection locked="0"/>
    </xf>
    <xf numFmtId="14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5" xfId="0" applyNumberFormat="1" applyFont="1" applyBorder="1" applyAlignment="1" applyProtection="1">
      <alignment horizontal="center" vertical="center" wrapText="1"/>
      <protection locked="0"/>
    </xf>
    <xf numFmtId="14" fontId="8" fillId="0" borderId="32" xfId="0" applyNumberFormat="1" applyFont="1" applyBorder="1" applyAlignment="1" applyProtection="1">
      <alignment horizontal="center" vertical="center" wrapText="1"/>
      <protection locked="0"/>
    </xf>
    <xf numFmtId="14" fontId="8" fillId="0" borderId="47" xfId="0" applyNumberFormat="1" applyFont="1" applyBorder="1" applyAlignment="1" applyProtection="1">
      <alignment horizontal="center" vertical="center" wrapText="1"/>
      <protection locked="0"/>
    </xf>
    <xf numFmtId="0" fontId="22" fillId="12" borderId="62" xfId="0" applyFont="1" applyFill="1" applyBorder="1" applyAlignment="1" applyProtection="1">
      <alignment horizontal="center" vertical="center" wrapText="1"/>
      <protection locked="0"/>
    </xf>
    <xf numFmtId="0" fontId="22" fillId="12" borderId="33" xfId="0" applyFont="1" applyFill="1" applyBorder="1" applyAlignment="1" applyProtection="1">
      <alignment horizontal="center" vertical="center" wrapText="1"/>
      <protection locked="0"/>
    </xf>
    <xf numFmtId="0" fontId="11" fillId="10" borderId="12" xfId="3" applyFont="1" applyFill="1" applyBorder="1" applyAlignment="1" applyProtection="1">
      <alignment horizontal="center" vertical="center" wrapText="1"/>
      <protection locked="0"/>
    </xf>
    <xf numFmtId="0" fontId="11" fillId="10" borderId="13" xfId="3" applyFont="1" applyFill="1" applyBorder="1" applyAlignment="1" applyProtection="1">
      <alignment horizontal="center" vertical="center" wrapText="1"/>
      <protection locked="0"/>
    </xf>
    <xf numFmtId="0" fontId="11" fillId="11" borderId="29" xfId="0" applyFont="1" applyFill="1" applyBorder="1" applyAlignment="1" applyProtection="1">
      <alignment horizontal="center" vertical="center" wrapText="1"/>
      <protection locked="0"/>
    </xf>
    <xf numFmtId="0" fontId="11" fillId="11" borderId="30" xfId="0" applyFont="1" applyFill="1" applyBorder="1" applyAlignment="1" applyProtection="1">
      <alignment horizontal="center" vertical="center" wrapText="1"/>
      <protection locked="0"/>
    </xf>
    <xf numFmtId="0" fontId="11" fillId="11" borderId="31" xfId="0" applyFont="1" applyFill="1" applyBorder="1" applyAlignment="1" applyProtection="1">
      <alignment horizontal="center" vertical="center" wrapText="1"/>
      <protection locked="0"/>
    </xf>
    <xf numFmtId="0" fontId="15" fillId="15" borderId="24" xfId="0" applyFont="1" applyFill="1" applyBorder="1" applyAlignment="1" applyProtection="1">
      <alignment horizontal="center" vertical="center" wrapText="1"/>
      <protection locked="0"/>
    </xf>
    <xf numFmtId="0" fontId="15" fillId="15" borderId="25" xfId="0" applyFont="1" applyFill="1" applyBorder="1" applyAlignment="1" applyProtection="1">
      <alignment horizontal="center" vertical="center" wrapText="1"/>
      <protection locked="0"/>
    </xf>
    <xf numFmtId="0" fontId="15" fillId="15" borderId="26" xfId="0" applyFont="1" applyFill="1" applyBorder="1" applyAlignment="1" applyProtection="1">
      <alignment horizontal="center" vertical="center" wrapText="1"/>
      <protection locked="0"/>
    </xf>
    <xf numFmtId="0" fontId="15" fillId="15" borderId="0" xfId="0" applyFont="1" applyFill="1" applyAlignment="1" applyProtection="1">
      <alignment horizontal="center" vertical="center" wrapText="1"/>
      <protection locked="0"/>
    </xf>
    <xf numFmtId="0" fontId="15" fillId="15" borderId="27" xfId="0" applyFont="1" applyFill="1" applyBorder="1" applyAlignment="1" applyProtection="1">
      <alignment horizontal="center" vertical="center" wrapText="1"/>
      <protection locked="0"/>
    </xf>
    <xf numFmtId="0" fontId="11" fillId="14" borderId="53" xfId="0" applyFont="1" applyFill="1" applyBorder="1" applyAlignment="1" applyProtection="1">
      <alignment horizontal="center" vertical="center" wrapText="1"/>
      <protection locked="0"/>
    </xf>
    <xf numFmtId="0" fontId="11" fillId="14" borderId="54" xfId="0" applyFont="1" applyFill="1" applyBorder="1" applyAlignment="1" applyProtection="1">
      <alignment horizontal="center" vertical="center" wrapText="1"/>
      <protection locked="0"/>
    </xf>
    <xf numFmtId="0" fontId="11" fillId="14" borderId="23" xfId="0" applyFont="1" applyFill="1" applyBorder="1" applyAlignment="1" applyProtection="1">
      <alignment horizontal="center" vertical="center" wrapText="1"/>
      <protection locked="0"/>
    </xf>
    <xf numFmtId="0" fontId="11" fillId="14" borderId="56" xfId="0" applyFont="1" applyFill="1" applyBorder="1" applyAlignment="1" applyProtection="1">
      <alignment horizontal="center" vertical="center" wrapText="1"/>
      <protection locked="0"/>
    </xf>
    <xf numFmtId="0" fontId="11" fillId="14" borderId="25" xfId="0" applyFont="1" applyFill="1" applyBorder="1" applyAlignment="1" applyProtection="1">
      <alignment horizontal="center" vertical="center" wrapText="1"/>
      <protection locked="0"/>
    </xf>
    <xf numFmtId="0" fontId="11" fillId="14" borderId="57" xfId="0" applyFont="1" applyFill="1" applyBorder="1" applyAlignment="1" applyProtection="1">
      <alignment horizontal="center" vertical="center" wrapText="1"/>
      <protection locked="0"/>
    </xf>
    <xf numFmtId="0" fontId="11" fillId="14" borderId="28" xfId="0" applyFont="1" applyFill="1" applyBorder="1" applyAlignment="1" applyProtection="1">
      <alignment horizontal="center" vertical="center" wrapText="1"/>
      <protection locked="0"/>
    </xf>
    <xf numFmtId="0" fontId="11" fillId="14" borderId="55" xfId="0" applyFont="1" applyFill="1" applyBorder="1" applyAlignment="1" applyProtection="1">
      <alignment horizontal="center" vertical="center" wrapText="1"/>
      <protection locked="0"/>
    </xf>
    <xf numFmtId="0" fontId="11" fillId="11" borderId="21" xfId="0" applyFont="1" applyFill="1" applyBorder="1" applyAlignment="1" applyProtection="1">
      <alignment horizontal="center" vertical="center" textRotation="90" wrapText="1"/>
      <protection locked="0"/>
    </xf>
    <xf numFmtId="0" fontId="11" fillId="11" borderId="38" xfId="0" applyFont="1" applyFill="1" applyBorder="1" applyAlignment="1" applyProtection="1">
      <alignment horizontal="center" vertical="center" textRotation="90" wrapText="1"/>
      <protection locked="0"/>
    </xf>
    <xf numFmtId="0" fontId="11" fillId="11" borderId="0" xfId="0" applyFont="1" applyFill="1" applyAlignment="1" applyProtection="1">
      <alignment horizontal="center" vertical="center" wrapText="1"/>
      <protection locked="0"/>
    </xf>
    <xf numFmtId="0" fontId="17" fillId="3" borderId="66" xfId="0" applyFont="1" applyFill="1" applyBorder="1" applyAlignment="1" applyProtection="1">
      <alignment horizontal="center" vertical="center" wrapText="1"/>
      <protection locked="0"/>
    </xf>
    <xf numFmtId="0" fontId="17" fillId="3" borderId="60" xfId="0" applyFont="1" applyFill="1" applyBorder="1" applyAlignment="1" applyProtection="1">
      <alignment horizontal="center" vertical="center" wrapText="1"/>
      <protection locked="0"/>
    </xf>
    <xf numFmtId="14" fontId="13" fillId="3" borderId="100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101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102" xfId="0" applyNumberFormat="1" applyFont="1" applyFill="1" applyBorder="1" applyAlignment="1" applyProtection="1">
      <alignment horizontal="center" vertical="center" wrapText="1"/>
      <protection locked="0"/>
    </xf>
    <xf numFmtId="14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86" xfId="4" applyFont="1" applyBorder="1" applyAlignment="1">
      <alignment horizontal="center" vertical="center"/>
    </xf>
    <xf numFmtId="0" fontId="28" fillId="0" borderId="87" xfId="4" applyFont="1" applyBorder="1" applyAlignment="1">
      <alignment horizontal="center" vertical="center"/>
    </xf>
    <xf numFmtId="0" fontId="28" fillId="0" borderId="88" xfId="4" applyFont="1" applyBorder="1" applyAlignment="1">
      <alignment horizontal="center" vertical="center"/>
    </xf>
    <xf numFmtId="0" fontId="28" fillId="16" borderId="86" xfId="4" applyFont="1" applyFill="1" applyBorder="1" applyAlignment="1">
      <alignment horizontal="center" vertical="center"/>
    </xf>
    <xf numFmtId="0" fontId="28" fillId="16" borderId="87" xfId="4" applyFont="1" applyFill="1" applyBorder="1" applyAlignment="1">
      <alignment horizontal="center" vertical="center"/>
    </xf>
    <xf numFmtId="0" fontId="28" fillId="16" borderId="88" xfId="4" applyFont="1" applyFill="1" applyBorder="1" applyAlignment="1">
      <alignment horizontal="center" vertical="center"/>
    </xf>
    <xf numFmtId="0" fontId="28" fillId="0" borderId="1" xfId="4" applyFont="1" applyBorder="1" applyAlignment="1">
      <alignment horizontal="center" vertical="center"/>
    </xf>
    <xf numFmtId="0" fontId="28" fillId="0" borderId="1" xfId="4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/>
    </xf>
    <xf numFmtId="0" fontId="26" fillId="0" borderId="1" xfId="4" applyFont="1" applyBorder="1" applyAlignment="1">
      <alignment horizontal="center" vertical="center" wrapText="1"/>
    </xf>
    <xf numFmtId="0" fontId="26" fillId="0" borderId="86" xfId="4" applyFont="1" applyBorder="1" applyAlignment="1">
      <alignment horizontal="center" vertical="center" wrapText="1"/>
    </xf>
    <xf numFmtId="0" fontId="26" fillId="0" borderId="87" xfId="4" applyFont="1" applyBorder="1" applyAlignment="1">
      <alignment horizontal="center" vertical="center" wrapText="1"/>
    </xf>
    <xf numFmtId="0" fontId="26" fillId="0" borderId="88" xfId="4" applyFont="1" applyBorder="1" applyAlignment="1">
      <alignment horizontal="center" vertical="center" wrapText="1"/>
    </xf>
    <xf numFmtId="0" fontId="29" fillId="0" borderId="86" xfId="4" applyFont="1" applyBorder="1" applyAlignment="1">
      <alignment horizontal="center" vertical="center"/>
    </xf>
    <xf numFmtId="0" fontId="29" fillId="0" borderId="87" xfId="4" applyFont="1" applyBorder="1" applyAlignment="1">
      <alignment horizontal="center" vertical="center"/>
    </xf>
    <xf numFmtId="0" fontId="29" fillId="0" borderId="88" xfId="4" applyFont="1" applyBorder="1" applyAlignment="1">
      <alignment horizontal="center" vertical="center"/>
    </xf>
    <xf numFmtId="49" fontId="26" fillId="0" borderId="86" xfId="4" applyNumberFormat="1" applyFont="1" applyBorder="1" applyAlignment="1">
      <alignment horizontal="center" vertical="center" wrapText="1"/>
    </xf>
    <xf numFmtId="49" fontId="26" fillId="0" borderId="87" xfId="4" applyNumberFormat="1" applyFont="1" applyBorder="1" applyAlignment="1">
      <alignment horizontal="center" vertical="center" wrapText="1"/>
    </xf>
    <xf numFmtId="49" fontId="26" fillId="0" borderId="88" xfId="4" applyNumberFormat="1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28" fillId="0" borderId="87" xfId="4" applyFont="1" applyBorder="1" applyAlignment="1">
      <alignment horizontal="center" vertical="center" wrapText="1"/>
    </xf>
    <xf numFmtId="0" fontId="28" fillId="0" borderId="88" xfId="4" applyFont="1" applyBorder="1" applyAlignment="1">
      <alignment horizontal="center" vertical="center" wrapText="1"/>
    </xf>
    <xf numFmtId="9" fontId="26" fillId="0" borderId="1" xfId="4" applyNumberFormat="1" applyFont="1" applyBorder="1" applyAlignment="1">
      <alignment horizontal="center" vertical="center" wrapText="1"/>
    </xf>
    <xf numFmtId="49" fontId="26" fillId="0" borderId="1" xfId="4" applyNumberFormat="1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/>
    </xf>
    <xf numFmtId="0" fontId="28" fillId="0" borderId="3" xfId="4" applyFont="1" applyBorder="1" applyAlignment="1">
      <alignment horizontal="center" vertical="center"/>
    </xf>
    <xf numFmtId="0" fontId="28" fillId="0" borderId="89" xfId="4" applyFont="1" applyBorder="1" applyAlignment="1">
      <alignment horizontal="center" vertical="center"/>
    </xf>
    <xf numFmtId="0" fontId="28" fillId="0" borderId="4" xfId="4" applyFont="1" applyBorder="1" applyAlignment="1">
      <alignment horizontal="center" vertical="center"/>
    </xf>
    <xf numFmtId="0" fontId="28" fillId="0" borderId="5" xfId="4" applyFont="1" applyBorder="1" applyAlignment="1">
      <alignment horizontal="center" vertical="center"/>
    </xf>
    <xf numFmtId="0" fontId="28" fillId="0" borderId="6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89" xfId="4" applyFont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0" fontId="28" fillId="0" borderId="71" xfId="4" applyFont="1" applyBorder="1" applyAlignment="1">
      <alignment horizontal="center" vertical="center" wrapText="1"/>
    </xf>
    <xf numFmtId="0" fontId="28" fillId="0" borderId="52" xfId="4" applyFont="1" applyBorder="1" applyAlignment="1">
      <alignment horizontal="center" vertical="center" wrapText="1"/>
    </xf>
    <xf numFmtId="0" fontId="28" fillId="3" borderId="86" xfId="4" applyFont="1" applyFill="1" applyBorder="1" applyAlignment="1">
      <alignment horizontal="center" vertical="center"/>
    </xf>
    <xf numFmtId="0" fontId="28" fillId="3" borderId="87" xfId="4" applyFont="1" applyFill="1" applyBorder="1" applyAlignment="1">
      <alignment horizontal="center" vertical="center"/>
    </xf>
    <xf numFmtId="0" fontId="28" fillId="3" borderId="88" xfId="4" applyFont="1" applyFill="1" applyBorder="1" applyAlignment="1">
      <alignment horizontal="center" vertical="center"/>
    </xf>
    <xf numFmtId="9" fontId="26" fillId="0" borderId="86" xfId="4" applyNumberFormat="1" applyFont="1" applyBorder="1" applyAlignment="1">
      <alignment horizontal="center" vertical="center" wrapText="1"/>
    </xf>
    <xf numFmtId="9" fontId="26" fillId="0" borderId="88" xfId="4" applyNumberFormat="1" applyFont="1" applyBorder="1" applyAlignment="1">
      <alignment horizontal="center" vertical="center" wrapText="1"/>
    </xf>
    <xf numFmtId="0" fontId="28" fillId="0" borderId="1" xfId="4" applyFont="1" applyBorder="1" applyAlignment="1">
      <alignment horizontal="left" vertical="center" wrapText="1"/>
    </xf>
    <xf numFmtId="0" fontId="29" fillId="0" borderId="86" xfId="4" applyFont="1" applyBorder="1" applyAlignment="1">
      <alignment horizontal="center" vertical="center" wrapText="1"/>
    </xf>
    <xf numFmtId="0" fontId="29" fillId="0" borderId="88" xfId="4" applyFont="1" applyBorder="1" applyAlignment="1">
      <alignment horizontal="center" vertical="center" wrapText="1"/>
    </xf>
    <xf numFmtId="0" fontId="28" fillId="0" borderId="86" xfId="4" applyFont="1" applyBorder="1" applyAlignment="1">
      <alignment horizontal="left" vertical="center" wrapText="1"/>
    </xf>
    <xf numFmtId="0" fontId="28" fillId="0" borderId="88" xfId="4" applyFont="1" applyBorder="1" applyAlignment="1">
      <alignment horizontal="left" vertical="center" wrapText="1"/>
    </xf>
    <xf numFmtId="0" fontId="28" fillId="16" borderId="1" xfId="4" applyFont="1" applyFill="1" applyBorder="1" applyAlignment="1">
      <alignment horizontal="center" vertical="center"/>
    </xf>
    <xf numFmtId="0" fontId="28" fillId="17" borderId="1" xfId="4" applyFont="1" applyFill="1" applyBorder="1" applyAlignment="1">
      <alignment horizontal="center" vertical="center"/>
    </xf>
    <xf numFmtId="0" fontId="26" fillId="0" borderId="2" xfId="4" applyFont="1" applyBorder="1" applyAlignment="1">
      <alignment horizontal="left" vertical="center" wrapText="1"/>
    </xf>
    <xf numFmtId="0" fontId="26" fillId="0" borderId="3" xfId="4" applyFont="1" applyBorder="1" applyAlignment="1">
      <alignment horizontal="left" vertical="center" wrapText="1"/>
    </xf>
    <xf numFmtId="0" fontId="26" fillId="0" borderId="89" xfId="4" applyFont="1" applyBorder="1" applyAlignment="1">
      <alignment horizontal="left" vertical="center" wrapText="1"/>
    </xf>
    <xf numFmtId="9" fontId="29" fillId="0" borderId="71" xfId="4" applyNumberFormat="1" applyFont="1" applyBorder="1" applyAlignment="1">
      <alignment horizontal="center" vertical="center" wrapText="1"/>
    </xf>
    <xf numFmtId="9" fontId="29" fillId="0" borderId="35" xfId="4" applyNumberFormat="1" applyFont="1" applyBorder="1" applyAlignment="1">
      <alignment horizontal="center" vertical="center" wrapText="1"/>
    </xf>
    <xf numFmtId="9" fontId="29" fillId="0" borderId="52" xfId="4" applyNumberFormat="1" applyFont="1" applyBorder="1" applyAlignment="1">
      <alignment horizontal="center" vertical="center" wrapText="1"/>
    </xf>
    <xf numFmtId="0" fontId="29" fillId="0" borderId="87" xfId="4" applyFont="1" applyBorder="1" applyAlignment="1">
      <alignment horizontal="center" vertical="center" wrapText="1"/>
    </xf>
    <xf numFmtId="14" fontId="26" fillId="0" borderId="1" xfId="4" applyNumberFormat="1" applyFont="1" applyBorder="1" applyAlignment="1">
      <alignment horizontal="center" vertical="center" wrapText="1"/>
    </xf>
    <xf numFmtId="0" fontId="6" fillId="17" borderId="1" xfId="4" applyFont="1" applyFill="1" applyBorder="1" applyAlignment="1">
      <alignment horizontal="center" vertical="center"/>
    </xf>
    <xf numFmtId="0" fontId="26" fillId="0" borderId="94" xfId="4" applyFont="1" applyBorder="1" applyAlignment="1">
      <alignment horizontal="left" vertical="center"/>
    </xf>
    <xf numFmtId="0" fontId="26" fillId="0" borderId="95" xfId="4" applyFont="1" applyBorder="1" applyAlignment="1">
      <alignment horizontal="left" vertical="center"/>
    </xf>
    <xf numFmtId="0" fontId="26" fillId="0" borderId="96" xfId="4" applyFont="1" applyBorder="1" applyAlignment="1">
      <alignment horizontal="left" vertical="center"/>
    </xf>
    <xf numFmtId="0" fontId="6" fillId="0" borderId="87" xfId="4" applyFont="1" applyBorder="1" applyAlignment="1">
      <alignment horizontal="center" vertical="center"/>
    </xf>
    <xf numFmtId="0" fontId="6" fillId="0" borderId="88" xfId="4" applyFont="1" applyBorder="1" applyAlignment="1">
      <alignment horizontal="center" vertical="center"/>
    </xf>
    <xf numFmtId="0" fontId="6" fillId="0" borderId="86" xfId="4" applyFont="1" applyBorder="1" applyAlignment="1">
      <alignment horizontal="center" vertical="center"/>
    </xf>
    <xf numFmtId="0" fontId="28" fillId="17" borderId="86" xfId="4" applyFont="1" applyFill="1" applyBorder="1" applyAlignment="1">
      <alignment horizontal="center" vertical="center" wrapText="1"/>
    </xf>
    <xf numFmtId="0" fontId="28" fillId="17" borderId="87" xfId="4" applyFont="1" applyFill="1" applyBorder="1" applyAlignment="1">
      <alignment horizontal="center" vertical="center" wrapText="1"/>
    </xf>
    <xf numFmtId="0" fontId="28" fillId="17" borderId="88" xfId="4" applyFont="1" applyFill="1" applyBorder="1" applyAlignment="1">
      <alignment horizontal="center" vertical="center" wrapText="1"/>
    </xf>
    <xf numFmtId="0" fontId="6" fillId="0" borderId="86" xfId="4" applyFont="1" applyBorder="1" applyAlignment="1">
      <alignment horizontal="left" vertical="center"/>
    </xf>
    <xf numFmtId="0" fontId="6" fillId="0" borderId="88" xfId="4" applyFont="1" applyBorder="1" applyAlignment="1">
      <alignment horizontal="left" vertical="center"/>
    </xf>
    <xf numFmtId="49" fontId="28" fillId="0" borderId="86" xfId="4" applyNumberFormat="1" applyFont="1" applyBorder="1" applyAlignment="1">
      <alignment horizontal="center" vertical="center" wrapText="1"/>
    </xf>
    <xf numFmtId="49" fontId="28" fillId="0" borderId="87" xfId="4" applyNumberFormat="1" applyFont="1" applyBorder="1" applyAlignment="1">
      <alignment horizontal="center" vertical="center" wrapText="1"/>
    </xf>
    <xf numFmtId="49" fontId="28" fillId="0" borderId="88" xfId="4" applyNumberFormat="1" applyFont="1" applyBorder="1" applyAlignment="1">
      <alignment horizontal="center" vertical="center" wrapText="1"/>
    </xf>
    <xf numFmtId="49" fontId="28" fillId="0" borderId="86" xfId="4" applyNumberFormat="1" applyFont="1" applyBorder="1" applyAlignment="1">
      <alignment horizontal="center" vertical="center"/>
    </xf>
    <xf numFmtId="49" fontId="28" fillId="0" borderId="87" xfId="4" applyNumberFormat="1" applyFont="1" applyBorder="1" applyAlignment="1">
      <alignment horizontal="center" vertical="center"/>
    </xf>
    <xf numFmtId="49" fontId="28" fillId="0" borderId="88" xfId="4" applyNumberFormat="1" applyFont="1" applyBorder="1" applyAlignment="1">
      <alignment horizontal="center" vertical="center"/>
    </xf>
    <xf numFmtId="0" fontId="29" fillId="0" borderId="0" xfId="4" applyFont="1"/>
    <xf numFmtId="0" fontId="29" fillId="0" borderId="90" xfId="4" applyFont="1" applyBorder="1"/>
    <xf numFmtId="0" fontId="29" fillId="0" borderId="42" xfId="4" applyFont="1" applyBorder="1"/>
    <xf numFmtId="0" fontId="29" fillId="0" borderId="91" xfId="4" applyFont="1" applyBorder="1"/>
    <xf numFmtId="0" fontId="29" fillId="0" borderId="92" xfId="4" applyFont="1" applyBorder="1"/>
    <xf numFmtId="0" fontId="29" fillId="0" borderId="93" xfId="4" applyFont="1" applyBorder="1"/>
  </cellXfs>
  <cellStyles count="6">
    <cellStyle name="Moneda" xfId="1" builtinId="4"/>
    <cellStyle name="Normal" xfId="0" builtinId="0"/>
    <cellStyle name="Normal 2" xfId="3" xr:uid="{00000000-0005-0000-0000-000002000000}"/>
    <cellStyle name="Normal 3" xfId="4" xr:uid="{00000000-0005-0000-0000-000003000000}"/>
    <cellStyle name="Porcentaje" xfId="2" builtinId="5"/>
    <cellStyle name="Porcentaj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'IN-PEI-ACI-001'!$C$30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'IN-PEI-ACI-001'!$B$31:$B$42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'IN-PEI-ACI-001'!$C$31:$C$42</c:f>
              <c:numCache>
                <c:formatCode>0%</c:formatCode>
                <c:ptCount val="12"/>
                <c:pt idx="0">
                  <c:v>0.97499999999999998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0-4E08-8B9C-B7342BA8A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356920"/>
        <c:axId val="204361400"/>
      </c:barChart>
      <c:lineChart>
        <c:grouping val="standard"/>
        <c:varyColors val="0"/>
        <c:ser>
          <c:idx val="1"/>
          <c:order val="1"/>
          <c:tx>
            <c:strRef>
              <c:f>'IN-PEI-ACI-001'!$D$30</c:f>
              <c:strCache>
                <c:ptCount val="1"/>
                <c:pt idx="0">
                  <c:v>Resultado Meta Vigencia</c:v>
                </c:pt>
              </c:strCache>
            </c:strRef>
          </c:tx>
          <c:marker>
            <c:symbol val="none"/>
          </c:marker>
          <c:cat>
            <c:strRef>
              <c:f>'IN-PEI-ACI-001'!$B$31:$B$42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'IN-PEI-ACI-001'!$D$31:$D$42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0-4E08-8B9C-B7342BA8A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56920"/>
        <c:axId val="204361400"/>
      </c:lineChart>
      <c:catAx>
        <c:axId val="204356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204361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04361400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04356920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3851392669E-2"/>
          <c:y val="0.88003921147692976"/>
          <c:w val="0.89871430648313566"/>
          <c:h val="9.7927954121738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'IN-PEI-ACI-002'!$C$30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'IN-PEI-ACI-002'!$B$31:$B$42</c:f>
              <c:strCache>
                <c:ptCount val="7"/>
                <c:pt idx="0">
                  <c:v>JUNIO 2021</c:v>
                </c:pt>
                <c:pt idx="1">
                  <c:v>DICIEMBRE 2021</c:v>
                </c:pt>
                <c:pt idx="2">
                  <c:v>JUNIO 2022</c:v>
                </c:pt>
                <c:pt idx="3">
                  <c:v>DICIEMBRE 2022</c:v>
                </c:pt>
                <c:pt idx="4">
                  <c:v>JUNIO 2023</c:v>
                </c:pt>
                <c:pt idx="5">
                  <c:v>DICIEMBRE 2023</c:v>
                </c:pt>
                <c:pt idx="6">
                  <c:v>* 100% anual equivale al 25% de la vigencia en comparacion del cuatrienio</c:v>
                </c:pt>
              </c:strCache>
            </c:strRef>
          </c:cat>
          <c:val>
            <c:numRef>
              <c:f>'IN-PEI-ACI-002'!$C$31:$C$36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4-4DE7-9085-79D051414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510480"/>
        <c:axId val="204510864"/>
      </c:barChart>
      <c:lineChart>
        <c:grouping val="standard"/>
        <c:varyColors val="0"/>
        <c:ser>
          <c:idx val="1"/>
          <c:order val="1"/>
          <c:tx>
            <c:strRef>
              <c:f>'IN-PEI-ACI-002'!$D$30</c:f>
              <c:strCache>
                <c:ptCount val="1"/>
                <c:pt idx="0">
                  <c:v>Resultado Meta Vigencia</c:v>
                </c:pt>
              </c:strCache>
            </c:strRef>
          </c:tx>
          <c:marker>
            <c:symbol val="none"/>
          </c:marker>
          <c:cat>
            <c:strRef>
              <c:f>'IN-PEI-ACI-002'!$B$31:$B$42</c:f>
              <c:strCache>
                <c:ptCount val="7"/>
                <c:pt idx="0">
                  <c:v>JUNIO 2021</c:v>
                </c:pt>
                <c:pt idx="1">
                  <c:v>DICIEMBRE 2021</c:v>
                </c:pt>
                <c:pt idx="2">
                  <c:v>JUNIO 2022</c:v>
                </c:pt>
                <c:pt idx="3">
                  <c:v>DICIEMBRE 2022</c:v>
                </c:pt>
                <c:pt idx="4">
                  <c:v>JUNIO 2023</c:v>
                </c:pt>
                <c:pt idx="5">
                  <c:v>DICIEMBRE 2023</c:v>
                </c:pt>
                <c:pt idx="6">
                  <c:v>* 100% anual equivale al 25% de la vigencia en comparacion del cuatrienio</c:v>
                </c:pt>
              </c:strCache>
            </c:strRef>
          </c:cat>
          <c:val>
            <c:numRef>
              <c:f>'IN-PEI-ACI-002'!$D$31:$D$36</c:f>
              <c:numCache>
                <c:formatCode>0%</c:formatCode>
                <c:ptCount val="6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4-4DE7-9085-79D051414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10480"/>
        <c:axId val="204510864"/>
      </c:lineChart>
      <c:catAx>
        <c:axId val="204510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2045108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04510864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04510480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3851392669E-2"/>
          <c:y val="0.88003921147692976"/>
          <c:w val="0.89871430648313566"/>
          <c:h val="9.7927954121738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122767</xdr:rowOff>
    </xdr:from>
    <xdr:to>
      <xdr:col>0</xdr:col>
      <xdr:colOff>1851025</xdr:colOff>
      <xdr:row>3</xdr:row>
      <xdr:rowOff>161925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2767"/>
          <a:ext cx="1317625" cy="95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6015990" y="11043285"/>
    <xdr:ext cx="6046470" cy="259270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8327671-615B-42B5-8471-29D26D8F7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373380</xdr:colOff>
      <xdr:row>0</xdr:row>
      <xdr:rowOff>45720</xdr:rowOff>
    </xdr:from>
    <xdr:to>
      <xdr:col>2</xdr:col>
      <xdr:colOff>248385</xdr:colOff>
      <xdr:row>3</xdr:row>
      <xdr:rowOff>137160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75EC3583-997A-47BB-9840-37100822B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" y="45720"/>
          <a:ext cx="71320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6073140" y="11100435"/>
    <xdr:ext cx="6046470" cy="259270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FADFEFE6-0056-4EC1-8A16-D9D0698FD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373380</xdr:colOff>
      <xdr:row>0</xdr:row>
      <xdr:rowOff>45720</xdr:rowOff>
    </xdr:from>
    <xdr:to>
      <xdr:col>2</xdr:col>
      <xdr:colOff>67410</xdr:colOff>
      <xdr:row>3</xdr:row>
      <xdr:rowOff>137160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38A618A5-F8C7-411E-B91F-C1E2B1611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" y="45720"/>
          <a:ext cx="71320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69</xdr:row>
      <xdr:rowOff>695325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GUIMIENTO%201ER%20TRIM%20NDICADORES%20ESTRATEGICOS%20ATENCI%20A%20LA%20CIUDA%202208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Eficacia</v>
          </cell>
          <cell r="D1" t="str">
            <v>Mensual</v>
          </cell>
        </row>
        <row r="2">
          <cell r="D2" t="str">
            <v>Trimestral</v>
          </cell>
        </row>
        <row r="3">
          <cell r="D3" t="str">
            <v>Semestral</v>
          </cell>
        </row>
        <row r="4">
          <cell r="D4" t="str">
            <v>Anual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-PEI-ACI-001"/>
      <sheetName val="IN-PEI-ACI-002"/>
      <sheetName val="Hoja1"/>
      <sheetName val="Lista Indicadores"/>
    </sheetNames>
    <sheetDataSet>
      <sheetData sheetId="0">
        <row r="30">
          <cell r="C30" t="str">
            <v>Resultado monitoreo</v>
          </cell>
          <cell r="D30" t="str">
            <v>Resultado Meta Vigencia</v>
          </cell>
        </row>
        <row r="31">
          <cell r="B31" t="str">
            <v>Ene</v>
          </cell>
          <cell r="C31">
            <v>0.97499999999999998</v>
          </cell>
          <cell r="D31">
            <v>1</v>
          </cell>
        </row>
        <row r="32">
          <cell r="B32" t="str">
            <v>Feb</v>
          </cell>
          <cell r="C32">
            <v>1</v>
          </cell>
          <cell r="D32">
            <v>1</v>
          </cell>
        </row>
        <row r="33">
          <cell r="B33" t="str">
            <v>Mar</v>
          </cell>
          <cell r="C33">
            <v>1</v>
          </cell>
          <cell r="D33">
            <v>1</v>
          </cell>
        </row>
        <row r="34">
          <cell r="B34" t="str">
            <v>Abr</v>
          </cell>
          <cell r="C34">
            <v>0</v>
          </cell>
          <cell r="D34">
            <v>1</v>
          </cell>
        </row>
        <row r="35">
          <cell r="B35" t="str">
            <v>May</v>
          </cell>
          <cell r="C35">
            <v>0</v>
          </cell>
          <cell r="D35">
            <v>1</v>
          </cell>
        </row>
        <row r="36">
          <cell r="B36" t="str">
            <v>Jun</v>
          </cell>
          <cell r="C36">
            <v>0</v>
          </cell>
          <cell r="D36">
            <v>1</v>
          </cell>
        </row>
        <row r="37">
          <cell r="B37" t="str">
            <v>Jul</v>
          </cell>
          <cell r="C37">
            <v>0</v>
          </cell>
          <cell r="D37">
            <v>1</v>
          </cell>
        </row>
        <row r="38">
          <cell r="B38" t="str">
            <v>Ago</v>
          </cell>
          <cell r="C38">
            <v>0</v>
          </cell>
          <cell r="D38">
            <v>1</v>
          </cell>
        </row>
        <row r="39">
          <cell r="B39" t="str">
            <v>Sep</v>
          </cell>
          <cell r="C39">
            <v>0</v>
          </cell>
          <cell r="D39">
            <v>1</v>
          </cell>
        </row>
        <row r="40">
          <cell r="B40" t="str">
            <v>Oct</v>
          </cell>
          <cell r="C40">
            <v>0</v>
          </cell>
          <cell r="D40">
            <v>1</v>
          </cell>
        </row>
        <row r="41">
          <cell r="B41" t="str">
            <v>Nov</v>
          </cell>
          <cell r="C41">
            <v>0</v>
          </cell>
          <cell r="D41">
            <v>1</v>
          </cell>
        </row>
        <row r="42">
          <cell r="B42" t="str">
            <v>Dic</v>
          </cell>
          <cell r="C42">
            <v>0</v>
          </cell>
          <cell r="D42">
            <v>1</v>
          </cell>
        </row>
      </sheetData>
      <sheetData sheetId="1">
        <row r="30">
          <cell r="C30" t="str">
            <v>Resultado monitoreo</v>
          </cell>
          <cell r="D30" t="str">
            <v>Resultado Meta Vigencia</v>
          </cell>
        </row>
        <row r="31">
          <cell r="B31" t="str">
            <v>JUNIO 2021</v>
          </cell>
          <cell r="C31">
            <v>0</v>
          </cell>
          <cell r="D31">
            <v>0.9</v>
          </cell>
        </row>
        <row r="32">
          <cell r="B32" t="str">
            <v>DICIEMBRE 2021</v>
          </cell>
          <cell r="C32">
            <v>0</v>
          </cell>
          <cell r="D32">
            <v>0.9</v>
          </cell>
        </row>
        <row r="33">
          <cell r="B33" t="str">
            <v>JUNIO 2022</v>
          </cell>
          <cell r="C33">
            <v>0</v>
          </cell>
          <cell r="D33">
            <v>0.9</v>
          </cell>
        </row>
        <row r="34">
          <cell r="B34" t="str">
            <v>DICIEMBRE 2022</v>
          </cell>
          <cell r="C34">
            <v>0</v>
          </cell>
          <cell r="D34">
            <v>0.9</v>
          </cell>
        </row>
        <row r="35">
          <cell r="B35" t="str">
            <v>JUNIO 2023</v>
          </cell>
          <cell r="C35">
            <v>0</v>
          </cell>
          <cell r="D35">
            <v>0.9</v>
          </cell>
        </row>
        <row r="36">
          <cell r="B36" t="str">
            <v>DICIEMBRE 2023</v>
          </cell>
          <cell r="C36">
            <v>0</v>
          </cell>
          <cell r="D36">
            <v>0.9</v>
          </cell>
        </row>
        <row r="37">
          <cell r="B37" t="str">
            <v>* 100% anual equivale al 25% de la vigencia en comparacion del cuatrienio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5"/>
  <sheetViews>
    <sheetView zoomScale="70" zoomScaleNormal="70" workbookViewId="0">
      <selection activeCell="D24" sqref="D24:D25"/>
    </sheetView>
  </sheetViews>
  <sheetFormatPr baseColWidth="10" defaultColWidth="11.42578125" defaultRowHeight="15"/>
  <cols>
    <col min="1" max="1" width="34" style="1" customWidth="1"/>
    <col min="2" max="2" width="22.140625" style="1" customWidth="1"/>
    <col min="3" max="3" width="38.28515625" style="1" customWidth="1"/>
    <col min="4" max="4" width="46.28515625" style="1" customWidth="1"/>
    <col min="5" max="7" width="53.28515625" style="1" customWidth="1"/>
    <col min="8" max="8" width="49.42578125" style="1" customWidth="1"/>
    <col min="9" max="9" width="50" style="1" customWidth="1"/>
    <col min="10" max="10" width="43.7109375" style="1" customWidth="1"/>
    <col min="11" max="11" width="39.28515625" style="1" customWidth="1"/>
    <col min="12" max="12" width="35.42578125" style="1" customWidth="1"/>
    <col min="13" max="13" width="25" style="1" customWidth="1"/>
    <col min="14" max="39" width="11.42578125" style="1" customWidth="1"/>
    <col min="40" max="40" width="33.28515625" style="1" customWidth="1"/>
    <col min="41" max="41" width="37" style="1" customWidth="1"/>
    <col min="42" max="42" width="46.85546875" style="1" customWidth="1"/>
    <col min="43" max="43" width="44.85546875" style="1" customWidth="1"/>
    <col min="44" max="44" width="22.5703125" style="1" customWidth="1"/>
    <col min="45" max="45" width="27.7109375" style="1" customWidth="1"/>
    <col min="46" max="16384" width="11.42578125" style="1"/>
  </cols>
  <sheetData>
    <row r="1" spans="1:49" ht="24" customHeight="1">
      <c r="A1" s="198"/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5" t="s">
        <v>1</v>
      </c>
      <c r="AS1" s="39" t="s">
        <v>2</v>
      </c>
      <c r="AT1" s="16"/>
      <c r="AU1" s="16"/>
      <c r="AV1" s="16"/>
      <c r="AW1" s="16"/>
    </row>
    <row r="2" spans="1:49" ht="24" customHeight="1">
      <c r="A2" s="199"/>
      <c r="B2" s="192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5" t="s">
        <v>3</v>
      </c>
      <c r="AS2" s="39">
        <v>14</v>
      </c>
      <c r="AT2" s="16"/>
      <c r="AU2" s="16"/>
      <c r="AV2" s="16"/>
      <c r="AW2" s="16"/>
    </row>
    <row r="3" spans="1:49" ht="24" customHeight="1">
      <c r="A3" s="199"/>
      <c r="B3" s="194" t="s">
        <v>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5" t="s">
        <v>5</v>
      </c>
      <c r="AS3" s="39" t="s">
        <v>6</v>
      </c>
      <c r="AT3" s="16"/>
      <c r="AU3" s="16"/>
      <c r="AV3" s="16"/>
      <c r="AW3" s="16"/>
    </row>
    <row r="4" spans="1:49" ht="24" customHeight="1">
      <c r="A4" s="200"/>
      <c r="B4" s="196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7" t="s">
        <v>7</v>
      </c>
      <c r="AS4" s="40">
        <v>44728</v>
      </c>
      <c r="AT4" s="16"/>
      <c r="AU4" s="16"/>
      <c r="AV4" s="16"/>
      <c r="AW4" s="16"/>
    </row>
    <row r="5" spans="1:49">
      <c r="A5" s="18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0"/>
      <c r="AS5" s="20"/>
      <c r="AT5" s="16"/>
      <c r="AU5" s="16"/>
      <c r="AV5" s="16"/>
      <c r="AW5" s="16"/>
    </row>
    <row r="6" spans="1:49" ht="15.75" thickBo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22"/>
      <c r="AM6" s="22"/>
      <c r="AN6" s="22"/>
      <c r="AO6" s="22"/>
      <c r="AP6" s="22"/>
      <c r="AQ6" s="22"/>
      <c r="AR6" s="22"/>
      <c r="AS6" s="16"/>
      <c r="AT6" s="16"/>
      <c r="AU6" s="16"/>
      <c r="AV6" s="16"/>
      <c r="AW6" s="16"/>
    </row>
    <row r="7" spans="1:49" ht="15.75" thickBot="1">
      <c r="A7" s="23" t="s">
        <v>8</v>
      </c>
      <c r="B7" s="24"/>
      <c r="C7" s="12">
        <v>44795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ht="15.75" thickBot="1">
      <c r="A8" s="25"/>
      <c r="B8" s="21"/>
      <c r="C8" s="21"/>
      <c r="D8" s="26"/>
      <c r="E8" s="26"/>
      <c r="F8" s="26"/>
      <c r="G8" s="26"/>
      <c r="H8" s="26"/>
      <c r="I8" s="2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</row>
    <row r="9" spans="1:49" ht="15.75" thickBot="1">
      <c r="A9" s="27" t="s">
        <v>9</v>
      </c>
      <c r="B9" s="21"/>
      <c r="C9" s="13">
        <v>2022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</row>
    <row r="10" spans="1:49" ht="15.75" thickBot="1">
      <c r="A10" s="25"/>
      <c r="B10" s="21"/>
      <c r="C10" s="21"/>
      <c r="D10" s="26"/>
      <c r="E10" s="26"/>
      <c r="F10" s="26"/>
      <c r="G10" s="26"/>
      <c r="H10" s="26"/>
      <c r="I10" s="2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spans="1:49" ht="15.75" thickBot="1">
      <c r="A11" s="27" t="s">
        <v>10</v>
      </c>
      <c r="B11" s="24"/>
      <c r="C11" s="13" t="s">
        <v>11</v>
      </c>
      <c r="D11" s="26"/>
      <c r="E11" s="26"/>
      <c r="F11" s="26"/>
      <c r="G11" s="26"/>
      <c r="H11" s="26"/>
      <c r="I11" s="2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ht="15.75" thickBot="1">
      <c r="A12" s="25"/>
      <c r="B12" s="21"/>
      <c r="C12" s="21"/>
      <c r="D12" s="26"/>
      <c r="E12" s="26"/>
      <c r="F12" s="26"/>
      <c r="G12" s="26"/>
      <c r="H12" s="26"/>
      <c r="I12" s="2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spans="1:49" ht="29.25" thickBot="1">
      <c r="A13" s="23" t="s">
        <v>12</v>
      </c>
      <c r="B13" s="21"/>
      <c r="C13" s="13" t="s">
        <v>13</v>
      </c>
      <c r="D13" s="26"/>
      <c r="E13" s="26"/>
      <c r="F13" s="26"/>
      <c r="G13" s="26"/>
      <c r="H13" s="26"/>
      <c r="I13" s="2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spans="1:49" ht="15.75" thickBot="1">
      <c r="A14" s="25"/>
      <c r="B14" s="21"/>
      <c r="C14" s="21"/>
      <c r="D14" s="26"/>
      <c r="E14" s="26"/>
      <c r="F14" s="26"/>
      <c r="G14" s="26"/>
      <c r="H14" s="26"/>
      <c r="I14" s="2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</row>
    <row r="15" spans="1:49" ht="15.75" thickBot="1">
      <c r="A15" s="23" t="s">
        <v>14</v>
      </c>
      <c r="B15" s="24"/>
      <c r="C15" s="13" t="s">
        <v>15</v>
      </c>
      <c r="D15" s="26"/>
      <c r="E15" s="26"/>
      <c r="F15" s="26"/>
      <c r="G15" s="26"/>
      <c r="H15" s="26"/>
      <c r="I15" s="2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</row>
    <row r="16" spans="1:49" ht="15.75" thickBo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ht="29.25" thickBot="1">
      <c r="A17" s="38" t="s">
        <v>16</v>
      </c>
      <c r="B17"/>
      <c r="C17" s="13" t="s">
        <v>17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</row>
    <row r="18" spans="1:49" ht="16.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8"/>
      <c r="M18" s="26"/>
      <c r="N18" s="26"/>
      <c r="O18" s="26"/>
      <c r="P18" s="26"/>
      <c r="Q18" s="26"/>
      <c r="R18" s="26"/>
      <c r="S18" s="26"/>
      <c r="T18" s="26"/>
      <c r="U18" s="28"/>
      <c r="V18" s="29"/>
      <c r="W18" s="30"/>
      <c r="X18" s="29"/>
      <c r="Y18" s="29"/>
      <c r="Z18" s="29"/>
      <c r="AA18" s="29"/>
      <c r="AB18" s="29"/>
      <c r="AC18" s="31"/>
      <c r="AD18" s="29"/>
      <c r="AE18" s="29"/>
      <c r="AF18" s="29"/>
      <c r="AG18" s="3"/>
      <c r="AH18" s="3"/>
      <c r="AI18" s="3"/>
      <c r="AJ18" s="3"/>
      <c r="AK18" s="3"/>
      <c r="AL18" s="29"/>
      <c r="AM18" s="29"/>
      <c r="AN18" s="29"/>
      <c r="AO18" s="29"/>
      <c r="AP18" s="29"/>
      <c r="AQ18" s="29"/>
      <c r="AR18" s="29"/>
      <c r="AS18" s="29"/>
      <c r="AT18" s="16"/>
      <c r="AU18" s="16"/>
      <c r="AV18" s="16"/>
      <c r="AW18" s="16"/>
    </row>
    <row r="19" spans="1:49" ht="64.5" customHeight="1">
      <c r="A19" s="259" t="s">
        <v>18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16"/>
      <c r="AU19" s="16"/>
      <c r="AV19" s="16"/>
      <c r="AW19" s="16"/>
    </row>
    <row r="20" spans="1:49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</row>
    <row r="21" spans="1:49" ht="15.75" thickBo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</row>
    <row r="22" spans="1:49" ht="18.75" thickBot="1">
      <c r="A22" s="333" t="s">
        <v>19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5" t="s">
        <v>20</v>
      </c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7"/>
      <c r="AO22" s="338" t="s">
        <v>21</v>
      </c>
      <c r="AP22" s="338"/>
      <c r="AQ22" s="338"/>
      <c r="AR22" s="338"/>
      <c r="AS22" s="339"/>
      <c r="AT22" s="16"/>
      <c r="AU22" s="16"/>
      <c r="AV22" s="16"/>
      <c r="AW22" s="16"/>
    </row>
    <row r="23" spans="1:49" ht="27.75" customHeight="1" thickBot="1">
      <c r="A23" s="316" t="s">
        <v>22</v>
      </c>
      <c r="B23" s="317"/>
      <c r="C23" s="317"/>
      <c r="D23" s="317"/>
      <c r="E23" s="318"/>
      <c r="F23" s="316" t="s">
        <v>23</v>
      </c>
      <c r="G23" s="317"/>
      <c r="H23" s="317"/>
      <c r="I23" s="317"/>
      <c r="J23" s="317"/>
      <c r="K23" s="317"/>
      <c r="L23" s="317"/>
      <c r="M23" s="318"/>
      <c r="N23" s="353" t="s">
        <v>24</v>
      </c>
      <c r="O23" s="176"/>
      <c r="P23" s="175" t="s">
        <v>25</v>
      </c>
      <c r="Q23" s="176"/>
      <c r="R23" s="175" t="s">
        <v>26</v>
      </c>
      <c r="S23" s="176"/>
      <c r="T23" s="175" t="s">
        <v>27</v>
      </c>
      <c r="U23" s="176"/>
      <c r="V23" s="175" t="s">
        <v>28</v>
      </c>
      <c r="W23" s="176"/>
      <c r="X23" s="175" t="s">
        <v>29</v>
      </c>
      <c r="Y23" s="176"/>
      <c r="Z23" s="175" t="s">
        <v>30</v>
      </c>
      <c r="AA23" s="176"/>
      <c r="AB23" s="175" t="s">
        <v>31</v>
      </c>
      <c r="AC23" s="176"/>
      <c r="AD23" s="175" t="s">
        <v>32</v>
      </c>
      <c r="AE23" s="176"/>
      <c r="AF23" s="175" t="s">
        <v>33</v>
      </c>
      <c r="AG23" s="176"/>
      <c r="AH23" s="175" t="s">
        <v>34</v>
      </c>
      <c r="AI23" s="176"/>
      <c r="AJ23" s="175" t="s">
        <v>35</v>
      </c>
      <c r="AK23" s="176"/>
      <c r="AL23" s="175" t="s">
        <v>36</v>
      </c>
      <c r="AM23" s="176"/>
      <c r="AN23" s="351" t="s">
        <v>37</v>
      </c>
      <c r="AO23" s="340"/>
      <c r="AP23" s="340"/>
      <c r="AQ23" s="341"/>
      <c r="AR23" s="340"/>
      <c r="AS23" s="342"/>
      <c r="AT23" s="16"/>
      <c r="AU23" s="16"/>
      <c r="AV23" s="16"/>
      <c r="AW23" s="16"/>
    </row>
    <row r="24" spans="1:49" ht="48.75" customHeight="1" thickBot="1">
      <c r="A24" s="175" t="s">
        <v>38</v>
      </c>
      <c r="B24" s="175" t="s">
        <v>39</v>
      </c>
      <c r="C24" s="175" t="s">
        <v>40</v>
      </c>
      <c r="D24" s="175" t="s">
        <v>41</v>
      </c>
      <c r="E24" s="175" t="s">
        <v>42</v>
      </c>
      <c r="F24" s="175" t="s">
        <v>43</v>
      </c>
      <c r="G24" s="175" t="s">
        <v>44</v>
      </c>
      <c r="H24" s="203" t="s">
        <v>45</v>
      </c>
      <c r="I24" s="203" t="s">
        <v>46</v>
      </c>
      <c r="J24" s="260" t="s">
        <v>47</v>
      </c>
      <c r="K24" s="260" t="s">
        <v>48</v>
      </c>
      <c r="L24" s="260" t="s">
        <v>49</v>
      </c>
      <c r="M24" s="260" t="s">
        <v>50</v>
      </c>
      <c r="N24" s="177"/>
      <c r="O24" s="178"/>
      <c r="P24" s="177"/>
      <c r="Q24" s="178"/>
      <c r="R24" s="177"/>
      <c r="S24" s="178"/>
      <c r="T24" s="177"/>
      <c r="U24" s="178"/>
      <c r="V24" s="177"/>
      <c r="W24" s="178"/>
      <c r="X24" s="177"/>
      <c r="Y24" s="178"/>
      <c r="Z24" s="177"/>
      <c r="AA24" s="178"/>
      <c r="AB24" s="177"/>
      <c r="AC24" s="178"/>
      <c r="AD24" s="177"/>
      <c r="AE24" s="178"/>
      <c r="AF24" s="177"/>
      <c r="AG24" s="178"/>
      <c r="AH24" s="177" t="s">
        <v>26</v>
      </c>
      <c r="AI24" s="178"/>
      <c r="AJ24" s="177"/>
      <c r="AK24" s="178"/>
      <c r="AL24" s="177" t="s">
        <v>26</v>
      </c>
      <c r="AM24" s="178"/>
      <c r="AN24" s="351"/>
      <c r="AO24" s="343" t="s">
        <v>51</v>
      </c>
      <c r="AP24" s="345" t="s">
        <v>52</v>
      </c>
      <c r="AQ24" s="267" t="s">
        <v>53</v>
      </c>
      <c r="AR24" s="347" t="s">
        <v>54</v>
      </c>
      <c r="AS24" s="349" t="s">
        <v>55</v>
      </c>
      <c r="AT24" s="16"/>
      <c r="AU24" s="16"/>
      <c r="AV24" s="16"/>
      <c r="AW24" s="16"/>
    </row>
    <row r="25" spans="1:49" ht="36.75" customHeight="1" thickBot="1">
      <c r="A25" s="177"/>
      <c r="B25" s="177"/>
      <c r="C25" s="177"/>
      <c r="D25" s="179"/>
      <c r="E25" s="179"/>
      <c r="F25" s="179"/>
      <c r="G25" s="179"/>
      <c r="H25" s="204"/>
      <c r="I25" s="204"/>
      <c r="J25" s="204"/>
      <c r="K25" s="204"/>
      <c r="L25" s="204"/>
      <c r="M25" s="204"/>
      <c r="N25" s="32" t="s">
        <v>56</v>
      </c>
      <c r="O25" s="32" t="s">
        <v>57</v>
      </c>
      <c r="P25" s="32" t="s">
        <v>58</v>
      </c>
      <c r="Q25" s="32" t="s">
        <v>59</v>
      </c>
      <c r="R25" s="32" t="s">
        <v>58</v>
      </c>
      <c r="S25" s="32" t="s">
        <v>59</v>
      </c>
      <c r="T25" s="32" t="s">
        <v>58</v>
      </c>
      <c r="U25" s="32" t="s">
        <v>59</v>
      </c>
      <c r="V25" s="32" t="s">
        <v>58</v>
      </c>
      <c r="W25" s="32" t="s">
        <v>59</v>
      </c>
      <c r="X25" s="32" t="s">
        <v>58</v>
      </c>
      <c r="Y25" s="32" t="s">
        <v>59</v>
      </c>
      <c r="Z25" s="32" t="s">
        <v>58</v>
      </c>
      <c r="AA25" s="32" t="s">
        <v>59</v>
      </c>
      <c r="AB25" s="32" t="s">
        <v>58</v>
      </c>
      <c r="AC25" s="32" t="s">
        <v>59</v>
      </c>
      <c r="AD25" s="32" t="s">
        <v>58</v>
      </c>
      <c r="AE25" s="32" t="s">
        <v>59</v>
      </c>
      <c r="AF25" s="32" t="s">
        <v>58</v>
      </c>
      <c r="AG25" s="32" t="s">
        <v>59</v>
      </c>
      <c r="AH25" s="32" t="s">
        <v>58</v>
      </c>
      <c r="AI25" s="32" t="s">
        <v>59</v>
      </c>
      <c r="AJ25" s="32" t="s">
        <v>58</v>
      </c>
      <c r="AK25" s="32" t="s">
        <v>59</v>
      </c>
      <c r="AL25" s="32" t="s">
        <v>58</v>
      </c>
      <c r="AM25" s="32" t="s">
        <v>59</v>
      </c>
      <c r="AN25" s="352"/>
      <c r="AO25" s="344"/>
      <c r="AP25" s="346"/>
      <c r="AQ25" s="268"/>
      <c r="AR25" s="348"/>
      <c r="AS25" s="350"/>
      <c r="AT25" s="16"/>
      <c r="AU25" s="16"/>
      <c r="AV25" s="16"/>
      <c r="AW25" s="16"/>
    </row>
    <row r="26" spans="1:49" ht="88.5" customHeight="1" thickBot="1">
      <c r="A26" s="297" t="s">
        <v>60</v>
      </c>
      <c r="B26" s="297" t="s">
        <v>61</v>
      </c>
      <c r="C26" s="297" t="s">
        <v>62</v>
      </c>
      <c r="D26" s="155" t="s">
        <v>63</v>
      </c>
      <c r="E26" s="155" t="s">
        <v>64</v>
      </c>
      <c r="F26" s="158" t="s">
        <v>65</v>
      </c>
      <c r="G26" s="261" t="s">
        <v>66</v>
      </c>
      <c r="H26" s="205" t="s">
        <v>67</v>
      </c>
      <c r="I26" s="208" t="s">
        <v>68</v>
      </c>
      <c r="J26" s="284" t="s">
        <v>69</v>
      </c>
      <c r="K26" s="183">
        <v>44696</v>
      </c>
      <c r="L26" s="322">
        <v>44834</v>
      </c>
      <c r="M26" s="218" t="s">
        <v>70</v>
      </c>
      <c r="N26" s="233">
        <v>0.1</v>
      </c>
      <c r="O26" s="233">
        <f t="shared" ref="O26" si="0">N26*(P26+R26+T26+V26+X26+Z26+AB26+AD26+AF26+AH26+AJ26+AL26)</f>
        <v>0.1</v>
      </c>
      <c r="P26" s="233"/>
      <c r="Q26" s="233"/>
      <c r="R26" s="233"/>
      <c r="S26" s="233"/>
      <c r="T26" s="233"/>
      <c r="U26" s="233">
        <v>0.5</v>
      </c>
      <c r="V26" s="233"/>
      <c r="W26" s="233"/>
      <c r="X26" s="233">
        <v>0.5</v>
      </c>
      <c r="Y26" s="233"/>
      <c r="Z26" s="233"/>
      <c r="AA26" s="233"/>
      <c r="AB26" s="233"/>
      <c r="AC26" s="233"/>
      <c r="AD26" s="233"/>
      <c r="AE26" s="233"/>
      <c r="AF26" s="233">
        <v>0.5</v>
      </c>
      <c r="AG26" s="233"/>
      <c r="AH26" s="233"/>
      <c r="AI26" s="233"/>
      <c r="AJ26" s="233"/>
      <c r="AK26" s="233"/>
      <c r="AL26" s="233"/>
      <c r="AM26" s="233"/>
      <c r="AN26" s="256">
        <f>N26*(Q26+S26+U26+W26+Y26+AA26+AC26+AE26+AG26+AI26+AK26+AM26)</f>
        <v>0.05</v>
      </c>
      <c r="AO26" s="104" t="s">
        <v>71</v>
      </c>
      <c r="AP26" s="105" t="s">
        <v>72</v>
      </c>
      <c r="AQ26" s="105" t="s">
        <v>73</v>
      </c>
      <c r="AR26" s="33">
        <f>Q26+S26+U26</f>
        <v>0.5</v>
      </c>
      <c r="AS26" s="140">
        <f>SUM(AR26:AR29)</f>
        <v>0.5</v>
      </c>
      <c r="AT26" s="16"/>
      <c r="AU26" s="16"/>
      <c r="AV26" s="16"/>
      <c r="AW26" s="16"/>
    </row>
    <row r="27" spans="1:49" ht="16.5" customHeight="1" thickBot="1">
      <c r="A27" s="297"/>
      <c r="B27" s="297"/>
      <c r="C27" s="297"/>
      <c r="D27" s="156"/>
      <c r="E27" s="156"/>
      <c r="F27" s="160"/>
      <c r="G27" s="262"/>
      <c r="H27" s="206"/>
      <c r="I27" s="209"/>
      <c r="J27" s="285"/>
      <c r="K27" s="184"/>
      <c r="L27" s="323"/>
      <c r="M27" s="218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57"/>
      <c r="AO27" s="106" t="s">
        <v>74</v>
      </c>
      <c r="AP27" s="107" t="s">
        <v>74</v>
      </c>
      <c r="AQ27" s="107" t="s">
        <v>74</v>
      </c>
      <c r="AR27" s="34">
        <f>W26+Y26+AA26</f>
        <v>0</v>
      </c>
      <c r="AS27" s="141"/>
      <c r="AT27" s="16"/>
      <c r="AU27" s="16"/>
      <c r="AV27" s="16"/>
      <c r="AW27" s="16"/>
    </row>
    <row r="28" spans="1:49" ht="16.5" customHeight="1" thickBot="1">
      <c r="A28" s="297"/>
      <c r="B28" s="297"/>
      <c r="C28" s="297"/>
      <c r="D28" s="156"/>
      <c r="E28" s="156"/>
      <c r="F28" s="160"/>
      <c r="G28" s="262"/>
      <c r="H28" s="206"/>
      <c r="I28" s="209"/>
      <c r="J28" s="285"/>
      <c r="K28" s="184"/>
      <c r="L28" s="323"/>
      <c r="M28" s="218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57"/>
      <c r="AO28" s="106" t="s">
        <v>75</v>
      </c>
      <c r="AP28" s="107" t="s">
        <v>75</v>
      </c>
      <c r="AQ28" s="107" t="s">
        <v>75</v>
      </c>
      <c r="AR28" s="34">
        <f>AC26+AE26+AG26</f>
        <v>0</v>
      </c>
      <c r="AS28" s="141"/>
      <c r="AT28" s="16"/>
      <c r="AU28" s="16"/>
      <c r="AV28" s="16"/>
      <c r="AW28" s="16"/>
    </row>
    <row r="29" spans="1:49" ht="16.5" customHeight="1" thickBot="1">
      <c r="A29" s="297"/>
      <c r="B29" s="297"/>
      <c r="C29" s="297"/>
      <c r="D29" s="156"/>
      <c r="E29" s="156"/>
      <c r="F29" s="162"/>
      <c r="G29" s="263"/>
      <c r="H29" s="207"/>
      <c r="I29" s="210"/>
      <c r="J29" s="286"/>
      <c r="K29" s="185"/>
      <c r="L29" s="324"/>
      <c r="M29" s="218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58"/>
      <c r="AO29" s="108" t="s">
        <v>76</v>
      </c>
      <c r="AP29" s="109" t="s">
        <v>76</v>
      </c>
      <c r="AQ29" s="109" t="s">
        <v>76</v>
      </c>
      <c r="AR29" s="35">
        <f>AI26+AK26+AM26</f>
        <v>0</v>
      </c>
      <c r="AS29" s="142"/>
      <c r="AT29" s="16"/>
      <c r="AU29" s="16"/>
      <c r="AV29" s="16"/>
      <c r="AW29" s="16"/>
    </row>
    <row r="30" spans="1:49" ht="69" customHeight="1" thickBot="1">
      <c r="A30" s="297"/>
      <c r="B30" s="297"/>
      <c r="C30" s="297"/>
      <c r="D30" s="156"/>
      <c r="E30" s="156"/>
      <c r="F30" s="158" t="s">
        <v>77</v>
      </c>
      <c r="G30" s="261" t="s">
        <v>78</v>
      </c>
      <c r="H30" s="205" t="s">
        <v>79</v>
      </c>
      <c r="I30" s="208" t="s">
        <v>68</v>
      </c>
      <c r="J30" s="284" t="s">
        <v>80</v>
      </c>
      <c r="K30" s="287">
        <v>44621</v>
      </c>
      <c r="L30" s="298">
        <v>44834</v>
      </c>
      <c r="M30" s="218" t="s">
        <v>70</v>
      </c>
      <c r="N30" s="233">
        <v>0.2</v>
      </c>
      <c r="O30" s="233">
        <f t="shared" ref="O30" si="1">N30*(P30+R30+T30+V30+X30+Z30+AB30+AD30+AF30+AH30+AJ30+AL30)</f>
        <v>0.2</v>
      </c>
      <c r="P30" s="233"/>
      <c r="Q30" s="233"/>
      <c r="R30" s="233"/>
      <c r="S30" s="233"/>
      <c r="T30" s="233">
        <v>0.25</v>
      </c>
      <c r="U30" s="233">
        <v>0.25</v>
      </c>
      <c r="V30" s="233"/>
      <c r="W30" s="233"/>
      <c r="X30" s="233">
        <v>0.25</v>
      </c>
      <c r="Y30" s="233"/>
      <c r="Z30" s="233"/>
      <c r="AA30" s="233"/>
      <c r="AB30" s="233">
        <v>0.25</v>
      </c>
      <c r="AC30" s="233"/>
      <c r="AD30" s="233"/>
      <c r="AE30" s="233"/>
      <c r="AF30" s="233">
        <v>0.25</v>
      </c>
      <c r="AG30" s="233"/>
      <c r="AH30" s="233"/>
      <c r="AI30" s="233"/>
      <c r="AJ30" s="233"/>
      <c r="AK30" s="233"/>
      <c r="AL30" s="233"/>
      <c r="AM30" s="233"/>
      <c r="AN30" s="256">
        <f>N30*(Q30+S30+U30+W30+Y30+AA30+AC30+AE30+AG30+AI30+AK30+AM30)</f>
        <v>0.05</v>
      </c>
      <c r="AO30" s="110" t="s">
        <v>81</v>
      </c>
      <c r="AP30" s="111" t="s">
        <v>82</v>
      </c>
      <c r="AQ30" s="111" t="s">
        <v>83</v>
      </c>
      <c r="AR30" s="33">
        <f>Q30+S30+U30</f>
        <v>0.25</v>
      </c>
      <c r="AS30" s="140">
        <f t="shared" ref="AS30" si="2">SUM(AR30:AR33)</f>
        <v>0.25</v>
      </c>
      <c r="AT30" s="16"/>
      <c r="AU30" s="16"/>
      <c r="AV30" s="16"/>
      <c r="AW30" s="16"/>
    </row>
    <row r="31" spans="1:49" ht="16.5" customHeight="1" thickBot="1">
      <c r="A31" s="297"/>
      <c r="B31" s="297"/>
      <c r="C31" s="297"/>
      <c r="D31" s="156"/>
      <c r="E31" s="156"/>
      <c r="F31" s="160"/>
      <c r="G31" s="262"/>
      <c r="H31" s="206"/>
      <c r="I31" s="209"/>
      <c r="J31" s="285"/>
      <c r="K31" s="288"/>
      <c r="L31" s="299"/>
      <c r="M31" s="218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57"/>
      <c r="AO31" s="106" t="s">
        <v>74</v>
      </c>
      <c r="AP31" s="107" t="s">
        <v>74</v>
      </c>
      <c r="AQ31" s="107" t="s">
        <v>74</v>
      </c>
      <c r="AR31" s="34">
        <f>W30+Y30+AA30</f>
        <v>0</v>
      </c>
      <c r="AS31" s="141"/>
      <c r="AT31" s="16"/>
      <c r="AU31" s="16"/>
      <c r="AV31" s="16"/>
      <c r="AW31" s="16"/>
    </row>
    <row r="32" spans="1:49" ht="16.5" customHeight="1" thickBot="1">
      <c r="A32" s="297"/>
      <c r="B32" s="297"/>
      <c r="C32" s="297"/>
      <c r="D32" s="156"/>
      <c r="E32" s="156"/>
      <c r="F32" s="160"/>
      <c r="G32" s="262"/>
      <c r="H32" s="206"/>
      <c r="I32" s="209"/>
      <c r="J32" s="285"/>
      <c r="K32" s="288"/>
      <c r="L32" s="299"/>
      <c r="M32" s="218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57"/>
      <c r="AO32" s="106" t="s">
        <v>75</v>
      </c>
      <c r="AP32" s="107" t="s">
        <v>75</v>
      </c>
      <c r="AQ32" s="107" t="s">
        <v>75</v>
      </c>
      <c r="AR32" s="34">
        <f>AC30+AE30+AG30</f>
        <v>0</v>
      </c>
      <c r="AS32" s="141"/>
      <c r="AT32" s="16"/>
      <c r="AU32" s="16"/>
      <c r="AV32" s="16"/>
      <c r="AW32" s="16"/>
    </row>
    <row r="33" spans="1:49" ht="16.5" customHeight="1" thickBot="1">
      <c r="A33" s="297"/>
      <c r="B33" s="297"/>
      <c r="C33" s="297"/>
      <c r="D33" s="156"/>
      <c r="E33" s="156"/>
      <c r="F33" s="162"/>
      <c r="G33" s="263"/>
      <c r="H33" s="207"/>
      <c r="I33" s="210"/>
      <c r="J33" s="286"/>
      <c r="K33" s="288"/>
      <c r="L33" s="299"/>
      <c r="M33" s="218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58"/>
      <c r="AO33" s="108" t="s">
        <v>76</v>
      </c>
      <c r="AP33" s="109" t="s">
        <v>76</v>
      </c>
      <c r="AQ33" s="109" t="s">
        <v>76</v>
      </c>
      <c r="AR33" s="35">
        <f>AI30+AK30+AM30</f>
        <v>0</v>
      </c>
      <c r="AS33" s="142"/>
      <c r="AT33" s="16"/>
      <c r="AU33" s="16"/>
      <c r="AV33" s="16"/>
      <c r="AW33" s="16"/>
    </row>
    <row r="34" spans="1:49" ht="22.5" customHeight="1" thickBot="1">
      <c r="A34" s="297"/>
      <c r="B34" s="297"/>
      <c r="C34" s="297"/>
      <c r="D34" s="156"/>
      <c r="E34" s="156"/>
      <c r="F34" s="158" t="s">
        <v>84</v>
      </c>
      <c r="G34" s="264" t="s">
        <v>85</v>
      </c>
      <c r="H34" s="155" t="s">
        <v>86</v>
      </c>
      <c r="I34" s="155" t="s">
        <v>87</v>
      </c>
      <c r="J34" s="294" t="s">
        <v>88</v>
      </c>
      <c r="K34" s="183">
        <v>44696</v>
      </c>
      <c r="L34" s="278">
        <v>44834</v>
      </c>
      <c r="M34" s="218" t="s">
        <v>70</v>
      </c>
      <c r="N34" s="233">
        <v>0.2</v>
      </c>
      <c r="O34" s="233">
        <f>N34*(P34+R34+T34+V34+X34+Z34+AB34+AD34+AF34+AH34+AJ34+AL34)</f>
        <v>0.2</v>
      </c>
      <c r="P34" s="233"/>
      <c r="Q34" s="233"/>
      <c r="R34" s="233"/>
      <c r="S34" s="233"/>
      <c r="T34" s="233"/>
      <c r="U34" s="233"/>
      <c r="V34" s="233"/>
      <c r="W34" s="233"/>
      <c r="X34" s="233">
        <v>0.2</v>
      </c>
      <c r="Y34" s="233"/>
      <c r="Z34" s="233">
        <v>0.2</v>
      </c>
      <c r="AA34" s="233"/>
      <c r="AB34" s="233">
        <v>0.2</v>
      </c>
      <c r="AC34" s="233"/>
      <c r="AD34" s="233">
        <v>0.2</v>
      </c>
      <c r="AE34" s="233"/>
      <c r="AF34" s="233">
        <v>0.2</v>
      </c>
      <c r="AG34" s="233"/>
      <c r="AH34" s="233"/>
      <c r="AI34" s="233"/>
      <c r="AJ34" s="233"/>
      <c r="AK34" s="233"/>
      <c r="AL34" s="233"/>
      <c r="AM34" s="233"/>
      <c r="AN34" s="256">
        <f>N34*(Q34+S34+U34+W34+Y34+AA34+AC34+AE34+AG34+AI34+AK34+AM34)</f>
        <v>0</v>
      </c>
      <c r="AO34" s="112" t="s">
        <v>89</v>
      </c>
      <c r="AP34" s="113" t="s">
        <v>89</v>
      </c>
      <c r="AQ34" s="113" t="s">
        <v>89</v>
      </c>
      <c r="AR34" s="33">
        <f>Q34+S34+U34</f>
        <v>0</v>
      </c>
      <c r="AS34" s="140">
        <f t="shared" ref="AS34" si="3">SUM(AR34:AR37)</f>
        <v>0</v>
      </c>
      <c r="AT34" s="16"/>
      <c r="AU34" s="16"/>
      <c r="AV34" s="16"/>
      <c r="AW34" s="16"/>
    </row>
    <row r="35" spans="1:49" ht="22.5" customHeight="1" thickBot="1">
      <c r="A35" s="297"/>
      <c r="B35" s="297"/>
      <c r="C35" s="297"/>
      <c r="D35" s="156"/>
      <c r="E35" s="156"/>
      <c r="F35" s="160"/>
      <c r="G35" s="265"/>
      <c r="H35" s="156"/>
      <c r="I35" s="156"/>
      <c r="J35" s="295"/>
      <c r="K35" s="184"/>
      <c r="L35" s="279"/>
      <c r="M35" s="218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57"/>
      <c r="AO35" s="106" t="s">
        <v>74</v>
      </c>
      <c r="AP35" s="107" t="s">
        <v>74</v>
      </c>
      <c r="AQ35" s="107" t="s">
        <v>74</v>
      </c>
      <c r="AR35" s="34">
        <f>W34+Y34+AA34</f>
        <v>0</v>
      </c>
      <c r="AS35" s="141"/>
      <c r="AT35" s="16"/>
      <c r="AU35" s="16"/>
      <c r="AV35" s="16"/>
      <c r="AW35" s="16"/>
    </row>
    <row r="36" spans="1:49" ht="22.5" customHeight="1" thickBot="1">
      <c r="A36" s="297"/>
      <c r="B36" s="297"/>
      <c r="C36" s="297"/>
      <c r="D36" s="156"/>
      <c r="E36" s="156"/>
      <c r="F36" s="160"/>
      <c r="G36" s="265"/>
      <c r="H36" s="156"/>
      <c r="I36" s="156"/>
      <c r="J36" s="295"/>
      <c r="K36" s="184"/>
      <c r="L36" s="279"/>
      <c r="M36" s="218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57"/>
      <c r="AO36" s="106" t="s">
        <v>75</v>
      </c>
      <c r="AP36" s="107" t="s">
        <v>75</v>
      </c>
      <c r="AQ36" s="107" t="s">
        <v>75</v>
      </c>
      <c r="AR36" s="34">
        <f>AC34+AE34+AG34</f>
        <v>0</v>
      </c>
      <c r="AS36" s="141"/>
      <c r="AT36" s="16"/>
      <c r="AU36" s="16"/>
      <c r="AV36" s="16"/>
      <c r="AW36" s="16"/>
    </row>
    <row r="37" spans="1:49" ht="22.5" customHeight="1" thickBot="1">
      <c r="A37" s="297"/>
      <c r="B37" s="297"/>
      <c r="C37" s="297"/>
      <c r="D37" s="156"/>
      <c r="E37" s="156"/>
      <c r="F37" s="162"/>
      <c r="G37" s="266"/>
      <c r="H37" s="157"/>
      <c r="I37" s="157"/>
      <c r="J37" s="296"/>
      <c r="K37" s="185"/>
      <c r="L37" s="280"/>
      <c r="M37" s="218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58"/>
      <c r="AO37" s="108" t="s">
        <v>76</v>
      </c>
      <c r="AP37" s="109" t="s">
        <v>76</v>
      </c>
      <c r="AQ37" s="109" t="s">
        <v>76</v>
      </c>
      <c r="AR37" s="35">
        <f>AI34+AK34+AM34</f>
        <v>0</v>
      </c>
      <c r="AS37" s="142"/>
      <c r="AT37" s="16"/>
      <c r="AU37" s="16"/>
      <c r="AV37" s="16"/>
      <c r="AW37" s="16"/>
    </row>
    <row r="38" spans="1:49" ht="117" customHeight="1" thickBot="1">
      <c r="A38" s="297"/>
      <c r="B38" s="297"/>
      <c r="C38" s="297"/>
      <c r="D38" s="156"/>
      <c r="E38" s="156"/>
      <c r="F38" s="158" t="s">
        <v>90</v>
      </c>
      <c r="G38" s="264" t="s">
        <v>91</v>
      </c>
      <c r="H38" s="155" t="s">
        <v>92</v>
      </c>
      <c r="I38" s="155" t="s">
        <v>93</v>
      </c>
      <c r="J38" s="281" t="s">
        <v>88</v>
      </c>
      <c r="K38" s="300">
        <v>44599</v>
      </c>
      <c r="L38" s="278">
        <v>44895</v>
      </c>
      <c r="M38" s="218" t="s">
        <v>70</v>
      </c>
      <c r="N38" s="233">
        <v>0.2</v>
      </c>
      <c r="O38" s="233">
        <f>N38*(P38+R38+T38+V38+X38+Z38+AB38+AD38+AF38+AH38+AJ38+AL38)</f>
        <v>0.19999999999999998</v>
      </c>
      <c r="P38" s="233"/>
      <c r="Q38" s="233"/>
      <c r="R38" s="233">
        <v>0.1</v>
      </c>
      <c r="S38" s="233">
        <v>0.1</v>
      </c>
      <c r="T38" s="233">
        <v>0.1</v>
      </c>
      <c r="U38" s="233">
        <v>0.1</v>
      </c>
      <c r="V38" s="233">
        <v>0.1</v>
      </c>
      <c r="W38" s="233"/>
      <c r="X38" s="233">
        <v>0.1</v>
      </c>
      <c r="Y38" s="233"/>
      <c r="Z38" s="233">
        <v>0.1</v>
      </c>
      <c r="AA38" s="233"/>
      <c r="AB38" s="233">
        <v>0.1</v>
      </c>
      <c r="AC38" s="233"/>
      <c r="AD38" s="233">
        <v>0.1</v>
      </c>
      <c r="AE38" s="233"/>
      <c r="AF38" s="233">
        <v>0.1</v>
      </c>
      <c r="AG38" s="233"/>
      <c r="AH38" s="233">
        <v>0.1</v>
      </c>
      <c r="AI38" s="233"/>
      <c r="AJ38" s="233">
        <v>0.1</v>
      </c>
      <c r="AK38" s="233"/>
      <c r="AL38" s="233"/>
      <c r="AM38" s="233"/>
      <c r="AN38" s="256">
        <f>N38*(Q38+S38+U38+W38+Y38+AA38+AC38+AE38+AG38+AI38+AK38+AM38)</f>
        <v>4.0000000000000008E-2</v>
      </c>
      <c r="AO38" s="114" t="s">
        <v>94</v>
      </c>
      <c r="AP38" s="111" t="s">
        <v>95</v>
      </c>
      <c r="AQ38" s="111" t="s">
        <v>96</v>
      </c>
      <c r="AR38" s="33">
        <f>Q38+S38+U38</f>
        <v>0.2</v>
      </c>
      <c r="AS38" s="140">
        <f t="shared" ref="AS38" si="4">SUM(AR38:AR41)</f>
        <v>0.2</v>
      </c>
      <c r="AT38" s="16"/>
      <c r="AU38" s="16"/>
      <c r="AV38" s="16"/>
      <c r="AW38" s="16"/>
    </row>
    <row r="39" spans="1:49" ht="22.5" customHeight="1" thickBot="1">
      <c r="A39" s="297"/>
      <c r="B39" s="297"/>
      <c r="C39" s="297"/>
      <c r="D39" s="156"/>
      <c r="E39" s="156"/>
      <c r="F39" s="160"/>
      <c r="G39" s="265"/>
      <c r="H39" s="156"/>
      <c r="I39" s="156"/>
      <c r="J39" s="282"/>
      <c r="K39" s="301"/>
      <c r="L39" s="279"/>
      <c r="M39" s="218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57"/>
      <c r="AO39" s="106" t="s">
        <v>74</v>
      </c>
      <c r="AP39" s="107" t="s">
        <v>74</v>
      </c>
      <c r="AQ39" s="107" t="s">
        <v>74</v>
      </c>
      <c r="AR39" s="34">
        <f>W38+Y38+AA38</f>
        <v>0</v>
      </c>
      <c r="AS39" s="141"/>
      <c r="AT39" s="16"/>
      <c r="AU39" s="16"/>
      <c r="AV39" s="16"/>
      <c r="AW39" s="16"/>
    </row>
    <row r="40" spans="1:49" ht="22.5" customHeight="1" thickBot="1">
      <c r="A40" s="297"/>
      <c r="B40" s="297"/>
      <c r="C40" s="297"/>
      <c r="D40" s="156"/>
      <c r="E40" s="156"/>
      <c r="F40" s="160"/>
      <c r="G40" s="265"/>
      <c r="H40" s="156"/>
      <c r="I40" s="156"/>
      <c r="J40" s="282"/>
      <c r="K40" s="301"/>
      <c r="L40" s="279"/>
      <c r="M40" s="218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57"/>
      <c r="AO40" s="106" t="s">
        <v>75</v>
      </c>
      <c r="AP40" s="107" t="s">
        <v>75</v>
      </c>
      <c r="AQ40" s="107" t="s">
        <v>75</v>
      </c>
      <c r="AR40" s="34">
        <f>AC38+AE38+AG38</f>
        <v>0</v>
      </c>
      <c r="AS40" s="141"/>
      <c r="AT40" s="16"/>
      <c r="AU40" s="16"/>
      <c r="AV40" s="16"/>
      <c r="AW40" s="16"/>
    </row>
    <row r="41" spans="1:49" ht="22.5" customHeight="1" thickBot="1">
      <c r="A41" s="297"/>
      <c r="B41" s="297"/>
      <c r="C41" s="297"/>
      <c r="D41" s="156"/>
      <c r="E41" s="156"/>
      <c r="F41" s="162"/>
      <c r="G41" s="266"/>
      <c r="H41" s="157"/>
      <c r="I41" s="157"/>
      <c r="J41" s="283"/>
      <c r="K41" s="302"/>
      <c r="L41" s="279"/>
      <c r="M41" s="218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58"/>
      <c r="AO41" s="108" t="s">
        <v>76</v>
      </c>
      <c r="AP41" s="109" t="s">
        <v>76</v>
      </c>
      <c r="AQ41" s="109" t="s">
        <v>76</v>
      </c>
      <c r="AR41" s="35">
        <f>AI38+AK38+AM38</f>
        <v>0</v>
      </c>
      <c r="AS41" s="142"/>
      <c r="AT41" s="16"/>
      <c r="AU41" s="16"/>
      <c r="AV41" s="16"/>
      <c r="AW41" s="16"/>
    </row>
    <row r="42" spans="1:49" ht="16.5" customHeight="1" thickBot="1">
      <c r="A42" s="297"/>
      <c r="B42" s="297"/>
      <c r="C42" s="297"/>
      <c r="D42" s="156"/>
      <c r="E42" s="156"/>
      <c r="F42" s="158" t="s">
        <v>97</v>
      </c>
      <c r="G42" s="264" t="s">
        <v>98</v>
      </c>
      <c r="H42" s="211" t="s">
        <v>99</v>
      </c>
      <c r="I42" s="211" t="s">
        <v>100</v>
      </c>
      <c r="J42" s="319" t="s">
        <v>88</v>
      </c>
      <c r="K42" s="325">
        <v>44713</v>
      </c>
      <c r="L42" s="328">
        <v>44742</v>
      </c>
      <c r="M42" s="218" t="s">
        <v>70</v>
      </c>
      <c r="N42" s="233">
        <v>0.1</v>
      </c>
      <c r="O42" s="233">
        <f>N42*(P42+R42+T42+V42+X42+Z42+AB42+AD42+AF42+AH42+AJ42+AL42)</f>
        <v>0.1</v>
      </c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>
        <v>1</v>
      </c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56">
        <f>N42*(Q42+S42+U42+W42+Y42+AA42+AC42+AE42+AG42+AI42+AK42+AM42)</f>
        <v>0</v>
      </c>
      <c r="AO42" s="112" t="s">
        <v>89</v>
      </c>
      <c r="AP42" s="113" t="s">
        <v>89</v>
      </c>
      <c r="AQ42" s="113" t="s">
        <v>89</v>
      </c>
      <c r="AR42" s="33">
        <f>Q42+S42+U42</f>
        <v>0</v>
      </c>
      <c r="AS42" s="140">
        <f t="shared" ref="AS42" si="5">SUM(AR42:AR45)</f>
        <v>0</v>
      </c>
      <c r="AT42" s="16"/>
      <c r="AU42" s="16"/>
      <c r="AV42" s="16"/>
      <c r="AW42" s="16"/>
    </row>
    <row r="43" spans="1:49" ht="16.5" customHeight="1" thickBot="1">
      <c r="A43" s="297"/>
      <c r="B43" s="297"/>
      <c r="C43" s="297"/>
      <c r="D43" s="156"/>
      <c r="E43" s="156"/>
      <c r="F43" s="160"/>
      <c r="G43" s="265"/>
      <c r="H43" s="156"/>
      <c r="I43" s="156"/>
      <c r="J43" s="320"/>
      <c r="K43" s="326"/>
      <c r="L43" s="329"/>
      <c r="M43" s="218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57"/>
      <c r="AO43" s="106" t="s">
        <v>74</v>
      </c>
      <c r="AP43" s="107" t="s">
        <v>74</v>
      </c>
      <c r="AQ43" s="107" t="s">
        <v>74</v>
      </c>
      <c r="AR43" s="34">
        <f>W42+Y42+AA42</f>
        <v>0</v>
      </c>
      <c r="AS43" s="141"/>
      <c r="AT43" s="16"/>
      <c r="AU43" s="16"/>
      <c r="AV43" s="16"/>
      <c r="AW43" s="16"/>
    </row>
    <row r="44" spans="1:49" ht="16.5" customHeight="1" thickBot="1">
      <c r="A44" s="297"/>
      <c r="B44" s="297"/>
      <c r="C44" s="297"/>
      <c r="D44" s="156"/>
      <c r="E44" s="156"/>
      <c r="F44" s="160"/>
      <c r="G44" s="265"/>
      <c r="H44" s="156"/>
      <c r="I44" s="156"/>
      <c r="J44" s="320"/>
      <c r="K44" s="326"/>
      <c r="L44" s="329"/>
      <c r="M44" s="218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57"/>
      <c r="AO44" s="106" t="s">
        <v>75</v>
      </c>
      <c r="AP44" s="107" t="s">
        <v>75</v>
      </c>
      <c r="AQ44" s="107" t="s">
        <v>75</v>
      </c>
      <c r="AR44" s="34">
        <f>AC42+AE42+AG42</f>
        <v>0</v>
      </c>
      <c r="AS44" s="141"/>
      <c r="AT44" s="16"/>
      <c r="AU44" s="16"/>
      <c r="AV44" s="16"/>
      <c r="AW44" s="16"/>
    </row>
    <row r="45" spans="1:49" ht="16.5" customHeight="1" thickBot="1">
      <c r="A45" s="297"/>
      <c r="B45" s="297"/>
      <c r="C45" s="297"/>
      <c r="D45" s="156"/>
      <c r="E45" s="156"/>
      <c r="F45" s="162"/>
      <c r="G45" s="266"/>
      <c r="H45" s="157"/>
      <c r="I45" s="157"/>
      <c r="J45" s="321"/>
      <c r="K45" s="327"/>
      <c r="L45" s="330"/>
      <c r="M45" s="218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58"/>
      <c r="AO45" s="108" t="s">
        <v>76</v>
      </c>
      <c r="AP45" s="109" t="s">
        <v>76</v>
      </c>
      <c r="AQ45" s="109" t="s">
        <v>76</v>
      </c>
      <c r="AR45" s="35">
        <f>AI42+AK42+AM42</f>
        <v>0</v>
      </c>
      <c r="AS45" s="142"/>
      <c r="AT45" s="16"/>
      <c r="AU45" s="16"/>
      <c r="AV45" s="16"/>
      <c r="AW45" s="16"/>
    </row>
    <row r="46" spans="1:49" ht="110.25" customHeight="1" thickBot="1">
      <c r="A46" s="297"/>
      <c r="B46" s="297"/>
      <c r="C46" s="297"/>
      <c r="D46" s="156"/>
      <c r="E46" s="156"/>
      <c r="F46" s="158" t="s">
        <v>101</v>
      </c>
      <c r="G46" s="262" t="s">
        <v>102</v>
      </c>
      <c r="H46" s="205" t="s">
        <v>103</v>
      </c>
      <c r="I46" s="208" t="s">
        <v>104</v>
      </c>
      <c r="J46" s="284" t="s">
        <v>88</v>
      </c>
      <c r="K46" s="287">
        <v>44621</v>
      </c>
      <c r="L46" s="289">
        <v>44742</v>
      </c>
      <c r="M46" s="218" t="s">
        <v>70</v>
      </c>
      <c r="N46" s="303">
        <v>0.2</v>
      </c>
      <c r="O46" s="233">
        <f t="shared" ref="O46" si="6">N46*(P46+R46+T46+V46+X46+Z46+AB46+AD46+AF46+AH46+AJ46+AL46)</f>
        <v>0.2</v>
      </c>
      <c r="P46" s="233"/>
      <c r="Q46" s="233"/>
      <c r="R46" s="233"/>
      <c r="S46" s="233"/>
      <c r="T46" s="233">
        <v>0.5</v>
      </c>
      <c r="U46" s="233">
        <v>0.1</v>
      </c>
      <c r="V46" s="233"/>
      <c r="W46" s="233"/>
      <c r="X46" s="233"/>
      <c r="Y46" s="233"/>
      <c r="Z46" s="233">
        <v>0.5</v>
      </c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56">
        <f>N46*(Q46+S46+U46+W46+Y46+AA46+AC46+AE46+AG46+AI46+AK46+AM46)</f>
        <v>2.0000000000000004E-2</v>
      </c>
      <c r="AO46" s="118" t="s">
        <v>105</v>
      </c>
      <c r="AP46" s="119" t="s">
        <v>106</v>
      </c>
      <c r="AQ46" s="119" t="s">
        <v>107</v>
      </c>
      <c r="AR46" s="33">
        <f>Q46+S46+U46</f>
        <v>0.1</v>
      </c>
      <c r="AS46" s="140">
        <f t="shared" ref="AS46" si="7">SUM(AR46:AR49)</f>
        <v>0.1</v>
      </c>
      <c r="AT46" s="16"/>
      <c r="AU46" s="16"/>
      <c r="AV46" s="16"/>
      <c r="AW46" s="16"/>
    </row>
    <row r="47" spans="1:49" ht="27.75" customHeight="1" thickBot="1">
      <c r="A47" s="297"/>
      <c r="B47" s="297"/>
      <c r="C47" s="297"/>
      <c r="D47" s="156"/>
      <c r="E47" s="156"/>
      <c r="F47" s="160"/>
      <c r="G47" s="262"/>
      <c r="H47" s="206"/>
      <c r="I47" s="209"/>
      <c r="J47" s="285"/>
      <c r="K47" s="288"/>
      <c r="L47" s="290"/>
      <c r="M47" s="218"/>
      <c r="N47" s="30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57"/>
      <c r="AO47" s="106" t="s">
        <v>74</v>
      </c>
      <c r="AP47" s="107" t="s">
        <v>74</v>
      </c>
      <c r="AQ47" s="107" t="s">
        <v>74</v>
      </c>
      <c r="AR47" s="34">
        <f>W46+Y46+AA46</f>
        <v>0</v>
      </c>
      <c r="AS47" s="141"/>
      <c r="AT47" s="16"/>
      <c r="AU47" s="16"/>
      <c r="AV47" s="16"/>
      <c r="AW47" s="16"/>
    </row>
    <row r="48" spans="1:49" ht="27.75" customHeight="1" thickBot="1">
      <c r="A48" s="297"/>
      <c r="B48" s="297"/>
      <c r="C48" s="297"/>
      <c r="D48" s="156"/>
      <c r="E48" s="156"/>
      <c r="F48" s="160"/>
      <c r="G48" s="262"/>
      <c r="H48" s="206"/>
      <c r="I48" s="209"/>
      <c r="J48" s="285"/>
      <c r="K48" s="288"/>
      <c r="L48" s="290"/>
      <c r="M48" s="218"/>
      <c r="N48" s="30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57"/>
      <c r="AO48" s="106" t="s">
        <v>75</v>
      </c>
      <c r="AP48" s="107" t="s">
        <v>75</v>
      </c>
      <c r="AQ48" s="107" t="s">
        <v>75</v>
      </c>
      <c r="AR48" s="34">
        <f>AC46+AE46+AG46</f>
        <v>0</v>
      </c>
      <c r="AS48" s="141"/>
      <c r="AT48" s="16"/>
      <c r="AU48" s="16"/>
      <c r="AV48" s="16"/>
      <c r="AW48" s="16"/>
    </row>
    <row r="49" spans="1:49" ht="27.75" customHeight="1" thickBot="1">
      <c r="A49" s="297"/>
      <c r="B49" s="297"/>
      <c r="C49" s="297"/>
      <c r="D49" s="156"/>
      <c r="E49" s="156"/>
      <c r="F49" s="162"/>
      <c r="G49" s="263"/>
      <c r="H49" s="207"/>
      <c r="I49" s="210"/>
      <c r="J49" s="286"/>
      <c r="K49" s="288"/>
      <c r="L49" s="290"/>
      <c r="M49" s="218"/>
      <c r="N49" s="30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58"/>
      <c r="AO49" s="108" t="s">
        <v>76</v>
      </c>
      <c r="AP49" s="109" t="s">
        <v>76</v>
      </c>
      <c r="AQ49" s="109" t="s">
        <v>76</v>
      </c>
      <c r="AR49" s="35">
        <f>AI46+AK46+AM46</f>
        <v>0</v>
      </c>
      <c r="AS49" s="142"/>
      <c r="AT49" s="16"/>
      <c r="AU49" s="16"/>
      <c r="AV49" s="16"/>
      <c r="AW49" s="16"/>
    </row>
    <row r="50" spans="1:49" ht="63.75" customHeight="1" thickBot="1">
      <c r="A50" s="297" t="s">
        <v>108</v>
      </c>
      <c r="B50" s="297" t="s">
        <v>109</v>
      </c>
      <c r="C50" s="297" t="s">
        <v>110</v>
      </c>
      <c r="D50" s="297" t="s">
        <v>111</v>
      </c>
      <c r="E50" s="297" t="s">
        <v>112</v>
      </c>
      <c r="F50" s="158" t="s">
        <v>113</v>
      </c>
      <c r="G50" s="158" t="s">
        <v>114</v>
      </c>
      <c r="H50" s="158" t="s">
        <v>115</v>
      </c>
      <c r="I50" s="155" t="s">
        <v>116</v>
      </c>
      <c r="J50" s="228" t="s">
        <v>117</v>
      </c>
      <c r="K50" s="183">
        <v>44621</v>
      </c>
      <c r="L50" s="183">
        <v>44803</v>
      </c>
      <c r="M50" s="218" t="s">
        <v>70</v>
      </c>
      <c r="N50" s="147">
        <v>0.5</v>
      </c>
      <c r="O50" s="147">
        <f>N50*(P50+R50+T50+V50+X50+Z50+AB50+AD50+AF50+AH50+AJ50+AL50)</f>
        <v>0.5</v>
      </c>
      <c r="P50" s="147"/>
      <c r="Q50" s="147"/>
      <c r="R50" s="147"/>
      <c r="S50" s="147"/>
      <c r="T50" s="147">
        <v>0.16</v>
      </c>
      <c r="U50" s="147">
        <v>0.16</v>
      </c>
      <c r="V50" s="147">
        <v>0.16</v>
      </c>
      <c r="W50" s="147"/>
      <c r="X50" s="147">
        <v>0.17</v>
      </c>
      <c r="Y50" s="147"/>
      <c r="Z50" s="147">
        <v>0.17</v>
      </c>
      <c r="AA50" s="147"/>
      <c r="AB50" s="147">
        <v>0.17</v>
      </c>
      <c r="AC50" s="147"/>
      <c r="AD50" s="147">
        <v>0.17</v>
      </c>
      <c r="AE50" s="147"/>
      <c r="AF50" s="147"/>
      <c r="AG50" s="147"/>
      <c r="AH50" s="147"/>
      <c r="AI50" s="147"/>
      <c r="AJ50" s="147"/>
      <c r="AK50" s="147"/>
      <c r="AL50" s="147"/>
      <c r="AM50" s="147"/>
      <c r="AN50" s="270">
        <f>N50*(Q50+S50+U50+W50+Y50+AA50+AC50+AE50+AG50+AI50+AK50+AM50)</f>
        <v>0.08</v>
      </c>
      <c r="AO50" s="118" t="s">
        <v>118</v>
      </c>
      <c r="AP50" s="119" t="s">
        <v>119</v>
      </c>
      <c r="AQ50" s="119" t="s">
        <v>96</v>
      </c>
      <c r="AR50" s="33">
        <f>Q50+S50+U50</f>
        <v>0.16</v>
      </c>
      <c r="AS50" s="140">
        <f>SUM(AR50:AR53)</f>
        <v>0.16</v>
      </c>
      <c r="AT50" s="16"/>
      <c r="AU50" s="16"/>
      <c r="AV50" s="16"/>
      <c r="AW50" s="16"/>
    </row>
    <row r="51" spans="1:49" ht="30.75" customHeight="1" thickBot="1">
      <c r="A51" s="297"/>
      <c r="B51" s="297"/>
      <c r="C51" s="297"/>
      <c r="D51" s="297"/>
      <c r="E51" s="297"/>
      <c r="F51" s="160"/>
      <c r="G51" s="160"/>
      <c r="H51" s="160"/>
      <c r="I51" s="156"/>
      <c r="J51" s="229"/>
      <c r="K51" s="184"/>
      <c r="L51" s="184"/>
      <c r="M51" s="21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271"/>
      <c r="AO51" s="7" t="s">
        <v>74</v>
      </c>
      <c r="AP51" s="8" t="s">
        <v>74</v>
      </c>
      <c r="AQ51" s="8" t="s">
        <v>74</v>
      </c>
      <c r="AR51" s="34">
        <f>W50+Y50+AA50</f>
        <v>0</v>
      </c>
      <c r="AS51" s="141"/>
      <c r="AT51" s="16"/>
      <c r="AU51" s="16"/>
      <c r="AV51" s="16"/>
      <c r="AW51" s="16"/>
    </row>
    <row r="52" spans="1:49" ht="30.75" customHeight="1" thickBot="1">
      <c r="A52" s="297"/>
      <c r="B52" s="297"/>
      <c r="C52" s="297"/>
      <c r="D52" s="297"/>
      <c r="E52" s="297"/>
      <c r="F52" s="160"/>
      <c r="G52" s="160"/>
      <c r="H52" s="160"/>
      <c r="I52" s="156"/>
      <c r="J52" s="229"/>
      <c r="K52" s="184"/>
      <c r="L52" s="184"/>
      <c r="M52" s="21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271"/>
      <c r="AO52" s="7" t="s">
        <v>75</v>
      </c>
      <c r="AP52" s="8" t="s">
        <v>75</v>
      </c>
      <c r="AQ52" s="8" t="s">
        <v>75</v>
      </c>
      <c r="AR52" s="34">
        <f>AC50+AE50+AG50</f>
        <v>0</v>
      </c>
      <c r="AS52" s="141"/>
      <c r="AT52" s="16"/>
      <c r="AU52" s="16"/>
      <c r="AV52" s="16"/>
      <c r="AW52" s="16"/>
    </row>
    <row r="53" spans="1:49" ht="30.75" customHeight="1" thickBot="1">
      <c r="A53" s="297"/>
      <c r="B53" s="297"/>
      <c r="C53" s="297"/>
      <c r="D53" s="297"/>
      <c r="E53" s="297"/>
      <c r="F53" s="162"/>
      <c r="G53" s="162"/>
      <c r="H53" s="162"/>
      <c r="I53" s="157"/>
      <c r="J53" s="230"/>
      <c r="K53" s="185"/>
      <c r="L53" s="185"/>
      <c r="M53" s="218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272"/>
      <c r="AO53" s="9" t="s">
        <v>76</v>
      </c>
      <c r="AP53" s="10" t="s">
        <v>76</v>
      </c>
      <c r="AQ53" s="10" t="s">
        <v>76</v>
      </c>
      <c r="AR53" s="35">
        <f>AI50+AK50+AM50</f>
        <v>0</v>
      </c>
      <c r="AS53" s="142"/>
      <c r="AT53" s="16"/>
      <c r="AU53" s="16"/>
      <c r="AV53" s="16"/>
      <c r="AW53" s="16"/>
    </row>
    <row r="54" spans="1:49" ht="100.5" customHeight="1" thickBot="1">
      <c r="A54" s="297"/>
      <c r="B54" s="297"/>
      <c r="C54" s="297"/>
      <c r="D54" s="297"/>
      <c r="E54" s="297"/>
      <c r="F54" s="158" t="s">
        <v>120</v>
      </c>
      <c r="G54" s="158" t="s">
        <v>121</v>
      </c>
      <c r="H54" s="158" t="s">
        <v>122</v>
      </c>
      <c r="I54" s="155" t="s">
        <v>123</v>
      </c>
      <c r="J54" s="228" t="s">
        <v>124</v>
      </c>
      <c r="K54" s="183">
        <v>44563</v>
      </c>
      <c r="L54" s="183">
        <v>44915</v>
      </c>
      <c r="M54" s="218" t="s">
        <v>70</v>
      </c>
      <c r="N54" s="147">
        <v>0.5</v>
      </c>
      <c r="O54" s="147">
        <f t="shared" ref="O54" si="8">N54*(P54+R54+T54+V54+X54+Z54+AB54+AD54+AF54+AH54+AJ54+AL54)</f>
        <v>0.5</v>
      </c>
      <c r="P54" s="147">
        <v>0.1</v>
      </c>
      <c r="Q54" s="147">
        <v>0.1</v>
      </c>
      <c r="R54" s="147"/>
      <c r="S54" s="147"/>
      <c r="T54" s="147"/>
      <c r="U54" s="147"/>
      <c r="V54" s="147"/>
      <c r="W54" s="147"/>
      <c r="X54" s="147">
        <v>0.1</v>
      </c>
      <c r="Y54" s="147"/>
      <c r="Z54" s="147"/>
      <c r="AA54" s="147"/>
      <c r="AB54" s="147">
        <v>0.22</v>
      </c>
      <c r="AC54" s="147"/>
      <c r="AD54" s="147">
        <v>0.1</v>
      </c>
      <c r="AE54" s="147"/>
      <c r="AF54" s="147">
        <v>0.1</v>
      </c>
      <c r="AG54" s="147"/>
      <c r="AH54" s="147">
        <v>0.16</v>
      </c>
      <c r="AI54" s="147"/>
      <c r="AJ54" s="147"/>
      <c r="AK54" s="147"/>
      <c r="AL54" s="147">
        <v>0.22</v>
      </c>
      <c r="AM54" s="147"/>
      <c r="AN54" s="270">
        <f>N54*(Q54+S54+U54+W54+Y54+AA54+AC54+AE54+AG54+AI54+AK54+AM54)</f>
        <v>0.05</v>
      </c>
      <c r="AO54" s="117" t="s">
        <v>125</v>
      </c>
      <c r="AP54" s="111" t="s">
        <v>126</v>
      </c>
      <c r="AQ54" s="111" t="s">
        <v>96</v>
      </c>
      <c r="AR54" s="33">
        <f>Q54+S54+U54</f>
        <v>0.1</v>
      </c>
      <c r="AS54" s="140">
        <f t="shared" ref="AS54" si="9">SUM(AR54:AR57)</f>
        <v>0.1</v>
      </c>
      <c r="AT54" s="16"/>
      <c r="AU54" s="16"/>
      <c r="AV54" s="16"/>
      <c r="AW54" s="16"/>
    </row>
    <row r="55" spans="1:49" ht="30.75" customHeight="1" thickBot="1">
      <c r="A55" s="297"/>
      <c r="B55" s="297"/>
      <c r="C55" s="297"/>
      <c r="D55" s="297"/>
      <c r="E55" s="297"/>
      <c r="F55" s="160"/>
      <c r="G55" s="160"/>
      <c r="H55" s="160"/>
      <c r="I55" s="156"/>
      <c r="J55" s="229"/>
      <c r="K55" s="184"/>
      <c r="L55" s="184"/>
      <c r="M55" s="21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271"/>
      <c r="AO55" s="7" t="s">
        <v>74</v>
      </c>
      <c r="AP55" s="8" t="s">
        <v>74</v>
      </c>
      <c r="AQ55" s="8" t="s">
        <v>74</v>
      </c>
      <c r="AR55" s="34">
        <f>W54+Y54+AA54</f>
        <v>0</v>
      </c>
      <c r="AS55" s="141"/>
      <c r="AT55" s="16"/>
      <c r="AU55" s="16"/>
      <c r="AV55" s="16"/>
      <c r="AW55" s="16"/>
    </row>
    <row r="56" spans="1:49" ht="30.75" customHeight="1" thickBot="1">
      <c r="A56" s="297"/>
      <c r="B56" s="297"/>
      <c r="C56" s="297"/>
      <c r="D56" s="297"/>
      <c r="E56" s="297"/>
      <c r="F56" s="160"/>
      <c r="G56" s="160"/>
      <c r="H56" s="160"/>
      <c r="I56" s="156"/>
      <c r="J56" s="229"/>
      <c r="K56" s="184"/>
      <c r="L56" s="184"/>
      <c r="M56" s="21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271"/>
      <c r="AO56" s="7" t="s">
        <v>75</v>
      </c>
      <c r="AP56" s="8" t="s">
        <v>75</v>
      </c>
      <c r="AQ56" s="8" t="s">
        <v>75</v>
      </c>
      <c r="AR56" s="34">
        <f>AC54+AE54+AG54</f>
        <v>0</v>
      </c>
      <c r="AS56" s="141"/>
      <c r="AT56" s="16"/>
      <c r="AU56" s="16"/>
      <c r="AV56" s="16"/>
      <c r="AW56" s="16"/>
    </row>
    <row r="57" spans="1:49" ht="30.75" customHeight="1" thickBot="1">
      <c r="A57" s="297"/>
      <c r="B57" s="297"/>
      <c r="C57" s="297"/>
      <c r="D57" s="297"/>
      <c r="E57" s="297"/>
      <c r="F57" s="162"/>
      <c r="G57" s="162"/>
      <c r="H57" s="162"/>
      <c r="I57" s="157"/>
      <c r="J57" s="230"/>
      <c r="K57" s="185"/>
      <c r="L57" s="185"/>
      <c r="M57" s="218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272"/>
      <c r="AO57" s="9" t="s">
        <v>76</v>
      </c>
      <c r="AP57" s="10" t="s">
        <v>76</v>
      </c>
      <c r="AQ57" s="10" t="s">
        <v>76</v>
      </c>
      <c r="AR57" s="35">
        <f>AI54+AK54+AM54</f>
        <v>0</v>
      </c>
      <c r="AS57" s="142"/>
      <c r="AT57" s="16"/>
      <c r="AU57" s="16"/>
      <c r="AV57" s="16"/>
      <c r="AW57" s="16"/>
    </row>
    <row r="58" spans="1:49" ht="43.5" customHeight="1">
      <c r="A58" s="212" t="s">
        <v>60</v>
      </c>
      <c r="B58" s="212" t="s">
        <v>127</v>
      </c>
      <c r="C58" s="212" t="s">
        <v>128</v>
      </c>
      <c r="D58" s="212" t="s">
        <v>129</v>
      </c>
      <c r="E58" s="215" t="s">
        <v>130</v>
      </c>
      <c r="F58" s="158" t="s">
        <v>131</v>
      </c>
      <c r="G58" s="158" t="s">
        <v>132</v>
      </c>
      <c r="H58" s="155" t="s">
        <v>133</v>
      </c>
      <c r="I58" s="155" t="s">
        <v>134</v>
      </c>
      <c r="J58" s="225" t="s">
        <v>88</v>
      </c>
      <c r="K58" s="183">
        <v>44713</v>
      </c>
      <c r="L58" s="219">
        <v>44864</v>
      </c>
      <c r="M58" s="291" t="s">
        <v>70</v>
      </c>
      <c r="N58" s="222">
        <v>0.5</v>
      </c>
      <c r="O58" s="147">
        <f>N58*(P58+R58+T58+V58+X58+Z58+AB58+AD58+AF58+AH58+AJ58+AL58)</f>
        <v>0.5</v>
      </c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>
        <v>0.5</v>
      </c>
      <c r="AA58" s="147"/>
      <c r="AB58" s="147"/>
      <c r="AC58" s="147"/>
      <c r="AD58" s="147"/>
      <c r="AE58" s="147"/>
      <c r="AF58" s="147"/>
      <c r="AG58" s="147"/>
      <c r="AH58" s="147">
        <v>0.5</v>
      </c>
      <c r="AI58" s="147"/>
      <c r="AJ58" s="147"/>
      <c r="AK58" s="147"/>
      <c r="AL58" s="147"/>
      <c r="AM58" s="147"/>
      <c r="AN58" s="270">
        <f>N58*(Q58+S58+U58+W58+Y58+AA58+AC58+AE58+AG58+AI58+AK58+AM58)</f>
        <v>0</v>
      </c>
      <c r="AO58" s="5" t="s">
        <v>89</v>
      </c>
      <c r="AP58" s="6" t="s">
        <v>89</v>
      </c>
      <c r="AQ58" s="6" t="s">
        <v>89</v>
      </c>
      <c r="AR58" s="33">
        <f>Q58+S58+U58</f>
        <v>0</v>
      </c>
      <c r="AS58" s="140">
        <f>SUM(AR58:AR61)</f>
        <v>0</v>
      </c>
      <c r="AT58" s="16"/>
      <c r="AU58" s="16"/>
      <c r="AV58" s="16"/>
      <c r="AW58" s="16"/>
    </row>
    <row r="59" spans="1:49" ht="43.5" customHeight="1">
      <c r="A59" s="213"/>
      <c r="B59" s="213"/>
      <c r="C59" s="213"/>
      <c r="D59" s="213"/>
      <c r="E59" s="216"/>
      <c r="F59" s="160"/>
      <c r="G59" s="160"/>
      <c r="H59" s="156"/>
      <c r="I59" s="156"/>
      <c r="J59" s="226"/>
      <c r="K59" s="184"/>
      <c r="L59" s="220"/>
      <c r="M59" s="292"/>
      <c r="N59" s="223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271"/>
      <c r="AO59" s="7" t="s">
        <v>74</v>
      </c>
      <c r="AP59" s="8" t="s">
        <v>74</v>
      </c>
      <c r="AQ59" s="8" t="s">
        <v>74</v>
      </c>
      <c r="AR59" s="34">
        <f>W58+Y58+AA58</f>
        <v>0</v>
      </c>
      <c r="AS59" s="141"/>
      <c r="AT59" s="16"/>
      <c r="AU59" s="16"/>
      <c r="AV59" s="16"/>
      <c r="AW59" s="16"/>
    </row>
    <row r="60" spans="1:49" ht="43.5" customHeight="1">
      <c r="A60" s="213"/>
      <c r="B60" s="213"/>
      <c r="C60" s="213"/>
      <c r="D60" s="213"/>
      <c r="E60" s="216"/>
      <c r="F60" s="160"/>
      <c r="G60" s="160"/>
      <c r="H60" s="156"/>
      <c r="I60" s="156"/>
      <c r="J60" s="226"/>
      <c r="K60" s="184"/>
      <c r="L60" s="220"/>
      <c r="M60" s="292"/>
      <c r="N60" s="223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271"/>
      <c r="AO60" s="7" t="s">
        <v>75</v>
      </c>
      <c r="AP60" s="8" t="s">
        <v>75</v>
      </c>
      <c r="AQ60" s="8" t="s">
        <v>75</v>
      </c>
      <c r="AR60" s="34">
        <f>AC58+AE58+AG58</f>
        <v>0</v>
      </c>
      <c r="AS60" s="141"/>
      <c r="AT60" s="16"/>
      <c r="AU60" s="16"/>
      <c r="AV60" s="16"/>
      <c r="AW60" s="16"/>
    </row>
    <row r="61" spans="1:49" ht="43.5" customHeight="1" thickBot="1">
      <c r="A61" s="213"/>
      <c r="B61" s="213"/>
      <c r="C61" s="213"/>
      <c r="D61" s="213"/>
      <c r="E61" s="216"/>
      <c r="F61" s="162"/>
      <c r="G61" s="162"/>
      <c r="H61" s="157"/>
      <c r="I61" s="157"/>
      <c r="J61" s="227"/>
      <c r="K61" s="185"/>
      <c r="L61" s="221"/>
      <c r="M61" s="293"/>
      <c r="N61" s="224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272"/>
      <c r="AO61" s="9" t="s">
        <v>76</v>
      </c>
      <c r="AP61" s="10" t="s">
        <v>76</v>
      </c>
      <c r="AQ61" s="10" t="s">
        <v>76</v>
      </c>
      <c r="AR61" s="35">
        <f>AI58+AK58+AM58</f>
        <v>0</v>
      </c>
      <c r="AS61" s="142"/>
      <c r="AT61" s="16"/>
      <c r="AU61" s="16"/>
      <c r="AV61" s="16"/>
      <c r="AW61" s="16"/>
    </row>
    <row r="62" spans="1:49" ht="109.5" customHeight="1" thickBot="1">
      <c r="A62" s="213"/>
      <c r="B62" s="213"/>
      <c r="C62" s="213"/>
      <c r="D62" s="213"/>
      <c r="E62" s="216"/>
      <c r="F62" s="158" t="s">
        <v>135</v>
      </c>
      <c r="G62" s="158" t="s">
        <v>136</v>
      </c>
      <c r="H62" s="155" t="s">
        <v>137</v>
      </c>
      <c r="I62" s="155" t="s">
        <v>138</v>
      </c>
      <c r="J62" s="183" t="s">
        <v>88</v>
      </c>
      <c r="K62" s="164">
        <v>44594</v>
      </c>
      <c r="L62" s="164">
        <v>44880</v>
      </c>
      <c r="M62" s="218" t="s">
        <v>70</v>
      </c>
      <c r="N62" s="147">
        <v>0.5</v>
      </c>
      <c r="O62" s="147">
        <f>N62*(P62+R62+T62+V62+X62+Z62+AB62+AD62+AF62+AH62+AJ62+AL62)</f>
        <v>0.49999999999999994</v>
      </c>
      <c r="P62" s="147"/>
      <c r="Q62" s="147"/>
      <c r="R62" s="147">
        <v>0.1</v>
      </c>
      <c r="S62" s="147">
        <v>0.1</v>
      </c>
      <c r="T62" s="147">
        <v>0.1</v>
      </c>
      <c r="U62" s="147">
        <v>0.1</v>
      </c>
      <c r="V62" s="147">
        <v>0.1</v>
      </c>
      <c r="W62" s="147"/>
      <c r="X62" s="147">
        <v>0.1</v>
      </c>
      <c r="Y62" s="147"/>
      <c r="Z62" s="147">
        <v>0.1</v>
      </c>
      <c r="AA62" s="147"/>
      <c r="AB62" s="147">
        <v>0.1</v>
      </c>
      <c r="AC62" s="147"/>
      <c r="AD62" s="147">
        <v>0.1</v>
      </c>
      <c r="AE62" s="147"/>
      <c r="AF62" s="147">
        <v>0.1</v>
      </c>
      <c r="AG62" s="147"/>
      <c r="AH62" s="147">
        <v>0.1</v>
      </c>
      <c r="AI62" s="147"/>
      <c r="AJ62" s="147">
        <v>0.1</v>
      </c>
      <c r="AK62" s="147"/>
      <c r="AL62" s="147"/>
      <c r="AM62" s="147"/>
      <c r="AN62" s="270">
        <f>N62*(Q62+S62+U62+W62+Y62+AA62+AC62+AE62+AG62+AI62+AK62+AM62)</f>
        <v>0.1</v>
      </c>
      <c r="AO62" s="114" t="s">
        <v>139</v>
      </c>
      <c r="AP62" s="111" t="s">
        <v>140</v>
      </c>
      <c r="AQ62" s="111" t="s">
        <v>96</v>
      </c>
      <c r="AR62" s="33">
        <f>Q62+S62+U62</f>
        <v>0.2</v>
      </c>
      <c r="AS62" s="140">
        <f>SUM(AR62:AR65)</f>
        <v>0.2</v>
      </c>
      <c r="AT62" s="16"/>
      <c r="AU62" s="16"/>
      <c r="AV62" s="16"/>
      <c r="AW62" s="16"/>
    </row>
    <row r="63" spans="1:49" ht="43.5" customHeight="1" thickBot="1">
      <c r="A63" s="213"/>
      <c r="B63" s="213"/>
      <c r="C63" s="213"/>
      <c r="D63" s="213"/>
      <c r="E63" s="216"/>
      <c r="F63" s="160"/>
      <c r="G63" s="160"/>
      <c r="H63" s="156"/>
      <c r="I63" s="156"/>
      <c r="J63" s="184"/>
      <c r="K63" s="165"/>
      <c r="L63" s="165"/>
      <c r="M63" s="21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271"/>
      <c r="AO63" s="7" t="s">
        <v>74</v>
      </c>
      <c r="AP63" s="8" t="s">
        <v>74</v>
      </c>
      <c r="AQ63" s="8" t="s">
        <v>74</v>
      </c>
      <c r="AR63" s="34">
        <f>W62+Y62+AA62</f>
        <v>0</v>
      </c>
      <c r="AS63" s="141"/>
      <c r="AT63" s="16"/>
      <c r="AU63" s="16"/>
      <c r="AV63" s="16"/>
      <c r="AW63" s="16"/>
    </row>
    <row r="64" spans="1:49" ht="43.5" customHeight="1" thickBot="1">
      <c r="A64" s="213"/>
      <c r="B64" s="213"/>
      <c r="C64" s="213"/>
      <c r="D64" s="213"/>
      <c r="E64" s="216"/>
      <c r="F64" s="160"/>
      <c r="G64" s="160"/>
      <c r="H64" s="156"/>
      <c r="I64" s="156"/>
      <c r="J64" s="184"/>
      <c r="K64" s="165"/>
      <c r="L64" s="165"/>
      <c r="M64" s="21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271"/>
      <c r="AO64" s="7" t="s">
        <v>75</v>
      </c>
      <c r="AP64" s="8" t="s">
        <v>75</v>
      </c>
      <c r="AQ64" s="8" t="s">
        <v>75</v>
      </c>
      <c r="AR64" s="34">
        <f>AC62+AE62+AG62</f>
        <v>0</v>
      </c>
      <c r="AS64" s="141"/>
      <c r="AT64" s="16"/>
      <c r="AU64" s="16"/>
      <c r="AV64" s="16"/>
      <c r="AW64" s="16"/>
    </row>
    <row r="65" spans="1:49" ht="43.5" customHeight="1" thickBot="1">
      <c r="A65" s="214"/>
      <c r="B65" s="214"/>
      <c r="C65" s="214"/>
      <c r="D65" s="214"/>
      <c r="E65" s="217"/>
      <c r="F65" s="162"/>
      <c r="G65" s="162"/>
      <c r="H65" s="157"/>
      <c r="I65" s="157"/>
      <c r="J65" s="185"/>
      <c r="K65" s="165"/>
      <c r="L65" s="165"/>
      <c r="M65" s="218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272"/>
      <c r="AO65" s="9" t="s">
        <v>76</v>
      </c>
      <c r="AP65" s="10" t="s">
        <v>76</v>
      </c>
      <c r="AQ65" s="10" t="s">
        <v>76</v>
      </c>
      <c r="AR65" s="35">
        <f>AI62+AK62+AM62</f>
        <v>0</v>
      </c>
      <c r="AS65" s="142"/>
      <c r="AT65" s="16"/>
      <c r="AU65" s="16"/>
      <c r="AV65" s="16"/>
      <c r="AW65" s="16"/>
    </row>
    <row r="66" spans="1:49" ht="16.5" customHeight="1" thickBot="1">
      <c r="A66" s="297" t="s">
        <v>141</v>
      </c>
      <c r="B66" s="297" t="s">
        <v>142</v>
      </c>
      <c r="C66" s="297" t="s">
        <v>143</v>
      </c>
      <c r="D66" s="297" t="s">
        <v>144</v>
      </c>
      <c r="E66" s="297" t="s">
        <v>145</v>
      </c>
      <c r="F66" s="158" t="s">
        <v>146</v>
      </c>
      <c r="G66" s="158" t="s">
        <v>147</v>
      </c>
      <c r="H66" s="158" t="s">
        <v>148</v>
      </c>
      <c r="I66" s="155" t="s">
        <v>123</v>
      </c>
      <c r="J66" s="228" t="s">
        <v>149</v>
      </c>
      <c r="K66" s="183">
        <v>44682</v>
      </c>
      <c r="L66" s="183">
        <v>44926</v>
      </c>
      <c r="M66" s="166" t="s">
        <v>150</v>
      </c>
      <c r="N66" s="147">
        <v>1</v>
      </c>
      <c r="O66" s="147">
        <f>N66*(P66+R66+T66+V66+X66+Z66+AB66+AD66+AF66+AH66+AJ66+AL66)</f>
        <v>1</v>
      </c>
      <c r="P66" s="147"/>
      <c r="Q66" s="147"/>
      <c r="R66" s="147"/>
      <c r="S66" s="147"/>
      <c r="T66" s="147"/>
      <c r="U66" s="147"/>
      <c r="V66" s="147"/>
      <c r="W66" s="147"/>
      <c r="X66" s="147">
        <v>0.33</v>
      </c>
      <c r="Y66" s="147"/>
      <c r="Z66" s="147"/>
      <c r="AA66" s="147"/>
      <c r="AB66" s="147"/>
      <c r="AC66" s="147"/>
      <c r="AD66" s="147">
        <v>0.33</v>
      </c>
      <c r="AE66" s="147"/>
      <c r="AF66" s="147"/>
      <c r="AG66" s="147"/>
      <c r="AH66" s="147"/>
      <c r="AI66" s="147"/>
      <c r="AJ66" s="147"/>
      <c r="AK66" s="147"/>
      <c r="AL66" s="147">
        <v>0.34</v>
      </c>
      <c r="AM66" s="147"/>
      <c r="AN66" s="270">
        <f>N66*(Q66+S66+U66+W66+Y66+AA66+AC66+AE66+AG66+AI66+AK66+AM66)</f>
        <v>0</v>
      </c>
      <c r="AO66" s="5" t="s">
        <v>89</v>
      </c>
      <c r="AP66" s="6" t="s">
        <v>89</v>
      </c>
      <c r="AQ66" s="6" t="s">
        <v>89</v>
      </c>
      <c r="AR66" s="33">
        <f>Q66+S66+U66</f>
        <v>0</v>
      </c>
      <c r="AS66" s="140">
        <f>SUM(AR66:AR69)</f>
        <v>0</v>
      </c>
      <c r="AT66" s="16"/>
      <c r="AU66" s="16"/>
      <c r="AV66" s="16"/>
      <c r="AW66" s="16"/>
    </row>
    <row r="67" spans="1:49" ht="16.5" customHeight="1" thickBot="1">
      <c r="A67" s="297"/>
      <c r="B67" s="297"/>
      <c r="C67" s="297"/>
      <c r="D67" s="297"/>
      <c r="E67" s="297"/>
      <c r="F67" s="160"/>
      <c r="G67" s="160"/>
      <c r="H67" s="160"/>
      <c r="I67" s="156"/>
      <c r="J67" s="229"/>
      <c r="K67" s="184"/>
      <c r="L67" s="184"/>
      <c r="M67" s="167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271"/>
      <c r="AO67" s="7" t="s">
        <v>74</v>
      </c>
      <c r="AP67" s="8" t="s">
        <v>74</v>
      </c>
      <c r="AQ67" s="8" t="s">
        <v>74</v>
      </c>
      <c r="AR67" s="34">
        <f>W66+Y66+AA66</f>
        <v>0</v>
      </c>
      <c r="AS67" s="141"/>
      <c r="AT67" s="16"/>
      <c r="AU67" s="16"/>
      <c r="AV67" s="16"/>
      <c r="AW67" s="16"/>
    </row>
    <row r="68" spans="1:49" ht="16.5" customHeight="1" thickBot="1">
      <c r="A68" s="297"/>
      <c r="B68" s="297"/>
      <c r="C68" s="297"/>
      <c r="D68" s="297"/>
      <c r="E68" s="297"/>
      <c r="F68" s="160"/>
      <c r="G68" s="160"/>
      <c r="H68" s="160"/>
      <c r="I68" s="156"/>
      <c r="J68" s="229"/>
      <c r="K68" s="184"/>
      <c r="L68" s="184"/>
      <c r="M68" s="167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271"/>
      <c r="AO68" s="7" t="s">
        <v>75</v>
      </c>
      <c r="AP68" s="8" t="s">
        <v>75</v>
      </c>
      <c r="AQ68" s="8" t="s">
        <v>75</v>
      </c>
      <c r="AR68" s="34">
        <f>AC66+AE66+AG66</f>
        <v>0</v>
      </c>
      <c r="AS68" s="141"/>
      <c r="AT68" s="16"/>
      <c r="AU68" s="16"/>
      <c r="AV68" s="16"/>
      <c r="AW68" s="16"/>
    </row>
    <row r="69" spans="1:49" ht="16.5" customHeight="1" thickBot="1">
      <c r="A69" s="297"/>
      <c r="B69" s="297"/>
      <c r="C69" s="297"/>
      <c r="D69" s="297"/>
      <c r="E69" s="297"/>
      <c r="F69" s="162"/>
      <c r="G69" s="162"/>
      <c r="H69" s="162"/>
      <c r="I69" s="157"/>
      <c r="J69" s="230"/>
      <c r="K69" s="185"/>
      <c r="L69" s="185"/>
      <c r="M69" s="168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272"/>
      <c r="AO69" s="11" t="s">
        <v>76</v>
      </c>
      <c r="AP69" s="10" t="s">
        <v>76</v>
      </c>
      <c r="AQ69" s="10" t="s">
        <v>76</v>
      </c>
      <c r="AR69" s="35">
        <f>AI66+AK66+AM66</f>
        <v>0</v>
      </c>
      <c r="AS69" s="142"/>
      <c r="AT69" s="16"/>
      <c r="AU69" s="16"/>
      <c r="AV69" s="16"/>
      <c r="AW69" s="16"/>
    </row>
    <row r="70" spans="1:49" ht="15.75" customHeight="1" thickBo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275" t="s">
        <v>151</v>
      </c>
      <c r="AQ70" s="276"/>
      <c r="AR70" s="277"/>
      <c r="AS70" s="14">
        <f>AVERAGE(AS26:AS69)</f>
        <v>0.13727272727272727</v>
      </c>
      <c r="AT70" s="16"/>
      <c r="AU70" s="16"/>
      <c r="AV70" s="16"/>
      <c r="AW70" s="16"/>
    </row>
    <row r="71" spans="1:49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</row>
    <row r="72" spans="1:49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</row>
    <row r="73" spans="1:49" s="2" customFormat="1" ht="43.5" customHeight="1">
      <c r="A73" s="189" t="s">
        <v>152</v>
      </c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89"/>
      <c r="AT73" s="26"/>
      <c r="AU73" s="26"/>
      <c r="AV73" s="26"/>
      <c r="AW73" s="26"/>
    </row>
    <row r="74" spans="1:49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</row>
    <row r="75" spans="1:49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</row>
    <row r="76" spans="1:49" ht="15.75" thickBo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</row>
    <row r="77" spans="1:49" ht="18.75" customHeight="1">
      <c r="A77" s="180" t="s">
        <v>153</v>
      </c>
      <c r="B77" s="180" t="s">
        <v>43</v>
      </c>
      <c r="C77" s="245" t="s">
        <v>154</v>
      </c>
      <c r="D77" s="246"/>
      <c r="E77" s="180" t="s">
        <v>45</v>
      </c>
      <c r="F77" s="180" t="s">
        <v>46</v>
      </c>
      <c r="G77" s="180" t="s">
        <v>48</v>
      </c>
      <c r="H77" s="180" t="s">
        <v>49</v>
      </c>
      <c r="I77" s="245" t="s">
        <v>50</v>
      </c>
      <c r="J77" s="251" t="s">
        <v>20</v>
      </c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1"/>
      <c r="AK77" s="304" t="s">
        <v>155</v>
      </c>
      <c r="AL77" s="305"/>
      <c r="AM77" s="305"/>
      <c r="AN77" s="305"/>
      <c r="AO77" s="305"/>
      <c r="AP77" s="305"/>
      <c r="AQ77" s="306"/>
      <c r="AT77" s="16"/>
      <c r="AU77" s="16"/>
      <c r="AV77" s="16"/>
      <c r="AW77" s="16"/>
    </row>
    <row r="78" spans="1:49" ht="48" customHeight="1" thickBot="1">
      <c r="A78" s="181"/>
      <c r="B78" s="181"/>
      <c r="C78" s="247"/>
      <c r="D78" s="248"/>
      <c r="E78" s="181"/>
      <c r="F78" s="181"/>
      <c r="G78" s="181"/>
      <c r="H78" s="181"/>
      <c r="I78" s="181"/>
      <c r="J78" s="247" t="s">
        <v>24</v>
      </c>
      <c r="K78" s="176"/>
      <c r="L78" s="175" t="s">
        <v>25</v>
      </c>
      <c r="M78" s="176"/>
      <c r="N78" s="175" t="s">
        <v>26</v>
      </c>
      <c r="O78" s="176"/>
      <c r="P78" s="175" t="s">
        <v>27</v>
      </c>
      <c r="Q78" s="176"/>
      <c r="R78" s="175" t="s">
        <v>28</v>
      </c>
      <c r="S78" s="176"/>
      <c r="T78" s="175" t="s">
        <v>29</v>
      </c>
      <c r="U78" s="176"/>
      <c r="V78" s="175" t="s">
        <v>30</v>
      </c>
      <c r="W78" s="176"/>
      <c r="X78" s="175" t="s">
        <v>31</v>
      </c>
      <c r="Y78" s="176"/>
      <c r="Z78" s="175" t="s">
        <v>32</v>
      </c>
      <c r="AA78" s="176"/>
      <c r="AB78" s="175" t="s">
        <v>33</v>
      </c>
      <c r="AC78" s="176"/>
      <c r="AD78" s="175" t="s">
        <v>34</v>
      </c>
      <c r="AE78" s="176"/>
      <c r="AF78" s="175" t="s">
        <v>35</v>
      </c>
      <c r="AG78" s="176"/>
      <c r="AH78" s="175" t="s">
        <v>36</v>
      </c>
      <c r="AI78" s="176"/>
      <c r="AJ78" s="253" t="s">
        <v>37</v>
      </c>
      <c r="AK78" s="307"/>
      <c r="AL78" s="308"/>
      <c r="AM78" s="308"/>
      <c r="AN78" s="308"/>
      <c r="AO78" s="308"/>
      <c r="AP78" s="308"/>
      <c r="AQ78" s="309"/>
      <c r="AT78" s="16"/>
      <c r="AU78" s="16"/>
      <c r="AV78" s="16"/>
      <c r="AW78" s="16"/>
    </row>
    <row r="79" spans="1:49" ht="44.25" customHeight="1" thickBot="1">
      <c r="A79" s="181"/>
      <c r="B79" s="181"/>
      <c r="C79" s="247"/>
      <c r="D79" s="248"/>
      <c r="E79" s="181"/>
      <c r="F79" s="181"/>
      <c r="G79" s="181"/>
      <c r="H79" s="181"/>
      <c r="I79" s="181"/>
      <c r="J79" s="252"/>
      <c r="K79" s="178"/>
      <c r="L79" s="177"/>
      <c r="M79" s="178"/>
      <c r="N79" s="177"/>
      <c r="O79" s="178"/>
      <c r="P79" s="177"/>
      <c r="Q79" s="178"/>
      <c r="R79" s="177"/>
      <c r="S79" s="178"/>
      <c r="T79" s="177"/>
      <c r="U79" s="178"/>
      <c r="V79" s="177"/>
      <c r="W79" s="178"/>
      <c r="X79" s="177"/>
      <c r="Y79" s="178"/>
      <c r="Z79" s="177"/>
      <c r="AA79" s="178"/>
      <c r="AB79" s="177"/>
      <c r="AC79" s="178"/>
      <c r="AD79" s="177"/>
      <c r="AE79" s="178"/>
      <c r="AF79" s="177"/>
      <c r="AG79" s="178"/>
      <c r="AH79" s="177"/>
      <c r="AI79" s="178"/>
      <c r="AJ79" s="254"/>
      <c r="AK79" s="310" t="s">
        <v>51</v>
      </c>
      <c r="AL79" s="311"/>
      <c r="AM79" s="312"/>
      <c r="AN79" s="201" t="s">
        <v>156</v>
      </c>
      <c r="AO79" s="267" t="s">
        <v>53</v>
      </c>
      <c r="AP79" s="273" t="s">
        <v>54</v>
      </c>
      <c r="AQ79" s="201" t="s">
        <v>55</v>
      </c>
      <c r="AT79" s="16"/>
      <c r="AU79" s="16"/>
      <c r="AV79" s="16"/>
      <c r="AW79" s="16"/>
    </row>
    <row r="80" spans="1:49" ht="48" customHeight="1" thickBot="1">
      <c r="A80" s="182"/>
      <c r="B80" s="182"/>
      <c r="C80" s="249"/>
      <c r="D80" s="250"/>
      <c r="E80" s="182"/>
      <c r="F80" s="182"/>
      <c r="G80" s="182"/>
      <c r="H80" s="182"/>
      <c r="I80" s="182"/>
      <c r="J80" s="36" t="s">
        <v>56</v>
      </c>
      <c r="K80" s="32" t="s">
        <v>57</v>
      </c>
      <c r="L80" s="32" t="s">
        <v>58</v>
      </c>
      <c r="M80" s="32" t="s">
        <v>59</v>
      </c>
      <c r="N80" s="32" t="s">
        <v>58</v>
      </c>
      <c r="O80" s="32" t="s">
        <v>59</v>
      </c>
      <c r="P80" s="32" t="s">
        <v>58</v>
      </c>
      <c r="Q80" s="32" t="s">
        <v>59</v>
      </c>
      <c r="R80" s="32" t="s">
        <v>58</v>
      </c>
      <c r="S80" s="32" t="s">
        <v>59</v>
      </c>
      <c r="T80" s="32" t="s">
        <v>58</v>
      </c>
      <c r="U80" s="32" t="s">
        <v>59</v>
      </c>
      <c r="V80" s="32" t="s">
        <v>58</v>
      </c>
      <c r="W80" s="32" t="s">
        <v>59</v>
      </c>
      <c r="X80" s="32" t="s">
        <v>58</v>
      </c>
      <c r="Y80" s="32" t="s">
        <v>59</v>
      </c>
      <c r="Z80" s="32" t="s">
        <v>58</v>
      </c>
      <c r="AA80" s="32" t="s">
        <v>59</v>
      </c>
      <c r="AB80" s="32" t="s">
        <v>58</v>
      </c>
      <c r="AC80" s="32" t="s">
        <v>59</v>
      </c>
      <c r="AD80" s="32" t="s">
        <v>58</v>
      </c>
      <c r="AE80" s="32" t="s">
        <v>59</v>
      </c>
      <c r="AF80" s="32" t="s">
        <v>58</v>
      </c>
      <c r="AG80" s="32" t="s">
        <v>59</v>
      </c>
      <c r="AH80" s="32" t="s">
        <v>58</v>
      </c>
      <c r="AI80" s="32" t="s">
        <v>59</v>
      </c>
      <c r="AJ80" s="255"/>
      <c r="AK80" s="313"/>
      <c r="AL80" s="314"/>
      <c r="AM80" s="315"/>
      <c r="AN80" s="202"/>
      <c r="AO80" s="269"/>
      <c r="AP80" s="274"/>
      <c r="AQ80" s="202"/>
      <c r="AT80" s="16"/>
      <c r="AU80" s="16"/>
      <c r="AV80" s="16"/>
      <c r="AW80" s="16"/>
    </row>
    <row r="81" spans="1:49" ht="145.5" customHeight="1">
      <c r="A81" s="239" t="s">
        <v>157</v>
      </c>
      <c r="B81" s="155" t="s">
        <v>158</v>
      </c>
      <c r="C81" s="158" t="s">
        <v>159</v>
      </c>
      <c r="D81" s="159"/>
      <c r="E81" s="158" t="s">
        <v>160</v>
      </c>
      <c r="F81" s="158" t="s">
        <v>161</v>
      </c>
      <c r="G81" s="183">
        <v>44621</v>
      </c>
      <c r="H81" s="183">
        <v>44772</v>
      </c>
      <c r="I81" s="166" t="s">
        <v>162</v>
      </c>
      <c r="J81" s="147">
        <v>0.5</v>
      </c>
      <c r="K81" s="147">
        <f>J81*(L81+N81+P81+R81+T81+V81+X81+Z81+AB81+AD81+AF81+AH81)</f>
        <v>0.5</v>
      </c>
      <c r="L81" s="147"/>
      <c r="M81" s="147"/>
      <c r="N81" s="147"/>
      <c r="O81" s="147"/>
      <c r="P81" s="147">
        <v>0.2</v>
      </c>
      <c r="Q81" s="147">
        <v>0.2</v>
      </c>
      <c r="R81" s="147">
        <v>0.2</v>
      </c>
      <c r="S81" s="147"/>
      <c r="T81" s="147">
        <v>0.2</v>
      </c>
      <c r="U81" s="147"/>
      <c r="V81" s="147">
        <v>0.2</v>
      </c>
      <c r="W81" s="147"/>
      <c r="X81" s="147">
        <v>0.2</v>
      </c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50">
        <f>J81*(M81+O81+Q81+S81+U81+W81+Y81+AA81+AC81+AE81+AG81+AI81)</f>
        <v>0.1</v>
      </c>
      <c r="AK81" s="153" t="s">
        <v>163</v>
      </c>
      <c r="AL81" s="154"/>
      <c r="AM81" s="154"/>
      <c r="AN81" s="114" t="s">
        <v>164</v>
      </c>
      <c r="AO81" s="114" t="s">
        <v>96</v>
      </c>
      <c r="AP81" s="51">
        <f>M81+O81+Q81</f>
        <v>0.2</v>
      </c>
      <c r="AQ81" s="140">
        <f>SUM(AP81:AP84)</f>
        <v>0.2</v>
      </c>
      <c r="AT81" s="16"/>
      <c r="AU81" s="16"/>
      <c r="AV81" s="16"/>
      <c r="AW81" s="16"/>
    </row>
    <row r="82" spans="1:49" ht="15.75" customHeight="1">
      <c r="A82" s="240"/>
      <c r="B82" s="156"/>
      <c r="C82" s="160"/>
      <c r="D82" s="161"/>
      <c r="E82" s="160"/>
      <c r="F82" s="160"/>
      <c r="G82" s="184"/>
      <c r="H82" s="184"/>
      <c r="I82" s="167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51"/>
      <c r="AK82" s="143" t="s">
        <v>74</v>
      </c>
      <c r="AL82" s="144"/>
      <c r="AM82" s="144"/>
      <c r="AN82" s="49" t="s">
        <v>74</v>
      </c>
      <c r="AO82" s="49" t="s">
        <v>74</v>
      </c>
      <c r="AP82" s="50">
        <f>S81+U81+W81</f>
        <v>0</v>
      </c>
      <c r="AQ82" s="141"/>
      <c r="AT82" s="16"/>
      <c r="AU82" s="16"/>
      <c r="AV82" s="16"/>
      <c r="AW82" s="16"/>
    </row>
    <row r="83" spans="1:49" ht="15.75" customHeight="1">
      <c r="A83" s="240"/>
      <c r="B83" s="156"/>
      <c r="C83" s="160"/>
      <c r="D83" s="161"/>
      <c r="E83" s="160"/>
      <c r="F83" s="160"/>
      <c r="G83" s="184"/>
      <c r="H83" s="184"/>
      <c r="I83" s="167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51"/>
      <c r="AK83" s="143" t="s">
        <v>75</v>
      </c>
      <c r="AL83" s="144"/>
      <c r="AM83" s="144"/>
      <c r="AN83" s="49" t="s">
        <v>75</v>
      </c>
      <c r="AO83" s="49" t="s">
        <v>75</v>
      </c>
      <c r="AP83" s="50">
        <f>Y81+AA81+AC81</f>
        <v>0</v>
      </c>
      <c r="AQ83" s="141"/>
      <c r="AT83" s="16"/>
      <c r="AU83" s="16"/>
      <c r="AV83" s="16"/>
      <c r="AW83" s="16"/>
    </row>
    <row r="84" spans="1:49" ht="15.75" customHeight="1" thickBot="1">
      <c r="A84" s="240"/>
      <c r="B84" s="157"/>
      <c r="C84" s="162"/>
      <c r="D84" s="163"/>
      <c r="E84" s="162"/>
      <c r="F84" s="162"/>
      <c r="G84" s="185"/>
      <c r="H84" s="185"/>
      <c r="I84" s="168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52"/>
      <c r="AK84" s="145" t="s">
        <v>76</v>
      </c>
      <c r="AL84" s="146"/>
      <c r="AM84" s="146"/>
      <c r="AN84" s="52" t="s">
        <v>76</v>
      </c>
      <c r="AO84" s="52" t="s">
        <v>76</v>
      </c>
      <c r="AP84" s="53">
        <f>AE81+AG81+AI81</f>
        <v>0</v>
      </c>
      <c r="AQ84" s="142"/>
      <c r="AT84" s="16"/>
      <c r="AU84" s="16"/>
      <c r="AV84" s="16"/>
      <c r="AW84" s="16"/>
    </row>
    <row r="85" spans="1:49" ht="15.75" customHeight="1">
      <c r="A85" s="240"/>
      <c r="B85" s="155" t="s">
        <v>165</v>
      </c>
      <c r="C85" s="206" t="s">
        <v>166</v>
      </c>
      <c r="D85" s="354"/>
      <c r="E85" s="205" t="s">
        <v>167</v>
      </c>
      <c r="F85" s="158" t="s">
        <v>168</v>
      </c>
      <c r="G85" s="183">
        <v>44652</v>
      </c>
      <c r="H85" s="183">
        <v>44803</v>
      </c>
      <c r="I85" s="166" t="s">
        <v>162</v>
      </c>
      <c r="J85" s="147">
        <v>0.5</v>
      </c>
      <c r="K85" s="147">
        <f>J85*(L85+N85+P85+R85+T85+V85+X85+Z85+AB85+AD85+AF85+AH85)</f>
        <v>0.5</v>
      </c>
      <c r="L85" s="147"/>
      <c r="M85" s="147"/>
      <c r="N85" s="147"/>
      <c r="O85" s="147"/>
      <c r="P85" s="147"/>
      <c r="Q85" s="147"/>
      <c r="R85" s="147">
        <v>0.2</v>
      </c>
      <c r="S85" s="147"/>
      <c r="T85" s="147">
        <v>0.2</v>
      </c>
      <c r="U85" s="147"/>
      <c r="V85" s="147">
        <v>0.2</v>
      </c>
      <c r="W85" s="147"/>
      <c r="X85" s="147">
        <v>0.2</v>
      </c>
      <c r="Y85" s="147"/>
      <c r="Z85" s="147">
        <v>0.2</v>
      </c>
      <c r="AA85" s="147"/>
      <c r="AB85" s="147"/>
      <c r="AC85" s="147"/>
      <c r="AD85" s="147"/>
      <c r="AE85" s="147"/>
      <c r="AF85" s="147"/>
      <c r="AG85" s="147"/>
      <c r="AH85" s="147"/>
      <c r="AI85" s="147"/>
      <c r="AJ85" s="150">
        <f>J85*(M85+O85+Q85+S85+U85+W85+Y85+AA85+AC85+AE85+AG85+AI85)</f>
        <v>0</v>
      </c>
      <c r="AK85" s="331" t="s">
        <v>89</v>
      </c>
      <c r="AL85" s="332"/>
      <c r="AM85" s="332"/>
      <c r="AN85" s="5" t="s">
        <v>89</v>
      </c>
      <c r="AO85" s="5" t="s">
        <v>89</v>
      </c>
      <c r="AP85" s="51">
        <f>M85+O85+Q85</f>
        <v>0</v>
      </c>
      <c r="AQ85" s="140">
        <f t="shared" ref="AQ85" si="10">SUM(AP85:AP88)</f>
        <v>0</v>
      </c>
      <c r="AT85" s="16"/>
      <c r="AU85" s="16"/>
      <c r="AV85" s="16"/>
      <c r="AW85" s="16"/>
    </row>
    <row r="86" spans="1:49" ht="15.75" customHeight="1">
      <c r="A86" s="240"/>
      <c r="B86" s="156"/>
      <c r="C86" s="206"/>
      <c r="D86" s="354"/>
      <c r="E86" s="206"/>
      <c r="F86" s="160"/>
      <c r="G86" s="184"/>
      <c r="H86" s="184"/>
      <c r="I86" s="167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51"/>
      <c r="AK86" s="143" t="s">
        <v>74</v>
      </c>
      <c r="AL86" s="144"/>
      <c r="AM86" s="144"/>
      <c r="AN86" s="49" t="s">
        <v>74</v>
      </c>
      <c r="AO86" s="49" t="s">
        <v>74</v>
      </c>
      <c r="AP86" s="50">
        <f>S85+U85+W85</f>
        <v>0</v>
      </c>
      <c r="AQ86" s="141"/>
      <c r="AT86" s="16"/>
      <c r="AU86" s="16"/>
      <c r="AV86" s="16"/>
      <c r="AW86" s="16"/>
    </row>
    <row r="87" spans="1:49" ht="15.75" customHeight="1">
      <c r="A87" s="240"/>
      <c r="B87" s="156"/>
      <c r="C87" s="206"/>
      <c r="D87" s="354"/>
      <c r="E87" s="206"/>
      <c r="F87" s="160"/>
      <c r="G87" s="184"/>
      <c r="H87" s="184"/>
      <c r="I87" s="167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51"/>
      <c r="AK87" s="143" t="s">
        <v>75</v>
      </c>
      <c r="AL87" s="144"/>
      <c r="AM87" s="144"/>
      <c r="AN87" s="49" t="s">
        <v>75</v>
      </c>
      <c r="AO87" s="49" t="s">
        <v>75</v>
      </c>
      <c r="AP87" s="50">
        <f>Y85+AA85+AC85</f>
        <v>0</v>
      </c>
      <c r="AQ87" s="141"/>
      <c r="AT87" s="16"/>
      <c r="AU87" s="16"/>
      <c r="AV87" s="16"/>
      <c r="AW87" s="16"/>
    </row>
    <row r="88" spans="1:49" ht="15.75" customHeight="1" thickBot="1">
      <c r="A88" s="240"/>
      <c r="B88" s="157"/>
      <c r="C88" s="207"/>
      <c r="D88" s="355"/>
      <c r="E88" s="207"/>
      <c r="F88" s="162"/>
      <c r="G88" s="185"/>
      <c r="H88" s="185"/>
      <c r="I88" s="168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52"/>
      <c r="AK88" s="145" t="s">
        <v>76</v>
      </c>
      <c r="AL88" s="146"/>
      <c r="AM88" s="146"/>
      <c r="AN88" s="52" t="s">
        <v>76</v>
      </c>
      <c r="AO88" s="52" t="s">
        <v>76</v>
      </c>
      <c r="AP88" s="53">
        <f>AE85+AG85+AI85</f>
        <v>0</v>
      </c>
      <c r="AQ88" s="142"/>
      <c r="AT88" s="16"/>
      <c r="AU88" s="16"/>
      <c r="AV88" s="16"/>
      <c r="AW88" s="16"/>
    </row>
    <row r="89" spans="1:49" ht="95.25" customHeight="1" thickBot="1">
      <c r="A89" s="239" t="s">
        <v>169</v>
      </c>
      <c r="B89" s="155" t="s">
        <v>170</v>
      </c>
      <c r="C89" s="158" t="s">
        <v>171</v>
      </c>
      <c r="D89" s="159"/>
      <c r="E89" s="211" t="s">
        <v>172</v>
      </c>
      <c r="F89" s="155" t="s">
        <v>123</v>
      </c>
      <c r="G89" s="164">
        <v>44621</v>
      </c>
      <c r="H89" s="164">
        <v>44915</v>
      </c>
      <c r="I89" s="166" t="s">
        <v>162</v>
      </c>
      <c r="J89" s="233">
        <v>0.33</v>
      </c>
      <c r="K89" s="233">
        <f>J89*(L89+N89+P89+R89+T89+V89+X89+Z89+AB89+AD89+AF89+AH89)</f>
        <v>0.33</v>
      </c>
      <c r="L89" s="233"/>
      <c r="M89" s="233"/>
      <c r="N89" s="233"/>
      <c r="O89" s="233"/>
      <c r="P89" s="233">
        <v>0.25</v>
      </c>
      <c r="Q89" s="233">
        <v>0.25</v>
      </c>
      <c r="R89" s="233"/>
      <c r="S89" s="233"/>
      <c r="T89" s="233"/>
      <c r="U89" s="233"/>
      <c r="V89" s="233">
        <v>0.25</v>
      </c>
      <c r="W89" s="233"/>
      <c r="X89" s="233"/>
      <c r="Y89" s="233"/>
      <c r="Z89" s="233"/>
      <c r="AA89" s="233"/>
      <c r="AB89" s="233">
        <v>0.25</v>
      </c>
      <c r="AC89" s="233"/>
      <c r="AD89" s="233"/>
      <c r="AE89" s="233"/>
      <c r="AF89" s="233"/>
      <c r="AG89" s="233"/>
      <c r="AH89" s="233">
        <v>0.25</v>
      </c>
      <c r="AI89" s="233"/>
      <c r="AJ89" s="150">
        <f>J89*(M89+O89+Q89+S89+U89+W89+Y89+AA89+AC89+AE89+AG89+AI89)</f>
        <v>8.2500000000000004E-2</v>
      </c>
      <c r="AK89" s="153" t="s">
        <v>125</v>
      </c>
      <c r="AL89" s="154"/>
      <c r="AM89" s="154"/>
      <c r="AN89" s="114" t="s">
        <v>126</v>
      </c>
      <c r="AO89" s="114" t="s">
        <v>96</v>
      </c>
      <c r="AP89" s="51">
        <f>M89+O89+Q89</f>
        <v>0.25</v>
      </c>
      <c r="AQ89" s="140">
        <f>SUM(AP89:AP92)</f>
        <v>0.25</v>
      </c>
      <c r="AT89" s="16"/>
      <c r="AU89" s="16"/>
      <c r="AV89" s="16"/>
      <c r="AW89" s="16"/>
    </row>
    <row r="90" spans="1:49" ht="15.6" customHeight="1" thickBot="1">
      <c r="A90" s="240"/>
      <c r="B90" s="156"/>
      <c r="C90" s="160"/>
      <c r="D90" s="161"/>
      <c r="E90" s="156"/>
      <c r="F90" s="156"/>
      <c r="G90" s="165"/>
      <c r="H90" s="165"/>
      <c r="I90" s="167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151"/>
      <c r="AK90" s="143" t="s">
        <v>74</v>
      </c>
      <c r="AL90" s="144"/>
      <c r="AM90" s="144"/>
      <c r="AN90" s="49" t="s">
        <v>74</v>
      </c>
      <c r="AO90" s="49" t="s">
        <v>74</v>
      </c>
      <c r="AP90" s="50">
        <f>S89+U89+W89</f>
        <v>0</v>
      </c>
      <c r="AQ90" s="141"/>
      <c r="AT90" s="16"/>
      <c r="AU90" s="16"/>
      <c r="AV90" s="16"/>
      <c r="AW90" s="16"/>
    </row>
    <row r="91" spans="1:49" ht="15.6" customHeight="1" thickBot="1">
      <c r="A91" s="240"/>
      <c r="B91" s="156"/>
      <c r="C91" s="160"/>
      <c r="D91" s="161"/>
      <c r="E91" s="156"/>
      <c r="F91" s="156"/>
      <c r="G91" s="165"/>
      <c r="H91" s="165"/>
      <c r="I91" s="167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151"/>
      <c r="AK91" s="143" t="s">
        <v>75</v>
      </c>
      <c r="AL91" s="144"/>
      <c r="AM91" s="144"/>
      <c r="AN91" s="49" t="s">
        <v>75</v>
      </c>
      <c r="AO91" s="49" t="s">
        <v>75</v>
      </c>
      <c r="AP91" s="50">
        <f>Y89+AA89+AC89</f>
        <v>0</v>
      </c>
      <c r="AQ91" s="141"/>
      <c r="AT91" s="16"/>
      <c r="AU91" s="16"/>
      <c r="AV91" s="16"/>
      <c r="AW91" s="16"/>
    </row>
    <row r="92" spans="1:49" ht="16.149999999999999" customHeight="1" thickBot="1">
      <c r="A92" s="240"/>
      <c r="B92" s="157"/>
      <c r="C92" s="162"/>
      <c r="D92" s="163"/>
      <c r="E92" s="157"/>
      <c r="F92" s="157"/>
      <c r="G92" s="165"/>
      <c r="H92" s="165"/>
      <c r="I92" s="168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152"/>
      <c r="AK92" s="145" t="s">
        <v>76</v>
      </c>
      <c r="AL92" s="146"/>
      <c r="AM92" s="146"/>
      <c r="AN92" s="52" t="s">
        <v>76</v>
      </c>
      <c r="AO92" s="52" t="s">
        <v>76</v>
      </c>
      <c r="AP92" s="53">
        <f>AE89+AG89+AI89</f>
        <v>0</v>
      </c>
      <c r="AQ92" s="142"/>
      <c r="AT92" s="16"/>
      <c r="AU92" s="16"/>
      <c r="AV92" s="16"/>
      <c r="AW92" s="16"/>
    </row>
    <row r="93" spans="1:49" ht="15.6" customHeight="1" thickBot="1">
      <c r="A93" s="240"/>
      <c r="B93" s="155" t="s">
        <v>173</v>
      </c>
      <c r="C93" s="158" t="s">
        <v>174</v>
      </c>
      <c r="D93" s="159"/>
      <c r="E93" s="155" t="s">
        <v>148</v>
      </c>
      <c r="F93" s="155" t="s">
        <v>123</v>
      </c>
      <c r="G93" s="186">
        <v>44713</v>
      </c>
      <c r="H93" s="164">
        <v>44915</v>
      </c>
      <c r="I93" s="166" t="s">
        <v>162</v>
      </c>
      <c r="J93" s="147">
        <v>0.33</v>
      </c>
      <c r="K93" s="147">
        <f t="shared" ref="K93" si="11">J93*(L93+N93+P93+R93+T93+V93+X93+Z93+AB93+AD93+AF93+AH93)</f>
        <v>0.32996700000000001</v>
      </c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>
        <v>0.33329999999999999</v>
      </c>
      <c r="W93" s="233"/>
      <c r="X93" s="233"/>
      <c r="Y93" s="233"/>
      <c r="Z93" s="233"/>
      <c r="AA93" s="233"/>
      <c r="AB93" s="233">
        <v>0.33329999999999999</v>
      </c>
      <c r="AC93" s="233"/>
      <c r="AD93" s="233"/>
      <c r="AE93" s="233"/>
      <c r="AF93" s="233"/>
      <c r="AG93" s="233"/>
      <c r="AH93" s="233">
        <v>0.33329999999999999</v>
      </c>
      <c r="AI93" s="233"/>
      <c r="AJ93" s="150">
        <f>J93*(M93+O93+Q93+S93+U93+W93+Y93+AA93+AC93+AE93+AG93+AI93)</f>
        <v>0</v>
      </c>
      <c r="AK93" s="331" t="s">
        <v>89</v>
      </c>
      <c r="AL93" s="332"/>
      <c r="AM93" s="332"/>
      <c r="AN93" s="5" t="s">
        <v>89</v>
      </c>
      <c r="AO93" s="5" t="s">
        <v>89</v>
      </c>
      <c r="AP93" s="51">
        <f>M93+O93+Q93</f>
        <v>0</v>
      </c>
      <c r="AQ93" s="140">
        <f t="shared" ref="AQ93" si="12">SUM(AP93:AP96)</f>
        <v>0</v>
      </c>
      <c r="AT93" s="16"/>
      <c r="AU93" s="16"/>
      <c r="AV93" s="16"/>
      <c r="AW93" s="16"/>
    </row>
    <row r="94" spans="1:49" ht="15.6" customHeight="1" thickBot="1">
      <c r="A94" s="240"/>
      <c r="B94" s="156"/>
      <c r="C94" s="160"/>
      <c r="D94" s="161"/>
      <c r="E94" s="156"/>
      <c r="F94" s="156"/>
      <c r="G94" s="187"/>
      <c r="H94" s="165"/>
      <c r="I94" s="167"/>
      <c r="J94" s="148"/>
      <c r="K94" s="148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151"/>
      <c r="AK94" s="143" t="s">
        <v>74</v>
      </c>
      <c r="AL94" s="144"/>
      <c r="AM94" s="144"/>
      <c r="AN94" s="49" t="s">
        <v>74</v>
      </c>
      <c r="AO94" s="49" t="s">
        <v>74</v>
      </c>
      <c r="AP94" s="50">
        <f>S93+U93+W93</f>
        <v>0</v>
      </c>
      <c r="AQ94" s="141"/>
      <c r="AT94" s="16"/>
      <c r="AU94" s="16"/>
      <c r="AV94" s="16"/>
      <c r="AW94" s="16"/>
    </row>
    <row r="95" spans="1:49" ht="15.6" customHeight="1" thickBot="1">
      <c r="A95" s="240"/>
      <c r="B95" s="156"/>
      <c r="C95" s="160"/>
      <c r="D95" s="161"/>
      <c r="E95" s="156"/>
      <c r="F95" s="156"/>
      <c r="G95" s="187"/>
      <c r="H95" s="165"/>
      <c r="I95" s="167"/>
      <c r="J95" s="148"/>
      <c r="K95" s="148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151"/>
      <c r="AK95" s="143" t="s">
        <v>75</v>
      </c>
      <c r="AL95" s="144"/>
      <c r="AM95" s="144"/>
      <c r="AN95" s="49" t="s">
        <v>75</v>
      </c>
      <c r="AO95" s="49" t="s">
        <v>75</v>
      </c>
      <c r="AP95" s="50">
        <f>Y93+AA93+AC93</f>
        <v>0</v>
      </c>
      <c r="AQ95" s="141"/>
      <c r="AT95" s="16"/>
      <c r="AU95" s="16"/>
      <c r="AV95" s="16"/>
      <c r="AW95" s="16"/>
    </row>
    <row r="96" spans="1:49" ht="16.149999999999999" customHeight="1" thickBot="1">
      <c r="A96" s="240"/>
      <c r="B96" s="157"/>
      <c r="C96" s="162"/>
      <c r="D96" s="163"/>
      <c r="E96" s="157"/>
      <c r="F96" s="157"/>
      <c r="G96" s="188"/>
      <c r="H96" s="165"/>
      <c r="I96" s="168"/>
      <c r="J96" s="149"/>
      <c r="K96" s="149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152"/>
      <c r="AK96" s="145" t="s">
        <v>76</v>
      </c>
      <c r="AL96" s="146"/>
      <c r="AM96" s="146"/>
      <c r="AN96" s="52" t="s">
        <v>76</v>
      </c>
      <c r="AO96" s="52" t="s">
        <v>76</v>
      </c>
      <c r="AP96" s="53">
        <f>AE93+AG93+AI93</f>
        <v>0</v>
      </c>
      <c r="AQ96" s="142"/>
      <c r="AT96" s="16"/>
      <c r="AU96" s="16"/>
      <c r="AV96" s="16"/>
      <c r="AW96" s="16"/>
    </row>
    <row r="97" spans="1:49" ht="15.6" customHeight="1" thickBot="1">
      <c r="A97" s="240"/>
      <c r="B97" s="155" t="s">
        <v>175</v>
      </c>
      <c r="C97" s="158" t="s">
        <v>176</v>
      </c>
      <c r="D97" s="159"/>
      <c r="E97" s="155" t="s">
        <v>148</v>
      </c>
      <c r="F97" s="155" t="s">
        <v>123</v>
      </c>
      <c r="G97" s="164">
        <v>44682</v>
      </c>
      <c r="H97" s="164">
        <v>44915</v>
      </c>
      <c r="I97" s="166" t="s">
        <v>162</v>
      </c>
      <c r="J97" s="147">
        <v>0.34</v>
      </c>
      <c r="K97" s="147">
        <f t="shared" ref="K97" si="13">J97*(L97+N97+P97+R97+T97+V97+X97+Z97+AB97+AD97+AF97+AH97)</f>
        <v>0.34</v>
      </c>
      <c r="L97" s="233"/>
      <c r="M97" s="233"/>
      <c r="N97" s="233"/>
      <c r="O97" s="233"/>
      <c r="P97" s="233"/>
      <c r="Q97" s="233"/>
      <c r="R97" s="233"/>
      <c r="S97" s="233"/>
      <c r="T97" s="233">
        <v>0.33</v>
      </c>
      <c r="U97" s="233"/>
      <c r="V97" s="233"/>
      <c r="W97" s="233"/>
      <c r="X97" s="233"/>
      <c r="Y97" s="233"/>
      <c r="Z97" s="233"/>
      <c r="AA97" s="233"/>
      <c r="AB97" s="233">
        <v>0.33</v>
      </c>
      <c r="AC97" s="233"/>
      <c r="AD97" s="233"/>
      <c r="AE97" s="233"/>
      <c r="AF97" s="233"/>
      <c r="AG97" s="233"/>
      <c r="AH97" s="233">
        <v>0.34</v>
      </c>
      <c r="AI97" s="233"/>
      <c r="AJ97" s="150">
        <f>J97*(M97+O97+Q97+S97+U97+W97+Y97+AA97+AC97+AE97+AG97+AI97)</f>
        <v>0</v>
      </c>
      <c r="AK97" s="331" t="s">
        <v>89</v>
      </c>
      <c r="AL97" s="332"/>
      <c r="AM97" s="332"/>
      <c r="AN97" s="5" t="s">
        <v>89</v>
      </c>
      <c r="AO97" s="5" t="s">
        <v>89</v>
      </c>
      <c r="AP97" s="51">
        <f>M97+O97+Q97</f>
        <v>0</v>
      </c>
      <c r="AQ97" s="140">
        <f t="shared" ref="AQ97" si="14">SUM(AP97:AP100)</f>
        <v>0</v>
      </c>
      <c r="AT97" s="16"/>
      <c r="AU97" s="16"/>
      <c r="AV97" s="16"/>
      <c r="AW97" s="16"/>
    </row>
    <row r="98" spans="1:49" ht="15.6" customHeight="1" thickBot="1">
      <c r="A98" s="240"/>
      <c r="B98" s="156"/>
      <c r="C98" s="160"/>
      <c r="D98" s="161"/>
      <c r="E98" s="156"/>
      <c r="F98" s="156"/>
      <c r="G98" s="165"/>
      <c r="H98" s="165"/>
      <c r="I98" s="167"/>
      <c r="J98" s="148"/>
      <c r="K98" s="148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151"/>
      <c r="AK98" s="143" t="s">
        <v>74</v>
      </c>
      <c r="AL98" s="144"/>
      <c r="AM98" s="144"/>
      <c r="AN98" s="49" t="s">
        <v>74</v>
      </c>
      <c r="AO98" s="49" t="s">
        <v>74</v>
      </c>
      <c r="AP98" s="50">
        <f>S97+U97+W97</f>
        <v>0</v>
      </c>
      <c r="AQ98" s="141"/>
      <c r="AT98" s="16"/>
      <c r="AU98" s="16"/>
      <c r="AV98" s="16"/>
      <c r="AW98" s="16"/>
    </row>
    <row r="99" spans="1:49" ht="15.6" customHeight="1" thickBot="1">
      <c r="A99" s="240"/>
      <c r="B99" s="156"/>
      <c r="C99" s="160"/>
      <c r="D99" s="161"/>
      <c r="E99" s="156"/>
      <c r="F99" s="156"/>
      <c r="G99" s="165"/>
      <c r="H99" s="165"/>
      <c r="I99" s="167"/>
      <c r="J99" s="148"/>
      <c r="K99" s="148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151"/>
      <c r="AK99" s="143" t="s">
        <v>75</v>
      </c>
      <c r="AL99" s="144"/>
      <c r="AM99" s="144"/>
      <c r="AN99" s="49" t="s">
        <v>75</v>
      </c>
      <c r="AO99" s="49" t="s">
        <v>75</v>
      </c>
      <c r="AP99" s="50">
        <f>Y97+AA97+AC97</f>
        <v>0</v>
      </c>
      <c r="AQ99" s="141"/>
      <c r="AT99" s="16"/>
      <c r="AU99" s="16"/>
      <c r="AV99" s="16"/>
      <c r="AW99" s="16"/>
    </row>
    <row r="100" spans="1:49" ht="16.149999999999999" customHeight="1" thickBot="1">
      <c r="A100" s="240"/>
      <c r="B100" s="157"/>
      <c r="C100" s="162"/>
      <c r="D100" s="163"/>
      <c r="E100" s="157"/>
      <c r="F100" s="157"/>
      <c r="G100" s="165"/>
      <c r="H100" s="165"/>
      <c r="I100" s="168"/>
      <c r="J100" s="149"/>
      <c r="K100" s="149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152"/>
      <c r="AK100" s="145" t="s">
        <v>76</v>
      </c>
      <c r="AL100" s="146"/>
      <c r="AM100" s="146"/>
      <c r="AN100" s="52" t="s">
        <v>76</v>
      </c>
      <c r="AO100" s="52" t="s">
        <v>76</v>
      </c>
      <c r="AP100" s="53">
        <f>AE97+AG97+AI97</f>
        <v>0</v>
      </c>
      <c r="AQ100" s="142"/>
      <c r="AT100" s="16"/>
      <c r="AU100" s="16"/>
      <c r="AV100" s="16"/>
      <c r="AW100" s="16"/>
    </row>
    <row r="101" spans="1:49" ht="15.6" customHeight="1">
      <c r="A101" s="239" t="s">
        <v>177</v>
      </c>
      <c r="B101" s="155" t="s">
        <v>178</v>
      </c>
      <c r="C101" s="158" t="s">
        <v>179</v>
      </c>
      <c r="D101" s="159"/>
      <c r="E101" s="155" t="s">
        <v>180</v>
      </c>
      <c r="F101" s="155" t="s">
        <v>181</v>
      </c>
      <c r="G101" s="186">
        <v>44621</v>
      </c>
      <c r="H101" s="186">
        <v>44913</v>
      </c>
      <c r="I101" s="166" t="s">
        <v>162</v>
      </c>
      <c r="J101" s="147">
        <v>0.16</v>
      </c>
      <c r="K101" s="147">
        <f>J101*(L101+N101+P101+R101+T101+V101+X101+Z101+AB101+AD101+AF101+AH101)</f>
        <v>0.16</v>
      </c>
      <c r="L101" s="147"/>
      <c r="M101" s="147"/>
      <c r="N101" s="147"/>
      <c r="O101" s="147"/>
      <c r="P101" s="147"/>
      <c r="Q101" s="147"/>
      <c r="R101" s="147">
        <v>0.25</v>
      </c>
      <c r="S101" s="147"/>
      <c r="T101" s="147"/>
      <c r="U101" s="147"/>
      <c r="V101" s="147"/>
      <c r="W101" s="147"/>
      <c r="X101" s="147">
        <v>0.25</v>
      </c>
      <c r="Y101" s="147"/>
      <c r="Z101" s="147"/>
      <c r="AA101" s="147"/>
      <c r="AB101" s="147"/>
      <c r="AC101" s="147"/>
      <c r="AD101" s="147">
        <v>0.25</v>
      </c>
      <c r="AE101" s="147"/>
      <c r="AF101" s="147"/>
      <c r="AG101" s="147"/>
      <c r="AH101" s="147">
        <v>0.25</v>
      </c>
      <c r="AI101" s="147"/>
      <c r="AJ101" s="150">
        <f>J101*(M101+O101+Q101+S101+U101+W101+Y101+AA101+AC101+AE101+AG101+AI101)</f>
        <v>0</v>
      </c>
      <c r="AK101" s="331" t="s">
        <v>89</v>
      </c>
      <c r="AL101" s="332"/>
      <c r="AM101" s="332"/>
      <c r="AN101" s="5" t="s">
        <v>89</v>
      </c>
      <c r="AO101" s="5" t="s">
        <v>89</v>
      </c>
      <c r="AP101" s="51">
        <f>M101+O101+Q101</f>
        <v>0</v>
      </c>
      <c r="AQ101" s="140">
        <f>SUM(AP101:AP104)</f>
        <v>0</v>
      </c>
      <c r="AT101" s="16"/>
      <c r="AU101" s="16"/>
      <c r="AV101" s="16"/>
      <c r="AW101" s="16"/>
    </row>
    <row r="102" spans="1:49" ht="15.6" customHeight="1">
      <c r="A102" s="240"/>
      <c r="B102" s="156"/>
      <c r="C102" s="160"/>
      <c r="D102" s="161"/>
      <c r="E102" s="156"/>
      <c r="F102" s="156"/>
      <c r="G102" s="156"/>
      <c r="H102" s="156"/>
      <c r="I102" s="167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51"/>
      <c r="AK102" s="143" t="s">
        <v>74</v>
      </c>
      <c r="AL102" s="144"/>
      <c r="AM102" s="144"/>
      <c r="AN102" s="49" t="s">
        <v>74</v>
      </c>
      <c r="AO102" s="49" t="s">
        <v>74</v>
      </c>
      <c r="AP102" s="50">
        <f>S101+U101+W101</f>
        <v>0</v>
      </c>
      <c r="AQ102" s="141"/>
      <c r="AT102" s="16"/>
      <c r="AU102" s="16"/>
      <c r="AV102" s="16"/>
      <c r="AW102" s="16"/>
    </row>
    <row r="103" spans="1:49" ht="15.6" customHeight="1">
      <c r="A103" s="240"/>
      <c r="B103" s="156"/>
      <c r="C103" s="160"/>
      <c r="D103" s="161"/>
      <c r="E103" s="156"/>
      <c r="F103" s="156"/>
      <c r="G103" s="156"/>
      <c r="H103" s="156"/>
      <c r="I103" s="167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51"/>
      <c r="AK103" s="143" t="s">
        <v>75</v>
      </c>
      <c r="AL103" s="144"/>
      <c r="AM103" s="144"/>
      <c r="AN103" s="49" t="s">
        <v>75</v>
      </c>
      <c r="AO103" s="49" t="s">
        <v>75</v>
      </c>
      <c r="AP103" s="50">
        <f>Y101+AA101+AC101</f>
        <v>0</v>
      </c>
      <c r="AQ103" s="141"/>
      <c r="AT103" s="16"/>
      <c r="AU103" s="16"/>
      <c r="AV103" s="16"/>
      <c r="AW103" s="16"/>
    </row>
    <row r="104" spans="1:49" ht="16.149999999999999" customHeight="1" thickBot="1">
      <c r="A104" s="240"/>
      <c r="B104" s="157"/>
      <c r="C104" s="162"/>
      <c r="D104" s="163"/>
      <c r="E104" s="157"/>
      <c r="F104" s="157"/>
      <c r="G104" s="157"/>
      <c r="H104" s="157"/>
      <c r="I104" s="168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52"/>
      <c r="AK104" s="145" t="s">
        <v>76</v>
      </c>
      <c r="AL104" s="146"/>
      <c r="AM104" s="146"/>
      <c r="AN104" s="52" t="s">
        <v>76</v>
      </c>
      <c r="AO104" s="52" t="s">
        <v>76</v>
      </c>
      <c r="AP104" s="53">
        <f>AE101+AG101+AI101</f>
        <v>0</v>
      </c>
      <c r="AQ104" s="142"/>
      <c r="AT104" s="16"/>
      <c r="AU104" s="16"/>
      <c r="AV104" s="16"/>
      <c r="AW104" s="16"/>
    </row>
    <row r="105" spans="1:49" ht="15.6" customHeight="1">
      <c r="A105" s="240"/>
      <c r="B105" s="155" t="s">
        <v>182</v>
      </c>
      <c r="C105" s="158" t="s">
        <v>183</v>
      </c>
      <c r="D105" s="159"/>
      <c r="E105" s="155" t="s">
        <v>133</v>
      </c>
      <c r="F105" s="155" t="s">
        <v>134</v>
      </c>
      <c r="G105" s="186">
        <v>44714</v>
      </c>
      <c r="H105" s="186">
        <v>44865</v>
      </c>
      <c r="I105" s="166" t="s">
        <v>162</v>
      </c>
      <c r="J105" s="147">
        <v>0.16</v>
      </c>
      <c r="K105" s="147">
        <f t="shared" ref="K105" si="15">J105*(L105+N105+P105+R105+T105+V105+X105+Z105+AB105+AD105+AF105+AH105)</f>
        <v>0.16</v>
      </c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>
        <v>0.5</v>
      </c>
      <c r="W105" s="147"/>
      <c r="X105" s="147"/>
      <c r="Y105" s="147"/>
      <c r="Z105" s="147"/>
      <c r="AA105" s="147"/>
      <c r="AB105" s="147"/>
      <c r="AC105" s="147"/>
      <c r="AD105" s="147">
        <v>0.5</v>
      </c>
      <c r="AE105" s="147"/>
      <c r="AF105" s="147"/>
      <c r="AG105" s="147"/>
      <c r="AH105" s="147"/>
      <c r="AI105" s="147"/>
      <c r="AJ105" s="150">
        <f>J105*(M105+O105+Q105+S105+U105+W105+Y105+AA105+AC105+AE105+AG105+AI105)</f>
        <v>0</v>
      </c>
      <c r="AK105" s="331" t="s">
        <v>89</v>
      </c>
      <c r="AL105" s="332"/>
      <c r="AM105" s="332"/>
      <c r="AN105" s="5" t="s">
        <v>89</v>
      </c>
      <c r="AO105" s="5" t="s">
        <v>89</v>
      </c>
      <c r="AP105" s="51">
        <f>M105+O105+Q105</f>
        <v>0</v>
      </c>
      <c r="AQ105" s="140">
        <f t="shared" ref="AQ105" si="16">SUM(AP105:AP108)</f>
        <v>0</v>
      </c>
      <c r="AT105" s="16"/>
      <c r="AU105" s="16"/>
      <c r="AV105" s="16"/>
      <c r="AW105" s="16"/>
    </row>
    <row r="106" spans="1:49" ht="15.6" customHeight="1">
      <c r="A106" s="240"/>
      <c r="B106" s="156"/>
      <c r="C106" s="160"/>
      <c r="D106" s="161"/>
      <c r="E106" s="156"/>
      <c r="F106" s="156"/>
      <c r="G106" s="156"/>
      <c r="H106" s="156"/>
      <c r="I106" s="167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51"/>
      <c r="AK106" s="143" t="s">
        <v>74</v>
      </c>
      <c r="AL106" s="144"/>
      <c r="AM106" s="144"/>
      <c r="AN106" s="49" t="s">
        <v>74</v>
      </c>
      <c r="AO106" s="49" t="s">
        <v>74</v>
      </c>
      <c r="AP106" s="50">
        <f>S105+U105+W105</f>
        <v>0</v>
      </c>
      <c r="AQ106" s="141"/>
      <c r="AT106" s="16"/>
      <c r="AU106" s="16"/>
      <c r="AV106" s="16"/>
      <c r="AW106" s="16"/>
    </row>
    <row r="107" spans="1:49" ht="15.6" customHeight="1">
      <c r="A107" s="240"/>
      <c r="B107" s="156"/>
      <c r="C107" s="160"/>
      <c r="D107" s="161"/>
      <c r="E107" s="156"/>
      <c r="F107" s="156"/>
      <c r="G107" s="156"/>
      <c r="H107" s="156"/>
      <c r="I107" s="167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51"/>
      <c r="AK107" s="143" t="s">
        <v>75</v>
      </c>
      <c r="AL107" s="144"/>
      <c r="AM107" s="144"/>
      <c r="AN107" s="49" t="s">
        <v>75</v>
      </c>
      <c r="AO107" s="49" t="s">
        <v>75</v>
      </c>
      <c r="AP107" s="50">
        <f>Y105+AA105+AC105</f>
        <v>0</v>
      </c>
      <c r="AQ107" s="141"/>
      <c r="AT107" s="16"/>
      <c r="AU107" s="16"/>
      <c r="AV107" s="16"/>
      <c r="AW107" s="16"/>
    </row>
    <row r="108" spans="1:49" ht="16.149999999999999" customHeight="1" thickBot="1">
      <c r="A108" s="240"/>
      <c r="B108" s="157"/>
      <c r="C108" s="162"/>
      <c r="D108" s="163"/>
      <c r="E108" s="157"/>
      <c r="F108" s="157"/>
      <c r="G108" s="157"/>
      <c r="H108" s="157"/>
      <c r="I108" s="168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52"/>
      <c r="AK108" s="145" t="s">
        <v>76</v>
      </c>
      <c r="AL108" s="146"/>
      <c r="AM108" s="146"/>
      <c r="AN108" s="52" t="s">
        <v>76</v>
      </c>
      <c r="AO108" s="52" t="s">
        <v>76</v>
      </c>
      <c r="AP108" s="53">
        <f>AE105+AG105+AI105</f>
        <v>0</v>
      </c>
      <c r="AQ108" s="142"/>
      <c r="AT108" s="16"/>
      <c r="AU108" s="16"/>
      <c r="AV108" s="16"/>
      <c r="AW108" s="16"/>
    </row>
    <row r="109" spans="1:49" ht="15.6" customHeight="1">
      <c r="A109" s="240"/>
      <c r="B109" s="155" t="s">
        <v>184</v>
      </c>
      <c r="C109" s="158" t="s">
        <v>185</v>
      </c>
      <c r="D109" s="159"/>
      <c r="E109" s="155" t="s">
        <v>186</v>
      </c>
      <c r="F109" s="155" t="s">
        <v>187</v>
      </c>
      <c r="G109" s="186">
        <v>44713</v>
      </c>
      <c r="H109" s="186">
        <v>44834</v>
      </c>
      <c r="I109" s="166" t="s">
        <v>162</v>
      </c>
      <c r="J109" s="147">
        <v>0.17</v>
      </c>
      <c r="K109" s="147">
        <f t="shared" ref="K109" si="17">J109*(L109+N109+P109+R109+T109+V109+X109+Z109+AB109+AD109+AF109+AH109)</f>
        <v>0.17</v>
      </c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>
        <v>0.5</v>
      </c>
      <c r="W109" s="147"/>
      <c r="X109" s="147"/>
      <c r="Y109" s="147"/>
      <c r="Z109" s="147"/>
      <c r="AA109" s="147"/>
      <c r="AB109" s="147">
        <v>0.5</v>
      </c>
      <c r="AC109" s="147"/>
      <c r="AD109" s="147"/>
      <c r="AE109" s="147"/>
      <c r="AF109" s="147"/>
      <c r="AG109" s="147"/>
      <c r="AH109" s="147"/>
      <c r="AI109" s="147"/>
      <c r="AJ109" s="150">
        <f>J109*(M109+O109+Q109+S109+U109+W109+Y109+AA109+AC109+AE109+AG109+AI109)</f>
        <v>0</v>
      </c>
      <c r="AK109" s="331" t="s">
        <v>89</v>
      </c>
      <c r="AL109" s="332"/>
      <c r="AM109" s="332"/>
      <c r="AN109" s="5" t="s">
        <v>89</v>
      </c>
      <c r="AO109" s="5" t="s">
        <v>89</v>
      </c>
      <c r="AP109" s="51">
        <f>M109+O109+Q109</f>
        <v>0</v>
      </c>
      <c r="AQ109" s="140">
        <f t="shared" ref="AQ109" si="18">SUM(AP109:AP112)</f>
        <v>0</v>
      </c>
      <c r="AT109" s="16"/>
      <c r="AU109" s="16"/>
      <c r="AV109" s="16"/>
      <c r="AW109" s="16"/>
    </row>
    <row r="110" spans="1:49" ht="15.6" customHeight="1">
      <c r="A110" s="240"/>
      <c r="B110" s="156"/>
      <c r="C110" s="160"/>
      <c r="D110" s="161"/>
      <c r="E110" s="156"/>
      <c r="F110" s="156"/>
      <c r="G110" s="156"/>
      <c r="H110" s="156"/>
      <c r="I110" s="167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51"/>
      <c r="AK110" s="143" t="s">
        <v>74</v>
      </c>
      <c r="AL110" s="144"/>
      <c r="AM110" s="144"/>
      <c r="AN110" s="49" t="s">
        <v>74</v>
      </c>
      <c r="AO110" s="49" t="s">
        <v>74</v>
      </c>
      <c r="AP110" s="50">
        <f>S109+U109+W109</f>
        <v>0</v>
      </c>
      <c r="AQ110" s="141"/>
      <c r="AT110" s="16"/>
      <c r="AU110" s="16"/>
      <c r="AV110" s="16"/>
      <c r="AW110" s="16"/>
    </row>
    <row r="111" spans="1:49" ht="15.6" customHeight="1">
      <c r="A111" s="240"/>
      <c r="B111" s="156"/>
      <c r="C111" s="160"/>
      <c r="D111" s="161"/>
      <c r="E111" s="156"/>
      <c r="F111" s="156"/>
      <c r="G111" s="156"/>
      <c r="H111" s="156"/>
      <c r="I111" s="167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51"/>
      <c r="AK111" s="143" t="s">
        <v>75</v>
      </c>
      <c r="AL111" s="144"/>
      <c r="AM111" s="144"/>
      <c r="AN111" s="49" t="s">
        <v>75</v>
      </c>
      <c r="AO111" s="49" t="s">
        <v>75</v>
      </c>
      <c r="AP111" s="50">
        <f>Y109+AA109+AC109</f>
        <v>0</v>
      </c>
      <c r="AQ111" s="141"/>
      <c r="AT111" s="16"/>
      <c r="AU111" s="16"/>
      <c r="AV111" s="16"/>
      <c r="AW111" s="16"/>
    </row>
    <row r="112" spans="1:49" ht="16.149999999999999" customHeight="1" thickBot="1">
      <c r="A112" s="240"/>
      <c r="B112" s="157"/>
      <c r="C112" s="162"/>
      <c r="D112" s="163"/>
      <c r="E112" s="157"/>
      <c r="F112" s="157"/>
      <c r="G112" s="157"/>
      <c r="H112" s="157"/>
      <c r="I112" s="168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52"/>
      <c r="AK112" s="145" t="s">
        <v>76</v>
      </c>
      <c r="AL112" s="146"/>
      <c r="AM112" s="146"/>
      <c r="AN112" s="52" t="s">
        <v>76</v>
      </c>
      <c r="AO112" s="52" t="s">
        <v>76</v>
      </c>
      <c r="AP112" s="53">
        <f>AE109+AG109+AI109</f>
        <v>0</v>
      </c>
      <c r="AQ112" s="142"/>
      <c r="AT112" s="16"/>
      <c r="AU112" s="16"/>
      <c r="AV112" s="16"/>
      <c r="AW112" s="16"/>
    </row>
    <row r="113" spans="1:49" ht="15.6" customHeight="1">
      <c r="A113" s="240"/>
      <c r="B113" s="155" t="s">
        <v>188</v>
      </c>
      <c r="C113" s="158" t="s">
        <v>85</v>
      </c>
      <c r="D113" s="159"/>
      <c r="E113" s="155" t="s">
        <v>86</v>
      </c>
      <c r="F113" s="155" t="s">
        <v>87</v>
      </c>
      <c r="G113" s="186">
        <v>44713</v>
      </c>
      <c r="H113" s="186">
        <v>44895</v>
      </c>
      <c r="I113" s="166" t="s">
        <v>162</v>
      </c>
      <c r="J113" s="147">
        <v>0.17</v>
      </c>
      <c r="K113" s="147">
        <f t="shared" ref="K113" si="19">J113*(L113+N113+P113+R113+T113+V113+X113+Z113+AB113+AD113+AF113+AH113)</f>
        <v>0.17</v>
      </c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>
        <v>0.5</v>
      </c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>
        <v>0.5</v>
      </c>
      <c r="AG113" s="147"/>
      <c r="AH113" s="147"/>
      <c r="AI113" s="147"/>
      <c r="AJ113" s="150">
        <f>J113*(M113+O113+Q113+S113+U113+W113+Y113+AA113+AC113+AE113+AG113+AI113)</f>
        <v>0</v>
      </c>
      <c r="AK113" s="331" t="s">
        <v>89</v>
      </c>
      <c r="AL113" s="332"/>
      <c r="AM113" s="332"/>
      <c r="AN113" s="5" t="s">
        <v>89</v>
      </c>
      <c r="AO113" s="5" t="s">
        <v>89</v>
      </c>
      <c r="AP113" s="51">
        <f>M113+O113+Q113</f>
        <v>0</v>
      </c>
      <c r="AQ113" s="140">
        <f t="shared" ref="AQ113" si="20">SUM(AP113:AP116)</f>
        <v>0</v>
      </c>
      <c r="AT113" s="16"/>
      <c r="AU113" s="16"/>
      <c r="AV113" s="16"/>
      <c r="AW113" s="16"/>
    </row>
    <row r="114" spans="1:49" ht="15.6" customHeight="1">
      <c r="A114" s="240"/>
      <c r="B114" s="156"/>
      <c r="C114" s="160"/>
      <c r="D114" s="161"/>
      <c r="E114" s="156"/>
      <c r="F114" s="156"/>
      <c r="G114" s="156"/>
      <c r="H114" s="156"/>
      <c r="I114" s="167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51"/>
      <c r="AK114" s="143" t="s">
        <v>74</v>
      </c>
      <c r="AL114" s="144"/>
      <c r="AM114" s="144"/>
      <c r="AN114" s="49" t="s">
        <v>74</v>
      </c>
      <c r="AO114" s="49" t="s">
        <v>74</v>
      </c>
      <c r="AP114" s="50">
        <f>S113+U113+W113</f>
        <v>0</v>
      </c>
      <c r="AQ114" s="141"/>
      <c r="AT114" s="16"/>
      <c r="AU114" s="16"/>
      <c r="AV114" s="16"/>
      <c r="AW114" s="16"/>
    </row>
    <row r="115" spans="1:49" ht="15.6" customHeight="1">
      <c r="A115" s="240"/>
      <c r="B115" s="156"/>
      <c r="C115" s="160"/>
      <c r="D115" s="161"/>
      <c r="E115" s="156"/>
      <c r="F115" s="156"/>
      <c r="G115" s="156"/>
      <c r="H115" s="156"/>
      <c r="I115" s="167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51"/>
      <c r="AK115" s="143" t="s">
        <v>75</v>
      </c>
      <c r="AL115" s="144"/>
      <c r="AM115" s="144"/>
      <c r="AN115" s="49" t="s">
        <v>75</v>
      </c>
      <c r="AO115" s="49" t="s">
        <v>75</v>
      </c>
      <c r="AP115" s="50">
        <f>Y113+AA113+AC113</f>
        <v>0</v>
      </c>
      <c r="AQ115" s="141"/>
      <c r="AT115" s="16"/>
      <c r="AU115" s="16"/>
      <c r="AV115" s="16"/>
      <c r="AW115" s="16"/>
    </row>
    <row r="116" spans="1:49" ht="16.149999999999999" customHeight="1" thickBot="1">
      <c r="A116" s="240"/>
      <c r="B116" s="157"/>
      <c r="C116" s="162"/>
      <c r="D116" s="163"/>
      <c r="E116" s="157"/>
      <c r="F116" s="157"/>
      <c r="G116" s="157"/>
      <c r="H116" s="157"/>
      <c r="I116" s="168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52"/>
      <c r="AK116" s="145" t="s">
        <v>76</v>
      </c>
      <c r="AL116" s="146"/>
      <c r="AM116" s="146"/>
      <c r="AN116" s="52" t="s">
        <v>76</v>
      </c>
      <c r="AO116" s="52" t="s">
        <v>76</v>
      </c>
      <c r="AP116" s="53">
        <f>AE113+AG113+AI113</f>
        <v>0</v>
      </c>
      <c r="AQ116" s="142"/>
      <c r="AT116" s="16"/>
      <c r="AU116" s="16"/>
      <c r="AV116" s="16"/>
      <c r="AW116" s="16"/>
    </row>
    <row r="117" spans="1:49" ht="15.6" customHeight="1">
      <c r="A117" s="240"/>
      <c r="B117" s="155" t="s">
        <v>189</v>
      </c>
      <c r="C117" s="158" t="s">
        <v>190</v>
      </c>
      <c r="D117" s="159"/>
      <c r="E117" s="155" t="s">
        <v>191</v>
      </c>
      <c r="F117" s="155" t="s">
        <v>192</v>
      </c>
      <c r="G117" s="186">
        <v>44713</v>
      </c>
      <c r="H117" s="186">
        <v>44913</v>
      </c>
      <c r="I117" s="166" t="s">
        <v>162</v>
      </c>
      <c r="J117" s="147">
        <v>0.17</v>
      </c>
      <c r="K117" s="147">
        <f t="shared" ref="K117" si="21">J117*(L117+N117+P117+R117+T117+V117+X117+Z117+AB117+AD117+AF117+AH117)</f>
        <v>0.17</v>
      </c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>
        <v>0.5</v>
      </c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>
        <v>0.5</v>
      </c>
      <c r="AI117" s="147"/>
      <c r="AJ117" s="150">
        <f>J117*(M117+O117+Q117+S117+U117+W117+Y117+AA117+AC117+AE117+AG117+AI117)</f>
        <v>0</v>
      </c>
      <c r="AK117" s="331" t="s">
        <v>89</v>
      </c>
      <c r="AL117" s="332"/>
      <c r="AM117" s="332"/>
      <c r="AN117" s="5" t="s">
        <v>89</v>
      </c>
      <c r="AO117" s="5" t="s">
        <v>89</v>
      </c>
      <c r="AP117" s="51">
        <f>M117+O117+Q117</f>
        <v>0</v>
      </c>
      <c r="AQ117" s="140">
        <f t="shared" ref="AQ117" si="22">SUM(AP117:AP120)</f>
        <v>0</v>
      </c>
      <c r="AT117" s="16"/>
      <c r="AU117" s="16"/>
      <c r="AV117" s="16"/>
      <c r="AW117" s="16"/>
    </row>
    <row r="118" spans="1:49" ht="15.6" customHeight="1">
      <c r="A118" s="240"/>
      <c r="B118" s="156"/>
      <c r="C118" s="160"/>
      <c r="D118" s="161"/>
      <c r="E118" s="156"/>
      <c r="F118" s="156"/>
      <c r="G118" s="156"/>
      <c r="H118" s="156"/>
      <c r="I118" s="167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51"/>
      <c r="AK118" s="143" t="s">
        <v>74</v>
      </c>
      <c r="AL118" s="144"/>
      <c r="AM118" s="144"/>
      <c r="AN118" s="49" t="s">
        <v>74</v>
      </c>
      <c r="AO118" s="49" t="s">
        <v>74</v>
      </c>
      <c r="AP118" s="50">
        <f>S117+U117+W117</f>
        <v>0</v>
      </c>
      <c r="AQ118" s="141"/>
      <c r="AT118" s="16"/>
      <c r="AU118" s="16"/>
      <c r="AV118" s="16"/>
      <c r="AW118" s="16"/>
    </row>
    <row r="119" spans="1:49" ht="15.6" customHeight="1">
      <c r="A119" s="240"/>
      <c r="B119" s="156"/>
      <c r="C119" s="160"/>
      <c r="D119" s="161"/>
      <c r="E119" s="156"/>
      <c r="F119" s="156"/>
      <c r="G119" s="156"/>
      <c r="H119" s="156"/>
      <c r="I119" s="167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51"/>
      <c r="AK119" s="143" t="s">
        <v>75</v>
      </c>
      <c r="AL119" s="144"/>
      <c r="AM119" s="144"/>
      <c r="AN119" s="49" t="s">
        <v>75</v>
      </c>
      <c r="AO119" s="49" t="s">
        <v>75</v>
      </c>
      <c r="AP119" s="50">
        <f>Y117+AA117+AC117</f>
        <v>0</v>
      </c>
      <c r="AQ119" s="141"/>
      <c r="AT119" s="16"/>
      <c r="AU119" s="16"/>
      <c r="AV119" s="16"/>
      <c r="AW119" s="16"/>
    </row>
    <row r="120" spans="1:49" ht="16.149999999999999" customHeight="1" thickBot="1">
      <c r="A120" s="240"/>
      <c r="B120" s="157"/>
      <c r="C120" s="162"/>
      <c r="D120" s="163"/>
      <c r="E120" s="157"/>
      <c r="F120" s="157"/>
      <c r="G120" s="157"/>
      <c r="H120" s="157"/>
      <c r="I120" s="168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52"/>
      <c r="AK120" s="145" t="s">
        <v>76</v>
      </c>
      <c r="AL120" s="146"/>
      <c r="AM120" s="146"/>
      <c r="AN120" s="52" t="s">
        <v>76</v>
      </c>
      <c r="AO120" s="52" t="s">
        <v>76</v>
      </c>
      <c r="AP120" s="53">
        <f>AE117+AG117+AI117</f>
        <v>0</v>
      </c>
      <c r="AQ120" s="142"/>
      <c r="AT120" s="16"/>
      <c r="AU120" s="16"/>
      <c r="AV120" s="16"/>
      <c r="AW120" s="16"/>
    </row>
    <row r="121" spans="1:49" ht="15.6" customHeight="1">
      <c r="A121" s="240"/>
      <c r="B121" s="155" t="s">
        <v>193</v>
      </c>
      <c r="C121" s="158" t="s">
        <v>91</v>
      </c>
      <c r="D121" s="159"/>
      <c r="E121" s="155" t="s">
        <v>92</v>
      </c>
      <c r="F121" s="155" t="s">
        <v>93</v>
      </c>
      <c r="G121" s="186">
        <v>44713</v>
      </c>
      <c r="H121" s="356">
        <v>44895</v>
      </c>
      <c r="I121" s="166" t="s">
        <v>162</v>
      </c>
      <c r="J121" s="147">
        <v>0.17</v>
      </c>
      <c r="K121" s="147">
        <f t="shared" ref="K121" si="23">J121*(L121+N121+P121+R121+T121+V121+X121+Z121+AB121+AD121+AF121+AH121)</f>
        <v>0.17</v>
      </c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>
        <v>0.5</v>
      </c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>
        <v>0.5</v>
      </c>
      <c r="AG121" s="147"/>
      <c r="AH121" s="147"/>
      <c r="AI121" s="147"/>
      <c r="AJ121" s="150">
        <f>J121*(M121+O121+Q121+S121+U121+W121+Y121+AA121+AC121+AE121+AG121+AI121)</f>
        <v>0</v>
      </c>
      <c r="AK121" s="331" t="s">
        <v>89</v>
      </c>
      <c r="AL121" s="332"/>
      <c r="AM121" s="332"/>
      <c r="AN121" s="5" t="s">
        <v>89</v>
      </c>
      <c r="AO121" s="5" t="s">
        <v>89</v>
      </c>
      <c r="AP121" s="51">
        <f>M121+O121+Q121</f>
        <v>0</v>
      </c>
      <c r="AQ121" s="140">
        <f t="shared" ref="AQ121" si="24">SUM(AP121:AP124)</f>
        <v>0</v>
      </c>
      <c r="AT121" s="16"/>
      <c r="AU121" s="16"/>
      <c r="AV121" s="16"/>
      <c r="AW121" s="16"/>
    </row>
    <row r="122" spans="1:49" ht="15.6" customHeight="1">
      <c r="A122" s="240"/>
      <c r="B122" s="156"/>
      <c r="C122" s="160"/>
      <c r="D122" s="161"/>
      <c r="E122" s="156"/>
      <c r="F122" s="156"/>
      <c r="G122" s="156"/>
      <c r="H122" s="357"/>
      <c r="I122" s="167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51"/>
      <c r="AK122" s="143" t="s">
        <v>74</v>
      </c>
      <c r="AL122" s="144"/>
      <c r="AM122" s="144"/>
      <c r="AN122" s="49" t="s">
        <v>74</v>
      </c>
      <c r="AO122" s="49" t="s">
        <v>74</v>
      </c>
      <c r="AP122" s="50">
        <f>S121+U121+W121</f>
        <v>0</v>
      </c>
      <c r="AQ122" s="141"/>
      <c r="AT122" s="16"/>
      <c r="AU122" s="16"/>
      <c r="AV122" s="16"/>
      <c r="AW122" s="16"/>
    </row>
    <row r="123" spans="1:49" ht="15.6" customHeight="1">
      <c r="A123" s="240"/>
      <c r="B123" s="156"/>
      <c r="C123" s="160"/>
      <c r="D123" s="161"/>
      <c r="E123" s="156"/>
      <c r="F123" s="156"/>
      <c r="G123" s="156"/>
      <c r="H123" s="357"/>
      <c r="I123" s="167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51"/>
      <c r="AK123" s="143" t="s">
        <v>75</v>
      </c>
      <c r="AL123" s="144"/>
      <c r="AM123" s="144"/>
      <c r="AN123" s="49" t="s">
        <v>75</v>
      </c>
      <c r="AO123" s="49" t="s">
        <v>75</v>
      </c>
      <c r="AP123" s="50">
        <f>Y121+AA121+AC121</f>
        <v>0</v>
      </c>
      <c r="AQ123" s="141"/>
      <c r="AT123" s="16"/>
      <c r="AU123" s="16"/>
      <c r="AV123" s="16"/>
      <c r="AW123" s="16"/>
    </row>
    <row r="124" spans="1:49" ht="16.149999999999999" customHeight="1" thickBot="1">
      <c r="A124" s="241"/>
      <c r="B124" s="157"/>
      <c r="C124" s="162"/>
      <c r="D124" s="163"/>
      <c r="E124" s="157"/>
      <c r="F124" s="157"/>
      <c r="G124" s="157"/>
      <c r="H124" s="358"/>
      <c r="I124" s="168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52"/>
      <c r="AK124" s="145" t="s">
        <v>76</v>
      </c>
      <c r="AL124" s="146"/>
      <c r="AM124" s="146"/>
      <c r="AN124" s="52" t="s">
        <v>76</v>
      </c>
      <c r="AO124" s="52" t="s">
        <v>76</v>
      </c>
      <c r="AP124" s="53">
        <f>AE121+AG121+AI121</f>
        <v>0</v>
      </c>
      <c r="AQ124" s="142"/>
      <c r="AT124" s="16"/>
      <c r="AU124" s="16"/>
      <c r="AV124" s="16"/>
      <c r="AW124" s="16"/>
    </row>
    <row r="125" spans="1:49" ht="109.5" customHeight="1" thickBot="1">
      <c r="A125" s="239" t="s">
        <v>194</v>
      </c>
      <c r="B125" s="155" t="s">
        <v>195</v>
      </c>
      <c r="C125" s="158" t="s">
        <v>196</v>
      </c>
      <c r="D125" s="159"/>
      <c r="E125" s="211" t="s">
        <v>197</v>
      </c>
      <c r="F125" s="155" t="s">
        <v>138</v>
      </c>
      <c r="G125" s="164">
        <v>44563</v>
      </c>
      <c r="H125" s="164">
        <v>44880</v>
      </c>
      <c r="I125" s="166" t="s">
        <v>162</v>
      </c>
      <c r="J125" s="233">
        <v>0.33</v>
      </c>
      <c r="K125" s="233">
        <f>J125*(L125+N125+P125+R125+T125+V125+X125+Z125+AB125+AD125+AF125+AH125)</f>
        <v>0.32999999999999996</v>
      </c>
      <c r="L125" s="242"/>
      <c r="M125" s="147"/>
      <c r="N125" s="147">
        <v>0.1</v>
      </c>
      <c r="O125" s="147">
        <v>0.1</v>
      </c>
      <c r="P125" s="147">
        <v>0.1</v>
      </c>
      <c r="Q125" s="147">
        <v>0.1</v>
      </c>
      <c r="R125" s="147">
        <v>0.1</v>
      </c>
      <c r="S125" s="147"/>
      <c r="T125" s="147">
        <v>0.1</v>
      </c>
      <c r="U125" s="147"/>
      <c r="V125" s="147">
        <v>0.1</v>
      </c>
      <c r="W125" s="147"/>
      <c r="X125" s="147">
        <v>0.1</v>
      </c>
      <c r="Y125" s="147"/>
      <c r="Z125" s="147">
        <v>0.1</v>
      </c>
      <c r="AA125" s="147"/>
      <c r="AB125" s="147">
        <v>0.1</v>
      </c>
      <c r="AC125" s="147"/>
      <c r="AD125" s="147">
        <v>0.1</v>
      </c>
      <c r="AE125" s="147"/>
      <c r="AF125" s="147">
        <v>0.1</v>
      </c>
      <c r="AG125" s="147"/>
      <c r="AH125" s="147"/>
      <c r="AI125" s="147"/>
      <c r="AJ125" s="150">
        <f>J125*(M125+O125+Q125+S125+U125+W125+Y125+AA125+AC125+AE125+AG125+AI125)</f>
        <v>6.6000000000000003E-2</v>
      </c>
      <c r="AK125" s="153" t="s">
        <v>198</v>
      </c>
      <c r="AL125" s="154"/>
      <c r="AM125" s="154"/>
      <c r="AN125" s="114" t="s">
        <v>199</v>
      </c>
      <c r="AO125" s="114" t="s">
        <v>96</v>
      </c>
      <c r="AP125" s="51">
        <f>M125+O125+Q125</f>
        <v>0.2</v>
      </c>
      <c r="AQ125" s="140">
        <f>SUM(AP125:AP128)</f>
        <v>0.2</v>
      </c>
      <c r="AT125" s="16"/>
      <c r="AU125" s="16"/>
      <c r="AV125" s="16"/>
      <c r="AW125" s="16"/>
    </row>
    <row r="126" spans="1:49" ht="15.6" customHeight="1" thickBot="1">
      <c r="A126" s="240"/>
      <c r="B126" s="156"/>
      <c r="C126" s="160"/>
      <c r="D126" s="161"/>
      <c r="E126" s="156"/>
      <c r="F126" s="156"/>
      <c r="G126" s="165"/>
      <c r="H126" s="165"/>
      <c r="I126" s="167"/>
      <c r="J126" s="233"/>
      <c r="K126" s="233"/>
      <c r="L126" s="243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51"/>
      <c r="AK126" s="169" t="s">
        <v>74</v>
      </c>
      <c r="AL126" s="170"/>
      <c r="AM126" s="170"/>
      <c r="AN126" s="115" t="s">
        <v>74</v>
      </c>
      <c r="AO126" s="115" t="s">
        <v>74</v>
      </c>
      <c r="AP126" s="50">
        <f>S125+U125+W125</f>
        <v>0</v>
      </c>
      <c r="AQ126" s="141"/>
      <c r="AT126" s="16"/>
      <c r="AU126" s="16"/>
      <c r="AV126" s="16"/>
      <c r="AW126" s="16"/>
    </row>
    <row r="127" spans="1:49" ht="15.6" customHeight="1" thickBot="1">
      <c r="A127" s="240"/>
      <c r="B127" s="156"/>
      <c r="C127" s="160"/>
      <c r="D127" s="161"/>
      <c r="E127" s="156"/>
      <c r="F127" s="156"/>
      <c r="G127" s="165"/>
      <c r="H127" s="165"/>
      <c r="I127" s="167"/>
      <c r="J127" s="233"/>
      <c r="K127" s="233"/>
      <c r="L127" s="243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51"/>
      <c r="AK127" s="169" t="s">
        <v>75</v>
      </c>
      <c r="AL127" s="170"/>
      <c r="AM127" s="170"/>
      <c r="AN127" s="115" t="s">
        <v>75</v>
      </c>
      <c r="AO127" s="115" t="s">
        <v>75</v>
      </c>
      <c r="AP127" s="50">
        <f>Y125+AA125+AC125</f>
        <v>0</v>
      </c>
      <c r="AQ127" s="141"/>
      <c r="AT127" s="16"/>
      <c r="AU127" s="16"/>
      <c r="AV127" s="16"/>
      <c r="AW127" s="16"/>
    </row>
    <row r="128" spans="1:49" ht="16.149999999999999" customHeight="1" thickBot="1">
      <c r="A128" s="240"/>
      <c r="B128" s="157"/>
      <c r="C128" s="162"/>
      <c r="D128" s="163"/>
      <c r="E128" s="157"/>
      <c r="F128" s="157"/>
      <c r="G128" s="165"/>
      <c r="H128" s="165"/>
      <c r="I128" s="168"/>
      <c r="J128" s="233"/>
      <c r="K128" s="233"/>
      <c r="L128" s="244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52"/>
      <c r="AK128" s="171" t="s">
        <v>76</v>
      </c>
      <c r="AL128" s="172"/>
      <c r="AM128" s="172"/>
      <c r="AN128" s="116" t="s">
        <v>76</v>
      </c>
      <c r="AO128" s="116" t="s">
        <v>76</v>
      </c>
      <c r="AP128" s="53">
        <f>AE125+AG125+AI125</f>
        <v>0</v>
      </c>
      <c r="AQ128" s="142"/>
      <c r="AT128" s="16"/>
      <c r="AU128" s="16"/>
      <c r="AV128" s="16"/>
      <c r="AW128" s="16"/>
    </row>
    <row r="129" spans="1:49" ht="15.6" customHeight="1" thickBot="1">
      <c r="A129" s="240"/>
      <c r="B129" s="155" t="s">
        <v>200</v>
      </c>
      <c r="C129" s="158" t="s">
        <v>201</v>
      </c>
      <c r="D129" s="159"/>
      <c r="E129" s="211" t="s">
        <v>99</v>
      </c>
      <c r="F129" s="211" t="s">
        <v>100</v>
      </c>
      <c r="G129" s="164">
        <v>44713</v>
      </c>
      <c r="H129" s="164">
        <v>44742</v>
      </c>
      <c r="I129" s="166" t="s">
        <v>162</v>
      </c>
      <c r="J129" s="147">
        <v>0.33</v>
      </c>
      <c r="K129" s="147">
        <f t="shared" ref="K129" si="25">J129*(L129+N129+P129+R129+T129+V129+X129+Z129+AB129+AD129+AF129+AH129)</f>
        <v>0.33</v>
      </c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>
        <v>1</v>
      </c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50">
        <f>J129*(M129+O129+Q129+S129+U129+W129+Y129+AA129+AC129+AE129+AG129+AI129)</f>
        <v>0</v>
      </c>
      <c r="AK129" s="173" t="s">
        <v>89</v>
      </c>
      <c r="AL129" s="174"/>
      <c r="AM129" s="174"/>
      <c r="AN129" s="112" t="s">
        <v>89</v>
      </c>
      <c r="AO129" s="112" t="s">
        <v>89</v>
      </c>
      <c r="AP129" s="51">
        <f>M129+O129+Q129</f>
        <v>0</v>
      </c>
      <c r="AQ129" s="140">
        <f t="shared" ref="AQ129" si="26">SUM(AP129:AP132)</f>
        <v>0</v>
      </c>
      <c r="AT129" s="16"/>
      <c r="AU129" s="16"/>
      <c r="AV129" s="16"/>
      <c r="AW129" s="16"/>
    </row>
    <row r="130" spans="1:49" ht="15.6" customHeight="1" thickBot="1">
      <c r="A130" s="240"/>
      <c r="B130" s="156"/>
      <c r="C130" s="160"/>
      <c r="D130" s="161"/>
      <c r="E130" s="156"/>
      <c r="F130" s="156"/>
      <c r="G130" s="165"/>
      <c r="H130" s="165"/>
      <c r="I130" s="167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51"/>
      <c r="AK130" s="169" t="s">
        <v>74</v>
      </c>
      <c r="AL130" s="170"/>
      <c r="AM130" s="170"/>
      <c r="AN130" s="115" t="s">
        <v>74</v>
      </c>
      <c r="AO130" s="115" t="s">
        <v>74</v>
      </c>
      <c r="AP130" s="50">
        <f>S129+U129+W129</f>
        <v>0</v>
      </c>
      <c r="AQ130" s="141"/>
      <c r="AT130" s="16"/>
      <c r="AU130" s="16"/>
      <c r="AV130" s="16"/>
      <c r="AW130" s="16"/>
    </row>
    <row r="131" spans="1:49" ht="15.6" customHeight="1" thickBot="1">
      <c r="A131" s="240"/>
      <c r="B131" s="156"/>
      <c r="C131" s="160"/>
      <c r="D131" s="161"/>
      <c r="E131" s="156"/>
      <c r="F131" s="156"/>
      <c r="G131" s="165"/>
      <c r="H131" s="165"/>
      <c r="I131" s="167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51"/>
      <c r="AK131" s="169" t="s">
        <v>75</v>
      </c>
      <c r="AL131" s="170"/>
      <c r="AM131" s="170"/>
      <c r="AN131" s="115" t="s">
        <v>75</v>
      </c>
      <c r="AO131" s="115" t="s">
        <v>75</v>
      </c>
      <c r="AP131" s="50">
        <f>Y129+AA129+AC129</f>
        <v>0</v>
      </c>
      <c r="AQ131" s="141"/>
      <c r="AT131" s="16"/>
      <c r="AU131" s="16"/>
      <c r="AV131" s="16"/>
      <c r="AW131" s="16"/>
    </row>
    <row r="132" spans="1:49" ht="16.149999999999999" customHeight="1" thickBot="1">
      <c r="A132" s="240"/>
      <c r="B132" s="157"/>
      <c r="C132" s="162"/>
      <c r="D132" s="163"/>
      <c r="E132" s="157"/>
      <c r="F132" s="157"/>
      <c r="G132" s="165"/>
      <c r="H132" s="165"/>
      <c r="I132" s="168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52"/>
      <c r="AK132" s="171" t="s">
        <v>76</v>
      </c>
      <c r="AL132" s="172"/>
      <c r="AM132" s="172"/>
      <c r="AN132" s="116" t="s">
        <v>76</v>
      </c>
      <c r="AO132" s="116" t="s">
        <v>76</v>
      </c>
      <c r="AP132" s="53">
        <f>AE129+AG129+AI129</f>
        <v>0</v>
      </c>
      <c r="AQ132" s="142"/>
      <c r="AT132" s="16"/>
      <c r="AU132" s="16"/>
      <c r="AV132" s="16"/>
      <c r="AW132" s="16"/>
    </row>
    <row r="133" spans="1:49" ht="96" customHeight="1" thickBot="1">
      <c r="A133" s="240"/>
      <c r="B133" s="155" t="s">
        <v>202</v>
      </c>
      <c r="C133" s="158" t="s">
        <v>203</v>
      </c>
      <c r="D133" s="159"/>
      <c r="E133" s="155" t="s">
        <v>137</v>
      </c>
      <c r="F133" s="155" t="s">
        <v>138</v>
      </c>
      <c r="G133" s="164">
        <v>44563</v>
      </c>
      <c r="H133" s="164">
        <v>44742</v>
      </c>
      <c r="I133" s="166" t="s">
        <v>162</v>
      </c>
      <c r="J133" s="147">
        <v>0.33</v>
      </c>
      <c r="K133" s="147">
        <f t="shared" ref="K133" si="27">J133*(L133+N133+P133+R133+T133+V133+X133+Z133+AB133+AD133+AF133+AH133)</f>
        <v>0.32999999999999996</v>
      </c>
      <c r="L133" s="147"/>
      <c r="M133" s="147"/>
      <c r="N133" s="147">
        <v>0.1</v>
      </c>
      <c r="O133" s="147">
        <v>0.1</v>
      </c>
      <c r="P133" s="147">
        <v>0.1</v>
      </c>
      <c r="Q133" s="147">
        <v>0.1</v>
      </c>
      <c r="R133" s="147">
        <v>0.1</v>
      </c>
      <c r="S133" s="147"/>
      <c r="T133" s="147">
        <v>0.1</v>
      </c>
      <c r="U133" s="147"/>
      <c r="V133" s="147">
        <v>0.1</v>
      </c>
      <c r="W133" s="147"/>
      <c r="X133" s="147">
        <v>0.1</v>
      </c>
      <c r="Y133" s="147"/>
      <c r="Z133" s="147">
        <v>0.1</v>
      </c>
      <c r="AA133" s="147"/>
      <c r="AB133" s="147">
        <v>0.1</v>
      </c>
      <c r="AC133" s="147"/>
      <c r="AD133" s="147">
        <v>0.1</v>
      </c>
      <c r="AE133" s="147"/>
      <c r="AF133" s="147">
        <v>0.1</v>
      </c>
      <c r="AG133" s="147"/>
      <c r="AH133" s="147"/>
      <c r="AI133" s="147"/>
      <c r="AJ133" s="150">
        <f>J133*(M133+O133+Q133+S133+U133+W133+Y133+AA133+AC133+AE133+AG133+AI133)</f>
        <v>6.6000000000000003E-2</v>
      </c>
      <c r="AK133" s="153" t="s">
        <v>198</v>
      </c>
      <c r="AL133" s="154"/>
      <c r="AM133" s="154"/>
      <c r="AN133" s="114" t="s">
        <v>199</v>
      </c>
      <c r="AO133" s="114" t="s">
        <v>96</v>
      </c>
      <c r="AP133" s="51">
        <f>M133+O133+Q133</f>
        <v>0.2</v>
      </c>
      <c r="AQ133" s="140">
        <f t="shared" ref="AQ133" si="28">SUM(AP133:AP136)</f>
        <v>0.2</v>
      </c>
      <c r="AT133" s="16"/>
      <c r="AU133" s="16"/>
      <c r="AV133" s="16"/>
      <c r="AW133" s="16"/>
    </row>
    <row r="134" spans="1:49" ht="15.6" customHeight="1" thickBot="1">
      <c r="A134" s="240"/>
      <c r="B134" s="156"/>
      <c r="C134" s="160"/>
      <c r="D134" s="161"/>
      <c r="E134" s="156"/>
      <c r="F134" s="156"/>
      <c r="G134" s="165"/>
      <c r="H134" s="165"/>
      <c r="I134" s="167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51"/>
      <c r="AK134" s="143" t="s">
        <v>74</v>
      </c>
      <c r="AL134" s="144"/>
      <c r="AM134" s="144"/>
      <c r="AN134" s="49" t="s">
        <v>74</v>
      </c>
      <c r="AO134" s="49" t="s">
        <v>74</v>
      </c>
      <c r="AP134" s="50">
        <f>S133+U133+W133</f>
        <v>0</v>
      </c>
      <c r="AQ134" s="141"/>
      <c r="AT134" s="16"/>
      <c r="AU134" s="16"/>
      <c r="AV134" s="16"/>
      <c r="AW134" s="16"/>
    </row>
    <row r="135" spans="1:49" ht="15.6" customHeight="1" thickBot="1">
      <c r="A135" s="240"/>
      <c r="B135" s="156"/>
      <c r="C135" s="160"/>
      <c r="D135" s="161"/>
      <c r="E135" s="156"/>
      <c r="F135" s="156"/>
      <c r="G135" s="165"/>
      <c r="H135" s="165"/>
      <c r="I135" s="167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51"/>
      <c r="AK135" s="143" t="s">
        <v>75</v>
      </c>
      <c r="AL135" s="144"/>
      <c r="AM135" s="144"/>
      <c r="AN135" s="49" t="s">
        <v>75</v>
      </c>
      <c r="AO135" s="49" t="s">
        <v>75</v>
      </c>
      <c r="AP135" s="50">
        <f>Y133+AA133+AC133</f>
        <v>0</v>
      </c>
      <c r="AQ135" s="141"/>
      <c r="AT135" s="16"/>
      <c r="AU135" s="16"/>
      <c r="AV135" s="16"/>
      <c r="AW135" s="16"/>
    </row>
    <row r="136" spans="1:49" ht="16.149999999999999" customHeight="1" thickBot="1">
      <c r="A136" s="241"/>
      <c r="B136" s="157"/>
      <c r="C136" s="162"/>
      <c r="D136" s="163"/>
      <c r="E136" s="157"/>
      <c r="F136" s="157"/>
      <c r="G136" s="165"/>
      <c r="H136" s="165"/>
      <c r="I136" s="168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52"/>
      <c r="AK136" s="145" t="s">
        <v>76</v>
      </c>
      <c r="AL136" s="146"/>
      <c r="AM136" s="146"/>
      <c r="AN136" s="52" t="s">
        <v>76</v>
      </c>
      <c r="AO136" s="52" t="s">
        <v>76</v>
      </c>
      <c r="AP136" s="53">
        <f>AE133+AG133+AI133</f>
        <v>0</v>
      </c>
      <c r="AQ136" s="142"/>
      <c r="AT136" s="16"/>
      <c r="AU136" s="16"/>
      <c r="AV136" s="16"/>
      <c r="AW136" s="16"/>
    </row>
    <row r="137" spans="1:49" ht="15" customHeight="1" thickBo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54" t="s">
        <v>151</v>
      </c>
      <c r="AO137" s="55"/>
      <c r="AP137" s="56"/>
      <c r="AQ137" s="14">
        <f>AVERAGE(AQ81:AQ100)</f>
        <v>0.09</v>
      </c>
      <c r="AT137" s="16"/>
      <c r="AU137" s="16"/>
      <c r="AV137" s="16"/>
      <c r="AW137" s="16"/>
    </row>
    <row r="138" spans="1:49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</row>
    <row r="139" spans="1:4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</row>
    <row r="140" spans="1:49" ht="15.75" thickBo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</row>
    <row r="141" spans="1:49" ht="18.75" customHeight="1" thickBot="1">
      <c r="A141" s="234" t="s">
        <v>204</v>
      </c>
      <c r="B141" s="235"/>
      <c r="C141" s="235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57"/>
      <c r="R141" s="236">
        <f>AVERAGE(AQ137+AS70)</f>
        <v>0.22727272727272727</v>
      </c>
      <c r="S141" s="236"/>
      <c r="T141" s="236"/>
      <c r="U141" s="236"/>
      <c r="V141" s="236"/>
      <c r="W141" s="236"/>
      <c r="X141" s="236"/>
      <c r="Y141" s="236"/>
      <c r="Z141" s="236"/>
      <c r="AA141" s="236"/>
      <c r="AB141" s="236"/>
      <c r="AC141" s="236"/>
      <c r="AD141" s="236"/>
      <c r="AE141" s="236"/>
      <c r="AF141" s="236"/>
      <c r="AG141" s="236"/>
      <c r="AH141" s="236"/>
      <c r="AI141" s="237"/>
      <c r="AJ141" s="24"/>
      <c r="AK141" s="21"/>
      <c r="AL141" s="22"/>
      <c r="AM141" s="22"/>
      <c r="AN141" s="22"/>
      <c r="AO141" s="22"/>
      <c r="AP141" s="22"/>
      <c r="AQ141" s="22"/>
      <c r="AR141" s="22"/>
      <c r="AS141" s="29"/>
      <c r="AT141" s="16"/>
      <c r="AU141" s="16"/>
      <c r="AV141" s="16"/>
      <c r="AW141" s="16"/>
    </row>
    <row r="142" spans="1:49">
      <c r="A142" s="21"/>
      <c r="B142" s="238"/>
      <c r="C142" s="238"/>
      <c r="D142" s="238"/>
      <c r="E142" s="22"/>
      <c r="F142" s="22"/>
      <c r="G142" s="22"/>
      <c r="H142" s="22"/>
      <c r="I142" s="22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16"/>
      <c r="AH142" s="16"/>
      <c r="AI142" s="16"/>
      <c r="AJ142" s="16"/>
      <c r="AK142" s="28"/>
      <c r="AL142" s="22"/>
      <c r="AM142" s="22"/>
      <c r="AN142" s="22"/>
      <c r="AO142" s="22"/>
      <c r="AP142" s="22"/>
      <c r="AQ142" s="22"/>
      <c r="AR142" s="22"/>
      <c r="AS142" s="29"/>
      <c r="AT142" s="16"/>
      <c r="AU142" s="16"/>
      <c r="AV142" s="16"/>
      <c r="AW142" s="16"/>
    </row>
    <row r="143" spans="1:49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2"/>
      <c r="AM143" s="22"/>
      <c r="AN143" s="22"/>
      <c r="AO143" s="22"/>
      <c r="AP143" s="22"/>
      <c r="AQ143" s="22"/>
      <c r="AR143" s="22"/>
      <c r="AS143" s="21"/>
      <c r="AT143" s="16"/>
      <c r="AU143" s="16"/>
      <c r="AV143" s="16"/>
      <c r="AW143" s="16"/>
    </row>
    <row r="144" spans="1:49" ht="18" customHeight="1">
      <c r="A144" s="231" t="s">
        <v>205</v>
      </c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231"/>
      <c r="P144" s="231"/>
      <c r="Q144" s="231"/>
      <c r="R144" s="231"/>
      <c r="S144" s="231"/>
      <c r="T144" s="231"/>
      <c r="U144" s="231"/>
      <c r="V144" s="231"/>
      <c r="W144" s="231"/>
      <c r="X144" s="231"/>
      <c r="Y144" s="231"/>
      <c r="Z144" s="231"/>
      <c r="AA144" s="231"/>
      <c r="AB144" s="231"/>
      <c r="AC144" s="231"/>
      <c r="AD144" s="231"/>
      <c r="AE144" s="231"/>
      <c r="AF144" s="231"/>
      <c r="AG144" s="231"/>
      <c r="AH144" s="231"/>
      <c r="AI144" s="231"/>
      <c r="AJ144" s="231"/>
      <c r="AK144" s="231"/>
      <c r="AL144" s="21"/>
      <c r="AM144" s="21"/>
      <c r="AN144" s="21"/>
      <c r="AO144" s="21"/>
      <c r="AP144" s="21"/>
      <c r="AQ144" s="21"/>
      <c r="AR144" s="21"/>
      <c r="AS144" s="21"/>
      <c r="AT144" s="16"/>
      <c r="AU144" s="16"/>
      <c r="AV144" s="16"/>
      <c r="AW144" s="16"/>
    </row>
    <row r="145" spans="1:49" ht="15.75" thickBot="1">
      <c r="A145" s="232"/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1"/>
      <c r="AM145" s="21"/>
      <c r="AN145" s="21"/>
      <c r="AO145" s="21"/>
      <c r="AP145" s="21"/>
      <c r="AQ145" s="21"/>
      <c r="AR145" s="21"/>
      <c r="AS145" s="22"/>
      <c r="AT145" s="16"/>
      <c r="AU145" s="16"/>
      <c r="AV145" s="16"/>
      <c r="AW145" s="16"/>
    </row>
    <row r="146" spans="1:49" ht="15.75" thickBo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2"/>
      <c r="AM146" s="22"/>
      <c r="AN146" s="22"/>
      <c r="AO146" s="22"/>
      <c r="AP146" s="22"/>
      <c r="AQ146" s="22"/>
      <c r="AR146" s="22"/>
      <c r="AS146" s="22"/>
      <c r="AT146" s="16"/>
      <c r="AU146" s="16"/>
      <c r="AV146" s="16"/>
      <c r="AW146" s="16"/>
    </row>
    <row r="147" spans="1:49" ht="36.75" thickBot="1">
      <c r="A147" s="58" t="s">
        <v>206</v>
      </c>
      <c r="B147" s="58" t="s">
        <v>207</v>
      </c>
      <c r="C147" s="96" t="s">
        <v>208</v>
      </c>
      <c r="D147" s="136" t="s">
        <v>209</v>
      </c>
      <c r="E147" s="136"/>
      <c r="F147" s="95" t="s">
        <v>210</v>
      </c>
      <c r="G147" s="97" t="s">
        <v>211</v>
      </c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2"/>
      <c r="AM147" s="22"/>
      <c r="AN147" s="22"/>
      <c r="AO147" s="22"/>
      <c r="AP147" s="22"/>
      <c r="AQ147" s="22"/>
      <c r="AR147" s="22"/>
      <c r="AS147" s="22"/>
      <c r="AT147" s="16"/>
      <c r="AU147" s="16"/>
      <c r="AV147" s="16"/>
      <c r="AW147" s="16"/>
    </row>
    <row r="148" spans="1:49" ht="15.75" thickBot="1">
      <c r="A148" s="94">
        <v>1</v>
      </c>
      <c r="B148" s="98">
        <v>44592</v>
      </c>
      <c r="C148" s="99" t="s">
        <v>212</v>
      </c>
      <c r="D148" s="137" t="s">
        <v>149</v>
      </c>
      <c r="E148" s="137"/>
      <c r="F148" s="93" t="s">
        <v>149</v>
      </c>
      <c r="G148" s="100" t="s">
        <v>149</v>
      </c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2"/>
      <c r="AM148" s="22"/>
      <c r="AN148" s="22"/>
      <c r="AO148" s="22"/>
      <c r="AP148" s="22"/>
      <c r="AQ148" s="22"/>
      <c r="AR148" s="22"/>
      <c r="AS148" s="22"/>
      <c r="AT148" s="16"/>
      <c r="AU148" s="16"/>
      <c r="AV148" s="16"/>
      <c r="AW148" s="16"/>
    </row>
    <row r="149" spans="1:49" ht="357" thickBot="1">
      <c r="A149" s="94">
        <v>2</v>
      </c>
      <c r="B149" s="98">
        <v>44764</v>
      </c>
      <c r="C149" s="99" t="s">
        <v>213</v>
      </c>
      <c r="D149" s="137" t="s">
        <v>214</v>
      </c>
      <c r="E149" s="137"/>
      <c r="F149" s="93" t="s">
        <v>215</v>
      </c>
      <c r="G149" s="101">
        <v>44592</v>
      </c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2"/>
      <c r="AM149" s="22"/>
      <c r="AN149" s="22"/>
      <c r="AO149" s="22"/>
      <c r="AP149" s="22"/>
      <c r="AQ149" s="22"/>
      <c r="AR149" s="22"/>
      <c r="AS149" s="22"/>
      <c r="AT149" s="16"/>
      <c r="AU149" s="16"/>
      <c r="AV149" s="16"/>
      <c r="AW149" s="16"/>
    </row>
    <row r="150" spans="1:49" ht="15.75" thickBot="1">
      <c r="A150" s="37"/>
      <c r="B150" s="94"/>
      <c r="C150" s="99"/>
      <c r="D150" s="137" t="s">
        <v>216</v>
      </c>
      <c r="E150" s="137"/>
      <c r="F150" s="93"/>
      <c r="G150" s="10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2"/>
      <c r="AM150" s="22"/>
      <c r="AN150" s="22"/>
      <c r="AO150" s="22"/>
      <c r="AP150" s="22"/>
      <c r="AQ150" s="22"/>
      <c r="AR150" s="22"/>
      <c r="AS150" s="22"/>
      <c r="AT150" s="16"/>
      <c r="AU150" s="16"/>
      <c r="AV150" s="16"/>
      <c r="AW150" s="16"/>
    </row>
    <row r="151" spans="1:49" ht="15.75" thickBot="1">
      <c r="A151" s="37"/>
      <c r="B151" s="94"/>
      <c r="C151" s="99"/>
      <c r="D151" s="137"/>
      <c r="E151" s="137"/>
      <c r="F151" s="93"/>
      <c r="G151" s="100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2"/>
      <c r="AM151" s="22"/>
      <c r="AN151" s="22"/>
      <c r="AO151" s="22"/>
      <c r="AP151" s="22"/>
      <c r="AQ151" s="22"/>
      <c r="AR151" s="22"/>
      <c r="AS151" s="22"/>
      <c r="AT151" s="16"/>
      <c r="AU151" s="16"/>
      <c r="AV151" s="16"/>
      <c r="AW151" s="16"/>
    </row>
    <row r="152" spans="1:49" ht="15.75" thickBot="1">
      <c r="A152" s="37"/>
      <c r="B152" s="94"/>
      <c r="C152" s="99"/>
      <c r="D152" s="137"/>
      <c r="E152" s="137"/>
      <c r="F152" s="93"/>
      <c r="G152" s="10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2"/>
      <c r="AM152" s="22"/>
      <c r="AN152" s="22"/>
      <c r="AO152" s="22"/>
      <c r="AP152" s="22"/>
      <c r="AQ152" s="22"/>
      <c r="AR152" s="22"/>
      <c r="AS152" s="22"/>
      <c r="AT152" s="16"/>
      <c r="AU152" s="16"/>
      <c r="AV152" s="16"/>
      <c r="AW152" s="16"/>
    </row>
    <row r="153" spans="1:49" ht="15.75" thickBot="1">
      <c r="A153" s="37"/>
      <c r="B153" s="94"/>
      <c r="C153" s="99"/>
      <c r="D153" s="137"/>
      <c r="E153" s="137"/>
      <c r="F153" s="93"/>
      <c r="G153" s="100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2"/>
      <c r="AM153" s="22"/>
      <c r="AN153" s="22"/>
      <c r="AO153" s="22"/>
      <c r="AP153" s="22"/>
      <c r="AQ153" s="22"/>
      <c r="AR153" s="22"/>
      <c r="AS153" s="22"/>
      <c r="AT153" s="16"/>
      <c r="AU153" s="16"/>
      <c r="AV153" s="16"/>
      <c r="AW153" s="16"/>
    </row>
    <row r="154" spans="1:49" ht="15.75" thickBot="1">
      <c r="A154" s="37"/>
      <c r="B154" s="94"/>
      <c r="C154" s="99"/>
      <c r="D154" s="137"/>
      <c r="E154" s="137"/>
      <c r="F154" s="93"/>
      <c r="G154" s="100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2"/>
      <c r="AM154" s="22"/>
      <c r="AN154" s="22"/>
      <c r="AO154" s="22"/>
      <c r="AP154" s="22"/>
      <c r="AQ154" s="22"/>
      <c r="AR154" s="22"/>
      <c r="AS154" s="22"/>
      <c r="AT154" s="16"/>
      <c r="AU154" s="16"/>
      <c r="AV154" s="16"/>
      <c r="AW154" s="16"/>
    </row>
    <row r="155" spans="1:49" ht="15.75" thickBot="1">
      <c r="A155" s="37"/>
      <c r="B155" s="94"/>
      <c r="C155" s="99"/>
      <c r="D155" s="137"/>
      <c r="E155" s="137"/>
      <c r="F155" s="93"/>
      <c r="G155" s="100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2"/>
      <c r="AM155" s="22"/>
      <c r="AN155" s="22"/>
      <c r="AO155" s="22"/>
      <c r="AP155" s="22"/>
      <c r="AQ155" s="22"/>
      <c r="AR155" s="22"/>
      <c r="AS155" s="22"/>
      <c r="AT155" s="16"/>
      <c r="AU155" s="16"/>
      <c r="AV155" s="16"/>
      <c r="AW155" s="16"/>
    </row>
    <row r="156" spans="1:49" ht="15.75" thickBot="1">
      <c r="A156" s="37"/>
      <c r="B156" s="37"/>
      <c r="C156" s="99"/>
      <c r="D156" s="137"/>
      <c r="E156" s="137"/>
      <c r="F156" s="93"/>
      <c r="G156" s="100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2"/>
      <c r="AM156" s="22"/>
      <c r="AN156" s="22"/>
      <c r="AO156" s="22"/>
      <c r="AP156" s="22"/>
      <c r="AQ156" s="22"/>
      <c r="AR156" s="22"/>
      <c r="AS156" s="22"/>
      <c r="AT156" s="16"/>
      <c r="AU156" s="16"/>
      <c r="AV156" s="16"/>
      <c r="AW156" s="16"/>
    </row>
    <row r="157" spans="1:49">
      <c r="A157" s="21"/>
      <c r="B157" s="138"/>
      <c r="C157" s="138"/>
      <c r="D157" s="138"/>
      <c r="E157" s="22"/>
      <c r="F157" s="22"/>
      <c r="G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2"/>
      <c r="AM157" s="22"/>
      <c r="AN157" s="22"/>
      <c r="AO157" s="22"/>
      <c r="AP157" s="22"/>
      <c r="AQ157" s="22"/>
      <c r="AR157" s="22"/>
      <c r="AS157" s="22"/>
      <c r="AT157" s="16"/>
      <c r="AU157" s="16"/>
      <c r="AV157" s="16"/>
      <c r="AW157" s="16"/>
    </row>
    <row r="158" spans="1:49" ht="15.75" thickBot="1">
      <c r="A158" s="21"/>
      <c r="B158" s="21"/>
      <c r="C158" s="21"/>
      <c r="D158" s="21"/>
      <c r="F158" s="21"/>
      <c r="G158" s="21"/>
      <c r="I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2"/>
      <c r="AM158" s="22"/>
      <c r="AN158" s="22"/>
      <c r="AO158" s="22"/>
      <c r="AP158" s="22"/>
      <c r="AQ158" s="22"/>
      <c r="AR158" s="22"/>
      <c r="AS158" s="22"/>
      <c r="AT158" s="16"/>
      <c r="AU158" s="16"/>
      <c r="AV158" s="16"/>
      <c r="AW158" s="16"/>
    </row>
    <row r="159" spans="1:49" ht="16.5" thickTop="1" thickBot="1">
      <c r="A159" s="139" t="s">
        <v>217</v>
      </c>
      <c r="B159" s="139"/>
      <c r="C159" s="139"/>
      <c r="D159" s="139"/>
      <c r="E159" s="139" t="s">
        <v>218</v>
      </c>
      <c r="F159" s="139"/>
      <c r="G159" s="139"/>
      <c r="H159" s="139"/>
      <c r="I159" s="139" t="s">
        <v>219</v>
      </c>
      <c r="J159" s="139"/>
      <c r="K159" s="139"/>
      <c r="L159" s="13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2"/>
      <c r="AM159" s="22"/>
      <c r="AN159" s="22"/>
      <c r="AO159" s="22"/>
      <c r="AP159" s="22"/>
      <c r="AQ159" s="22"/>
      <c r="AR159" s="22"/>
      <c r="AS159" s="22"/>
      <c r="AT159" s="16"/>
      <c r="AU159" s="16"/>
      <c r="AV159" s="16"/>
      <c r="AW159" s="16"/>
    </row>
    <row r="160" spans="1:49" ht="16.5" thickTop="1" thickBot="1">
      <c r="A160" s="139"/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</row>
    <row r="161" spans="1:49" ht="16.5" thickTop="1" thickBot="1">
      <c r="A161" s="139"/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</row>
    <row r="162" spans="1:49" ht="16.5" thickTop="1" thickBot="1">
      <c r="A162" s="135" t="s">
        <v>220</v>
      </c>
      <c r="B162" s="135"/>
      <c r="C162" s="135"/>
      <c r="D162" s="135"/>
      <c r="E162" s="135" t="s">
        <v>221</v>
      </c>
      <c r="F162" s="135"/>
      <c r="G162" s="135"/>
      <c r="H162" s="135"/>
      <c r="I162" s="102" t="s">
        <v>222</v>
      </c>
      <c r="J162" s="130" t="s">
        <v>223</v>
      </c>
      <c r="K162" s="130"/>
      <c r="L162" s="130"/>
      <c r="M162" s="103"/>
      <c r="N162" s="103"/>
      <c r="O162" s="103"/>
      <c r="P162" s="103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</row>
    <row r="163" spans="1:49" ht="16.5" thickTop="1" thickBot="1">
      <c r="A163" s="102" t="s">
        <v>222</v>
      </c>
      <c r="B163" s="130" t="s">
        <v>224</v>
      </c>
      <c r="C163" s="130"/>
      <c r="D163" s="130"/>
      <c r="E163" s="102" t="s">
        <v>222</v>
      </c>
      <c r="F163" s="130"/>
      <c r="G163" s="130"/>
      <c r="H163" s="130"/>
      <c r="I163" s="102" t="s">
        <v>222</v>
      </c>
      <c r="J163" s="130"/>
      <c r="K163" s="130"/>
      <c r="L163" s="130"/>
      <c r="M163" s="103"/>
      <c r="N163" s="103"/>
      <c r="O163" s="103"/>
      <c r="P163" s="103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</row>
    <row r="164" spans="1:49" ht="16.5" thickTop="1" thickBot="1">
      <c r="A164" s="102" t="s">
        <v>225</v>
      </c>
      <c r="B164" s="134">
        <v>44795</v>
      </c>
      <c r="C164" s="134"/>
      <c r="D164" s="134"/>
      <c r="E164" s="102" t="s">
        <v>226</v>
      </c>
      <c r="F164" s="134"/>
      <c r="G164" s="134"/>
      <c r="H164" s="134"/>
      <c r="I164" s="102" t="s">
        <v>222</v>
      </c>
      <c r="J164" s="131"/>
      <c r="K164" s="132"/>
      <c r="L164" s="133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</row>
    <row r="165" spans="1:49" ht="16.5" thickTop="1" thickBot="1">
      <c r="A165" s="135" t="s">
        <v>227</v>
      </c>
      <c r="B165" s="135"/>
      <c r="C165" s="135"/>
      <c r="D165" s="135"/>
      <c r="E165" s="135" t="s">
        <v>221</v>
      </c>
      <c r="F165" s="135"/>
      <c r="G165" s="135"/>
      <c r="H165" s="135"/>
      <c r="I165" s="102" t="s">
        <v>222</v>
      </c>
      <c r="J165" s="131"/>
      <c r="K165" s="132"/>
      <c r="L165" s="133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</row>
    <row r="166" spans="1:49" ht="16.5" thickTop="1" thickBot="1">
      <c r="A166" s="102" t="s">
        <v>222</v>
      </c>
      <c r="B166" s="130" t="s">
        <v>223</v>
      </c>
      <c r="C166" s="130"/>
      <c r="D166" s="130"/>
      <c r="E166" s="102" t="s">
        <v>222</v>
      </c>
      <c r="F166" s="130"/>
      <c r="G166" s="130"/>
      <c r="H166" s="130"/>
      <c r="I166" s="102" t="s">
        <v>222</v>
      </c>
      <c r="J166" s="131"/>
      <c r="K166" s="132"/>
      <c r="L166" s="133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</row>
    <row r="167" spans="1:49" ht="16.5" thickTop="1" thickBot="1">
      <c r="A167" s="102" t="s">
        <v>225</v>
      </c>
      <c r="B167" s="134">
        <v>44790</v>
      </c>
      <c r="C167" s="134"/>
      <c r="D167" s="134"/>
      <c r="E167" s="102" t="s">
        <v>226</v>
      </c>
      <c r="F167" s="134"/>
      <c r="G167" s="134"/>
      <c r="H167" s="134"/>
      <c r="I167" s="102" t="s">
        <v>222</v>
      </c>
      <c r="J167" s="131"/>
      <c r="K167" s="132"/>
      <c r="L167" s="133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</row>
    <row r="168" spans="1:49" ht="16.5" thickTop="1" thickBot="1">
      <c r="A168" s="135"/>
      <c r="B168" s="135"/>
      <c r="C168" s="135"/>
      <c r="D168" s="135"/>
      <c r="E168" s="135" t="s">
        <v>228</v>
      </c>
      <c r="F168" s="135"/>
      <c r="G168" s="135"/>
      <c r="H168" s="135"/>
      <c r="I168" s="102" t="s">
        <v>222</v>
      </c>
      <c r="J168" s="131"/>
      <c r="K168" s="132"/>
      <c r="L168" s="133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</row>
    <row r="169" spans="1:49" ht="16.5" thickTop="1" thickBot="1">
      <c r="A169" s="102" t="s">
        <v>222</v>
      </c>
      <c r="B169" s="130"/>
      <c r="C169" s="130"/>
      <c r="D169" s="130"/>
      <c r="E169" s="102" t="s">
        <v>222</v>
      </c>
      <c r="F169" s="130" t="s">
        <v>229</v>
      </c>
      <c r="G169" s="130"/>
      <c r="H169" s="130"/>
      <c r="I169" s="102" t="s">
        <v>222</v>
      </c>
      <c r="J169" s="131"/>
      <c r="K169" s="132"/>
      <c r="L169" s="133"/>
    </row>
    <row r="170" spans="1:49" ht="16.5" thickTop="1" thickBot="1">
      <c r="A170" s="102" t="s">
        <v>225</v>
      </c>
      <c r="B170" s="134"/>
      <c r="C170" s="134"/>
      <c r="D170" s="134"/>
      <c r="E170" s="102" t="s">
        <v>226</v>
      </c>
      <c r="F170" s="134">
        <v>44791</v>
      </c>
      <c r="G170" s="134"/>
      <c r="H170" s="134"/>
      <c r="I170" s="102" t="s">
        <v>222</v>
      </c>
      <c r="J170" s="131"/>
      <c r="K170" s="132"/>
      <c r="L170" s="133"/>
    </row>
    <row r="171" spans="1:49" ht="15.75" thickTop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6"/>
      <c r="N171" s="26"/>
      <c r="O171" s="26"/>
      <c r="P171" s="26"/>
    </row>
    <row r="172" spans="1:49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6"/>
      <c r="N172" s="26"/>
      <c r="O172" s="26"/>
      <c r="P172" s="26"/>
    </row>
    <row r="173" spans="1:49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6"/>
      <c r="N173" s="26"/>
      <c r="O173" s="26"/>
      <c r="P173" s="26"/>
    </row>
    <row r="174" spans="1:49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6"/>
      <c r="N174" s="26"/>
      <c r="O174" s="26"/>
      <c r="P174" s="26"/>
    </row>
    <row r="175" spans="1:49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6"/>
      <c r="N175" s="26"/>
      <c r="O175" s="26"/>
      <c r="P175" s="26"/>
    </row>
  </sheetData>
  <sheetProtection formatCells="0" formatColumns="0" formatRows="0" insertColumns="0" insertHyperlinks="0" deleteColumns="0" deleteRows="0" sort="0" autoFilter="0" pivotTables="0"/>
  <mergeCells count="1087">
    <mergeCell ref="T121:T124"/>
    <mergeCell ref="W113:W116"/>
    <mergeCell ref="X113:X116"/>
    <mergeCell ref="Y113:Y116"/>
    <mergeCell ref="Z113:Z116"/>
    <mergeCell ref="AA113:AA116"/>
    <mergeCell ref="AB113:AB116"/>
    <mergeCell ref="AC113:AC116"/>
    <mergeCell ref="AD113:AD116"/>
    <mergeCell ref="Z121:Z124"/>
    <mergeCell ref="AA121:AA124"/>
    <mergeCell ref="AB121:AB124"/>
    <mergeCell ref="AC121:AC124"/>
    <mergeCell ref="Y121:Y124"/>
    <mergeCell ref="U105:U108"/>
    <mergeCell ref="AI105:AI108"/>
    <mergeCell ref="AJ105:AJ108"/>
    <mergeCell ref="W109:W112"/>
    <mergeCell ref="X109:X112"/>
    <mergeCell ref="Y109:Y112"/>
    <mergeCell ref="Z109:Z112"/>
    <mergeCell ref="AH117:AH120"/>
    <mergeCell ref="AE113:AE116"/>
    <mergeCell ref="AJ117:AJ120"/>
    <mergeCell ref="AE117:AE120"/>
    <mergeCell ref="AF117:AF120"/>
    <mergeCell ref="AG117:AG120"/>
    <mergeCell ref="F105:F108"/>
    <mergeCell ref="G105:G108"/>
    <mergeCell ref="H105:H108"/>
    <mergeCell ref="I105:I108"/>
    <mergeCell ref="J105:J108"/>
    <mergeCell ref="K105:K108"/>
    <mergeCell ref="L105:L108"/>
    <mergeCell ref="M105:M108"/>
    <mergeCell ref="N105:N108"/>
    <mergeCell ref="O105:O108"/>
    <mergeCell ref="B109:B112"/>
    <mergeCell ref="C109:D112"/>
    <mergeCell ref="E109:E112"/>
    <mergeCell ref="F109:F112"/>
    <mergeCell ref="G109:G112"/>
    <mergeCell ref="H109:H112"/>
    <mergeCell ref="AK101:AM101"/>
    <mergeCell ref="T109:T112"/>
    <mergeCell ref="U109:U112"/>
    <mergeCell ref="V109:V112"/>
    <mergeCell ref="AK111:AM111"/>
    <mergeCell ref="AK112:AM112"/>
    <mergeCell ref="AK105:AM105"/>
    <mergeCell ref="AK103:AM103"/>
    <mergeCell ref="AK104:AM104"/>
    <mergeCell ref="AH105:AH108"/>
    <mergeCell ref="R109:R112"/>
    <mergeCell ref="S109:S112"/>
    <mergeCell ref="Q105:Q108"/>
    <mergeCell ref="R105:R108"/>
    <mergeCell ref="S105:S108"/>
    <mergeCell ref="T105:T108"/>
    <mergeCell ref="AK121:AM121"/>
    <mergeCell ref="AQ121:AQ124"/>
    <mergeCell ref="AK122:AM122"/>
    <mergeCell ref="AK123:AM123"/>
    <mergeCell ref="AK124:AM124"/>
    <mergeCell ref="P121:P124"/>
    <mergeCell ref="Q121:Q124"/>
    <mergeCell ref="R121:R124"/>
    <mergeCell ref="T117:T120"/>
    <mergeCell ref="U117:U120"/>
    <mergeCell ref="V117:V120"/>
    <mergeCell ref="W117:W120"/>
    <mergeCell ref="I109:I112"/>
    <mergeCell ref="J109:J112"/>
    <mergeCell ref="K109:K112"/>
    <mergeCell ref="L109:L112"/>
    <mergeCell ref="M109:M112"/>
    <mergeCell ref="N109:N112"/>
    <mergeCell ref="O109:O112"/>
    <mergeCell ref="AF109:AF112"/>
    <mergeCell ref="AG109:AG112"/>
    <mergeCell ref="P117:P120"/>
    <mergeCell ref="Q117:Q120"/>
    <mergeCell ref="P109:P112"/>
    <mergeCell ref="J121:J124"/>
    <mergeCell ref="K121:K124"/>
    <mergeCell ref="L121:L124"/>
    <mergeCell ref="M121:M124"/>
    <mergeCell ref="N121:N124"/>
    <mergeCell ref="O121:O124"/>
    <mergeCell ref="AC117:AC120"/>
    <mergeCell ref="AD117:AD120"/>
    <mergeCell ref="S121:S124"/>
    <mergeCell ref="A66:A69"/>
    <mergeCell ref="B66:B69"/>
    <mergeCell ref="C66:C69"/>
    <mergeCell ref="D66:D69"/>
    <mergeCell ref="E66:E69"/>
    <mergeCell ref="Q109:Q112"/>
    <mergeCell ref="V105:V108"/>
    <mergeCell ref="W105:W108"/>
    <mergeCell ref="X105:X108"/>
    <mergeCell ref="Y105:Y108"/>
    <mergeCell ref="Z105:Z108"/>
    <mergeCell ref="AA105:AA108"/>
    <mergeCell ref="AB105:AB108"/>
    <mergeCell ref="AC105:AC108"/>
    <mergeCell ref="AD105:AD108"/>
    <mergeCell ref="AA109:AA112"/>
    <mergeCell ref="AB109:AB112"/>
    <mergeCell ref="B105:B108"/>
    <mergeCell ref="C105:D108"/>
    <mergeCell ref="E105:E108"/>
    <mergeCell ref="A101:A124"/>
    <mergeCell ref="B101:B104"/>
    <mergeCell ref="C101:D104"/>
    <mergeCell ref="E101:E104"/>
    <mergeCell ref="F101:F104"/>
    <mergeCell ref="G101:G104"/>
    <mergeCell ref="H101:H104"/>
    <mergeCell ref="I101:I104"/>
    <mergeCell ref="J101:J104"/>
    <mergeCell ref="L113:L116"/>
    <mergeCell ref="M113:M116"/>
    <mergeCell ref="AK114:AM114"/>
    <mergeCell ref="AK115:AM115"/>
    <mergeCell ref="AK116:AM116"/>
    <mergeCell ref="B117:B120"/>
    <mergeCell ref="C117:D120"/>
    <mergeCell ref="E117:E120"/>
    <mergeCell ref="F117:F120"/>
    <mergeCell ref="G117:G120"/>
    <mergeCell ref="H117:H120"/>
    <mergeCell ref="I117:I120"/>
    <mergeCell ref="U113:U116"/>
    <mergeCell ref="V113:V116"/>
    <mergeCell ref="T113:T116"/>
    <mergeCell ref="R117:R120"/>
    <mergeCell ref="AD121:AD124"/>
    <mergeCell ref="AE121:AE124"/>
    <mergeCell ref="AF121:AF124"/>
    <mergeCell ref="AG121:AG124"/>
    <mergeCell ref="AH121:AH124"/>
    <mergeCell ref="AI121:AI124"/>
    <mergeCell ref="AJ121:AJ124"/>
    <mergeCell ref="U121:U124"/>
    <mergeCell ref="V121:V124"/>
    <mergeCell ref="W121:W124"/>
    <mergeCell ref="X121:X124"/>
    <mergeCell ref="AB117:AB120"/>
    <mergeCell ref="B121:B124"/>
    <mergeCell ref="C121:D124"/>
    <mergeCell ref="E121:E124"/>
    <mergeCell ref="F121:F124"/>
    <mergeCell ref="G121:G124"/>
    <mergeCell ref="H121:H124"/>
    <mergeCell ref="AK108:AM108"/>
    <mergeCell ref="AI117:AI120"/>
    <mergeCell ref="S117:S120"/>
    <mergeCell ref="AD101:AD104"/>
    <mergeCell ref="AE101:AE104"/>
    <mergeCell ref="AF101:AF104"/>
    <mergeCell ref="AG101:AG104"/>
    <mergeCell ref="AH101:AH104"/>
    <mergeCell ref="AI101:AI104"/>
    <mergeCell ref="AJ101:AJ104"/>
    <mergeCell ref="S113:S116"/>
    <mergeCell ref="AQ109:AQ112"/>
    <mergeCell ref="AK110:AM110"/>
    <mergeCell ref="AE105:AE108"/>
    <mergeCell ref="AC109:AC112"/>
    <mergeCell ref="AD109:AD112"/>
    <mergeCell ref="AE109:AE112"/>
    <mergeCell ref="AK118:AM118"/>
    <mergeCell ref="AK119:AM119"/>
    <mergeCell ref="Z101:Z104"/>
    <mergeCell ref="AA101:AA104"/>
    <mergeCell ref="AB101:AB104"/>
    <mergeCell ref="AH109:AH112"/>
    <mergeCell ref="AI109:AI112"/>
    <mergeCell ref="AJ109:AJ112"/>
    <mergeCell ref="AF113:AF116"/>
    <mergeCell ref="AG113:AG116"/>
    <mergeCell ref="AH113:AH116"/>
    <mergeCell ref="AI113:AI116"/>
    <mergeCell ref="AJ113:AJ116"/>
    <mergeCell ref="AK113:AM113"/>
    <mergeCell ref="AQ113:AQ116"/>
    <mergeCell ref="AK109:AM109"/>
    <mergeCell ref="X117:X120"/>
    <mergeCell ref="Y117:Y120"/>
    <mergeCell ref="Z117:Z120"/>
    <mergeCell ref="AA117:AA120"/>
    <mergeCell ref="AK117:AM117"/>
    <mergeCell ref="AQ117:AQ120"/>
    <mergeCell ref="AQ101:AQ104"/>
    <mergeCell ref="AK102:AM102"/>
    <mergeCell ref="K101:K104"/>
    <mergeCell ref="L101:L104"/>
    <mergeCell ref="M101:M104"/>
    <mergeCell ref="N101:N104"/>
    <mergeCell ref="O101:O104"/>
    <mergeCell ref="P101:P104"/>
    <mergeCell ref="Q101:Q104"/>
    <mergeCell ref="R101:R104"/>
    <mergeCell ref="S101:S104"/>
    <mergeCell ref="AC101:AC104"/>
    <mergeCell ref="T101:T104"/>
    <mergeCell ref="U101:U104"/>
    <mergeCell ref="V101:V104"/>
    <mergeCell ref="W101:W104"/>
    <mergeCell ref="X101:X104"/>
    <mergeCell ref="Y101:Y104"/>
    <mergeCell ref="AF105:AF108"/>
    <mergeCell ref="AG105:AG108"/>
    <mergeCell ref="P105:P108"/>
    <mergeCell ref="AK120:AM120"/>
    <mergeCell ref="AQ105:AQ108"/>
    <mergeCell ref="AK106:AM106"/>
    <mergeCell ref="AK107:AM107"/>
    <mergeCell ref="N113:N116"/>
    <mergeCell ref="O113:O116"/>
    <mergeCell ref="P113:P116"/>
    <mergeCell ref="Q113:Q116"/>
    <mergeCell ref="R113:R116"/>
    <mergeCell ref="B113:B116"/>
    <mergeCell ref="C113:D116"/>
    <mergeCell ref="E113:E116"/>
    <mergeCell ref="F113:F116"/>
    <mergeCell ref="G113:G116"/>
    <mergeCell ref="H113:H116"/>
    <mergeCell ref="I113:I116"/>
    <mergeCell ref="J113:J116"/>
    <mergeCell ref="K113:K116"/>
    <mergeCell ref="J117:J120"/>
    <mergeCell ref="K117:K120"/>
    <mergeCell ref="L117:L120"/>
    <mergeCell ref="M117:M120"/>
    <mergeCell ref="N117:N120"/>
    <mergeCell ref="O117:O120"/>
    <mergeCell ref="I121:I124"/>
    <mergeCell ref="AQ93:AQ96"/>
    <mergeCell ref="AI81:AI84"/>
    <mergeCell ref="E81:E84"/>
    <mergeCell ref="E85:E88"/>
    <mergeCell ref="AC85:AC88"/>
    <mergeCell ref="AD85:AD88"/>
    <mergeCell ref="AE85:AE88"/>
    <mergeCell ref="AB93:AB96"/>
    <mergeCell ref="AC93:AC96"/>
    <mergeCell ref="AD93:AD96"/>
    <mergeCell ref="AE93:AE96"/>
    <mergeCell ref="U81:U84"/>
    <mergeCell ref="V81:V84"/>
    <mergeCell ref="W81:W84"/>
    <mergeCell ref="AB81:AB84"/>
    <mergeCell ref="AC81:AC84"/>
    <mergeCell ref="J85:J88"/>
    <mergeCell ref="N89:N92"/>
    <mergeCell ref="H93:H96"/>
    <mergeCell ref="F89:F92"/>
    <mergeCell ref="F93:F96"/>
    <mergeCell ref="L81:L84"/>
    <mergeCell ref="M81:M84"/>
    <mergeCell ref="L85:L88"/>
    <mergeCell ref="M85:M88"/>
    <mergeCell ref="N81:N84"/>
    <mergeCell ref="N85:N88"/>
    <mergeCell ref="X89:X92"/>
    <mergeCell ref="Y89:Y92"/>
    <mergeCell ref="Z89:Z92"/>
    <mergeCell ref="O97:O100"/>
    <mergeCell ref="AJ97:AJ100"/>
    <mergeCell ref="C85:D88"/>
    <mergeCell ref="C89:D92"/>
    <mergeCell ref="C93:D96"/>
    <mergeCell ref="C97:D100"/>
    <mergeCell ref="Z97:Z100"/>
    <mergeCell ref="AA97:AA100"/>
    <mergeCell ref="X81:X84"/>
    <mergeCell ref="Y81:Y84"/>
    <mergeCell ref="Z81:Z84"/>
    <mergeCell ref="AA81:AA84"/>
    <mergeCell ref="R81:R84"/>
    <mergeCell ref="S81:S84"/>
    <mergeCell ref="T81:T84"/>
    <mergeCell ref="U85:U88"/>
    <mergeCell ref="V85:V88"/>
    <mergeCell ref="W85:W88"/>
    <mergeCell ref="AG85:AG88"/>
    <mergeCell ref="T93:T96"/>
    <mergeCell ref="U93:U96"/>
    <mergeCell ref="W93:W96"/>
    <mergeCell ref="X93:X96"/>
    <mergeCell ref="Y93:Y96"/>
    <mergeCell ref="Z93:Z96"/>
    <mergeCell ref="E89:E92"/>
    <mergeCell ref="E93:E96"/>
    <mergeCell ref="H89:H92"/>
    <mergeCell ref="X85:X88"/>
    <mergeCell ref="Y85:Y88"/>
    <mergeCell ref="Z85:Z88"/>
    <mergeCell ref="AA85:AA88"/>
    <mergeCell ref="AB85:AB88"/>
    <mergeCell ref="AF97:AF100"/>
    <mergeCell ref="AG97:AG100"/>
    <mergeCell ref="AH97:AH100"/>
    <mergeCell ref="O89:O92"/>
    <mergeCell ref="T85:T88"/>
    <mergeCell ref="O81:O84"/>
    <mergeCell ref="O85:O88"/>
    <mergeCell ref="S85:S88"/>
    <mergeCell ref="Q93:Q96"/>
    <mergeCell ref="R93:R96"/>
    <mergeCell ref="S93:S96"/>
    <mergeCell ref="V89:V92"/>
    <mergeCell ref="W89:W92"/>
    <mergeCell ref="AH85:AH88"/>
    <mergeCell ref="AI97:AI100"/>
    <mergeCell ref="P81:P84"/>
    <mergeCell ref="Q81:Q84"/>
    <mergeCell ref="P85:P88"/>
    <mergeCell ref="Q85:Q88"/>
    <mergeCell ref="R85:R88"/>
    <mergeCell ref="AB97:AB100"/>
    <mergeCell ref="AC97:AC100"/>
    <mergeCell ref="AD97:AD100"/>
    <mergeCell ref="AH81:AH84"/>
    <mergeCell ref="W97:W100"/>
    <mergeCell ref="AE97:AE100"/>
    <mergeCell ref="R97:R100"/>
    <mergeCell ref="S97:S100"/>
    <mergeCell ref="T97:T100"/>
    <mergeCell ref="U97:U100"/>
    <mergeCell ref="V97:V100"/>
    <mergeCell ref="AK89:AM89"/>
    <mergeCell ref="AK90:AM90"/>
    <mergeCell ref="AK91:AM91"/>
    <mergeCell ref="AK92:AM92"/>
    <mergeCell ref="AK93:AM93"/>
    <mergeCell ref="AA93:AA96"/>
    <mergeCell ref="AF93:AF96"/>
    <mergeCell ref="AG93:AG96"/>
    <mergeCell ref="AH93:AH96"/>
    <mergeCell ref="AF89:AF92"/>
    <mergeCell ref="AG89:AG92"/>
    <mergeCell ref="AH89:AH92"/>
    <mergeCell ref="AI93:AI96"/>
    <mergeCell ref="AD89:AD92"/>
    <mergeCell ref="AI85:AI88"/>
    <mergeCell ref="AK96:AM96"/>
    <mergeCell ref="AA89:AA92"/>
    <mergeCell ref="AC89:AC92"/>
    <mergeCell ref="AE89:AE92"/>
    <mergeCell ref="AK94:AM94"/>
    <mergeCell ref="AK95:AM95"/>
    <mergeCell ref="AB89:AB92"/>
    <mergeCell ref="AI89:AI92"/>
    <mergeCell ref="AJ89:AJ92"/>
    <mergeCell ref="AK97:AM97"/>
    <mergeCell ref="AK84:AM84"/>
    <mergeCell ref="AK85:AM85"/>
    <mergeCell ref="AK86:AM86"/>
    <mergeCell ref="AQ97:AQ100"/>
    <mergeCell ref="K81:K84"/>
    <mergeCell ref="K85:K88"/>
    <mergeCell ref="J89:J92"/>
    <mergeCell ref="A22:M22"/>
    <mergeCell ref="N22:AN22"/>
    <mergeCell ref="AO22:AS23"/>
    <mergeCell ref="AO24:AO25"/>
    <mergeCell ref="AP24:AP25"/>
    <mergeCell ref="AR24:AR25"/>
    <mergeCell ref="AS24:AS25"/>
    <mergeCell ref="A26:A49"/>
    <mergeCell ref="B26:B49"/>
    <mergeCell ref="C26:C49"/>
    <mergeCell ref="AD23:AE24"/>
    <mergeCell ref="AF23:AG24"/>
    <mergeCell ref="AH23:AI24"/>
    <mergeCell ref="AJ23:AK24"/>
    <mergeCell ref="AL23:AM24"/>
    <mergeCell ref="AN23:AN25"/>
    <mergeCell ref="R23:S24"/>
    <mergeCell ref="T23:U24"/>
    <mergeCell ref="V23:W24"/>
    <mergeCell ref="X23:Y24"/>
    <mergeCell ref="Z23:AA24"/>
    <mergeCell ref="AB23:AC24"/>
    <mergeCell ref="N23:O24"/>
    <mergeCell ref="P23:Q24"/>
    <mergeCell ref="AK77:AQ78"/>
    <mergeCell ref="AK79:AM80"/>
    <mergeCell ref="AN79:AN80"/>
    <mergeCell ref="D24:D25"/>
    <mergeCell ref="A23:E23"/>
    <mergeCell ref="F23:M23"/>
    <mergeCell ref="N26:N29"/>
    <mergeCell ref="O26:O29"/>
    <mergeCell ref="P26:P29"/>
    <mergeCell ref="Q26:Q29"/>
    <mergeCell ref="U26:U29"/>
    <mergeCell ref="V26:V29"/>
    <mergeCell ref="E26:E49"/>
    <mergeCell ref="U46:U49"/>
    <mergeCell ref="V46:V49"/>
    <mergeCell ref="W46:W49"/>
    <mergeCell ref="X46:X49"/>
    <mergeCell ref="T30:T33"/>
    <mergeCell ref="O38:O41"/>
    <mergeCell ref="AL26:AL29"/>
    <mergeCell ref="S42:S45"/>
    <mergeCell ref="T42:T45"/>
    <mergeCell ref="J42:J45"/>
    <mergeCell ref="D26:D49"/>
    <mergeCell ref="Z46:Z49"/>
    <mergeCell ref="L26:L29"/>
    <mergeCell ref="M26:M29"/>
    <mergeCell ref="T26:T29"/>
    <mergeCell ref="K42:K45"/>
    <mergeCell ref="L42:L45"/>
    <mergeCell ref="M42:M45"/>
    <mergeCell ref="N42:N45"/>
    <mergeCell ref="R46:R49"/>
    <mergeCell ref="AG42:AG45"/>
    <mergeCell ref="AH42:AH45"/>
    <mergeCell ref="AM26:AM29"/>
    <mergeCell ref="K38:K41"/>
    <mergeCell ref="L38:L41"/>
    <mergeCell ref="M38:M41"/>
    <mergeCell ref="N38:N41"/>
    <mergeCell ref="U30:U33"/>
    <mergeCell ref="V30:V33"/>
    <mergeCell ref="W30:W33"/>
    <mergeCell ref="X30:X33"/>
    <mergeCell ref="Y30:Y33"/>
    <mergeCell ref="Z30:Z33"/>
    <mergeCell ref="AM34:AM37"/>
    <mergeCell ref="U38:U41"/>
    <mergeCell ref="V38:V41"/>
    <mergeCell ref="W38:W41"/>
    <mergeCell ref="Q38:Q41"/>
    <mergeCell ref="O46:O49"/>
    <mergeCell ref="P46:P49"/>
    <mergeCell ref="M46:M49"/>
    <mergeCell ref="N46:N49"/>
    <mergeCell ref="AL42:AL45"/>
    <mergeCell ref="AA42:AA45"/>
    <mergeCell ref="AB42:AB45"/>
    <mergeCell ref="AC42:AC45"/>
    <mergeCell ref="AD42:AD45"/>
    <mergeCell ref="AE42:AE45"/>
    <mergeCell ref="AF42:AF45"/>
    <mergeCell ref="W26:W29"/>
    <mergeCell ref="AI42:AI45"/>
    <mergeCell ref="AJ34:AJ37"/>
    <mergeCell ref="AK34:AK37"/>
    <mergeCell ref="AL34:AL37"/>
    <mergeCell ref="AA34:AA37"/>
    <mergeCell ref="AB34:AB37"/>
    <mergeCell ref="J30:J33"/>
    <mergeCell ref="K30:K33"/>
    <mergeCell ref="L30:L33"/>
    <mergeCell ref="M30:M33"/>
    <mergeCell ref="N30:N33"/>
    <mergeCell ref="O30:O33"/>
    <mergeCell ref="P30:P33"/>
    <mergeCell ref="Q30:Q33"/>
    <mergeCell ref="J26:J29"/>
    <mergeCell ref="K26:K29"/>
    <mergeCell ref="AC34:AC37"/>
    <mergeCell ref="AD34:AD37"/>
    <mergeCell ref="AE34:AE37"/>
    <mergeCell ref="AF34:AF37"/>
    <mergeCell ref="U34:U37"/>
    <mergeCell ref="V34:V37"/>
    <mergeCell ref="W34:W37"/>
    <mergeCell ref="AH34:AH37"/>
    <mergeCell ref="AI34:AI37"/>
    <mergeCell ref="AN26:AN29"/>
    <mergeCell ref="R26:R29"/>
    <mergeCell ref="S26:S29"/>
    <mergeCell ref="X26:X29"/>
    <mergeCell ref="Y26:Y29"/>
    <mergeCell ref="R30:R33"/>
    <mergeCell ref="S30:S33"/>
    <mergeCell ref="Q46:Q49"/>
    <mergeCell ref="S46:S49"/>
    <mergeCell ref="O34:O37"/>
    <mergeCell ref="P34:P37"/>
    <mergeCell ref="Q34:Q37"/>
    <mergeCell ref="R34:R37"/>
    <mergeCell ref="S34:S37"/>
    <mergeCell ref="T34:T37"/>
    <mergeCell ref="AM30:AM33"/>
    <mergeCell ref="AG54:AG57"/>
    <mergeCell ref="AH54:AH57"/>
    <mergeCell ref="AI54:AI57"/>
    <mergeCell ref="AJ54:AJ57"/>
    <mergeCell ref="Y54:Y57"/>
    <mergeCell ref="Z54:Z57"/>
    <mergeCell ref="AA54:AA57"/>
    <mergeCell ref="AB54:AB57"/>
    <mergeCell ref="AC54:AC57"/>
    <mergeCell ref="AD54:AD57"/>
    <mergeCell ref="AA30:AA33"/>
    <mergeCell ref="AB30:AB33"/>
    <mergeCell ref="AC30:AC33"/>
    <mergeCell ref="AD30:AD33"/>
    <mergeCell ref="AE30:AE33"/>
    <mergeCell ref="AF30:AF33"/>
    <mergeCell ref="AS26:AS29"/>
    <mergeCell ref="AF26:AF29"/>
    <mergeCell ref="AG26:AG29"/>
    <mergeCell ref="AH26:AH29"/>
    <mergeCell ref="AI26:AI29"/>
    <mergeCell ref="AJ26:AJ29"/>
    <mergeCell ref="AK26:AK29"/>
    <mergeCell ref="Z26:Z29"/>
    <mergeCell ref="AA26:AA29"/>
    <mergeCell ref="AB26:AB29"/>
    <mergeCell ref="AC26:AC29"/>
    <mergeCell ref="AD26:AD29"/>
    <mergeCell ref="AE26:AE29"/>
    <mergeCell ref="S66:S69"/>
    <mergeCell ref="T66:T69"/>
    <mergeCell ref="U66:U69"/>
    <mergeCell ref="V66:V69"/>
    <mergeCell ref="W66:W69"/>
    <mergeCell ref="AS50:AS53"/>
    <mergeCell ref="AI50:AI53"/>
    <mergeCell ref="AJ50:AJ53"/>
    <mergeCell ref="AK50:AK53"/>
    <mergeCell ref="AL50:AL53"/>
    <mergeCell ref="AM50:AM53"/>
    <mergeCell ref="AN50:AN53"/>
    <mergeCell ref="AF50:AF53"/>
    <mergeCell ref="AG50:AG53"/>
    <mergeCell ref="AH50:AH53"/>
    <mergeCell ref="AS58:AS61"/>
    <mergeCell ref="AJ58:AJ61"/>
    <mergeCell ref="AK58:AK61"/>
    <mergeCell ref="AL58:AL61"/>
    <mergeCell ref="R66:R69"/>
    <mergeCell ref="AC50:AC53"/>
    <mergeCell ref="AD50:AD53"/>
    <mergeCell ref="AE50:AE53"/>
    <mergeCell ref="V50:V53"/>
    <mergeCell ref="K58:K61"/>
    <mergeCell ref="V54:V57"/>
    <mergeCell ref="E50:E57"/>
    <mergeCell ref="D50:D57"/>
    <mergeCell ref="F58:F61"/>
    <mergeCell ref="H58:H61"/>
    <mergeCell ref="I58:I61"/>
    <mergeCell ref="A58:A65"/>
    <mergeCell ref="B58:B65"/>
    <mergeCell ref="C58:C65"/>
    <mergeCell ref="Z50:Z53"/>
    <mergeCell ref="AA50:AA53"/>
    <mergeCell ref="AB50:AB53"/>
    <mergeCell ref="Q50:Q53"/>
    <mergeCell ref="K50:K53"/>
    <mergeCell ref="L50:L53"/>
    <mergeCell ref="N50:N53"/>
    <mergeCell ref="O50:O53"/>
    <mergeCell ref="A50:A57"/>
    <mergeCell ref="B50:B57"/>
    <mergeCell ref="C50:C57"/>
    <mergeCell ref="J50:J53"/>
    <mergeCell ref="L66:L69"/>
    <mergeCell ref="M66:M69"/>
    <mergeCell ref="N66:N69"/>
    <mergeCell ref="O66:O69"/>
    <mergeCell ref="W50:W53"/>
    <mergeCell ref="U58:U61"/>
    <mergeCell ref="R50:R53"/>
    <mergeCell ref="S50:S53"/>
    <mergeCell ref="T50:T53"/>
    <mergeCell ref="U50:U53"/>
    <mergeCell ref="AE54:AE57"/>
    <mergeCell ref="L34:L37"/>
    <mergeCell ref="M34:M37"/>
    <mergeCell ref="N34:N37"/>
    <mergeCell ref="R38:R41"/>
    <mergeCell ref="S38:S41"/>
    <mergeCell ref="T38:T41"/>
    <mergeCell ref="J38:J41"/>
    <mergeCell ref="P62:P65"/>
    <mergeCell ref="Q62:Q65"/>
    <mergeCell ref="R62:R65"/>
    <mergeCell ref="S62:S65"/>
    <mergeCell ref="T62:T65"/>
    <mergeCell ref="U62:U65"/>
    <mergeCell ref="V62:V65"/>
    <mergeCell ref="W62:W65"/>
    <mergeCell ref="Y50:Y53"/>
    <mergeCell ref="T46:T49"/>
    <mergeCell ref="J46:J49"/>
    <mergeCell ref="K46:K49"/>
    <mergeCell ref="L46:L49"/>
    <mergeCell ref="P38:P41"/>
    <mergeCell ref="Q58:Q61"/>
    <mergeCell ref="M58:M61"/>
    <mergeCell ref="J34:J37"/>
    <mergeCell ref="S54:S57"/>
    <mergeCell ref="K34:K37"/>
    <mergeCell ref="AM66:AM69"/>
    <mergeCell ref="AD66:AD69"/>
    <mergeCell ref="AE66:AE69"/>
    <mergeCell ref="AF66:AF69"/>
    <mergeCell ref="AG66:AG69"/>
    <mergeCell ref="X66:X69"/>
    <mergeCell ref="Y66:Y69"/>
    <mergeCell ref="Z66:Z69"/>
    <mergeCell ref="AA66:AA69"/>
    <mergeCell ref="AB66:AB69"/>
    <mergeCell ref="AC66:AC69"/>
    <mergeCell ref="AM58:AM61"/>
    <mergeCell ref="AN58:AN61"/>
    <mergeCell ref="AD58:AD61"/>
    <mergeCell ref="AE58:AE61"/>
    <mergeCell ref="AF58:AF61"/>
    <mergeCell ref="AG58:AG61"/>
    <mergeCell ref="AH58:AH61"/>
    <mergeCell ref="AI58:AI61"/>
    <mergeCell ref="X58:X61"/>
    <mergeCell ref="Y58:Y61"/>
    <mergeCell ref="Z58:Z61"/>
    <mergeCell ref="AA58:AA61"/>
    <mergeCell ref="AB58:AB61"/>
    <mergeCell ref="AC58:AC61"/>
    <mergeCell ref="AS66:AS69"/>
    <mergeCell ref="X54:X57"/>
    <mergeCell ref="O54:O57"/>
    <mergeCell ref="P54:P57"/>
    <mergeCell ref="R54:R57"/>
    <mergeCell ref="AN66:AN69"/>
    <mergeCell ref="Q54:Q57"/>
    <mergeCell ref="X62:X65"/>
    <mergeCell ref="Y62:Y65"/>
    <mergeCell ref="Z62:Z65"/>
    <mergeCell ref="AP79:AP80"/>
    <mergeCell ref="AP70:AR70"/>
    <mergeCell ref="AQ81:AQ84"/>
    <mergeCell ref="AQ85:AQ88"/>
    <mergeCell ref="AS46:AS49"/>
    <mergeCell ref="AG46:AG49"/>
    <mergeCell ref="AH46:AH49"/>
    <mergeCell ref="AI46:AI49"/>
    <mergeCell ref="AJ46:AJ49"/>
    <mergeCell ref="AK46:AK49"/>
    <mergeCell ref="AL46:AL49"/>
    <mergeCell ref="AA46:AA49"/>
    <mergeCell ref="AB46:AB49"/>
    <mergeCell ref="AC46:AC49"/>
    <mergeCell ref="AD46:AD49"/>
    <mergeCell ref="AN54:AN57"/>
    <mergeCell ref="AS54:AS57"/>
    <mergeCell ref="AS62:AS65"/>
    <mergeCell ref="AN46:AN49"/>
    <mergeCell ref="AK66:AK69"/>
    <mergeCell ref="AL66:AL69"/>
    <mergeCell ref="W54:W57"/>
    <mergeCell ref="AQ89:AQ92"/>
    <mergeCell ref="AO79:AO80"/>
    <mergeCell ref="AK81:AM81"/>
    <mergeCell ref="AK82:AM82"/>
    <mergeCell ref="AK83:AM83"/>
    <mergeCell ref="P66:P69"/>
    <mergeCell ref="Q66:Q69"/>
    <mergeCell ref="AH66:AH69"/>
    <mergeCell ref="AI66:AI69"/>
    <mergeCell ref="AJ66:AJ69"/>
    <mergeCell ref="AK87:AM87"/>
    <mergeCell ref="AK88:AM88"/>
    <mergeCell ref="O62:O65"/>
    <mergeCell ref="T58:T61"/>
    <mergeCell ref="V58:V61"/>
    <mergeCell ref="W58:W61"/>
    <mergeCell ref="O58:O61"/>
    <mergeCell ref="P58:P61"/>
    <mergeCell ref="AJ62:AJ65"/>
    <mergeCell ref="AK62:AK65"/>
    <mergeCell ref="AL62:AL65"/>
    <mergeCell ref="AM62:AM65"/>
    <mergeCell ref="AN62:AN65"/>
    <mergeCell ref="AA62:AA65"/>
    <mergeCell ref="AB62:AB65"/>
    <mergeCell ref="AC62:AC65"/>
    <mergeCell ref="AD62:AD65"/>
    <mergeCell ref="AE62:AE65"/>
    <mergeCell ref="AF62:AF65"/>
    <mergeCell ref="AG62:AG65"/>
    <mergeCell ref="AH62:AH65"/>
    <mergeCell ref="AI62:AI65"/>
    <mergeCell ref="AN30:AN33"/>
    <mergeCell ref="AS30:AS33"/>
    <mergeCell ref="AG30:AG33"/>
    <mergeCell ref="AH30:AH33"/>
    <mergeCell ref="AI30:AI33"/>
    <mergeCell ref="AJ30:AJ33"/>
    <mergeCell ref="AK30:AK33"/>
    <mergeCell ref="AL30:AL33"/>
    <mergeCell ref="X34:X37"/>
    <mergeCell ref="Y34:Y37"/>
    <mergeCell ref="Z34:Z37"/>
    <mergeCell ref="AM38:AM41"/>
    <mergeCell ref="AN38:AN41"/>
    <mergeCell ref="AS38:AS41"/>
    <mergeCell ref="AG38:AG41"/>
    <mergeCell ref="AH38:AH41"/>
    <mergeCell ref="AI38:AI41"/>
    <mergeCell ref="AJ38:AJ41"/>
    <mergeCell ref="AK38:AK41"/>
    <mergeCell ref="AL38:AL41"/>
    <mergeCell ref="AA38:AA41"/>
    <mergeCell ref="AB38:AB41"/>
    <mergeCell ref="AC38:AC41"/>
    <mergeCell ref="AD38:AD41"/>
    <mergeCell ref="AE38:AE41"/>
    <mergeCell ref="AF38:AF41"/>
    <mergeCell ref="X38:X41"/>
    <mergeCell ref="Y38:Y41"/>
    <mergeCell ref="Z38:Z41"/>
    <mergeCell ref="AN34:AN37"/>
    <mergeCell ref="AS34:AS37"/>
    <mergeCell ref="AG34:AG37"/>
    <mergeCell ref="A19:AS19"/>
    <mergeCell ref="J24:J25"/>
    <mergeCell ref="K24:K25"/>
    <mergeCell ref="L24:L25"/>
    <mergeCell ref="M24:M25"/>
    <mergeCell ref="G30:G33"/>
    <mergeCell ref="F34:F37"/>
    <mergeCell ref="G34:G37"/>
    <mergeCell ref="F38:F41"/>
    <mergeCell ref="G38:G41"/>
    <mergeCell ref="F42:F45"/>
    <mergeCell ref="G42:G45"/>
    <mergeCell ref="F46:F49"/>
    <mergeCell ref="G46:G49"/>
    <mergeCell ref="F50:F53"/>
    <mergeCell ref="F54:F57"/>
    <mergeCell ref="H34:H37"/>
    <mergeCell ref="AS42:AS45"/>
    <mergeCell ref="A24:A25"/>
    <mergeCell ref="B24:B25"/>
    <mergeCell ref="C24:C25"/>
    <mergeCell ref="E24:E25"/>
    <mergeCell ref="AQ24:AQ25"/>
    <mergeCell ref="I54:I57"/>
    <mergeCell ref="H50:H53"/>
    <mergeCell ref="I50:I53"/>
    <mergeCell ref="G50:G53"/>
    <mergeCell ref="G24:G25"/>
    <mergeCell ref="H24:H25"/>
    <mergeCell ref="F26:F29"/>
    <mergeCell ref="G26:G29"/>
    <mergeCell ref="F30:F33"/>
    <mergeCell ref="Z42:Z45"/>
    <mergeCell ref="J54:J57"/>
    <mergeCell ref="K54:K57"/>
    <mergeCell ref="L54:L57"/>
    <mergeCell ref="M54:M57"/>
    <mergeCell ref="N54:N57"/>
    <mergeCell ref="AM42:AM45"/>
    <mergeCell ref="AN42:AN45"/>
    <mergeCell ref="O42:O45"/>
    <mergeCell ref="P42:P45"/>
    <mergeCell ref="Q42:Q45"/>
    <mergeCell ref="R42:R45"/>
    <mergeCell ref="U54:U57"/>
    <mergeCell ref="U42:U45"/>
    <mergeCell ref="V42:V45"/>
    <mergeCell ref="W42:W45"/>
    <mergeCell ref="X42:X45"/>
    <mergeCell ref="Y42:Y45"/>
    <mergeCell ref="AK54:AK57"/>
    <mergeCell ref="AL54:AL57"/>
    <mergeCell ref="AM54:AM57"/>
    <mergeCell ref="AF54:AF57"/>
    <mergeCell ref="AE46:AE49"/>
    <mergeCell ref="AF46:AF49"/>
    <mergeCell ref="AM46:AM49"/>
    <mergeCell ref="P50:P53"/>
    <mergeCell ref="Y46:Y49"/>
    <mergeCell ref="M50:M53"/>
    <mergeCell ref="T54:T57"/>
    <mergeCell ref="AJ42:AJ45"/>
    <mergeCell ref="AK42:AK45"/>
    <mergeCell ref="X50:X53"/>
    <mergeCell ref="X78:Y79"/>
    <mergeCell ref="Z78:AA79"/>
    <mergeCell ref="AB78:AC79"/>
    <mergeCell ref="AD78:AE79"/>
    <mergeCell ref="AF78:AG79"/>
    <mergeCell ref="AD81:AD84"/>
    <mergeCell ref="AE81:AE84"/>
    <mergeCell ref="AF81:AF84"/>
    <mergeCell ref="AG81:AG84"/>
    <mergeCell ref="U89:U92"/>
    <mergeCell ref="K89:K92"/>
    <mergeCell ref="K93:K96"/>
    <mergeCell ref="AF85:AF88"/>
    <mergeCell ref="H81:H84"/>
    <mergeCell ref="J77:AJ77"/>
    <mergeCell ref="J78:K79"/>
    <mergeCell ref="L78:M79"/>
    <mergeCell ref="N78:O79"/>
    <mergeCell ref="P78:Q79"/>
    <mergeCell ref="AH78:AI79"/>
    <mergeCell ref="AJ78:AJ80"/>
    <mergeCell ref="AJ85:AJ88"/>
    <mergeCell ref="AJ93:AJ96"/>
    <mergeCell ref="AJ81:AJ84"/>
    <mergeCell ref="T89:T92"/>
    <mergeCell ref="R78:S79"/>
    <mergeCell ref="I81:I84"/>
    <mergeCell ref="L89:L92"/>
    <mergeCell ref="M89:M92"/>
    <mergeCell ref="J81:J84"/>
    <mergeCell ref="A81:A88"/>
    <mergeCell ref="A89:A100"/>
    <mergeCell ref="I89:I92"/>
    <mergeCell ref="I97:I100"/>
    <mergeCell ref="I77:I80"/>
    <mergeCell ref="H77:H80"/>
    <mergeCell ref="G77:G80"/>
    <mergeCell ref="V93:V96"/>
    <mergeCell ref="J93:J96"/>
    <mergeCell ref="I93:I96"/>
    <mergeCell ref="L93:L96"/>
    <mergeCell ref="M93:M96"/>
    <mergeCell ref="N93:N96"/>
    <mergeCell ref="O93:O96"/>
    <mergeCell ref="P93:P96"/>
    <mergeCell ref="P89:P92"/>
    <mergeCell ref="Q89:Q92"/>
    <mergeCell ref="R89:R92"/>
    <mergeCell ref="S89:S92"/>
    <mergeCell ref="P97:P100"/>
    <mergeCell ref="Q97:Q100"/>
    <mergeCell ref="A77:A80"/>
    <mergeCell ref="I85:I88"/>
    <mergeCell ref="H85:H88"/>
    <mergeCell ref="B77:B80"/>
    <mergeCell ref="B81:B84"/>
    <mergeCell ref="B85:B88"/>
    <mergeCell ref="B89:B92"/>
    <mergeCell ref="B93:B96"/>
    <mergeCell ref="B97:B100"/>
    <mergeCell ref="C77:D80"/>
    <mergeCell ref="C81:D84"/>
    <mergeCell ref="A144:AK144"/>
    <mergeCell ref="A145:AK145"/>
    <mergeCell ref="L97:L100"/>
    <mergeCell ref="M97:M100"/>
    <mergeCell ref="N97:N100"/>
    <mergeCell ref="E97:E100"/>
    <mergeCell ref="A141:P141"/>
    <mergeCell ref="R141:AI141"/>
    <mergeCell ref="B142:D142"/>
    <mergeCell ref="J142:O142"/>
    <mergeCell ref="P142:V142"/>
    <mergeCell ref="W142:AF142"/>
    <mergeCell ref="A125:A136"/>
    <mergeCell ref="B125:B128"/>
    <mergeCell ref="C125:D128"/>
    <mergeCell ref="E125:E128"/>
    <mergeCell ref="F125:F128"/>
    <mergeCell ref="G125:G128"/>
    <mergeCell ref="AK98:AM98"/>
    <mergeCell ref="J97:J100"/>
    <mergeCell ref="K97:K100"/>
    <mergeCell ref="AK99:AM99"/>
    <mergeCell ref="X97:X100"/>
    <mergeCell ref="Y97:Y100"/>
    <mergeCell ref="H125:H128"/>
    <mergeCell ref="I125:I128"/>
    <mergeCell ref="J125:J128"/>
    <mergeCell ref="K125:K128"/>
    <mergeCell ref="L125:L128"/>
    <mergeCell ref="M125:M128"/>
    <mergeCell ref="N125:N128"/>
    <mergeCell ref="B129:B132"/>
    <mergeCell ref="C129:D132"/>
    <mergeCell ref="E129:E132"/>
    <mergeCell ref="F129:F132"/>
    <mergeCell ref="G129:G132"/>
    <mergeCell ref="H129:H132"/>
    <mergeCell ref="I129:I132"/>
    <mergeCell ref="J129:J132"/>
    <mergeCell ref="K129:K132"/>
    <mergeCell ref="L129:L132"/>
    <mergeCell ref="M129:M132"/>
    <mergeCell ref="N129:N132"/>
    <mergeCell ref="G54:G57"/>
    <mergeCell ref="E58:E65"/>
    <mergeCell ref="G62:G65"/>
    <mergeCell ref="H62:H65"/>
    <mergeCell ref="I62:I65"/>
    <mergeCell ref="J62:J65"/>
    <mergeCell ref="K62:K65"/>
    <mergeCell ref="L62:L65"/>
    <mergeCell ref="M62:M65"/>
    <mergeCell ref="N62:N65"/>
    <mergeCell ref="L58:L61"/>
    <mergeCell ref="N58:N61"/>
    <mergeCell ref="H66:H69"/>
    <mergeCell ref="I66:I69"/>
    <mergeCell ref="F66:F69"/>
    <mergeCell ref="G66:G69"/>
    <mergeCell ref="J58:J61"/>
    <mergeCell ref="G58:G61"/>
    <mergeCell ref="F62:F65"/>
    <mergeCell ref="J66:J69"/>
    <mergeCell ref="K66:K69"/>
    <mergeCell ref="F24:F25"/>
    <mergeCell ref="E77:E80"/>
    <mergeCell ref="F81:F84"/>
    <mergeCell ref="F85:F88"/>
    <mergeCell ref="F77:F80"/>
    <mergeCell ref="F97:F100"/>
    <mergeCell ref="G81:G84"/>
    <mergeCell ref="G85:G88"/>
    <mergeCell ref="G89:G92"/>
    <mergeCell ref="G93:G96"/>
    <mergeCell ref="G97:G100"/>
    <mergeCell ref="A73:AS73"/>
    <mergeCell ref="H97:H100"/>
    <mergeCell ref="B1:AQ2"/>
    <mergeCell ref="B3:AQ4"/>
    <mergeCell ref="A1:A4"/>
    <mergeCell ref="AQ79:AQ80"/>
    <mergeCell ref="I24:I25"/>
    <mergeCell ref="H26:H29"/>
    <mergeCell ref="I26:I29"/>
    <mergeCell ref="H30:H33"/>
    <mergeCell ref="I30:I33"/>
    <mergeCell ref="I34:I37"/>
    <mergeCell ref="H38:H41"/>
    <mergeCell ref="I38:I41"/>
    <mergeCell ref="H42:H45"/>
    <mergeCell ref="I42:I45"/>
    <mergeCell ref="H46:H49"/>
    <mergeCell ref="I46:I49"/>
    <mergeCell ref="H54:H57"/>
    <mergeCell ref="AK100:AM100"/>
    <mergeCell ref="D58:D65"/>
    <mergeCell ref="R58:R61"/>
    <mergeCell ref="S58:S61"/>
    <mergeCell ref="Y125:Y128"/>
    <mergeCell ref="P125:P128"/>
    <mergeCell ref="Q125:Q128"/>
    <mergeCell ref="R125:R128"/>
    <mergeCell ref="S125:S128"/>
    <mergeCell ref="T125:T128"/>
    <mergeCell ref="U125:U128"/>
    <mergeCell ref="V125:V128"/>
    <mergeCell ref="W125:W128"/>
    <mergeCell ref="X125:X128"/>
    <mergeCell ref="O125:O128"/>
    <mergeCell ref="AJ129:AJ132"/>
    <mergeCell ref="S129:S132"/>
    <mergeCell ref="T129:T132"/>
    <mergeCell ref="U129:U132"/>
    <mergeCell ref="V129:V132"/>
    <mergeCell ref="W129:W132"/>
    <mergeCell ref="X129:X132"/>
    <mergeCell ref="Y129:Y132"/>
    <mergeCell ref="Z129:Z132"/>
    <mergeCell ref="AA129:AA132"/>
    <mergeCell ref="AH125:AH128"/>
    <mergeCell ref="AI125:AI128"/>
    <mergeCell ref="AJ125:AJ128"/>
    <mergeCell ref="O129:O132"/>
    <mergeCell ref="P129:P132"/>
    <mergeCell ref="Q129:Q132"/>
    <mergeCell ref="R129:R132"/>
    <mergeCell ref="T78:U79"/>
    <mergeCell ref="V78:W79"/>
    <mergeCell ref="AK125:AM125"/>
    <mergeCell ref="AQ125:AQ128"/>
    <mergeCell ref="AK126:AM126"/>
    <mergeCell ref="AK127:AM127"/>
    <mergeCell ref="AK128:AM128"/>
    <mergeCell ref="Z125:Z128"/>
    <mergeCell ref="AA125:AA128"/>
    <mergeCell ref="AB125:AB128"/>
    <mergeCell ref="AC125:AC128"/>
    <mergeCell ref="AD125:AD128"/>
    <mergeCell ref="AE125:AE128"/>
    <mergeCell ref="AF125:AF128"/>
    <mergeCell ref="AG125:AG128"/>
    <mergeCell ref="AK129:AM129"/>
    <mergeCell ref="AQ129:AQ132"/>
    <mergeCell ref="AK130:AM130"/>
    <mergeCell ref="AK131:AM131"/>
    <mergeCell ref="AK132:AM132"/>
    <mergeCell ref="B133:B136"/>
    <mergeCell ref="C133:D136"/>
    <mergeCell ref="E133:E136"/>
    <mergeCell ref="F133:F136"/>
    <mergeCell ref="G133:G136"/>
    <mergeCell ref="H133:H136"/>
    <mergeCell ref="I133:I136"/>
    <mergeCell ref="J133:J136"/>
    <mergeCell ref="K133:K136"/>
    <mergeCell ref="L133:L136"/>
    <mergeCell ref="M133:M136"/>
    <mergeCell ref="N133:N136"/>
    <mergeCell ref="O133:O136"/>
    <mergeCell ref="P133:P136"/>
    <mergeCell ref="Q133:Q136"/>
    <mergeCell ref="R133:R136"/>
    <mergeCell ref="S133:S136"/>
    <mergeCell ref="AQ133:AQ136"/>
    <mergeCell ref="AK134:AM134"/>
    <mergeCell ref="AK135:AM135"/>
    <mergeCell ref="AK136:AM136"/>
    <mergeCell ref="V133:V136"/>
    <mergeCell ref="W133:W136"/>
    <mergeCell ref="X133:X136"/>
    <mergeCell ref="Y133:Y136"/>
    <mergeCell ref="Z133:Z136"/>
    <mergeCell ref="AA133:AA136"/>
    <mergeCell ref="AB133:AB136"/>
    <mergeCell ref="AC133:AC136"/>
    <mergeCell ref="AD133:AD136"/>
    <mergeCell ref="T133:T136"/>
    <mergeCell ref="U133:U136"/>
    <mergeCell ref="AB129:AB132"/>
    <mergeCell ref="AC129:AC132"/>
    <mergeCell ref="AD129:AD132"/>
    <mergeCell ref="AE129:AE132"/>
    <mergeCell ref="AF129:AF132"/>
    <mergeCell ref="AG129:AG132"/>
    <mergeCell ref="AH129:AH132"/>
    <mergeCell ref="AI129:AI132"/>
    <mergeCell ref="AE133:AE136"/>
    <mergeCell ref="AF133:AF136"/>
    <mergeCell ref="AG133:AG136"/>
    <mergeCell ref="AH133:AH136"/>
    <mergeCell ref="AI133:AI136"/>
    <mergeCell ref="AJ133:AJ136"/>
    <mergeCell ref="AK133:AM133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B157:D157"/>
    <mergeCell ref="A159:D161"/>
    <mergeCell ref="E159:H161"/>
    <mergeCell ref="I159:L161"/>
    <mergeCell ref="A162:D162"/>
    <mergeCell ref="E162:H162"/>
    <mergeCell ref="J162:L162"/>
    <mergeCell ref="B169:D169"/>
    <mergeCell ref="F169:H169"/>
    <mergeCell ref="J169:L169"/>
    <mergeCell ref="B170:D170"/>
    <mergeCell ref="F170:H170"/>
    <mergeCell ref="J170:L170"/>
    <mergeCell ref="B163:D163"/>
    <mergeCell ref="F163:H163"/>
    <mergeCell ref="J163:L163"/>
    <mergeCell ref="B164:D164"/>
    <mergeCell ref="F164:H164"/>
    <mergeCell ref="J164:L164"/>
    <mergeCell ref="A165:D165"/>
    <mergeCell ref="E165:H165"/>
    <mergeCell ref="J165:L165"/>
    <mergeCell ref="B166:D166"/>
    <mergeCell ref="F166:H166"/>
    <mergeCell ref="J166:L166"/>
    <mergeCell ref="B167:D167"/>
    <mergeCell ref="F167:H167"/>
    <mergeCell ref="J167:L167"/>
    <mergeCell ref="A168:D168"/>
    <mergeCell ref="E168:H168"/>
    <mergeCell ref="J168:L168"/>
  </mergeCells>
  <phoneticPr fontId="25" type="noConversion"/>
  <conditionalFormatting sqref="P50:Q50">
    <cfRule type="colorScale" priority="138">
      <colorScale>
        <cfvo type="min"/>
        <cfvo type="max"/>
        <color rgb="FFFFDB75"/>
        <color theme="9" tint="0.39997558519241921"/>
      </colorScale>
    </cfRule>
  </conditionalFormatting>
  <conditionalFormatting sqref="R50:AM50">
    <cfRule type="colorScale" priority="136">
      <colorScale>
        <cfvo type="min"/>
        <cfvo type="max"/>
        <color rgb="FFFFDB75"/>
        <color theme="9" tint="0.39997558519241921"/>
      </colorScale>
    </cfRule>
  </conditionalFormatting>
  <conditionalFormatting sqref="P58:Q58">
    <cfRule type="colorScale" priority="134">
      <colorScale>
        <cfvo type="min"/>
        <cfvo type="max"/>
        <color rgb="FFFFDB75"/>
        <color theme="9" tint="0.39997558519241921"/>
      </colorScale>
    </cfRule>
  </conditionalFormatting>
  <conditionalFormatting sqref="R58:Y58 AI58:AM58">
    <cfRule type="colorScale" priority="132">
      <colorScale>
        <cfvo type="min"/>
        <cfvo type="max"/>
        <color rgb="FFFFDB75"/>
        <color theme="9" tint="0.39997558519241921"/>
      </colorScale>
    </cfRule>
  </conditionalFormatting>
  <conditionalFormatting sqref="P46:Q46 P30:Q30">
    <cfRule type="colorScale" priority="42">
      <colorScale>
        <cfvo type="min"/>
        <cfvo type="max"/>
        <color rgb="FFFFDB75"/>
        <color theme="9" tint="0.39997558519241921"/>
      </colorScale>
    </cfRule>
  </conditionalFormatting>
  <conditionalFormatting sqref="R46:S46 R30:S30">
    <cfRule type="colorScale" priority="41">
      <colorScale>
        <cfvo type="min"/>
        <cfvo type="max"/>
        <color rgb="FFFFDB75"/>
        <color theme="9" tint="0.39997558519241921"/>
      </colorScale>
    </cfRule>
  </conditionalFormatting>
  <conditionalFormatting sqref="P26:Q26">
    <cfRule type="colorScale" priority="40">
      <colorScale>
        <cfvo type="min"/>
        <cfvo type="max"/>
        <color rgb="FFFFDB75"/>
        <color theme="9" tint="0.39997558519241921"/>
      </colorScale>
    </cfRule>
  </conditionalFormatting>
  <conditionalFormatting sqref="R26:S26">
    <cfRule type="colorScale" priority="39">
      <colorScale>
        <cfvo type="min"/>
        <cfvo type="max"/>
        <color rgb="FFFFDB75"/>
        <color theme="9" tint="0.39997558519241921"/>
      </colorScale>
    </cfRule>
  </conditionalFormatting>
  <conditionalFormatting sqref="T26:AM26">
    <cfRule type="colorScale" priority="38">
      <colorScale>
        <cfvo type="min"/>
        <cfvo type="max"/>
        <color rgb="FFFFDB75"/>
        <color theme="9" tint="0.39997558519241921"/>
      </colorScale>
    </cfRule>
  </conditionalFormatting>
  <conditionalFormatting sqref="T30:AM30">
    <cfRule type="colorScale" priority="37">
      <colorScale>
        <cfvo type="min"/>
        <cfvo type="max"/>
        <color rgb="FFFFDB75"/>
        <color theme="9" tint="0.39997558519241921"/>
      </colorScale>
    </cfRule>
  </conditionalFormatting>
  <conditionalFormatting sqref="T46:AM46">
    <cfRule type="colorScale" priority="36">
      <colorScale>
        <cfvo type="min"/>
        <cfvo type="max"/>
        <color rgb="FFFFDB75"/>
        <color theme="9" tint="0.39997558519241921"/>
      </colorScale>
    </cfRule>
  </conditionalFormatting>
  <conditionalFormatting sqref="P34:Q34 P38:Q38 P42:Q42">
    <cfRule type="colorScale" priority="35">
      <colorScale>
        <cfvo type="min"/>
        <cfvo type="max"/>
        <color rgb="FFFFDB75"/>
        <color theme="9" tint="0.39997558519241921"/>
      </colorScale>
    </cfRule>
  </conditionalFormatting>
  <conditionalFormatting sqref="R34:S34 R38:S38 R42:S42">
    <cfRule type="colorScale" priority="34">
      <colorScale>
        <cfvo type="min"/>
        <cfvo type="max"/>
        <color rgb="FFFFDB75"/>
        <color theme="9" tint="0.39997558519241921"/>
      </colorScale>
    </cfRule>
  </conditionalFormatting>
  <conditionalFormatting sqref="T34:AM34 T38:AM38 T42:AM42">
    <cfRule type="colorScale" priority="33">
      <colorScale>
        <cfvo type="min"/>
        <cfvo type="max"/>
        <color rgb="FFFFDB75"/>
        <color theme="9" tint="0.39997558519241921"/>
      </colorScale>
    </cfRule>
  </conditionalFormatting>
  <conditionalFormatting sqref="P54:AM54">
    <cfRule type="colorScale" priority="32">
      <colorScale>
        <cfvo type="min"/>
        <cfvo type="max"/>
        <color rgb="FFFFDB75"/>
        <color theme="9" tint="0.39997558519241921"/>
      </colorScale>
    </cfRule>
  </conditionalFormatting>
  <conditionalFormatting sqref="L101:M101 L113:M113 L117:M117 L121:M121">
    <cfRule type="colorScale" priority="29">
      <colorScale>
        <cfvo type="min"/>
        <cfvo type="max"/>
        <color rgb="FFFFDB75"/>
        <color theme="9" tint="0.39997558519241921"/>
      </colorScale>
    </cfRule>
  </conditionalFormatting>
  <conditionalFormatting sqref="N101:AI101 N113:AI113 N117:AI117 N121:AI121">
    <cfRule type="colorScale" priority="28">
      <colorScale>
        <cfvo type="min"/>
        <cfvo type="max"/>
        <color rgb="FFFFDB75"/>
        <color theme="9" tint="0.39997558519241921"/>
      </colorScale>
    </cfRule>
  </conditionalFormatting>
  <conditionalFormatting sqref="L105:M105 L109:M109">
    <cfRule type="colorScale" priority="22">
      <colorScale>
        <cfvo type="min"/>
        <cfvo type="max"/>
        <color rgb="FFFFDB75"/>
        <color theme="9" tint="0.39997558519241921"/>
      </colorScale>
    </cfRule>
  </conditionalFormatting>
  <conditionalFormatting sqref="N105:AI105 N109:AI109">
    <cfRule type="colorScale" priority="21">
      <colorScale>
        <cfvo type="min"/>
        <cfvo type="max"/>
        <color rgb="FFFFDB75"/>
        <color theme="9" tint="0.39997558519241921"/>
      </colorScale>
    </cfRule>
  </conditionalFormatting>
  <conditionalFormatting sqref="P66:Q66">
    <cfRule type="colorScale" priority="20">
      <colorScale>
        <cfvo type="min"/>
        <cfvo type="max"/>
        <color rgb="FFFFDB75"/>
        <color theme="9" tint="0.39997558519241921"/>
      </colorScale>
    </cfRule>
  </conditionalFormatting>
  <conditionalFormatting sqref="R66:AM66">
    <cfRule type="colorScale" priority="19">
      <colorScale>
        <cfvo type="min"/>
        <cfvo type="max"/>
        <color rgb="FFFFDB75"/>
        <color theme="9" tint="0.39997558519241921"/>
      </colorScale>
    </cfRule>
  </conditionalFormatting>
  <conditionalFormatting sqref="L81:M81">
    <cfRule type="colorScale" priority="18">
      <colorScale>
        <cfvo type="min"/>
        <cfvo type="max"/>
        <color rgb="FFFFDB75"/>
        <color theme="9" tint="0.39997558519241921"/>
      </colorScale>
    </cfRule>
  </conditionalFormatting>
  <conditionalFormatting sqref="N81:AI81">
    <cfRule type="colorScale" priority="17">
      <colorScale>
        <cfvo type="min"/>
        <cfvo type="max"/>
        <color rgb="FFFFDB75"/>
        <color theme="9" tint="0.39997558519241921"/>
      </colorScale>
    </cfRule>
  </conditionalFormatting>
  <conditionalFormatting sqref="L85:M85">
    <cfRule type="colorScale" priority="16">
      <colorScale>
        <cfvo type="min"/>
        <cfvo type="max"/>
        <color rgb="FFFFDB75"/>
        <color theme="9" tint="0.39997558519241921"/>
      </colorScale>
    </cfRule>
  </conditionalFormatting>
  <conditionalFormatting sqref="N85:AI85">
    <cfRule type="colorScale" priority="15">
      <colorScale>
        <cfvo type="min"/>
        <cfvo type="max"/>
        <color rgb="FFFFDB75"/>
        <color theme="9" tint="0.39997558519241921"/>
      </colorScale>
    </cfRule>
  </conditionalFormatting>
  <conditionalFormatting sqref="P62:Q62">
    <cfRule type="colorScale" priority="14">
      <colorScale>
        <cfvo type="min"/>
        <cfvo type="max"/>
        <color rgb="FFFFDB75"/>
        <color theme="9" tint="0.39997558519241921"/>
      </colorScale>
    </cfRule>
  </conditionalFormatting>
  <conditionalFormatting sqref="R62:AM62">
    <cfRule type="colorScale" priority="13">
      <colorScale>
        <cfvo type="min"/>
        <cfvo type="max"/>
        <color rgb="FFFFDB75"/>
        <color theme="9" tint="0.39997558519241921"/>
      </colorScale>
    </cfRule>
  </conditionalFormatting>
  <conditionalFormatting sqref="L125:M125 L129:M129 L133:M133">
    <cfRule type="colorScale" priority="11">
      <colorScale>
        <cfvo type="min"/>
        <cfvo type="max"/>
        <color rgb="FFFFDB75"/>
        <color theme="9" tint="0.39997558519241921"/>
      </colorScale>
    </cfRule>
  </conditionalFormatting>
  <conditionalFormatting sqref="N125:AI125 N129:AI129 AG133 AI133">
    <cfRule type="colorScale" priority="12">
      <colorScale>
        <cfvo type="min"/>
        <cfvo type="max"/>
        <color rgb="FFFFDB75"/>
        <color theme="9" tint="0.39997558519241921"/>
      </colorScale>
    </cfRule>
  </conditionalFormatting>
  <conditionalFormatting sqref="AH133">
    <cfRule type="colorScale" priority="8">
      <colorScale>
        <cfvo type="min"/>
        <cfvo type="max"/>
        <color rgb="FFFFDB75"/>
        <color theme="9" tint="0.39997558519241921"/>
      </colorScale>
    </cfRule>
  </conditionalFormatting>
  <conditionalFormatting sqref="N133:AF133">
    <cfRule type="colorScale" priority="7">
      <colorScale>
        <cfvo type="min"/>
        <cfvo type="max"/>
        <color rgb="FFFFDB75"/>
        <color theme="9" tint="0.39997558519241921"/>
      </colorScale>
    </cfRule>
  </conditionalFormatting>
  <conditionalFormatting sqref="Z58:AH58">
    <cfRule type="colorScale" priority="6">
      <colorScale>
        <cfvo type="min"/>
        <cfvo type="max"/>
        <color rgb="FFFFDB75"/>
        <color theme="9" tint="0.39997558519241921"/>
      </colorScale>
    </cfRule>
  </conditionalFormatting>
  <conditionalFormatting sqref="L89:M89 L93:M93 L97:M97">
    <cfRule type="colorScale" priority="4">
      <colorScale>
        <cfvo type="min"/>
        <cfvo type="max"/>
        <color rgb="FFFFDB75"/>
        <color theme="9" tint="0.39997558519241921"/>
      </colorScale>
    </cfRule>
  </conditionalFormatting>
  <conditionalFormatting sqref="N89:AI89 N93:AI93 N97:Y97 AA97 AC97:AG97 AI97">
    <cfRule type="colorScale" priority="5">
      <colorScale>
        <cfvo type="min"/>
        <cfvo type="max"/>
        <color rgb="FFFFDB75"/>
        <color theme="9" tint="0.39997558519241921"/>
      </colorScale>
    </cfRule>
  </conditionalFormatting>
  <conditionalFormatting sqref="Z97">
    <cfRule type="colorScale" priority="3">
      <colorScale>
        <cfvo type="min"/>
        <cfvo type="max"/>
        <color rgb="FFFFDB75"/>
        <color theme="9" tint="0.39997558519241921"/>
      </colorScale>
    </cfRule>
  </conditionalFormatting>
  <conditionalFormatting sqref="AB97">
    <cfRule type="colorScale" priority="2">
      <colorScale>
        <cfvo type="min"/>
        <cfvo type="max"/>
        <color rgb="FFFFDB75"/>
        <color theme="9" tint="0.39997558519241921"/>
      </colorScale>
    </cfRule>
  </conditionalFormatting>
  <conditionalFormatting sqref="AH97">
    <cfRule type="colorScale" priority="1">
      <colorScale>
        <cfvo type="min"/>
        <cfvo type="max"/>
        <color rgb="FFFFDB75"/>
        <color theme="9" tint="0.39997558519241921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Hoja1!$C$22:$C$24</xm:f>
          </x14:formula1>
          <xm:sqref>C11</xm:sqref>
        </x14:dataValidation>
        <x14:dataValidation type="list" allowBlank="1" showInputMessage="1" showErrorMessage="1" xr:uid="{00000000-0002-0000-0000-000001000000}">
          <x14:formula1>
            <xm:f>Hoja1!$G$3:$G$20</xm:f>
          </x14:formula1>
          <xm:sqref>C13</xm:sqref>
        </x14:dataValidation>
        <x14:dataValidation type="list" allowBlank="1" showInputMessage="1" showErrorMessage="1" xr:uid="{00000000-0002-0000-0000-000002000000}">
          <x14:formula1>
            <xm:f>Hoja1!$K$3:$K$20</xm:f>
          </x14:formula1>
          <xm:sqref>C15</xm:sqref>
        </x14:dataValidation>
        <x14:dataValidation type="list" allowBlank="1" showInputMessage="1" showErrorMessage="1" xr:uid="{00000000-0002-0000-0000-000003000000}">
          <x14:formula1>
            <xm:f>Hoja1!$C$58:$C$95</xm:f>
          </x14:formula1>
          <xm:sqref>C50:C58</xm:sqref>
        </x14:dataValidation>
        <x14:dataValidation type="list" allowBlank="1" showInputMessage="1" showErrorMessage="1" xr:uid="{00000000-0002-0000-0000-000004000000}">
          <x14:formula1>
            <xm:f>Hoja1!$C$27:$C$35</xm:f>
          </x14:formula1>
          <xm:sqref>A26:A58</xm:sqref>
        </x14:dataValidation>
        <x14:dataValidation type="list" allowBlank="1" showInputMessage="1" showErrorMessage="1" xr:uid="{00000000-0002-0000-0000-000005000000}">
          <x14:formula1>
            <xm:f>Hoja1!$C$39:$C$56</xm:f>
          </x14:formula1>
          <xm:sqref>B26:B58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AA2D0-26B7-4D46-B3FC-E885A4840F4F}">
  <sheetPr>
    <pageSetUpPr fitToPage="1"/>
  </sheetPr>
  <dimension ref="B1:AC63"/>
  <sheetViews>
    <sheetView showGridLines="0" zoomScale="90" zoomScaleNormal="90" workbookViewId="0">
      <selection activeCell="B14" sqref="B14:F15"/>
    </sheetView>
  </sheetViews>
  <sheetFormatPr baseColWidth="10" defaultColWidth="5.28515625" defaultRowHeight="13.5" customHeight="1"/>
  <cols>
    <col min="1" max="1" width="5.28515625" style="59"/>
    <col min="2" max="2" width="12.5703125" style="59" bestFit="1" customWidth="1"/>
    <col min="3" max="3" width="12.140625" style="59" customWidth="1"/>
    <col min="4" max="4" width="13.140625" style="83" customWidth="1"/>
    <col min="5" max="5" width="9.42578125" style="83" customWidth="1"/>
    <col min="6" max="12" width="7.7109375" style="59" customWidth="1"/>
    <col min="13" max="13" width="12.28515625" style="59" customWidth="1"/>
    <col min="14" max="23" width="7.7109375" style="59" customWidth="1"/>
    <col min="24" max="24" width="10.85546875" style="59" customWidth="1"/>
    <col min="25" max="25" width="42.28515625" style="59" customWidth="1"/>
    <col min="26" max="26" width="12.140625" style="59" customWidth="1"/>
    <col min="27" max="27" width="30.5703125" style="59" customWidth="1"/>
    <col min="28" max="28" width="16.85546875" style="60" customWidth="1"/>
    <col min="29" max="29" width="5.28515625" style="60"/>
    <col min="30" max="16384" width="5.28515625" style="59"/>
  </cols>
  <sheetData>
    <row r="1" spans="2:27" ht="15.6" customHeight="1">
      <c r="B1" s="367"/>
      <c r="C1" s="367"/>
      <c r="D1" s="367" t="s">
        <v>0</v>
      </c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8" t="s">
        <v>1</v>
      </c>
      <c r="T1" s="368"/>
      <c r="U1" s="368"/>
      <c r="V1" s="369" t="s">
        <v>230</v>
      </c>
      <c r="W1" s="369"/>
      <c r="X1" s="369"/>
    </row>
    <row r="2" spans="2:27" ht="12.75"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8" t="s">
        <v>3</v>
      </c>
      <c r="T2" s="368"/>
      <c r="U2" s="368"/>
      <c r="V2" s="370" t="s">
        <v>231</v>
      </c>
      <c r="W2" s="370"/>
      <c r="X2" s="370"/>
    </row>
    <row r="3" spans="2:27" ht="12.75">
      <c r="B3" s="367"/>
      <c r="C3" s="367"/>
      <c r="D3" s="367" t="s">
        <v>232</v>
      </c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8" t="s">
        <v>5</v>
      </c>
      <c r="T3" s="368"/>
      <c r="U3" s="368"/>
      <c r="V3" s="369" t="s">
        <v>6</v>
      </c>
      <c r="W3" s="369"/>
      <c r="X3" s="369"/>
    </row>
    <row r="4" spans="2:27" ht="15.6" customHeight="1"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8" t="s">
        <v>233</v>
      </c>
      <c r="T4" s="368"/>
      <c r="U4" s="368"/>
      <c r="V4" s="359">
        <v>44725</v>
      </c>
      <c r="W4" s="360"/>
      <c r="X4" s="360"/>
    </row>
    <row r="5" spans="2:27" ht="9" customHeight="1">
      <c r="B5" s="361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3"/>
    </row>
    <row r="6" spans="2:27" ht="18.600000000000001" customHeight="1">
      <c r="B6" s="364" t="s">
        <v>234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6"/>
    </row>
    <row r="7" spans="2:27" ht="16.899999999999999" customHeight="1">
      <c r="B7" s="361" t="s">
        <v>235</v>
      </c>
      <c r="C7" s="362"/>
      <c r="D7" s="362"/>
      <c r="E7" s="362"/>
      <c r="F7" s="362"/>
      <c r="G7" s="362"/>
      <c r="H7" s="363"/>
      <c r="I7" s="361" t="s">
        <v>236</v>
      </c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3"/>
      <c r="U7" s="361" t="s">
        <v>237</v>
      </c>
      <c r="V7" s="362"/>
      <c r="W7" s="362"/>
      <c r="X7" s="363"/>
    </row>
    <row r="8" spans="2:27" ht="26.65" customHeight="1">
      <c r="B8" s="375" t="s">
        <v>238</v>
      </c>
      <c r="C8" s="376"/>
      <c r="D8" s="376"/>
      <c r="E8" s="376"/>
      <c r="F8" s="376"/>
      <c r="G8" s="376"/>
      <c r="H8" s="377"/>
      <c r="I8" s="375" t="s">
        <v>239</v>
      </c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7"/>
      <c r="U8" s="375" t="s">
        <v>240</v>
      </c>
      <c r="V8" s="376"/>
      <c r="W8" s="376"/>
      <c r="X8" s="377"/>
    </row>
    <row r="9" spans="2:27" ht="19.149999999999999" customHeight="1">
      <c r="B9" s="364" t="s">
        <v>241</v>
      </c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6"/>
    </row>
    <row r="10" spans="2:27" ht="15" customHeight="1">
      <c r="B10" s="367" t="s">
        <v>242</v>
      </c>
      <c r="C10" s="367"/>
      <c r="D10" s="367"/>
      <c r="E10" s="367"/>
      <c r="F10" s="367"/>
      <c r="G10" s="361" t="s">
        <v>243</v>
      </c>
      <c r="H10" s="362"/>
      <c r="I10" s="362"/>
      <c r="J10" s="362"/>
      <c r="K10" s="362"/>
      <c r="L10" s="362"/>
      <c r="M10" s="362"/>
      <c r="N10" s="362"/>
      <c r="O10" s="363"/>
      <c r="P10" s="361" t="s">
        <v>244</v>
      </c>
      <c r="Q10" s="362"/>
      <c r="R10" s="362"/>
      <c r="S10" s="362"/>
      <c r="T10" s="362"/>
      <c r="U10" s="363"/>
      <c r="V10" s="361" t="s">
        <v>3</v>
      </c>
      <c r="W10" s="362"/>
      <c r="X10" s="363"/>
    </row>
    <row r="11" spans="2:27" ht="66.75" customHeight="1">
      <c r="B11" s="371" t="s">
        <v>245</v>
      </c>
      <c r="C11" s="371"/>
      <c r="D11" s="371"/>
      <c r="E11" s="371"/>
      <c r="F11" s="371"/>
      <c r="G11" s="372" t="s">
        <v>246</v>
      </c>
      <c r="H11" s="373"/>
      <c r="I11" s="373"/>
      <c r="J11" s="373"/>
      <c r="K11" s="373"/>
      <c r="L11" s="373"/>
      <c r="M11" s="373"/>
      <c r="N11" s="373"/>
      <c r="O11" s="374"/>
      <c r="P11" s="375" t="s">
        <v>247</v>
      </c>
      <c r="Q11" s="376"/>
      <c r="R11" s="376"/>
      <c r="S11" s="376"/>
      <c r="T11" s="376"/>
      <c r="U11" s="377"/>
      <c r="V11" s="378" t="s">
        <v>248</v>
      </c>
      <c r="W11" s="379"/>
      <c r="X11" s="380"/>
    </row>
    <row r="12" spans="2:27" ht="49.9" customHeight="1">
      <c r="B12" s="367" t="s">
        <v>249</v>
      </c>
      <c r="C12" s="367"/>
      <c r="D12" s="367"/>
      <c r="E12" s="367"/>
      <c r="F12" s="367" t="s">
        <v>250</v>
      </c>
      <c r="G12" s="367"/>
      <c r="H12" s="367"/>
      <c r="I12" s="367"/>
      <c r="J12" s="367"/>
      <c r="K12" s="367"/>
      <c r="L12" s="367"/>
      <c r="M12" s="367"/>
      <c r="N12" s="381" t="s">
        <v>251</v>
      </c>
      <c r="O12" s="381"/>
      <c r="P12" s="381"/>
      <c r="Q12" s="381"/>
      <c r="R12" s="381"/>
      <c r="S12" s="367" t="s">
        <v>252</v>
      </c>
      <c r="T12" s="367"/>
      <c r="U12" s="367"/>
      <c r="V12" s="367"/>
      <c r="W12" s="367"/>
      <c r="X12" s="367"/>
    </row>
    <row r="13" spans="2:27" ht="81.599999999999994" customHeight="1">
      <c r="B13" s="371" t="s">
        <v>253</v>
      </c>
      <c r="C13" s="371"/>
      <c r="D13" s="371"/>
      <c r="E13" s="371"/>
      <c r="F13" s="371" t="s">
        <v>62</v>
      </c>
      <c r="G13" s="371"/>
      <c r="H13" s="371"/>
      <c r="I13" s="371"/>
      <c r="J13" s="371"/>
      <c r="K13" s="371"/>
      <c r="L13" s="371"/>
      <c r="M13" s="371"/>
      <c r="N13" s="387" t="s">
        <v>254</v>
      </c>
      <c r="O13" s="387"/>
      <c r="P13" s="387"/>
      <c r="Q13" s="387"/>
      <c r="R13" s="387"/>
      <c r="S13" s="387" t="s">
        <v>254</v>
      </c>
      <c r="T13" s="387"/>
      <c r="U13" s="387"/>
      <c r="V13" s="387"/>
      <c r="W13" s="387"/>
      <c r="X13" s="387"/>
    </row>
    <row r="14" spans="2:27" ht="12" customHeight="1">
      <c r="B14" s="388" t="s">
        <v>255</v>
      </c>
      <c r="C14" s="389"/>
      <c r="D14" s="389"/>
      <c r="E14" s="389"/>
      <c r="F14" s="390"/>
      <c r="G14" s="394" t="s">
        <v>256</v>
      </c>
      <c r="H14" s="395"/>
      <c r="I14" s="395"/>
      <c r="J14" s="396"/>
      <c r="K14" s="388" t="s">
        <v>257</v>
      </c>
      <c r="L14" s="389"/>
      <c r="M14" s="389"/>
      <c r="N14" s="390"/>
      <c r="O14" s="361" t="s">
        <v>258</v>
      </c>
      <c r="P14" s="362"/>
      <c r="Q14" s="362"/>
      <c r="R14" s="362"/>
      <c r="S14" s="362"/>
      <c r="T14" s="362"/>
      <c r="U14" s="362"/>
      <c r="V14" s="362"/>
      <c r="W14" s="362"/>
      <c r="X14" s="363"/>
      <c r="Y14" s="61"/>
      <c r="Z14" s="61"/>
      <c r="AA14" s="61"/>
    </row>
    <row r="15" spans="2:27" ht="64.900000000000006" customHeight="1">
      <c r="B15" s="391"/>
      <c r="C15" s="392"/>
      <c r="D15" s="392"/>
      <c r="E15" s="392"/>
      <c r="F15" s="393"/>
      <c r="G15" s="397"/>
      <c r="H15" s="398"/>
      <c r="I15" s="398"/>
      <c r="J15" s="399"/>
      <c r="K15" s="391"/>
      <c r="L15" s="392"/>
      <c r="M15" s="392"/>
      <c r="N15" s="393"/>
      <c r="O15" s="361" t="s">
        <v>259</v>
      </c>
      <c r="P15" s="362"/>
      <c r="Q15" s="362"/>
      <c r="R15" s="363"/>
      <c r="S15" s="382" t="s">
        <v>260</v>
      </c>
      <c r="T15" s="383"/>
      <c r="U15" s="384"/>
      <c r="V15" s="382" t="s">
        <v>261</v>
      </c>
      <c r="W15" s="383"/>
      <c r="X15" s="384"/>
      <c r="Y15" s="61"/>
      <c r="Z15" s="61"/>
      <c r="AA15" s="61"/>
    </row>
    <row r="16" spans="2:27" ht="25.9" customHeight="1">
      <c r="B16" s="371" t="s">
        <v>262</v>
      </c>
      <c r="C16" s="371"/>
      <c r="D16" s="371"/>
      <c r="E16" s="371"/>
      <c r="F16" s="371"/>
      <c r="G16" s="385" t="s">
        <v>263</v>
      </c>
      <c r="H16" s="385"/>
      <c r="I16" s="385"/>
      <c r="J16" s="385"/>
      <c r="K16" s="385">
        <v>1</v>
      </c>
      <c r="L16" s="385"/>
      <c r="M16" s="385"/>
      <c r="N16" s="385"/>
      <c r="O16" s="62" t="s">
        <v>264</v>
      </c>
      <c r="P16" s="62" t="s">
        <v>265</v>
      </c>
      <c r="Q16" s="62" t="s">
        <v>266</v>
      </c>
      <c r="R16" s="62" t="s">
        <v>267</v>
      </c>
      <c r="S16" s="371" t="s">
        <v>268</v>
      </c>
      <c r="T16" s="371"/>
      <c r="U16" s="371"/>
      <c r="V16" s="386" t="s">
        <v>265</v>
      </c>
      <c r="W16" s="386"/>
      <c r="X16" s="386"/>
    </row>
    <row r="17" spans="2:27" ht="88.9" customHeight="1">
      <c r="B17" s="371"/>
      <c r="C17" s="371"/>
      <c r="D17" s="371"/>
      <c r="E17" s="371"/>
      <c r="F17" s="371"/>
      <c r="G17" s="385"/>
      <c r="H17" s="385"/>
      <c r="I17" s="385"/>
      <c r="J17" s="385"/>
      <c r="K17" s="385"/>
      <c r="L17" s="385"/>
      <c r="M17" s="385"/>
      <c r="N17" s="385"/>
      <c r="O17" s="124">
        <v>1</v>
      </c>
      <c r="P17" s="124">
        <v>1</v>
      </c>
      <c r="Q17" s="124">
        <v>1</v>
      </c>
      <c r="R17" s="124">
        <v>1</v>
      </c>
      <c r="S17" s="371"/>
      <c r="T17" s="371"/>
      <c r="U17" s="371"/>
      <c r="V17" s="386"/>
      <c r="W17" s="386"/>
      <c r="X17" s="386"/>
    </row>
    <row r="18" spans="2:27" ht="18" customHeight="1">
      <c r="B18" s="364" t="s">
        <v>269</v>
      </c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  <c r="X18" s="366"/>
      <c r="Z18" s="59" t="s">
        <v>216</v>
      </c>
    </row>
    <row r="19" spans="2:27" ht="34.9" customHeight="1">
      <c r="B19" s="400" t="s">
        <v>270</v>
      </c>
      <c r="C19" s="394" t="s">
        <v>271</v>
      </c>
      <c r="D19" s="396"/>
      <c r="E19" s="394" t="s">
        <v>272</v>
      </c>
      <c r="F19" s="396"/>
      <c r="G19" s="402" t="s">
        <v>273</v>
      </c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4"/>
      <c r="S19" s="394" t="s">
        <v>274</v>
      </c>
      <c r="T19" s="395"/>
      <c r="U19" s="395"/>
      <c r="V19" s="395"/>
      <c r="W19" s="395"/>
      <c r="X19" s="396"/>
    </row>
    <row r="20" spans="2:27" ht="28.5" customHeight="1">
      <c r="B20" s="401"/>
      <c r="C20" s="397"/>
      <c r="D20" s="399"/>
      <c r="E20" s="397"/>
      <c r="F20" s="399"/>
      <c r="G20" s="361" t="s">
        <v>275</v>
      </c>
      <c r="H20" s="362"/>
      <c r="I20" s="363"/>
      <c r="J20" s="361" t="s">
        <v>276</v>
      </c>
      <c r="K20" s="362"/>
      <c r="L20" s="363"/>
      <c r="M20" s="382" t="s">
        <v>277</v>
      </c>
      <c r="N20" s="383"/>
      <c r="O20" s="384"/>
      <c r="P20" s="382" t="s">
        <v>278</v>
      </c>
      <c r="Q20" s="383"/>
      <c r="R20" s="384"/>
      <c r="S20" s="397"/>
      <c r="T20" s="398"/>
      <c r="U20" s="398"/>
      <c r="V20" s="398"/>
      <c r="W20" s="398"/>
      <c r="X20" s="399"/>
    </row>
    <row r="21" spans="2:27" ht="43.9" customHeight="1">
      <c r="B21" s="121" t="s">
        <v>279</v>
      </c>
      <c r="C21" s="372" t="s">
        <v>280</v>
      </c>
      <c r="D21" s="374"/>
      <c r="E21" s="405">
        <v>1</v>
      </c>
      <c r="F21" s="406"/>
      <c r="G21" s="405">
        <v>1</v>
      </c>
      <c r="H21" s="373"/>
      <c r="I21" s="374"/>
      <c r="J21" s="405" t="s">
        <v>281</v>
      </c>
      <c r="K21" s="373"/>
      <c r="L21" s="374"/>
      <c r="M21" s="405" t="s">
        <v>282</v>
      </c>
      <c r="N21" s="373"/>
      <c r="O21" s="374"/>
      <c r="P21" s="372" t="s">
        <v>283</v>
      </c>
      <c r="Q21" s="373"/>
      <c r="R21" s="374"/>
      <c r="S21" s="372" t="s">
        <v>284</v>
      </c>
      <c r="T21" s="373"/>
      <c r="U21" s="373"/>
      <c r="V21" s="373"/>
      <c r="W21" s="373"/>
      <c r="X21" s="374"/>
    </row>
    <row r="22" spans="2:27" ht="25.15" customHeight="1">
      <c r="B22" s="367" t="s">
        <v>285</v>
      </c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67" t="s">
        <v>286</v>
      </c>
      <c r="O22" s="367"/>
      <c r="P22" s="367"/>
      <c r="Q22" s="367"/>
      <c r="R22" s="367"/>
      <c r="S22" s="367"/>
      <c r="T22" s="367"/>
      <c r="U22" s="367"/>
      <c r="V22" s="367"/>
      <c r="W22" s="367"/>
      <c r="X22" s="367"/>
    </row>
    <row r="23" spans="2:27" ht="45.4" customHeight="1">
      <c r="B23" s="371" t="s">
        <v>287</v>
      </c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 t="s">
        <v>288</v>
      </c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120"/>
      <c r="AA23" s="63"/>
    </row>
    <row r="24" spans="2:27" ht="19.149999999999999" customHeight="1">
      <c r="B24" s="364" t="s">
        <v>289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6"/>
    </row>
    <row r="25" spans="2:27" ht="19.149999999999999" customHeight="1">
      <c r="B25" s="410" t="s">
        <v>290</v>
      </c>
      <c r="C25" s="411"/>
      <c r="D25" s="129" t="s">
        <v>291</v>
      </c>
      <c r="E25" s="382" t="s">
        <v>292</v>
      </c>
      <c r="F25" s="384"/>
      <c r="G25" s="361" t="s">
        <v>293</v>
      </c>
      <c r="H25" s="363"/>
      <c r="I25" s="361" t="s">
        <v>294</v>
      </c>
      <c r="J25" s="363"/>
      <c r="K25" s="361" t="s">
        <v>295</v>
      </c>
      <c r="L25" s="363"/>
      <c r="M25" s="123" t="s">
        <v>296</v>
      </c>
      <c r="N25" s="382" t="s">
        <v>297</v>
      </c>
      <c r="O25" s="384"/>
      <c r="P25" s="361" t="s">
        <v>298</v>
      </c>
      <c r="Q25" s="363"/>
      <c r="R25" s="361" t="s">
        <v>299</v>
      </c>
      <c r="S25" s="363"/>
      <c r="T25" s="382" t="s">
        <v>300</v>
      </c>
      <c r="U25" s="384"/>
      <c r="V25" s="382" t="s">
        <v>301</v>
      </c>
      <c r="W25" s="384"/>
      <c r="X25" s="129" t="s">
        <v>302</v>
      </c>
    </row>
    <row r="26" spans="2:27" ht="19.149999999999999" customHeight="1">
      <c r="B26" s="407" t="s">
        <v>303</v>
      </c>
      <c r="C26" s="407"/>
      <c r="D26" s="64">
        <v>39</v>
      </c>
      <c r="E26" s="408">
        <v>38</v>
      </c>
      <c r="F26" s="409"/>
      <c r="G26" s="375">
        <v>34</v>
      </c>
      <c r="H26" s="377"/>
      <c r="I26" s="375">
        <v>0</v>
      </c>
      <c r="J26" s="377"/>
      <c r="K26" s="375">
        <v>0</v>
      </c>
      <c r="L26" s="377"/>
      <c r="M26" s="65">
        <v>0</v>
      </c>
      <c r="N26" s="375">
        <v>0</v>
      </c>
      <c r="O26" s="377"/>
      <c r="P26" s="375">
        <v>0</v>
      </c>
      <c r="Q26" s="377"/>
      <c r="R26" s="375">
        <v>0</v>
      </c>
      <c r="S26" s="377"/>
      <c r="T26" s="375">
        <v>0</v>
      </c>
      <c r="U26" s="377"/>
      <c r="V26" s="375">
        <v>0</v>
      </c>
      <c r="W26" s="377"/>
      <c r="X26" s="65">
        <v>0</v>
      </c>
      <c r="Z26" s="66"/>
      <c r="AA26" s="66"/>
    </row>
    <row r="27" spans="2:27" ht="19.149999999999999" customHeight="1">
      <c r="B27" s="407" t="s">
        <v>304</v>
      </c>
      <c r="C27" s="407"/>
      <c r="D27" s="64">
        <v>40</v>
      </c>
      <c r="E27" s="408">
        <v>38</v>
      </c>
      <c r="F27" s="409"/>
      <c r="G27" s="375">
        <v>34</v>
      </c>
      <c r="H27" s="377"/>
      <c r="I27" s="375">
        <v>0</v>
      </c>
      <c r="J27" s="377"/>
      <c r="K27" s="375">
        <v>0</v>
      </c>
      <c r="L27" s="377"/>
      <c r="M27" s="65">
        <v>0</v>
      </c>
      <c r="N27" s="375">
        <v>0</v>
      </c>
      <c r="O27" s="377"/>
      <c r="P27" s="375">
        <v>0</v>
      </c>
      <c r="Q27" s="377"/>
      <c r="R27" s="375">
        <v>0</v>
      </c>
      <c r="S27" s="377"/>
      <c r="T27" s="375">
        <v>0</v>
      </c>
      <c r="U27" s="377"/>
      <c r="V27" s="375">
        <v>0</v>
      </c>
      <c r="W27" s="377"/>
      <c r="X27" s="65">
        <v>0</v>
      </c>
      <c r="Y27" s="63"/>
    </row>
    <row r="28" spans="2:27" ht="19.899999999999999" customHeight="1">
      <c r="B28" s="412" t="s">
        <v>305</v>
      </c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2"/>
      <c r="S28" s="412"/>
      <c r="T28" s="412"/>
      <c r="U28" s="412"/>
      <c r="V28" s="412"/>
      <c r="W28" s="412"/>
      <c r="X28" s="412"/>
    </row>
    <row r="29" spans="2:27" ht="19.899999999999999" customHeight="1"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9"/>
    </row>
    <row r="30" spans="2:27" ht="25.5">
      <c r="B30" s="123" t="s">
        <v>306</v>
      </c>
      <c r="C30" s="129" t="s">
        <v>307</v>
      </c>
      <c r="D30" s="129" t="s">
        <v>308</v>
      </c>
      <c r="E30" s="70" t="s">
        <v>309</v>
      </c>
      <c r="H30" s="440"/>
      <c r="I30" s="440"/>
      <c r="J30" s="440"/>
      <c r="K30" s="440"/>
      <c r="L30" s="440"/>
      <c r="M30" s="440"/>
      <c r="N30" s="440"/>
      <c r="O30" s="440"/>
      <c r="P30" s="440"/>
      <c r="Q30" s="440"/>
      <c r="R30" s="440"/>
      <c r="S30" s="441"/>
      <c r="T30" s="441"/>
      <c r="U30" s="441"/>
      <c r="V30" s="441"/>
      <c r="W30" s="441"/>
      <c r="X30" s="442"/>
    </row>
    <row r="31" spans="2:27" ht="17.649999999999999" customHeight="1">
      <c r="B31" s="65" t="s">
        <v>310</v>
      </c>
      <c r="C31" s="71">
        <f>IF(ISERROR($D$26/$D$27),0,$D$26/$D$27)</f>
        <v>0.97499999999999998</v>
      </c>
      <c r="D31" s="72">
        <f>$E$21</f>
        <v>1</v>
      </c>
      <c r="E31" s="417">
        <f>AVERAGE(C31:C42)*0.25</f>
        <v>6.1979166666666669E-2</v>
      </c>
      <c r="H31" s="443"/>
      <c r="I31" s="443"/>
      <c r="J31" s="440"/>
      <c r="K31" s="440"/>
      <c r="L31" s="68"/>
      <c r="M31" s="73"/>
      <c r="N31" s="443"/>
      <c r="O31" s="443"/>
      <c r="P31" s="443"/>
      <c r="Q31" s="443"/>
      <c r="R31" s="443"/>
      <c r="S31" s="444"/>
      <c r="T31" s="444"/>
      <c r="U31" s="444"/>
      <c r="V31" s="444"/>
      <c r="W31" s="444"/>
      <c r="X31" s="445"/>
    </row>
    <row r="32" spans="2:27" ht="17.649999999999999" customHeight="1">
      <c r="B32" s="65" t="s">
        <v>311</v>
      </c>
      <c r="C32" s="71">
        <f>IF(ISERROR($E$26/$E$27),0,$E$26/$E$27)</f>
        <v>1</v>
      </c>
      <c r="D32" s="72">
        <f t="shared" ref="D32:D42" si="0">$E$21</f>
        <v>1</v>
      </c>
      <c r="E32" s="418"/>
      <c r="H32" s="440"/>
      <c r="I32" s="440"/>
      <c r="J32" s="440"/>
      <c r="K32" s="440"/>
      <c r="L32" s="74"/>
      <c r="M32" s="68"/>
      <c r="N32" s="440"/>
      <c r="O32" s="440"/>
      <c r="P32" s="440"/>
      <c r="Q32" s="440"/>
      <c r="R32" s="440"/>
      <c r="S32" s="444"/>
      <c r="T32" s="444"/>
      <c r="U32" s="444"/>
      <c r="V32" s="444"/>
      <c r="W32" s="444"/>
      <c r="X32" s="445"/>
    </row>
    <row r="33" spans="2:27" ht="17.649999999999999" customHeight="1">
      <c r="B33" s="65" t="s">
        <v>312</v>
      </c>
      <c r="C33" s="71">
        <f>IF(ISERROR($G$26/$G$27),0,$G$26/$G$27)</f>
        <v>1</v>
      </c>
      <c r="D33" s="72">
        <f t="shared" si="0"/>
        <v>1</v>
      </c>
      <c r="E33" s="418"/>
      <c r="H33" s="440"/>
      <c r="I33" s="440"/>
      <c r="J33" s="440"/>
      <c r="K33" s="440"/>
      <c r="L33" s="74"/>
      <c r="M33" s="68"/>
      <c r="N33" s="440"/>
      <c r="O33" s="440"/>
      <c r="P33" s="440"/>
      <c r="Q33" s="440"/>
      <c r="R33" s="440"/>
      <c r="S33" s="444"/>
      <c r="T33" s="444"/>
      <c r="U33" s="444"/>
      <c r="V33" s="444"/>
      <c r="W33" s="444"/>
      <c r="X33" s="445"/>
    </row>
    <row r="34" spans="2:27" ht="17.649999999999999" customHeight="1">
      <c r="B34" s="65" t="s">
        <v>313</v>
      </c>
      <c r="C34" s="71">
        <f>IF(ISERROR($I$26/$I$27),0,$I$26/$I$27)</f>
        <v>0</v>
      </c>
      <c r="D34" s="72">
        <f t="shared" si="0"/>
        <v>1</v>
      </c>
      <c r="E34" s="418"/>
      <c r="H34" s="440"/>
      <c r="I34" s="440"/>
      <c r="J34" s="440"/>
      <c r="K34" s="440"/>
      <c r="L34" s="74"/>
      <c r="M34" s="68"/>
      <c r="N34" s="440"/>
      <c r="O34" s="440"/>
      <c r="P34" s="440"/>
      <c r="Q34" s="440"/>
      <c r="R34" s="440"/>
      <c r="S34" s="444"/>
      <c r="T34" s="444"/>
      <c r="U34" s="444"/>
      <c r="V34" s="444"/>
      <c r="W34" s="444"/>
      <c r="X34" s="445"/>
    </row>
    <row r="35" spans="2:27" ht="17.649999999999999" customHeight="1">
      <c r="B35" s="65" t="s">
        <v>314</v>
      </c>
      <c r="C35" s="71">
        <f>IF(ISERROR($K$26/$K$27),0,$K$26/$K$27)</f>
        <v>0</v>
      </c>
      <c r="D35" s="72">
        <f t="shared" si="0"/>
        <v>1</v>
      </c>
      <c r="E35" s="418"/>
      <c r="H35" s="440"/>
      <c r="I35" s="440"/>
      <c r="J35" s="440"/>
      <c r="K35" s="440"/>
      <c r="L35" s="74"/>
      <c r="M35" s="68"/>
      <c r="N35" s="440"/>
      <c r="O35" s="440"/>
      <c r="P35" s="440"/>
      <c r="Q35" s="440"/>
      <c r="R35" s="440"/>
      <c r="S35" s="444"/>
      <c r="T35" s="444"/>
      <c r="U35" s="444"/>
      <c r="V35" s="444"/>
      <c r="W35" s="444"/>
      <c r="X35" s="445"/>
    </row>
    <row r="36" spans="2:27" ht="17.649999999999999" customHeight="1">
      <c r="B36" s="65" t="s">
        <v>315</v>
      </c>
      <c r="C36" s="71">
        <f>IF(ISERROR($M$26/$M$27),0,$M$26/$M$27)</f>
        <v>0</v>
      </c>
      <c r="D36" s="72">
        <f t="shared" si="0"/>
        <v>1</v>
      </c>
      <c r="E36" s="418"/>
      <c r="H36" s="440"/>
      <c r="I36" s="440"/>
      <c r="J36" s="440"/>
      <c r="K36" s="440"/>
      <c r="L36" s="74"/>
      <c r="M36" s="68"/>
      <c r="N36" s="440"/>
      <c r="O36" s="440"/>
      <c r="P36" s="440"/>
      <c r="Q36" s="440"/>
      <c r="R36" s="440"/>
      <c r="S36" s="444"/>
      <c r="T36" s="444"/>
      <c r="U36" s="444"/>
      <c r="V36" s="444"/>
      <c r="W36" s="444"/>
      <c r="X36" s="445"/>
    </row>
    <row r="37" spans="2:27" ht="17.649999999999999" customHeight="1">
      <c r="B37" s="65" t="s">
        <v>316</v>
      </c>
      <c r="C37" s="71">
        <f>IF(ISERROR($N$26/$N$27),0,$N$26/$N$27)</f>
        <v>0</v>
      </c>
      <c r="D37" s="72">
        <f t="shared" si="0"/>
        <v>1</v>
      </c>
      <c r="E37" s="418"/>
      <c r="H37" s="440"/>
      <c r="I37" s="440"/>
      <c r="J37" s="440"/>
      <c r="K37" s="440"/>
      <c r="L37" s="74"/>
      <c r="M37" s="68"/>
      <c r="N37" s="440"/>
      <c r="O37" s="440"/>
      <c r="P37" s="440"/>
      <c r="Q37" s="440"/>
      <c r="R37" s="440"/>
      <c r="S37" s="444"/>
      <c r="T37" s="444"/>
      <c r="U37" s="444"/>
      <c r="V37" s="444"/>
      <c r="W37" s="444"/>
      <c r="X37" s="445"/>
    </row>
    <row r="38" spans="2:27" ht="17.649999999999999" customHeight="1">
      <c r="B38" s="65" t="s">
        <v>317</v>
      </c>
      <c r="C38" s="71">
        <f>IF(ISERROR($P$26/$P$27),0,$P$26/$P$27)</f>
        <v>0</v>
      </c>
      <c r="D38" s="72">
        <f t="shared" si="0"/>
        <v>1</v>
      </c>
      <c r="E38" s="418"/>
      <c r="H38" s="440"/>
      <c r="I38" s="440"/>
      <c r="J38" s="440"/>
      <c r="K38" s="440"/>
      <c r="L38" s="74"/>
      <c r="M38" s="68"/>
      <c r="N38" s="440"/>
      <c r="O38" s="440"/>
      <c r="P38" s="440"/>
      <c r="Q38" s="440"/>
      <c r="R38" s="440"/>
      <c r="S38" s="444"/>
      <c r="T38" s="444"/>
      <c r="U38" s="444"/>
      <c r="V38" s="444"/>
      <c r="W38" s="444"/>
      <c r="X38" s="445"/>
    </row>
    <row r="39" spans="2:27" ht="17.649999999999999" customHeight="1">
      <c r="B39" s="65" t="s">
        <v>318</v>
      </c>
      <c r="C39" s="71">
        <f>IF(ISERROR($R$26/$R$27),0,$R$26/$R$27)</f>
        <v>0</v>
      </c>
      <c r="D39" s="72">
        <f t="shared" si="0"/>
        <v>1</v>
      </c>
      <c r="E39" s="418"/>
      <c r="H39" s="440"/>
      <c r="I39" s="440"/>
      <c r="J39" s="440"/>
      <c r="K39" s="440"/>
      <c r="L39" s="74"/>
      <c r="M39" s="68"/>
      <c r="N39" s="440"/>
      <c r="O39" s="440"/>
      <c r="P39" s="440"/>
      <c r="Q39" s="440"/>
      <c r="R39" s="440"/>
      <c r="S39" s="444"/>
      <c r="T39" s="444"/>
      <c r="U39" s="444"/>
      <c r="V39" s="444"/>
      <c r="W39" s="444"/>
      <c r="X39" s="445"/>
    </row>
    <row r="40" spans="2:27" ht="17.649999999999999" customHeight="1">
      <c r="B40" s="65" t="s">
        <v>319</v>
      </c>
      <c r="C40" s="71">
        <f>IF(ISERROR($T$26/$T$27),0,$T$26/$T$27)</f>
        <v>0</v>
      </c>
      <c r="D40" s="72">
        <f t="shared" si="0"/>
        <v>1</v>
      </c>
      <c r="E40" s="418"/>
      <c r="H40" s="440"/>
      <c r="I40" s="440"/>
      <c r="J40" s="440"/>
      <c r="K40" s="440"/>
      <c r="L40" s="74"/>
      <c r="M40" s="68"/>
      <c r="N40" s="440"/>
      <c r="O40" s="440"/>
      <c r="P40" s="440"/>
      <c r="Q40" s="440"/>
      <c r="R40" s="440"/>
      <c r="S40" s="444"/>
      <c r="T40" s="444"/>
      <c r="U40" s="444"/>
      <c r="V40" s="444"/>
      <c r="W40" s="444"/>
      <c r="X40" s="445"/>
    </row>
    <row r="41" spans="2:27" ht="17.649999999999999" customHeight="1">
      <c r="B41" s="65" t="s">
        <v>320</v>
      </c>
      <c r="C41" s="71">
        <f>IF(ISERROR($V$26/$V$27),0,$V$26/$V$27)</f>
        <v>0</v>
      </c>
      <c r="D41" s="72">
        <f t="shared" si="0"/>
        <v>1</v>
      </c>
      <c r="E41" s="418"/>
      <c r="H41" s="440"/>
      <c r="I41" s="440"/>
      <c r="J41" s="440"/>
      <c r="K41" s="440"/>
      <c r="L41" s="74"/>
      <c r="M41" s="68"/>
      <c r="N41" s="440"/>
      <c r="O41" s="440"/>
      <c r="P41" s="440"/>
      <c r="Q41" s="440"/>
      <c r="R41" s="440"/>
      <c r="S41" s="444"/>
      <c r="T41" s="444"/>
      <c r="U41" s="444"/>
      <c r="V41" s="444"/>
      <c r="W41" s="444"/>
      <c r="X41" s="445"/>
    </row>
    <row r="42" spans="2:27" ht="17.25" customHeight="1">
      <c r="B42" s="65" t="s">
        <v>321</v>
      </c>
      <c r="C42" s="71">
        <f>IF(ISERROR($X$26/$X$27),0,$X$26/$X$27)</f>
        <v>0</v>
      </c>
      <c r="D42" s="72">
        <f t="shared" si="0"/>
        <v>1</v>
      </c>
      <c r="E42" s="419"/>
      <c r="H42" s="440"/>
      <c r="I42" s="440"/>
      <c r="J42" s="440"/>
      <c r="K42" s="440"/>
      <c r="L42" s="74"/>
      <c r="M42" s="68"/>
      <c r="N42" s="440"/>
      <c r="O42" s="440"/>
      <c r="P42" s="440"/>
      <c r="Q42" s="440"/>
      <c r="R42" s="440"/>
      <c r="S42" s="441"/>
      <c r="T42" s="441"/>
      <c r="U42" s="441"/>
      <c r="V42" s="441"/>
      <c r="W42" s="441"/>
      <c r="X42" s="442"/>
    </row>
    <row r="43" spans="2:27" ht="30" customHeight="1">
      <c r="B43" s="408" t="s">
        <v>322</v>
      </c>
      <c r="C43" s="420"/>
      <c r="D43" s="420"/>
      <c r="E43" s="409"/>
      <c r="L43" s="74"/>
      <c r="M43" s="68"/>
      <c r="X43" s="78"/>
    </row>
    <row r="44" spans="2:27" ht="17.25" customHeight="1">
      <c r="B44" s="75"/>
      <c r="C44" s="76"/>
      <c r="D44" s="77"/>
      <c r="E44" s="77"/>
      <c r="L44" s="74"/>
      <c r="M44" s="68"/>
      <c r="X44" s="78"/>
    </row>
    <row r="45" spans="2:27" ht="17.25" customHeight="1">
      <c r="B45" s="75"/>
      <c r="C45" s="76"/>
      <c r="D45" s="77"/>
      <c r="E45" s="77"/>
      <c r="L45" s="74"/>
      <c r="M45" s="68"/>
      <c r="X45" s="78"/>
    </row>
    <row r="46" spans="2:27" ht="15.75" customHeight="1">
      <c r="B46" s="413" t="s">
        <v>323</v>
      </c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Z46" s="79"/>
    </row>
    <row r="47" spans="2:27" ht="37.5" customHeight="1">
      <c r="B47" s="414" t="s">
        <v>324</v>
      </c>
      <c r="C47" s="415"/>
      <c r="D47" s="415"/>
      <c r="E47" s="415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  <c r="X47" s="416"/>
      <c r="Y47" s="68"/>
      <c r="Z47" s="68"/>
      <c r="AA47" s="68"/>
    </row>
    <row r="48" spans="2:27" ht="18" customHeight="1">
      <c r="B48" s="422" t="s">
        <v>325</v>
      </c>
      <c r="C48" s="422"/>
      <c r="D48" s="422"/>
      <c r="E48" s="422"/>
      <c r="F48" s="422"/>
      <c r="G48" s="422"/>
      <c r="H48" s="422"/>
      <c r="I48" s="422"/>
      <c r="J48" s="422"/>
      <c r="K48" s="422"/>
      <c r="L48" s="422"/>
      <c r="M48" s="422"/>
      <c r="N48" s="422"/>
      <c r="O48" s="422"/>
      <c r="P48" s="422"/>
      <c r="Q48" s="422"/>
      <c r="R48" s="422"/>
      <c r="S48" s="422"/>
      <c r="T48" s="422"/>
      <c r="U48" s="422"/>
      <c r="V48" s="422"/>
      <c r="W48" s="422"/>
      <c r="X48" s="422"/>
      <c r="Y48" s="80"/>
      <c r="Z48" s="76"/>
      <c r="AA48" s="74"/>
    </row>
    <row r="49" spans="2:27" ht="32.25" customHeight="1">
      <c r="B49" s="423" t="s">
        <v>326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424"/>
      <c r="P49" s="424"/>
      <c r="Q49" s="424"/>
      <c r="R49" s="424"/>
      <c r="S49" s="424"/>
      <c r="T49" s="424"/>
      <c r="U49" s="424"/>
      <c r="V49" s="424"/>
      <c r="W49" s="424"/>
      <c r="X49" s="425"/>
      <c r="Y49" s="80"/>
      <c r="Z49" s="76"/>
      <c r="AA49" s="74"/>
    </row>
    <row r="50" spans="2:27" ht="16.149999999999999" customHeight="1">
      <c r="B50" s="422" t="s">
        <v>327</v>
      </c>
      <c r="C50" s="422"/>
      <c r="D50" s="422"/>
      <c r="E50" s="422"/>
      <c r="F50" s="422"/>
      <c r="G50" s="422"/>
      <c r="H50" s="422"/>
      <c r="I50" s="422"/>
      <c r="J50" s="422"/>
      <c r="K50" s="422"/>
      <c r="L50" s="422"/>
      <c r="M50" s="422"/>
      <c r="N50" s="422"/>
      <c r="O50" s="422"/>
      <c r="P50" s="422"/>
      <c r="Q50" s="422"/>
      <c r="R50" s="422"/>
      <c r="S50" s="422"/>
      <c r="T50" s="422"/>
      <c r="U50" s="422"/>
      <c r="V50" s="422"/>
      <c r="W50" s="422"/>
      <c r="X50" s="422"/>
      <c r="Y50" s="80"/>
      <c r="Z50" s="76"/>
      <c r="AA50" s="74"/>
    </row>
    <row r="51" spans="2:27" ht="15.6" customHeight="1">
      <c r="B51" s="81" t="s">
        <v>3</v>
      </c>
      <c r="C51" s="426" t="s">
        <v>328</v>
      </c>
      <c r="D51" s="427"/>
      <c r="E51" s="428" t="s">
        <v>329</v>
      </c>
      <c r="F51" s="426"/>
      <c r="G51" s="426"/>
      <c r="H51" s="426"/>
      <c r="I51" s="426"/>
      <c r="J51" s="426"/>
      <c r="K51" s="427"/>
      <c r="L51" s="428" t="s">
        <v>330</v>
      </c>
      <c r="M51" s="426"/>
      <c r="N51" s="426"/>
      <c r="O51" s="426"/>
      <c r="P51" s="426"/>
      <c r="Q51" s="426"/>
      <c r="R51" s="426"/>
      <c r="S51" s="427"/>
      <c r="T51" s="428" t="s">
        <v>331</v>
      </c>
      <c r="U51" s="426"/>
      <c r="V51" s="426"/>
      <c r="W51" s="426"/>
      <c r="X51" s="427"/>
      <c r="Y51" s="80"/>
      <c r="Z51" s="76"/>
      <c r="AA51" s="74"/>
    </row>
    <row r="52" spans="2:27" ht="15" customHeight="1">
      <c r="B52" s="122">
        <v>1</v>
      </c>
      <c r="C52" s="421">
        <v>44302</v>
      </c>
      <c r="D52" s="371"/>
      <c r="E52" s="371" t="s">
        <v>332</v>
      </c>
      <c r="F52" s="371"/>
      <c r="G52" s="371"/>
      <c r="H52" s="371"/>
      <c r="I52" s="371"/>
      <c r="J52" s="371"/>
      <c r="K52" s="371"/>
      <c r="L52" s="371" t="s">
        <v>333</v>
      </c>
      <c r="M52" s="371"/>
      <c r="N52" s="371"/>
      <c r="O52" s="371"/>
      <c r="P52" s="371"/>
      <c r="Q52" s="371"/>
      <c r="R52" s="371"/>
      <c r="S52" s="371"/>
      <c r="T52" s="421">
        <v>44302</v>
      </c>
      <c r="U52" s="371"/>
      <c r="V52" s="371"/>
      <c r="W52" s="371"/>
      <c r="X52" s="371"/>
      <c r="Y52" s="80"/>
      <c r="Z52" s="76"/>
      <c r="AA52" s="74"/>
    </row>
    <row r="53" spans="2:27" ht="31.5" customHeight="1">
      <c r="B53" s="122">
        <v>2</v>
      </c>
      <c r="C53" s="421">
        <v>44715</v>
      </c>
      <c r="D53" s="371"/>
      <c r="E53" s="371" t="s">
        <v>334</v>
      </c>
      <c r="F53" s="371"/>
      <c r="G53" s="371"/>
      <c r="H53" s="371"/>
      <c r="I53" s="371"/>
      <c r="J53" s="371"/>
      <c r="K53" s="371"/>
      <c r="L53" s="371" t="s">
        <v>335</v>
      </c>
      <c r="M53" s="371"/>
      <c r="N53" s="371"/>
      <c r="O53" s="371"/>
      <c r="P53" s="371"/>
      <c r="Q53" s="371"/>
      <c r="R53" s="371"/>
      <c r="S53" s="371"/>
      <c r="T53" s="421">
        <v>44763</v>
      </c>
      <c r="U53" s="371"/>
      <c r="V53" s="371"/>
      <c r="W53" s="371"/>
      <c r="X53" s="371"/>
      <c r="Y53" s="80"/>
      <c r="Z53" s="76"/>
      <c r="AA53" s="74"/>
    </row>
    <row r="54" spans="2:27" ht="15" customHeight="1">
      <c r="B54" s="122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80"/>
      <c r="Z54" s="76"/>
      <c r="AA54" s="74"/>
    </row>
    <row r="55" spans="2:27" ht="15" customHeight="1">
      <c r="B55" s="122"/>
      <c r="C55" s="371"/>
      <c r="D55" s="371"/>
      <c r="E55" s="371"/>
      <c r="F55" s="371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1"/>
      <c r="V55" s="371"/>
      <c r="W55" s="371"/>
      <c r="X55" s="371"/>
      <c r="Y55" s="80"/>
      <c r="Z55" s="76"/>
      <c r="AA55" s="74"/>
    </row>
    <row r="56" spans="2:27" ht="15" customHeight="1">
      <c r="B56" s="122"/>
      <c r="C56" s="371"/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1"/>
      <c r="V56" s="371"/>
      <c r="W56" s="371"/>
      <c r="X56" s="371"/>
      <c r="Y56" s="80"/>
      <c r="Z56" s="76"/>
      <c r="AA56" s="74"/>
    </row>
    <row r="57" spans="2:27" ht="15.6" customHeight="1">
      <c r="B57" s="429" t="s">
        <v>336</v>
      </c>
      <c r="C57" s="430"/>
      <c r="D57" s="430"/>
      <c r="E57" s="430"/>
      <c r="F57" s="430"/>
      <c r="G57" s="430"/>
      <c r="H57" s="430"/>
      <c r="I57" s="430"/>
      <c r="J57" s="430"/>
      <c r="K57" s="430"/>
      <c r="L57" s="430"/>
      <c r="M57" s="430"/>
      <c r="N57" s="430"/>
      <c r="O57" s="430"/>
      <c r="P57" s="430"/>
      <c r="Q57" s="430"/>
      <c r="R57" s="430"/>
      <c r="S57" s="430"/>
      <c r="T57" s="430"/>
      <c r="U57" s="430"/>
      <c r="V57" s="430"/>
      <c r="W57" s="430"/>
      <c r="X57" s="431"/>
      <c r="Y57" s="80"/>
      <c r="Z57" s="76"/>
      <c r="AA57" s="74"/>
    </row>
    <row r="58" spans="2:27" ht="26.65" customHeight="1">
      <c r="B58" s="82" t="s">
        <v>337</v>
      </c>
      <c r="C58" s="372" t="s">
        <v>338</v>
      </c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432" t="s">
        <v>339</v>
      </c>
      <c r="O58" s="433"/>
      <c r="P58" s="372" t="s">
        <v>340</v>
      </c>
      <c r="Q58" s="373"/>
      <c r="R58" s="373"/>
      <c r="S58" s="373"/>
      <c r="T58" s="373"/>
      <c r="U58" s="373"/>
      <c r="V58" s="373"/>
      <c r="W58" s="373"/>
      <c r="X58" s="374"/>
    </row>
    <row r="59" spans="2:27" ht="24.6" customHeight="1">
      <c r="B59" s="82" t="s">
        <v>341</v>
      </c>
      <c r="C59" s="372" t="s">
        <v>342</v>
      </c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432" t="s">
        <v>339</v>
      </c>
      <c r="O59" s="433"/>
      <c r="P59" s="372" t="s">
        <v>343</v>
      </c>
      <c r="Q59" s="373"/>
      <c r="R59" s="373"/>
      <c r="S59" s="373"/>
      <c r="T59" s="373"/>
      <c r="U59" s="373"/>
      <c r="V59" s="373"/>
      <c r="W59" s="373"/>
      <c r="X59" s="374"/>
    </row>
    <row r="60" spans="2:27" ht="27.6" customHeight="1">
      <c r="B60" s="82" t="s">
        <v>344</v>
      </c>
      <c r="C60" s="372" t="s">
        <v>345</v>
      </c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432" t="s">
        <v>339</v>
      </c>
      <c r="O60" s="433"/>
      <c r="P60" s="372" t="s">
        <v>346</v>
      </c>
      <c r="Q60" s="373"/>
      <c r="R60" s="373"/>
      <c r="S60" s="373"/>
      <c r="T60" s="373"/>
      <c r="U60" s="373"/>
      <c r="V60" s="373"/>
      <c r="W60" s="373"/>
      <c r="X60" s="374"/>
    </row>
    <row r="61" spans="2:27" ht="13.5" customHeight="1">
      <c r="B61" s="429" t="s">
        <v>347</v>
      </c>
      <c r="C61" s="430"/>
      <c r="D61" s="430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430"/>
      <c r="S61" s="430"/>
      <c r="T61" s="430"/>
      <c r="U61" s="430"/>
      <c r="V61" s="430"/>
      <c r="W61" s="430"/>
      <c r="X61" s="431"/>
    </row>
    <row r="62" spans="2:27" ht="19.149999999999999" customHeight="1">
      <c r="B62" s="82" t="s">
        <v>348</v>
      </c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432" t="s">
        <v>339</v>
      </c>
      <c r="O62" s="433"/>
      <c r="P62" s="372"/>
      <c r="Q62" s="373"/>
      <c r="R62" s="373"/>
      <c r="S62" s="373"/>
      <c r="T62" s="373"/>
      <c r="U62" s="373"/>
      <c r="V62" s="373"/>
      <c r="W62" s="373"/>
      <c r="X62" s="374"/>
    </row>
    <row r="63" spans="2:27" ht="19.149999999999999" customHeight="1">
      <c r="B63" s="82" t="s">
        <v>349</v>
      </c>
      <c r="C63" s="372"/>
      <c r="D63" s="373"/>
      <c r="E63" s="373"/>
      <c r="F63" s="373"/>
      <c r="G63" s="373"/>
      <c r="H63" s="373"/>
      <c r="I63" s="373"/>
      <c r="J63" s="373"/>
      <c r="K63" s="373"/>
      <c r="L63" s="373"/>
      <c r="M63" s="374"/>
      <c r="N63" s="432" t="s">
        <v>339</v>
      </c>
      <c r="O63" s="433"/>
      <c r="P63" s="372"/>
      <c r="Q63" s="373"/>
      <c r="R63" s="373"/>
      <c r="S63" s="373"/>
      <c r="T63" s="373"/>
      <c r="U63" s="373"/>
      <c r="V63" s="373"/>
      <c r="W63" s="373"/>
      <c r="X63" s="374"/>
    </row>
  </sheetData>
  <sheetProtection selectLockedCells="1" selectUnlockedCells="1"/>
  <mergeCells count="200">
    <mergeCell ref="B61:X61"/>
    <mergeCell ref="C62:M62"/>
    <mergeCell ref="N62:O62"/>
    <mergeCell ref="P62:X62"/>
    <mergeCell ref="C63:M63"/>
    <mergeCell ref="N63:O63"/>
    <mergeCell ref="P63:X63"/>
    <mergeCell ref="C59:M59"/>
    <mergeCell ref="N59:O59"/>
    <mergeCell ref="P59:X59"/>
    <mergeCell ref="C60:M60"/>
    <mergeCell ref="N60:O60"/>
    <mergeCell ref="P60:X60"/>
    <mergeCell ref="C56:D56"/>
    <mergeCell ref="E56:K56"/>
    <mergeCell ref="L56:S56"/>
    <mergeCell ref="T56:X56"/>
    <mergeCell ref="B57:X57"/>
    <mergeCell ref="C58:M58"/>
    <mergeCell ref="N58:O58"/>
    <mergeCell ref="P58:X58"/>
    <mergeCell ref="C54:D54"/>
    <mergeCell ref="E54:K54"/>
    <mergeCell ref="L54:S54"/>
    <mergeCell ref="T54:X54"/>
    <mergeCell ref="C55:D55"/>
    <mergeCell ref="E55:K55"/>
    <mergeCell ref="L55:S55"/>
    <mergeCell ref="T55:X55"/>
    <mergeCell ref="C52:D52"/>
    <mergeCell ref="E52:K52"/>
    <mergeCell ref="L52:S52"/>
    <mergeCell ref="T52:X52"/>
    <mergeCell ref="C53:D53"/>
    <mergeCell ref="E53:K53"/>
    <mergeCell ref="L53:S53"/>
    <mergeCell ref="T53:X53"/>
    <mergeCell ref="B47:X47"/>
    <mergeCell ref="B48:X48"/>
    <mergeCell ref="B49:X49"/>
    <mergeCell ref="B50:X50"/>
    <mergeCell ref="C51:D51"/>
    <mergeCell ref="E51:K51"/>
    <mergeCell ref="L51:S51"/>
    <mergeCell ref="T51:X51"/>
    <mergeCell ref="H42:I42"/>
    <mergeCell ref="J42:K42"/>
    <mergeCell ref="N42:O42"/>
    <mergeCell ref="P42:R42"/>
    <mergeCell ref="B43:E43"/>
    <mergeCell ref="B46:X46"/>
    <mergeCell ref="H40:I40"/>
    <mergeCell ref="J40:K40"/>
    <mergeCell ref="N40:O40"/>
    <mergeCell ref="P40:R40"/>
    <mergeCell ref="H41:I41"/>
    <mergeCell ref="J41:K41"/>
    <mergeCell ref="N41:O41"/>
    <mergeCell ref="P41:R41"/>
    <mergeCell ref="H38:I38"/>
    <mergeCell ref="J38:K38"/>
    <mergeCell ref="N38:O38"/>
    <mergeCell ref="P38:R38"/>
    <mergeCell ref="H39:I39"/>
    <mergeCell ref="J39:K39"/>
    <mergeCell ref="N39:O39"/>
    <mergeCell ref="P39:R39"/>
    <mergeCell ref="H36:I36"/>
    <mergeCell ref="J36:K36"/>
    <mergeCell ref="N36:O36"/>
    <mergeCell ref="P36:R36"/>
    <mergeCell ref="H37:I37"/>
    <mergeCell ref="J37:K37"/>
    <mergeCell ref="N37:O37"/>
    <mergeCell ref="P37:R37"/>
    <mergeCell ref="P33:R33"/>
    <mergeCell ref="H34:I34"/>
    <mergeCell ref="J34:K34"/>
    <mergeCell ref="N34:O34"/>
    <mergeCell ref="P34:R34"/>
    <mergeCell ref="H35:I35"/>
    <mergeCell ref="J35:K35"/>
    <mergeCell ref="N35:O35"/>
    <mergeCell ref="P35:R35"/>
    <mergeCell ref="E31:E42"/>
    <mergeCell ref="J31:K31"/>
    <mergeCell ref="S31:X42"/>
    <mergeCell ref="H32:I32"/>
    <mergeCell ref="J32:K32"/>
    <mergeCell ref="N32:O32"/>
    <mergeCell ref="P32:R32"/>
    <mergeCell ref="H33:I33"/>
    <mergeCell ref="J33:K33"/>
    <mergeCell ref="N33:O33"/>
    <mergeCell ref="P27:Q27"/>
    <mergeCell ref="R27:S27"/>
    <mergeCell ref="T27:U27"/>
    <mergeCell ref="V27:W27"/>
    <mergeCell ref="B28:X28"/>
    <mergeCell ref="H30:I31"/>
    <mergeCell ref="J30:M30"/>
    <mergeCell ref="N30:O31"/>
    <mergeCell ref="P30:R31"/>
    <mergeCell ref="S30:X30"/>
    <mergeCell ref="P26:Q26"/>
    <mergeCell ref="R26:S26"/>
    <mergeCell ref="T26:U26"/>
    <mergeCell ref="V26:W26"/>
    <mergeCell ref="B27:C27"/>
    <mergeCell ref="E27:F27"/>
    <mergeCell ref="G27:H27"/>
    <mergeCell ref="I27:J27"/>
    <mergeCell ref="K27:L27"/>
    <mergeCell ref="N27:O27"/>
    <mergeCell ref="P25:Q25"/>
    <mergeCell ref="R25:S25"/>
    <mergeCell ref="T25:U25"/>
    <mergeCell ref="V25:W25"/>
    <mergeCell ref="B26:C26"/>
    <mergeCell ref="E26:F26"/>
    <mergeCell ref="G26:H26"/>
    <mergeCell ref="I26:J26"/>
    <mergeCell ref="K26:L26"/>
    <mergeCell ref="N26:O26"/>
    <mergeCell ref="B25:C25"/>
    <mergeCell ref="E25:F25"/>
    <mergeCell ref="G25:H25"/>
    <mergeCell ref="I25:J25"/>
    <mergeCell ref="K25:L25"/>
    <mergeCell ref="N25:O25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</mergeCells>
  <pageMargins left="0.23622047244094491" right="0.23622047244094491" top="0.11811023622047245" bottom="0" header="0.51181102362204722" footer="0.51181102362204722"/>
  <pageSetup paperSize="256" scale="43" firstPageNumber="0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23EE-1D09-4A8D-98F9-4A5FB58613B7}">
  <sheetPr>
    <pageSetUpPr fitToPage="1"/>
  </sheetPr>
  <dimension ref="B1:AC61"/>
  <sheetViews>
    <sheetView showGridLines="0" tabSelected="1" topLeftCell="B1" zoomScale="90" zoomScaleNormal="90" workbookViewId="0">
      <selection activeCell="N13" sqref="N13:R13"/>
    </sheetView>
  </sheetViews>
  <sheetFormatPr baseColWidth="10" defaultColWidth="5.28515625" defaultRowHeight="13.5" customHeight="1"/>
  <cols>
    <col min="1" max="1" width="5.28515625" style="59"/>
    <col min="2" max="2" width="15.28515625" style="59" customWidth="1"/>
    <col min="3" max="3" width="12.140625" style="59" customWidth="1"/>
    <col min="4" max="4" width="13.140625" style="83" customWidth="1"/>
    <col min="5" max="5" width="9.42578125" style="83" customWidth="1"/>
    <col min="6" max="12" width="7.7109375" style="59" customWidth="1"/>
    <col min="13" max="13" width="12.28515625" style="59" customWidth="1"/>
    <col min="14" max="23" width="7.7109375" style="59" customWidth="1"/>
    <col min="24" max="24" width="10.85546875" style="59" customWidth="1"/>
    <col min="25" max="25" width="42.28515625" style="59" customWidth="1"/>
    <col min="26" max="26" width="12.140625" style="59" customWidth="1"/>
    <col min="27" max="27" width="30.5703125" style="59" customWidth="1"/>
    <col min="28" max="28" width="16.85546875" style="60" customWidth="1"/>
    <col min="29" max="29" width="5.28515625" style="60"/>
    <col min="30" max="16384" width="5.28515625" style="59"/>
  </cols>
  <sheetData>
    <row r="1" spans="2:27" ht="15.6" customHeight="1">
      <c r="B1" s="367"/>
      <c r="C1" s="367"/>
      <c r="D1" s="367" t="s">
        <v>0</v>
      </c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8" t="s">
        <v>1</v>
      </c>
      <c r="T1" s="368"/>
      <c r="U1" s="368"/>
      <c r="V1" s="369" t="s">
        <v>230</v>
      </c>
      <c r="W1" s="369"/>
      <c r="X1" s="369"/>
    </row>
    <row r="2" spans="2:27" ht="12.75"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8" t="s">
        <v>3</v>
      </c>
      <c r="T2" s="368"/>
      <c r="U2" s="368"/>
      <c r="V2" s="370" t="s">
        <v>231</v>
      </c>
      <c r="W2" s="370"/>
      <c r="X2" s="370"/>
    </row>
    <row r="3" spans="2:27" ht="12.75">
      <c r="B3" s="367"/>
      <c r="C3" s="367"/>
      <c r="D3" s="367" t="s">
        <v>232</v>
      </c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8" t="s">
        <v>5</v>
      </c>
      <c r="T3" s="368"/>
      <c r="U3" s="368"/>
      <c r="V3" s="369" t="s">
        <v>6</v>
      </c>
      <c r="W3" s="369"/>
      <c r="X3" s="369"/>
    </row>
    <row r="4" spans="2:27" ht="15.6" customHeight="1"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8" t="s">
        <v>233</v>
      </c>
      <c r="T4" s="368"/>
      <c r="U4" s="368"/>
      <c r="V4" s="359">
        <v>44725</v>
      </c>
      <c r="W4" s="360"/>
      <c r="X4" s="360"/>
    </row>
    <row r="5" spans="2:27" ht="9" customHeight="1">
      <c r="B5" s="361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3"/>
    </row>
    <row r="6" spans="2:27" ht="18.600000000000001" customHeight="1">
      <c r="B6" s="364" t="s">
        <v>234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6"/>
    </row>
    <row r="7" spans="2:27" ht="16.899999999999999" customHeight="1">
      <c r="B7" s="361" t="s">
        <v>235</v>
      </c>
      <c r="C7" s="362"/>
      <c r="D7" s="362"/>
      <c r="E7" s="362"/>
      <c r="F7" s="362"/>
      <c r="G7" s="362"/>
      <c r="H7" s="363"/>
      <c r="I7" s="361" t="s">
        <v>236</v>
      </c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3"/>
      <c r="U7" s="361" t="s">
        <v>237</v>
      </c>
      <c r="V7" s="362"/>
      <c r="W7" s="362"/>
      <c r="X7" s="363"/>
    </row>
    <row r="8" spans="2:27" ht="26.65" customHeight="1">
      <c r="B8" s="375" t="s">
        <v>238</v>
      </c>
      <c r="C8" s="376"/>
      <c r="D8" s="376"/>
      <c r="E8" s="376"/>
      <c r="F8" s="376"/>
      <c r="G8" s="376"/>
      <c r="H8" s="377"/>
      <c r="I8" s="375" t="s">
        <v>239</v>
      </c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7"/>
      <c r="U8" s="375" t="s">
        <v>240</v>
      </c>
      <c r="V8" s="376"/>
      <c r="W8" s="376"/>
      <c r="X8" s="377"/>
    </row>
    <row r="9" spans="2:27" ht="19.149999999999999" customHeight="1">
      <c r="B9" s="364" t="s">
        <v>241</v>
      </c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6"/>
    </row>
    <row r="10" spans="2:27" ht="15" customHeight="1">
      <c r="B10" s="367" t="s">
        <v>242</v>
      </c>
      <c r="C10" s="367"/>
      <c r="D10" s="367"/>
      <c r="E10" s="367"/>
      <c r="F10" s="367"/>
      <c r="G10" s="361" t="s">
        <v>243</v>
      </c>
      <c r="H10" s="362"/>
      <c r="I10" s="362"/>
      <c r="J10" s="362"/>
      <c r="K10" s="362"/>
      <c r="L10" s="362"/>
      <c r="M10" s="362"/>
      <c r="N10" s="362"/>
      <c r="O10" s="363"/>
      <c r="P10" s="361" t="s">
        <v>244</v>
      </c>
      <c r="Q10" s="362"/>
      <c r="R10" s="362"/>
      <c r="S10" s="362"/>
      <c r="T10" s="362"/>
      <c r="U10" s="363"/>
      <c r="V10" s="361" t="s">
        <v>3</v>
      </c>
      <c r="W10" s="362"/>
      <c r="X10" s="363"/>
    </row>
    <row r="11" spans="2:27" ht="66.75" customHeight="1">
      <c r="B11" s="371" t="s">
        <v>350</v>
      </c>
      <c r="C11" s="371"/>
      <c r="D11" s="371"/>
      <c r="E11" s="371"/>
      <c r="F11" s="371"/>
      <c r="G11" s="372" t="s">
        <v>246</v>
      </c>
      <c r="H11" s="373"/>
      <c r="I11" s="373"/>
      <c r="J11" s="373"/>
      <c r="K11" s="373"/>
      <c r="L11" s="373"/>
      <c r="M11" s="373"/>
      <c r="N11" s="373"/>
      <c r="O11" s="374"/>
      <c r="P11" s="375" t="s">
        <v>351</v>
      </c>
      <c r="Q11" s="376"/>
      <c r="R11" s="376"/>
      <c r="S11" s="376"/>
      <c r="T11" s="376"/>
      <c r="U11" s="377"/>
      <c r="V11" s="378" t="s">
        <v>248</v>
      </c>
      <c r="W11" s="379"/>
      <c r="X11" s="380"/>
    </row>
    <row r="12" spans="2:27" ht="49.9" customHeight="1">
      <c r="B12" s="367" t="s">
        <v>249</v>
      </c>
      <c r="C12" s="367"/>
      <c r="D12" s="367"/>
      <c r="E12" s="367"/>
      <c r="F12" s="367" t="s">
        <v>250</v>
      </c>
      <c r="G12" s="367"/>
      <c r="H12" s="367"/>
      <c r="I12" s="367"/>
      <c r="J12" s="367"/>
      <c r="K12" s="367"/>
      <c r="L12" s="367"/>
      <c r="M12" s="367"/>
      <c r="N12" s="381" t="s">
        <v>251</v>
      </c>
      <c r="O12" s="381"/>
      <c r="P12" s="381"/>
      <c r="Q12" s="381"/>
      <c r="R12" s="381"/>
      <c r="S12" s="367" t="s">
        <v>252</v>
      </c>
      <c r="T12" s="367"/>
      <c r="U12" s="367"/>
      <c r="V12" s="367"/>
      <c r="W12" s="367"/>
      <c r="X12" s="367"/>
    </row>
    <row r="13" spans="2:27" ht="81.599999999999994" customHeight="1">
      <c r="B13" s="371" t="s">
        <v>253</v>
      </c>
      <c r="C13" s="371"/>
      <c r="D13" s="371"/>
      <c r="E13" s="371"/>
      <c r="F13" s="371" t="s">
        <v>62</v>
      </c>
      <c r="G13" s="371"/>
      <c r="H13" s="371"/>
      <c r="I13" s="371"/>
      <c r="J13" s="371"/>
      <c r="K13" s="371"/>
      <c r="L13" s="371"/>
      <c r="M13" s="371"/>
      <c r="N13" s="371" t="s">
        <v>254</v>
      </c>
      <c r="O13" s="371"/>
      <c r="P13" s="371"/>
      <c r="Q13" s="371"/>
      <c r="R13" s="371"/>
      <c r="S13" s="371" t="s">
        <v>254</v>
      </c>
      <c r="T13" s="371"/>
      <c r="U13" s="371"/>
      <c r="V13" s="371"/>
      <c r="W13" s="371"/>
      <c r="X13" s="371"/>
    </row>
    <row r="14" spans="2:27" ht="12" customHeight="1">
      <c r="B14" s="388" t="s">
        <v>255</v>
      </c>
      <c r="C14" s="389"/>
      <c r="D14" s="389"/>
      <c r="E14" s="389"/>
      <c r="F14" s="390"/>
      <c r="G14" s="394" t="s">
        <v>256</v>
      </c>
      <c r="H14" s="395"/>
      <c r="I14" s="395"/>
      <c r="J14" s="396"/>
      <c r="K14" s="388" t="s">
        <v>257</v>
      </c>
      <c r="L14" s="389"/>
      <c r="M14" s="389"/>
      <c r="N14" s="390"/>
      <c r="O14" s="361" t="s">
        <v>258</v>
      </c>
      <c r="P14" s="362"/>
      <c r="Q14" s="362"/>
      <c r="R14" s="362"/>
      <c r="S14" s="362"/>
      <c r="T14" s="362"/>
      <c r="U14" s="362"/>
      <c r="V14" s="362"/>
      <c r="W14" s="362"/>
      <c r="X14" s="363"/>
      <c r="Y14" s="61"/>
      <c r="Z14" s="61"/>
      <c r="AA14" s="61"/>
    </row>
    <row r="15" spans="2:27" ht="64.900000000000006" customHeight="1">
      <c r="B15" s="391"/>
      <c r="C15" s="392"/>
      <c r="D15" s="392"/>
      <c r="E15" s="392"/>
      <c r="F15" s="393"/>
      <c r="G15" s="397"/>
      <c r="H15" s="398"/>
      <c r="I15" s="398"/>
      <c r="J15" s="399"/>
      <c r="K15" s="391"/>
      <c r="L15" s="392"/>
      <c r="M15" s="392"/>
      <c r="N15" s="393"/>
      <c r="O15" s="361" t="s">
        <v>259</v>
      </c>
      <c r="P15" s="362"/>
      <c r="Q15" s="362"/>
      <c r="R15" s="363"/>
      <c r="S15" s="382" t="s">
        <v>260</v>
      </c>
      <c r="T15" s="383"/>
      <c r="U15" s="384"/>
      <c r="V15" s="382" t="s">
        <v>261</v>
      </c>
      <c r="W15" s="383"/>
      <c r="X15" s="384"/>
      <c r="Y15" s="61"/>
      <c r="Z15" s="61"/>
      <c r="AA15" s="61"/>
    </row>
    <row r="16" spans="2:27" ht="25.9" customHeight="1">
      <c r="B16" s="371" t="s">
        <v>60</v>
      </c>
      <c r="C16" s="371"/>
      <c r="D16" s="371"/>
      <c r="E16" s="371"/>
      <c r="F16" s="371"/>
      <c r="G16" s="385" t="s">
        <v>352</v>
      </c>
      <c r="H16" s="385"/>
      <c r="I16" s="385"/>
      <c r="J16" s="385"/>
      <c r="K16" s="385">
        <v>0.9</v>
      </c>
      <c r="L16" s="385"/>
      <c r="M16" s="385"/>
      <c r="N16" s="385"/>
      <c r="O16" s="62" t="s">
        <v>264</v>
      </c>
      <c r="P16" s="62" t="s">
        <v>265</v>
      </c>
      <c r="Q16" s="62" t="s">
        <v>266</v>
      </c>
      <c r="R16" s="62" t="s">
        <v>267</v>
      </c>
      <c r="S16" s="371" t="s">
        <v>268</v>
      </c>
      <c r="T16" s="371"/>
      <c r="U16" s="371"/>
      <c r="V16" s="386" t="s">
        <v>265</v>
      </c>
      <c r="W16" s="386"/>
      <c r="X16" s="386"/>
    </row>
    <row r="17" spans="2:28" ht="88.9" customHeight="1">
      <c r="B17" s="371"/>
      <c r="C17" s="371"/>
      <c r="D17" s="371"/>
      <c r="E17" s="371"/>
      <c r="F17" s="371"/>
      <c r="G17" s="385"/>
      <c r="H17" s="385"/>
      <c r="I17" s="385"/>
      <c r="J17" s="385"/>
      <c r="K17" s="385"/>
      <c r="L17" s="385"/>
      <c r="M17" s="385"/>
      <c r="N17" s="385"/>
      <c r="O17" s="124">
        <v>0.9</v>
      </c>
      <c r="P17" s="124">
        <v>0.9</v>
      </c>
      <c r="Q17" s="124">
        <v>0.9</v>
      </c>
      <c r="R17" s="124">
        <v>0.9</v>
      </c>
      <c r="S17" s="371"/>
      <c r="T17" s="371"/>
      <c r="U17" s="371"/>
      <c r="V17" s="386"/>
      <c r="W17" s="386"/>
      <c r="X17" s="386"/>
    </row>
    <row r="18" spans="2:28" ht="18" customHeight="1">
      <c r="B18" s="364" t="s">
        <v>269</v>
      </c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  <c r="X18" s="366"/>
      <c r="Z18" s="59" t="s">
        <v>216</v>
      </c>
    </row>
    <row r="19" spans="2:28" ht="34.9" customHeight="1">
      <c r="B19" s="400" t="s">
        <v>270</v>
      </c>
      <c r="C19" s="394" t="s">
        <v>271</v>
      </c>
      <c r="D19" s="396"/>
      <c r="E19" s="394" t="s">
        <v>272</v>
      </c>
      <c r="F19" s="396"/>
      <c r="G19" s="402" t="s">
        <v>273</v>
      </c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4"/>
      <c r="S19" s="394" t="s">
        <v>274</v>
      </c>
      <c r="T19" s="395"/>
      <c r="U19" s="395"/>
      <c r="V19" s="395"/>
      <c r="W19" s="395"/>
      <c r="X19" s="396"/>
    </row>
    <row r="20" spans="2:28" ht="28.5" customHeight="1">
      <c r="B20" s="401"/>
      <c r="C20" s="397"/>
      <c r="D20" s="399"/>
      <c r="E20" s="397"/>
      <c r="F20" s="399"/>
      <c r="G20" s="361" t="s">
        <v>275</v>
      </c>
      <c r="H20" s="362"/>
      <c r="I20" s="363"/>
      <c r="J20" s="361" t="s">
        <v>276</v>
      </c>
      <c r="K20" s="362"/>
      <c r="L20" s="363"/>
      <c r="M20" s="382" t="s">
        <v>277</v>
      </c>
      <c r="N20" s="383"/>
      <c r="O20" s="384"/>
      <c r="P20" s="382" t="s">
        <v>278</v>
      </c>
      <c r="Q20" s="383"/>
      <c r="R20" s="384"/>
      <c r="S20" s="397"/>
      <c r="T20" s="398"/>
      <c r="U20" s="398"/>
      <c r="V20" s="398"/>
      <c r="W20" s="398"/>
      <c r="X20" s="399"/>
    </row>
    <row r="21" spans="2:28" ht="43.9" customHeight="1">
      <c r="B21" s="121" t="s">
        <v>279</v>
      </c>
      <c r="C21" s="372" t="s">
        <v>353</v>
      </c>
      <c r="D21" s="374"/>
      <c r="E21" s="405">
        <v>0.9</v>
      </c>
      <c r="F21" s="406"/>
      <c r="G21" s="405">
        <v>0.9</v>
      </c>
      <c r="H21" s="373"/>
      <c r="I21" s="374"/>
      <c r="J21" s="405" t="s">
        <v>354</v>
      </c>
      <c r="K21" s="373"/>
      <c r="L21" s="374"/>
      <c r="M21" s="405" t="s">
        <v>355</v>
      </c>
      <c r="N21" s="373"/>
      <c r="O21" s="374"/>
      <c r="P21" s="372" t="s">
        <v>283</v>
      </c>
      <c r="Q21" s="373"/>
      <c r="R21" s="374"/>
      <c r="S21" s="372" t="s">
        <v>284</v>
      </c>
      <c r="T21" s="373"/>
      <c r="U21" s="373"/>
      <c r="V21" s="373"/>
      <c r="W21" s="373"/>
      <c r="X21" s="374"/>
    </row>
    <row r="22" spans="2:28" ht="25.15" customHeight="1">
      <c r="B22" s="367" t="s">
        <v>285</v>
      </c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67" t="s">
        <v>286</v>
      </c>
      <c r="O22" s="367"/>
      <c r="P22" s="367"/>
      <c r="Q22" s="367"/>
      <c r="R22" s="367"/>
      <c r="S22" s="367"/>
      <c r="T22" s="367"/>
      <c r="U22" s="367"/>
      <c r="V22" s="367"/>
      <c r="W22" s="367"/>
      <c r="X22" s="367"/>
    </row>
    <row r="23" spans="2:28" ht="45.4" customHeight="1">
      <c r="B23" s="371" t="s">
        <v>356</v>
      </c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 t="s">
        <v>357</v>
      </c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AA23" s="63"/>
      <c r="AB23" s="79"/>
    </row>
    <row r="24" spans="2:28" ht="19.149999999999999" customHeight="1">
      <c r="B24" s="364" t="s">
        <v>289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6"/>
      <c r="AB24" s="79"/>
    </row>
    <row r="25" spans="2:28" ht="19.149999999999999" customHeight="1">
      <c r="B25" s="410" t="s">
        <v>290</v>
      </c>
      <c r="C25" s="411"/>
      <c r="D25" s="434" t="s">
        <v>358</v>
      </c>
      <c r="E25" s="435"/>
      <c r="F25" s="436"/>
      <c r="G25" s="437" t="s">
        <v>359</v>
      </c>
      <c r="H25" s="438"/>
      <c r="I25" s="438"/>
      <c r="J25" s="439"/>
      <c r="K25" s="434" t="s">
        <v>360</v>
      </c>
      <c r="L25" s="435"/>
      <c r="M25" s="436"/>
      <c r="N25" s="437" t="s">
        <v>361</v>
      </c>
      <c r="O25" s="438"/>
      <c r="P25" s="438"/>
      <c r="Q25" s="439"/>
      <c r="R25" s="434" t="s">
        <v>362</v>
      </c>
      <c r="S25" s="435"/>
      <c r="T25" s="435"/>
      <c r="U25" s="436"/>
      <c r="V25" s="434" t="s">
        <v>363</v>
      </c>
      <c r="W25" s="435"/>
      <c r="X25" s="436"/>
      <c r="AB25" s="79"/>
    </row>
    <row r="26" spans="2:28" ht="19.149999999999999" customHeight="1">
      <c r="B26" s="407" t="s">
        <v>303</v>
      </c>
      <c r="C26" s="407"/>
      <c r="D26" s="375">
        <v>0</v>
      </c>
      <c r="E26" s="376"/>
      <c r="F26" s="377"/>
      <c r="G26" s="375">
        <v>0</v>
      </c>
      <c r="H26" s="376"/>
      <c r="I26" s="376"/>
      <c r="J26" s="377"/>
      <c r="K26" s="375">
        <v>0</v>
      </c>
      <c r="L26" s="376"/>
      <c r="M26" s="377"/>
      <c r="N26" s="375">
        <v>0</v>
      </c>
      <c r="O26" s="376"/>
      <c r="P26" s="376"/>
      <c r="Q26" s="377"/>
      <c r="R26" s="375">
        <v>0</v>
      </c>
      <c r="S26" s="376"/>
      <c r="T26" s="376"/>
      <c r="U26" s="377"/>
      <c r="V26" s="375">
        <v>0</v>
      </c>
      <c r="W26" s="376"/>
      <c r="X26" s="377"/>
      <c r="Z26" s="66"/>
      <c r="AB26" s="79"/>
    </row>
    <row r="27" spans="2:28" ht="19.149999999999999" customHeight="1">
      <c r="B27" s="407" t="s">
        <v>304</v>
      </c>
      <c r="C27" s="407"/>
      <c r="D27" s="375">
        <v>0</v>
      </c>
      <c r="E27" s="376"/>
      <c r="F27" s="377"/>
      <c r="G27" s="375">
        <v>0</v>
      </c>
      <c r="H27" s="376"/>
      <c r="I27" s="376"/>
      <c r="J27" s="377"/>
      <c r="K27" s="375">
        <v>0</v>
      </c>
      <c r="L27" s="376"/>
      <c r="M27" s="377"/>
      <c r="N27" s="375">
        <v>0</v>
      </c>
      <c r="O27" s="376"/>
      <c r="P27" s="376"/>
      <c r="Q27" s="377"/>
      <c r="R27" s="375">
        <v>0</v>
      </c>
      <c r="S27" s="376"/>
      <c r="T27" s="376"/>
      <c r="U27" s="377"/>
      <c r="V27" s="375">
        <v>0</v>
      </c>
      <c r="W27" s="376"/>
      <c r="X27" s="377"/>
      <c r="Y27" s="63"/>
      <c r="AB27" s="79"/>
    </row>
    <row r="28" spans="2:28" ht="19.899999999999999" customHeight="1">
      <c r="B28" s="412" t="s">
        <v>305</v>
      </c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2"/>
      <c r="S28" s="412"/>
      <c r="T28" s="412"/>
      <c r="U28" s="412"/>
      <c r="V28" s="412"/>
      <c r="W28" s="412"/>
      <c r="X28" s="412"/>
      <c r="AB28" s="79"/>
    </row>
    <row r="29" spans="2:28" ht="19.899999999999999" customHeight="1">
      <c r="B29" s="125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7"/>
      <c r="AB29" s="79"/>
    </row>
    <row r="30" spans="2:28" ht="25.5">
      <c r="B30" s="123" t="s">
        <v>306</v>
      </c>
      <c r="C30" s="129" t="s">
        <v>307</v>
      </c>
      <c r="D30" s="129" t="s">
        <v>308</v>
      </c>
      <c r="E30" s="70" t="s">
        <v>309</v>
      </c>
      <c r="H30" s="440"/>
      <c r="I30" s="440"/>
      <c r="J30" s="440"/>
      <c r="K30" s="440"/>
      <c r="L30" s="440"/>
      <c r="M30" s="440"/>
      <c r="N30" s="440"/>
      <c r="O30" s="440"/>
      <c r="P30" s="440"/>
      <c r="Q30" s="440"/>
      <c r="R30" s="440"/>
      <c r="S30" s="441"/>
      <c r="T30" s="441"/>
      <c r="U30" s="441"/>
      <c r="V30" s="441"/>
      <c r="W30" s="441"/>
      <c r="X30" s="442"/>
      <c r="AB30" s="79"/>
    </row>
    <row r="31" spans="2:28" ht="17.649999999999999" customHeight="1">
      <c r="B31" s="87" t="s">
        <v>358</v>
      </c>
      <c r="C31" s="71">
        <f>IF(ISERROR($D$26/$D$27),0,$D$26/$D$27)</f>
        <v>0</v>
      </c>
      <c r="D31" s="72">
        <f>$E$21</f>
        <v>0.9</v>
      </c>
      <c r="E31" s="417">
        <f>AVERAGE(C31:C36)*0.25</f>
        <v>0</v>
      </c>
      <c r="H31" s="443"/>
      <c r="I31" s="443"/>
      <c r="J31" s="440"/>
      <c r="K31" s="440"/>
      <c r="L31" s="68"/>
      <c r="M31" s="73"/>
      <c r="N31" s="443"/>
      <c r="O31" s="443"/>
      <c r="P31" s="443"/>
      <c r="Q31" s="443"/>
      <c r="R31" s="443"/>
      <c r="S31" s="444"/>
      <c r="T31" s="444"/>
      <c r="U31" s="444"/>
      <c r="V31" s="444"/>
      <c r="W31" s="444"/>
      <c r="X31" s="445"/>
      <c r="AB31" s="79"/>
    </row>
    <row r="32" spans="2:28" ht="17.649999999999999" customHeight="1">
      <c r="B32" s="87" t="s">
        <v>359</v>
      </c>
      <c r="C32" s="71">
        <f>IF(ISERROR($G$26/$G$27),0,$G$26/$G$27)</f>
        <v>0</v>
      </c>
      <c r="D32" s="72">
        <f t="shared" ref="D32:D36" si="0">$E$21</f>
        <v>0.9</v>
      </c>
      <c r="E32" s="418"/>
      <c r="H32" s="440"/>
      <c r="I32" s="440"/>
      <c r="J32" s="440"/>
      <c r="K32" s="440"/>
      <c r="L32" s="74"/>
      <c r="M32" s="68"/>
      <c r="N32" s="440"/>
      <c r="O32" s="440"/>
      <c r="P32" s="440"/>
      <c r="Q32" s="440"/>
      <c r="R32" s="440"/>
      <c r="S32" s="444"/>
      <c r="T32" s="444"/>
      <c r="U32" s="444"/>
      <c r="V32" s="444"/>
      <c r="W32" s="444"/>
      <c r="X32" s="445"/>
      <c r="AB32" s="79"/>
    </row>
    <row r="33" spans="2:29" ht="17.649999999999999" customHeight="1">
      <c r="B33" s="87" t="s">
        <v>360</v>
      </c>
      <c r="C33" s="71">
        <f>IF(ISERROR($K$26/$K$27),0,$K$26/$K$27)</f>
        <v>0</v>
      </c>
      <c r="D33" s="72">
        <f t="shared" si="0"/>
        <v>0.9</v>
      </c>
      <c r="E33" s="418"/>
      <c r="H33" s="440"/>
      <c r="I33" s="440"/>
      <c r="J33" s="440"/>
      <c r="K33" s="440"/>
      <c r="L33" s="74"/>
      <c r="M33" s="68"/>
      <c r="N33" s="440"/>
      <c r="O33" s="440"/>
      <c r="P33" s="440"/>
      <c r="Q33" s="440"/>
      <c r="R33" s="440"/>
      <c r="S33" s="444"/>
      <c r="T33" s="444"/>
      <c r="U33" s="444"/>
      <c r="V33" s="444"/>
      <c r="W33" s="444"/>
      <c r="X33" s="445"/>
      <c r="AB33" s="79"/>
      <c r="AC33" s="79"/>
    </row>
    <row r="34" spans="2:29" ht="17.649999999999999" customHeight="1">
      <c r="B34" s="87" t="s">
        <v>361</v>
      </c>
      <c r="C34" s="71">
        <f>IF(ISERROR($N$26/$N$27),0,$N$26/$N$27)</f>
        <v>0</v>
      </c>
      <c r="D34" s="72">
        <f t="shared" si="0"/>
        <v>0.9</v>
      </c>
      <c r="E34" s="418"/>
      <c r="H34" s="440"/>
      <c r="I34" s="440"/>
      <c r="J34" s="440"/>
      <c r="K34" s="440"/>
      <c r="L34" s="74"/>
      <c r="M34" s="68"/>
      <c r="N34" s="440"/>
      <c r="O34" s="440"/>
      <c r="P34" s="440"/>
      <c r="Q34" s="440"/>
      <c r="R34" s="440"/>
      <c r="S34" s="444"/>
      <c r="T34" s="444"/>
      <c r="U34" s="444"/>
      <c r="V34" s="444"/>
      <c r="W34" s="444"/>
      <c r="X34" s="445"/>
    </row>
    <row r="35" spans="2:29" ht="17.649999999999999" customHeight="1">
      <c r="B35" s="87" t="s">
        <v>362</v>
      </c>
      <c r="C35" s="71">
        <f>IF(ISERROR($R$26/$R$27),0,$R$26/$R$27)</f>
        <v>0</v>
      </c>
      <c r="D35" s="72">
        <f t="shared" si="0"/>
        <v>0.9</v>
      </c>
      <c r="E35" s="418"/>
      <c r="H35" s="440"/>
      <c r="I35" s="440"/>
      <c r="J35" s="440"/>
      <c r="K35" s="440"/>
      <c r="L35" s="74"/>
      <c r="M35" s="68"/>
      <c r="N35" s="440"/>
      <c r="O35" s="440"/>
      <c r="P35" s="440"/>
      <c r="Q35" s="440"/>
      <c r="R35" s="440"/>
      <c r="S35" s="444"/>
      <c r="T35" s="444"/>
      <c r="U35" s="444"/>
      <c r="V35" s="444"/>
      <c r="W35" s="444"/>
      <c r="X35" s="445"/>
    </row>
    <row r="36" spans="2:29" ht="17.649999999999999" customHeight="1">
      <c r="B36" s="87" t="s">
        <v>363</v>
      </c>
      <c r="C36" s="71">
        <f>IF(ISERROR($V$26/$V$27),0,$V$26/$V$27)</f>
        <v>0</v>
      </c>
      <c r="D36" s="72">
        <f t="shared" si="0"/>
        <v>0.9</v>
      </c>
      <c r="E36" s="419"/>
      <c r="H36" s="440"/>
      <c r="I36" s="440"/>
      <c r="J36" s="440"/>
      <c r="K36" s="440"/>
      <c r="L36" s="74"/>
      <c r="M36" s="68"/>
      <c r="N36" s="440"/>
      <c r="O36" s="440"/>
      <c r="P36" s="440"/>
      <c r="Q36" s="440"/>
      <c r="R36" s="440"/>
      <c r="S36" s="444"/>
      <c r="T36" s="444"/>
      <c r="U36" s="444"/>
      <c r="V36" s="444"/>
      <c r="W36" s="444"/>
      <c r="X36" s="445"/>
    </row>
    <row r="37" spans="2:29" ht="30.6" customHeight="1">
      <c r="B37" s="408" t="s">
        <v>322</v>
      </c>
      <c r="C37" s="420"/>
      <c r="D37" s="420"/>
      <c r="E37" s="409"/>
      <c r="H37" s="440"/>
      <c r="I37" s="440"/>
      <c r="J37" s="440"/>
      <c r="K37" s="440"/>
      <c r="L37" s="74"/>
      <c r="M37" s="68"/>
      <c r="N37" s="440"/>
      <c r="O37" s="440"/>
      <c r="P37" s="440"/>
      <c r="Q37" s="440"/>
      <c r="R37" s="440"/>
      <c r="S37" s="444"/>
      <c r="T37" s="444"/>
      <c r="U37" s="444"/>
      <c r="V37" s="444"/>
      <c r="W37" s="444"/>
      <c r="X37" s="445"/>
    </row>
    <row r="38" spans="2:29" ht="17.649999999999999" customHeight="1">
      <c r="B38" s="75"/>
      <c r="C38" s="76"/>
      <c r="D38" s="77"/>
      <c r="E38" s="77"/>
      <c r="H38" s="440"/>
      <c r="I38" s="440"/>
      <c r="J38" s="440"/>
      <c r="K38" s="440"/>
      <c r="L38" s="74"/>
      <c r="M38" s="68"/>
      <c r="N38" s="440"/>
      <c r="O38" s="440"/>
      <c r="P38" s="440"/>
      <c r="Q38" s="440"/>
      <c r="R38" s="440"/>
      <c r="S38" s="444"/>
      <c r="T38" s="444"/>
      <c r="U38" s="444"/>
      <c r="V38" s="444"/>
      <c r="W38" s="444"/>
      <c r="X38" s="445"/>
    </row>
    <row r="39" spans="2:29" ht="17.649999999999999" customHeight="1">
      <c r="B39" s="75"/>
      <c r="C39" s="76"/>
      <c r="D39" s="77"/>
      <c r="E39" s="77"/>
      <c r="H39" s="440"/>
      <c r="I39" s="440"/>
      <c r="J39" s="440"/>
      <c r="K39" s="440"/>
      <c r="L39" s="74"/>
      <c r="M39" s="68"/>
      <c r="N39" s="440"/>
      <c r="O39" s="440"/>
      <c r="P39" s="440"/>
      <c r="Q39" s="440"/>
      <c r="R39" s="440"/>
      <c r="S39" s="444"/>
      <c r="T39" s="444"/>
      <c r="U39" s="444"/>
      <c r="V39" s="444"/>
      <c r="W39" s="444"/>
      <c r="X39" s="445"/>
    </row>
    <row r="40" spans="2:29" ht="17.649999999999999" customHeight="1">
      <c r="B40" s="75"/>
      <c r="C40" s="76"/>
      <c r="D40" s="77"/>
      <c r="E40" s="77"/>
      <c r="H40" s="440"/>
      <c r="I40" s="440"/>
      <c r="J40" s="440"/>
      <c r="K40" s="440"/>
      <c r="L40" s="74"/>
      <c r="M40" s="68"/>
      <c r="N40" s="440"/>
      <c r="O40" s="440"/>
      <c r="P40" s="440"/>
      <c r="Q40" s="440"/>
      <c r="R40" s="440"/>
      <c r="S40" s="444"/>
      <c r="T40" s="444"/>
      <c r="U40" s="444"/>
      <c r="V40" s="444"/>
      <c r="W40" s="444"/>
      <c r="X40" s="445"/>
    </row>
    <row r="41" spans="2:29" ht="17.649999999999999" customHeight="1">
      <c r="B41" s="75"/>
      <c r="C41" s="76"/>
      <c r="D41" s="77"/>
      <c r="E41" s="77"/>
      <c r="H41" s="440"/>
      <c r="I41" s="440"/>
      <c r="J41" s="440"/>
      <c r="K41" s="440"/>
      <c r="L41" s="74"/>
      <c r="M41" s="68"/>
      <c r="N41" s="440"/>
      <c r="O41" s="440"/>
      <c r="P41" s="440"/>
      <c r="Q41" s="440"/>
      <c r="R41" s="440"/>
      <c r="S41" s="444"/>
      <c r="T41" s="444"/>
      <c r="U41" s="444"/>
      <c r="V41" s="444"/>
      <c r="W41" s="444"/>
      <c r="X41" s="445"/>
    </row>
    <row r="42" spans="2:29" ht="17.25" customHeight="1">
      <c r="B42" s="75"/>
      <c r="C42" s="76"/>
      <c r="D42" s="77"/>
      <c r="E42" s="77"/>
      <c r="H42" s="440"/>
      <c r="I42" s="440"/>
      <c r="J42" s="440"/>
      <c r="K42" s="440"/>
      <c r="L42" s="74"/>
      <c r="M42" s="68"/>
      <c r="N42" s="440"/>
      <c r="O42" s="440"/>
      <c r="P42" s="440"/>
      <c r="Q42" s="440"/>
      <c r="R42" s="440"/>
      <c r="S42" s="441"/>
      <c r="T42" s="441"/>
      <c r="U42" s="441"/>
      <c r="V42" s="441"/>
      <c r="W42" s="441"/>
      <c r="X42" s="442"/>
    </row>
    <row r="43" spans="2:29" ht="17.25" customHeight="1">
      <c r="B43" s="86"/>
      <c r="C43" s="88"/>
      <c r="D43" s="89"/>
      <c r="E43" s="89"/>
      <c r="F43" s="90"/>
      <c r="G43" s="90"/>
      <c r="H43" s="90"/>
      <c r="I43" s="90"/>
      <c r="J43" s="90"/>
      <c r="K43" s="90"/>
      <c r="L43" s="91"/>
      <c r="M43" s="128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2"/>
    </row>
    <row r="44" spans="2:29" ht="15.75" customHeight="1">
      <c r="B44" s="413" t="s">
        <v>323</v>
      </c>
      <c r="C44" s="413"/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3"/>
      <c r="T44" s="413"/>
      <c r="U44" s="413"/>
      <c r="V44" s="413"/>
      <c r="W44" s="413"/>
      <c r="X44" s="413"/>
      <c r="Z44" s="79"/>
    </row>
    <row r="45" spans="2:29" ht="37.5" customHeight="1">
      <c r="B45" s="414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6"/>
      <c r="Y45" s="68"/>
      <c r="Z45" s="68"/>
      <c r="AA45" s="68"/>
    </row>
    <row r="46" spans="2:29" ht="18" customHeight="1">
      <c r="B46" s="422" t="s">
        <v>325</v>
      </c>
      <c r="C46" s="422"/>
      <c r="D46" s="422"/>
      <c r="E46" s="422"/>
      <c r="F46" s="422"/>
      <c r="G46" s="422"/>
      <c r="H46" s="422"/>
      <c r="I46" s="422"/>
      <c r="J46" s="422"/>
      <c r="K46" s="422"/>
      <c r="L46" s="422"/>
      <c r="M46" s="422"/>
      <c r="N46" s="422"/>
      <c r="O46" s="422"/>
      <c r="P46" s="422"/>
      <c r="Q46" s="422"/>
      <c r="R46" s="422"/>
      <c r="S46" s="422"/>
      <c r="T46" s="422"/>
      <c r="U46" s="422"/>
      <c r="V46" s="422"/>
      <c r="W46" s="422"/>
      <c r="X46" s="422"/>
      <c r="Y46" s="80"/>
      <c r="Z46" s="76"/>
      <c r="AA46" s="74"/>
    </row>
    <row r="47" spans="2:29" ht="32.25" customHeight="1">
      <c r="B47" s="423"/>
      <c r="C47" s="424"/>
      <c r="D47" s="424"/>
      <c r="E47" s="424"/>
      <c r="F47" s="424"/>
      <c r="G47" s="424"/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4"/>
      <c r="S47" s="424"/>
      <c r="T47" s="424"/>
      <c r="U47" s="424"/>
      <c r="V47" s="424"/>
      <c r="W47" s="424"/>
      <c r="X47" s="425"/>
      <c r="Y47" s="80"/>
      <c r="Z47" s="76"/>
      <c r="AA47" s="74"/>
    </row>
    <row r="48" spans="2:29" ht="16.149999999999999" customHeight="1">
      <c r="B48" s="422" t="s">
        <v>327</v>
      </c>
      <c r="C48" s="422"/>
      <c r="D48" s="422"/>
      <c r="E48" s="422"/>
      <c r="F48" s="422"/>
      <c r="G48" s="422"/>
      <c r="H48" s="422"/>
      <c r="I48" s="422"/>
      <c r="J48" s="422"/>
      <c r="K48" s="422"/>
      <c r="L48" s="422"/>
      <c r="M48" s="422"/>
      <c r="N48" s="422"/>
      <c r="O48" s="422"/>
      <c r="P48" s="422"/>
      <c r="Q48" s="422"/>
      <c r="R48" s="422"/>
      <c r="S48" s="422"/>
      <c r="T48" s="422"/>
      <c r="U48" s="422"/>
      <c r="V48" s="422"/>
      <c r="W48" s="422"/>
      <c r="X48" s="422"/>
      <c r="Y48" s="80"/>
      <c r="Z48" s="76"/>
      <c r="AA48" s="74"/>
    </row>
    <row r="49" spans="2:27" ht="15.6" customHeight="1">
      <c r="B49" s="81" t="s">
        <v>3</v>
      </c>
      <c r="C49" s="426" t="s">
        <v>328</v>
      </c>
      <c r="D49" s="427"/>
      <c r="E49" s="428" t="s">
        <v>329</v>
      </c>
      <c r="F49" s="426"/>
      <c r="G49" s="426"/>
      <c r="H49" s="426"/>
      <c r="I49" s="426"/>
      <c r="J49" s="426"/>
      <c r="K49" s="427"/>
      <c r="L49" s="428" t="s">
        <v>330</v>
      </c>
      <c r="M49" s="426"/>
      <c r="N49" s="426"/>
      <c r="O49" s="426"/>
      <c r="P49" s="426"/>
      <c r="Q49" s="426"/>
      <c r="R49" s="426"/>
      <c r="S49" s="427"/>
      <c r="T49" s="428" t="s">
        <v>331</v>
      </c>
      <c r="U49" s="426"/>
      <c r="V49" s="426"/>
      <c r="W49" s="426"/>
      <c r="X49" s="427"/>
      <c r="Y49" s="80"/>
      <c r="Z49" s="76"/>
      <c r="AA49" s="74"/>
    </row>
    <row r="50" spans="2:27" ht="15" customHeight="1">
      <c r="B50" s="122">
        <v>1</v>
      </c>
      <c r="C50" s="421">
        <v>44302</v>
      </c>
      <c r="D50" s="371"/>
      <c r="E50" s="371" t="s">
        <v>332</v>
      </c>
      <c r="F50" s="371"/>
      <c r="G50" s="371"/>
      <c r="H50" s="371"/>
      <c r="I50" s="371"/>
      <c r="J50" s="371"/>
      <c r="K50" s="371"/>
      <c r="L50" s="371" t="s">
        <v>333</v>
      </c>
      <c r="M50" s="371"/>
      <c r="N50" s="371"/>
      <c r="O50" s="371"/>
      <c r="P50" s="371"/>
      <c r="Q50" s="371"/>
      <c r="R50" s="371"/>
      <c r="S50" s="371"/>
      <c r="T50" s="421">
        <v>44302</v>
      </c>
      <c r="U50" s="371"/>
      <c r="V50" s="371"/>
      <c r="W50" s="371"/>
      <c r="X50" s="371"/>
      <c r="Y50" s="80"/>
      <c r="Z50" s="76"/>
      <c r="AA50" s="74"/>
    </row>
    <row r="51" spans="2:27" ht="26.25" customHeight="1">
      <c r="B51" s="122">
        <v>2</v>
      </c>
      <c r="C51" s="421">
        <v>44715</v>
      </c>
      <c r="D51" s="371"/>
      <c r="E51" s="371" t="s">
        <v>334</v>
      </c>
      <c r="F51" s="371"/>
      <c r="G51" s="371"/>
      <c r="H51" s="371"/>
      <c r="I51" s="371"/>
      <c r="J51" s="371"/>
      <c r="K51" s="371"/>
      <c r="L51" s="371" t="s">
        <v>335</v>
      </c>
      <c r="M51" s="371"/>
      <c r="N51" s="371"/>
      <c r="O51" s="371"/>
      <c r="P51" s="371"/>
      <c r="Q51" s="371"/>
      <c r="R51" s="371"/>
      <c r="S51" s="371"/>
      <c r="T51" s="421">
        <v>44763</v>
      </c>
      <c r="U51" s="371"/>
      <c r="V51" s="371"/>
      <c r="W51" s="371"/>
      <c r="X51" s="371"/>
      <c r="Y51" s="80"/>
      <c r="Z51" s="76"/>
      <c r="AA51" s="74"/>
    </row>
    <row r="52" spans="2:27" ht="15" customHeight="1">
      <c r="B52" s="122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80"/>
      <c r="Z52" s="76"/>
      <c r="AA52" s="74"/>
    </row>
    <row r="53" spans="2:27" ht="15" customHeight="1">
      <c r="B53" s="122"/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  <c r="U53" s="371"/>
      <c r="V53" s="371"/>
      <c r="W53" s="371"/>
      <c r="X53" s="371"/>
      <c r="Y53" s="80"/>
      <c r="Z53" s="76"/>
      <c r="AA53" s="74"/>
    </row>
    <row r="54" spans="2:27" ht="15" customHeight="1">
      <c r="B54" s="122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80"/>
      <c r="Z54" s="76"/>
      <c r="AA54" s="74"/>
    </row>
    <row r="55" spans="2:27" ht="15.6" customHeight="1">
      <c r="B55" s="429" t="s">
        <v>336</v>
      </c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1"/>
      <c r="Y55" s="80"/>
      <c r="Z55" s="76"/>
      <c r="AA55" s="74"/>
    </row>
    <row r="56" spans="2:27" ht="26.65" customHeight="1">
      <c r="B56" s="82" t="s">
        <v>337</v>
      </c>
      <c r="C56" s="372" t="s">
        <v>338</v>
      </c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432" t="s">
        <v>339</v>
      </c>
      <c r="O56" s="433"/>
      <c r="P56" s="372" t="s">
        <v>340</v>
      </c>
      <c r="Q56" s="373"/>
      <c r="R56" s="373"/>
      <c r="S56" s="373"/>
      <c r="T56" s="373"/>
      <c r="U56" s="373"/>
      <c r="V56" s="373"/>
      <c r="W56" s="373"/>
      <c r="X56" s="374"/>
    </row>
    <row r="57" spans="2:27" ht="24.6" customHeight="1">
      <c r="B57" s="82" t="s">
        <v>341</v>
      </c>
      <c r="C57" s="372" t="s">
        <v>342</v>
      </c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432" t="s">
        <v>339</v>
      </c>
      <c r="O57" s="433"/>
      <c r="P57" s="372" t="s">
        <v>343</v>
      </c>
      <c r="Q57" s="373"/>
      <c r="R57" s="373"/>
      <c r="S57" s="373"/>
      <c r="T57" s="373"/>
      <c r="U57" s="373"/>
      <c r="V57" s="373"/>
      <c r="W57" s="373"/>
      <c r="X57" s="374"/>
    </row>
    <row r="58" spans="2:27" ht="27.6" customHeight="1">
      <c r="B58" s="82" t="s">
        <v>344</v>
      </c>
      <c r="C58" s="372" t="s">
        <v>345</v>
      </c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432" t="s">
        <v>339</v>
      </c>
      <c r="O58" s="433"/>
      <c r="P58" s="372" t="s">
        <v>346</v>
      </c>
      <c r="Q58" s="373"/>
      <c r="R58" s="373"/>
      <c r="S58" s="373"/>
      <c r="T58" s="373"/>
      <c r="U58" s="373"/>
      <c r="V58" s="373"/>
      <c r="W58" s="373"/>
      <c r="X58" s="374"/>
    </row>
    <row r="59" spans="2:27" ht="13.5" customHeight="1">
      <c r="B59" s="429" t="s">
        <v>347</v>
      </c>
      <c r="C59" s="430"/>
      <c r="D59" s="430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  <c r="T59" s="430"/>
      <c r="U59" s="430"/>
      <c r="V59" s="430"/>
      <c r="W59" s="430"/>
      <c r="X59" s="431"/>
    </row>
    <row r="60" spans="2:27" ht="19.149999999999999" customHeight="1">
      <c r="B60" s="82" t="s">
        <v>348</v>
      </c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432" t="s">
        <v>339</v>
      </c>
      <c r="O60" s="433"/>
      <c r="P60" s="372"/>
      <c r="Q60" s="373"/>
      <c r="R60" s="373"/>
      <c r="S60" s="373"/>
      <c r="T60" s="373"/>
      <c r="U60" s="373"/>
      <c r="V60" s="373"/>
      <c r="W60" s="373"/>
      <c r="X60" s="374"/>
    </row>
    <row r="61" spans="2:27" ht="19.149999999999999" customHeight="1">
      <c r="B61" s="82" t="s">
        <v>349</v>
      </c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432" t="s">
        <v>339</v>
      </c>
      <c r="O61" s="433"/>
      <c r="P61" s="372"/>
      <c r="Q61" s="373"/>
      <c r="R61" s="373"/>
      <c r="S61" s="373"/>
      <c r="T61" s="373"/>
      <c r="U61" s="373"/>
      <c r="V61" s="373"/>
      <c r="W61" s="373"/>
      <c r="X61" s="374"/>
    </row>
  </sheetData>
  <sheetProtection selectLockedCells="1" selectUnlockedCells="1"/>
  <mergeCells count="191">
    <mergeCell ref="B59:X59"/>
    <mergeCell ref="C60:M60"/>
    <mergeCell ref="N60:O60"/>
    <mergeCell ref="P60:X60"/>
    <mergeCell ref="C61:M61"/>
    <mergeCell ref="N61:O61"/>
    <mergeCell ref="P61:X61"/>
    <mergeCell ref="C57:M57"/>
    <mergeCell ref="N57:O57"/>
    <mergeCell ref="P57:X57"/>
    <mergeCell ref="C58:M58"/>
    <mergeCell ref="N58:O58"/>
    <mergeCell ref="P58:X58"/>
    <mergeCell ref="C54:D54"/>
    <mergeCell ref="E54:K54"/>
    <mergeCell ref="L54:S54"/>
    <mergeCell ref="T54:X54"/>
    <mergeCell ref="B55:X55"/>
    <mergeCell ref="C56:M56"/>
    <mergeCell ref="N56:O56"/>
    <mergeCell ref="P56:X56"/>
    <mergeCell ref="C52:D52"/>
    <mergeCell ref="E52:K52"/>
    <mergeCell ref="L52:S52"/>
    <mergeCell ref="T52:X52"/>
    <mergeCell ref="C53:D53"/>
    <mergeCell ref="E53:K53"/>
    <mergeCell ref="L53:S53"/>
    <mergeCell ref="T53:X53"/>
    <mergeCell ref="C50:D50"/>
    <mergeCell ref="E50:K50"/>
    <mergeCell ref="L50:S50"/>
    <mergeCell ref="T50:X50"/>
    <mergeCell ref="C51:D51"/>
    <mergeCell ref="E51:K51"/>
    <mergeCell ref="L51:S51"/>
    <mergeCell ref="T51:X51"/>
    <mergeCell ref="B46:X46"/>
    <mergeCell ref="B47:X47"/>
    <mergeCell ref="B48:X48"/>
    <mergeCell ref="C49:D49"/>
    <mergeCell ref="E49:K49"/>
    <mergeCell ref="L49:S49"/>
    <mergeCell ref="T49:X49"/>
    <mergeCell ref="H42:I42"/>
    <mergeCell ref="J42:K42"/>
    <mergeCell ref="N42:O42"/>
    <mergeCell ref="P42:R42"/>
    <mergeCell ref="B44:X44"/>
    <mergeCell ref="B45:X45"/>
    <mergeCell ref="H40:I40"/>
    <mergeCell ref="J40:K40"/>
    <mergeCell ref="N40:O40"/>
    <mergeCell ref="P40:R40"/>
    <mergeCell ref="H41:I41"/>
    <mergeCell ref="J41:K41"/>
    <mergeCell ref="N41:O41"/>
    <mergeCell ref="P41:R41"/>
    <mergeCell ref="H38:I38"/>
    <mergeCell ref="J38:K38"/>
    <mergeCell ref="N38:O38"/>
    <mergeCell ref="P38:R38"/>
    <mergeCell ref="H39:I39"/>
    <mergeCell ref="J39:K39"/>
    <mergeCell ref="N39:O39"/>
    <mergeCell ref="P39:R39"/>
    <mergeCell ref="H36:I36"/>
    <mergeCell ref="J36:K36"/>
    <mergeCell ref="N36:O36"/>
    <mergeCell ref="P36:R36"/>
    <mergeCell ref="B37:E37"/>
    <mergeCell ref="H37:I37"/>
    <mergeCell ref="J37:K37"/>
    <mergeCell ref="N37:O37"/>
    <mergeCell ref="P37:R37"/>
    <mergeCell ref="H34:I34"/>
    <mergeCell ref="J34:K34"/>
    <mergeCell ref="N34:O34"/>
    <mergeCell ref="P34:R34"/>
    <mergeCell ref="H35:I35"/>
    <mergeCell ref="J35:K35"/>
    <mergeCell ref="N35:O35"/>
    <mergeCell ref="P35:R35"/>
    <mergeCell ref="H32:I32"/>
    <mergeCell ref="J32:K32"/>
    <mergeCell ref="N32:O32"/>
    <mergeCell ref="P32:R32"/>
    <mergeCell ref="H33:I33"/>
    <mergeCell ref="J33:K33"/>
    <mergeCell ref="N33:O33"/>
    <mergeCell ref="P33:R33"/>
    <mergeCell ref="V27:X27"/>
    <mergeCell ref="B28:X28"/>
    <mergeCell ref="H30:I31"/>
    <mergeCell ref="J30:M30"/>
    <mergeCell ref="N30:O31"/>
    <mergeCell ref="P30:R31"/>
    <mergeCell ref="S30:X30"/>
    <mergeCell ref="E31:E36"/>
    <mergeCell ref="J31:K31"/>
    <mergeCell ref="S31:X42"/>
    <mergeCell ref="B27:C27"/>
    <mergeCell ref="D27:F27"/>
    <mergeCell ref="G27:J27"/>
    <mergeCell ref="K27:M27"/>
    <mergeCell ref="N27:Q27"/>
    <mergeCell ref="R27:U27"/>
    <mergeCell ref="V25:X25"/>
    <mergeCell ref="B26:C26"/>
    <mergeCell ref="D26:F26"/>
    <mergeCell ref="G26:J26"/>
    <mergeCell ref="K26:M26"/>
    <mergeCell ref="N26:Q26"/>
    <mergeCell ref="R26:U26"/>
    <mergeCell ref="V26:X26"/>
    <mergeCell ref="B25:C25"/>
    <mergeCell ref="D25:F25"/>
    <mergeCell ref="G25:J25"/>
    <mergeCell ref="K25:M25"/>
    <mergeCell ref="N25:Q25"/>
    <mergeCell ref="R25:U25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</mergeCells>
  <pageMargins left="0.23622047244094491" right="0.23622047244094491" top="0.11811023622047245" bottom="0" header="0.51181102362204722" footer="0.51181102362204722"/>
  <pageSetup paperSize="256" scale="43" firstPageNumber="0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K193"/>
  <sheetViews>
    <sheetView topLeftCell="A95" workbookViewId="0">
      <selection activeCell="C199" sqref="C199"/>
    </sheetView>
  </sheetViews>
  <sheetFormatPr baseColWidth="10" defaultColWidth="11.42578125" defaultRowHeight="15"/>
  <cols>
    <col min="3" max="3" width="65.85546875" style="4" customWidth="1"/>
    <col min="4" max="4" width="48.42578125" style="4" customWidth="1"/>
    <col min="7" max="7" width="46.140625" customWidth="1"/>
    <col min="11" max="11" width="34.85546875" customWidth="1"/>
  </cols>
  <sheetData>
    <row r="3" spans="3:11">
      <c r="C3" s="47" t="s">
        <v>364</v>
      </c>
      <c r="D3" s="41" t="s">
        <v>365</v>
      </c>
      <c r="G3" s="44" t="s">
        <v>366</v>
      </c>
      <c r="K3" s="46" t="s">
        <v>367</v>
      </c>
    </row>
    <row r="4" spans="3:11" ht="17.25">
      <c r="C4" s="47" t="s">
        <v>368</v>
      </c>
      <c r="D4" s="42" t="s">
        <v>369</v>
      </c>
      <c r="G4" s="44" t="s">
        <v>370</v>
      </c>
      <c r="K4" s="46" t="s">
        <v>15</v>
      </c>
    </row>
    <row r="5" spans="3:11" ht="17.25">
      <c r="C5" s="47" t="s">
        <v>371</v>
      </c>
      <c r="D5" s="43" t="s">
        <v>372</v>
      </c>
      <c r="G5" s="44" t="s">
        <v>373</v>
      </c>
      <c r="K5" s="46" t="s">
        <v>374</v>
      </c>
    </row>
    <row r="6" spans="3:11" ht="34.5">
      <c r="C6" s="47" t="s">
        <v>375</v>
      </c>
      <c r="D6" s="43" t="s">
        <v>376</v>
      </c>
      <c r="G6" s="44" t="s">
        <v>377</v>
      </c>
      <c r="K6" s="46" t="s">
        <v>378</v>
      </c>
    </row>
    <row r="7" spans="3:11" ht="34.5">
      <c r="C7" s="47" t="s">
        <v>379</v>
      </c>
      <c r="D7" s="43" t="s">
        <v>380</v>
      </c>
      <c r="G7" s="44" t="s">
        <v>381</v>
      </c>
      <c r="K7" s="46" t="s">
        <v>382</v>
      </c>
    </row>
    <row r="8" spans="3:11" ht="34.5">
      <c r="C8" s="47" t="s">
        <v>383</v>
      </c>
      <c r="D8" s="43" t="s">
        <v>384</v>
      </c>
      <c r="G8" s="44" t="s">
        <v>385</v>
      </c>
      <c r="K8" s="46" t="s">
        <v>386</v>
      </c>
    </row>
    <row r="9" spans="3:11" ht="34.5">
      <c r="C9" s="47" t="s">
        <v>387</v>
      </c>
      <c r="D9" s="43" t="s">
        <v>388</v>
      </c>
      <c r="G9" s="44" t="s">
        <v>389</v>
      </c>
      <c r="K9" s="46" t="s">
        <v>390</v>
      </c>
    </row>
    <row r="10" spans="3:11" ht="51.75">
      <c r="C10" s="47" t="s">
        <v>391</v>
      </c>
      <c r="D10" s="43" t="s">
        <v>392</v>
      </c>
      <c r="G10" s="44" t="s">
        <v>393</v>
      </c>
      <c r="K10" s="46" t="s">
        <v>394</v>
      </c>
    </row>
    <row r="11" spans="3:11" ht="34.5">
      <c r="C11" s="47" t="s">
        <v>395</v>
      </c>
      <c r="D11" s="43" t="s">
        <v>396</v>
      </c>
      <c r="G11" s="44" t="s">
        <v>397</v>
      </c>
      <c r="K11" s="46" t="s">
        <v>398</v>
      </c>
    </row>
    <row r="12" spans="3:11" ht="34.5">
      <c r="C12" s="47" t="s">
        <v>399</v>
      </c>
      <c r="D12" s="43" t="s">
        <v>400</v>
      </c>
      <c r="G12" s="44" t="s">
        <v>401</v>
      </c>
      <c r="K12" s="46" t="s">
        <v>402</v>
      </c>
    </row>
    <row r="13" spans="3:11" ht="34.5">
      <c r="C13" s="47" t="s">
        <v>403</v>
      </c>
      <c r="D13" s="43" t="s">
        <v>404</v>
      </c>
      <c r="G13" s="44" t="s">
        <v>405</v>
      </c>
      <c r="K13" s="46" t="s">
        <v>406</v>
      </c>
    </row>
    <row r="14" spans="3:11" ht="34.5">
      <c r="C14" s="47" t="s">
        <v>407</v>
      </c>
      <c r="D14" s="43" t="s">
        <v>408</v>
      </c>
      <c r="G14" s="44" t="s">
        <v>409</v>
      </c>
      <c r="K14" s="46" t="s">
        <v>410</v>
      </c>
    </row>
    <row r="15" spans="3:11" ht="34.5">
      <c r="C15" s="47" t="s">
        <v>411</v>
      </c>
      <c r="D15" s="43" t="s">
        <v>412</v>
      </c>
      <c r="G15" s="44" t="s">
        <v>413</v>
      </c>
      <c r="K15" s="46" t="s">
        <v>414</v>
      </c>
    </row>
    <row r="16" spans="3:11" ht="51.75">
      <c r="C16" s="47" t="s">
        <v>415</v>
      </c>
      <c r="D16" s="43" t="s">
        <v>416</v>
      </c>
      <c r="G16" s="44" t="s">
        <v>417</v>
      </c>
      <c r="K16" s="46" t="s">
        <v>418</v>
      </c>
    </row>
    <row r="17" spans="3:11" ht="51.75">
      <c r="C17" s="47" t="s">
        <v>419</v>
      </c>
      <c r="D17" s="43" t="s">
        <v>420</v>
      </c>
      <c r="G17" s="45" t="s">
        <v>13</v>
      </c>
      <c r="K17" s="46" t="s">
        <v>421</v>
      </c>
    </row>
    <row r="18" spans="3:11" ht="51.75">
      <c r="C18" s="47" t="s">
        <v>422</v>
      </c>
      <c r="D18" s="43" t="s">
        <v>423</v>
      </c>
      <c r="G18" s="45" t="s">
        <v>424</v>
      </c>
      <c r="K18" s="46" t="s">
        <v>425</v>
      </c>
    </row>
    <row r="19" spans="3:11" ht="17.25">
      <c r="C19" s="47" t="s">
        <v>426</v>
      </c>
      <c r="D19" s="43" t="s">
        <v>427</v>
      </c>
      <c r="G19" s="44" t="s">
        <v>428</v>
      </c>
      <c r="K19" s="46" t="s">
        <v>429</v>
      </c>
    </row>
    <row r="20" spans="3:11" ht="34.5">
      <c r="C20" s="47" t="s">
        <v>430</v>
      </c>
      <c r="D20" s="43" t="s">
        <v>431</v>
      </c>
      <c r="G20" s="44" t="s">
        <v>432</v>
      </c>
      <c r="K20" s="46" t="s">
        <v>433</v>
      </c>
    </row>
    <row r="21" spans="3:11" ht="34.5">
      <c r="D21" s="43" t="s">
        <v>434</v>
      </c>
    </row>
    <row r="22" spans="3:11" ht="34.5">
      <c r="C22" s="4" t="s">
        <v>435</v>
      </c>
      <c r="D22" s="43" t="s">
        <v>436</v>
      </c>
    </row>
    <row r="23" spans="3:11" ht="17.25">
      <c r="C23" s="4" t="s">
        <v>437</v>
      </c>
      <c r="D23" s="43" t="s">
        <v>438</v>
      </c>
      <c r="G23" s="44"/>
    </row>
    <row r="24" spans="3:11" ht="17.25">
      <c r="C24" s="4" t="s">
        <v>11</v>
      </c>
      <c r="D24" s="43" t="s">
        <v>439</v>
      </c>
    </row>
    <row r="25" spans="3:11" ht="34.5">
      <c r="D25" s="43" t="s">
        <v>440</v>
      </c>
    </row>
    <row r="26" spans="3:11" ht="17.25">
      <c r="D26" s="43" t="s">
        <v>441</v>
      </c>
    </row>
    <row r="27" spans="3:11" ht="51.75">
      <c r="C27" s="48" t="s">
        <v>442</v>
      </c>
      <c r="D27" s="43" t="s">
        <v>443</v>
      </c>
    </row>
    <row r="28" spans="3:11" ht="34.5">
      <c r="C28" s="48" t="s">
        <v>444</v>
      </c>
      <c r="D28" s="43" t="s">
        <v>445</v>
      </c>
      <c r="G28" s="44"/>
    </row>
    <row r="29" spans="3:11" ht="51.75">
      <c r="C29" s="48" t="s">
        <v>446</v>
      </c>
      <c r="D29" s="43" t="s">
        <v>447</v>
      </c>
      <c r="G29" s="44"/>
    </row>
    <row r="30" spans="3:11" ht="60">
      <c r="C30" s="48" t="s">
        <v>108</v>
      </c>
      <c r="D30" s="43" t="s">
        <v>448</v>
      </c>
      <c r="G30" s="44"/>
    </row>
    <row r="31" spans="3:11" ht="34.5">
      <c r="C31" s="48" t="s">
        <v>141</v>
      </c>
      <c r="D31" s="43" t="s">
        <v>449</v>
      </c>
      <c r="G31" s="44"/>
    </row>
    <row r="32" spans="3:11" ht="30">
      <c r="C32" s="48" t="s">
        <v>450</v>
      </c>
      <c r="D32" s="43" t="s">
        <v>451</v>
      </c>
      <c r="G32" s="44"/>
    </row>
    <row r="33" spans="3:7" ht="45">
      <c r="C33" s="48" t="s">
        <v>452</v>
      </c>
      <c r="D33" s="43" t="s">
        <v>453</v>
      </c>
    </row>
    <row r="34" spans="3:7" ht="45">
      <c r="C34" s="48" t="s">
        <v>454</v>
      </c>
      <c r="D34" s="43" t="s">
        <v>455</v>
      </c>
      <c r="G34" s="44"/>
    </row>
    <row r="35" spans="3:7" ht="34.5">
      <c r="C35" s="48" t="s">
        <v>60</v>
      </c>
      <c r="D35" s="43" t="s">
        <v>456</v>
      </c>
      <c r="G35" s="44"/>
    </row>
    <row r="36" spans="3:7" ht="17.25">
      <c r="C36" s="48"/>
      <c r="D36" s="43" t="s">
        <v>457</v>
      </c>
      <c r="G36" s="44"/>
    </row>
    <row r="37" spans="3:7" ht="34.5">
      <c r="C37" s="48"/>
      <c r="D37" s="43" t="s">
        <v>458</v>
      </c>
      <c r="G37" s="44"/>
    </row>
    <row r="38" spans="3:7" ht="17.25">
      <c r="C38" s="48"/>
      <c r="D38" s="43" t="s">
        <v>459</v>
      </c>
      <c r="G38" s="44"/>
    </row>
    <row r="39" spans="3:7" ht="45">
      <c r="C39" s="48" t="s">
        <v>460</v>
      </c>
      <c r="D39" s="43" t="s">
        <v>461</v>
      </c>
      <c r="G39" s="44"/>
    </row>
    <row r="40" spans="3:7" ht="34.5">
      <c r="C40" s="48" t="s">
        <v>462</v>
      </c>
      <c r="D40" s="43" t="s">
        <v>463</v>
      </c>
      <c r="G40" s="44"/>
    </row>
    <row r="41" spans="3:7" ht="34.5">
      <c r="C41" s="48" t="s">
        <v>464</v>
      </c>
      <c r="D41" s="43" t="s">
        <v>465</v>
      </c>
    </row>
    <row r="42" spans="3:7" ht="34.5">
      <c r="C42" s="48" t="s">
        <v>466</v>
      </c>
      <c r="D42" s="43" t="s">
        <v>467</v>
      </c>
    </row>
    <row r="43" spans="3:7" ht="34.5">
      <c r="C43" s="48" t="s">
        <v>468</v>
      </c>
      <c r="D43" s="43" t="s">
        <v>469</v>
      </c>
    </row>
    <row r="44" spans="3:7" ht="45">
      <c r="C44" s="48" t="s">
        <v>470</v>
      </c>
      <c r="D44" s="43" t="s">
        <v>471</v>
      </c>
    </row>
    <row r="45" spans="3:7" ht="51.75">
      <c r="C45" s="48" t="s">
        <v>472</v>
      </c>
      <c r="D45" s="43" t="s">
        <v>473</v>
      </c>
    </row>
    <row r="46" spans="3:7" ht="34.5">
      <c r="C46" s="48" t="s">
        <v>474</v>
      </c>
      <c r="D46" s="43" t="s">
        <v>475</v>
      </c>
    </row>
    <row r="47" spans="3:7" ht="34.5">
      <c r="C47" s="48" t="s">
        <v>476</v>
      </c>
      <c r="D47" s="43" t="s">
        <v>477</v>
      </c>
    </row>
    <row r="48" spans="3:7" ht="51.75">
      <c r="C48" s="48" t="s">
        <v>478</v>
      </c>
      <c r="D48" s="43" t="s">
        <v>479</v>
      </c>
    </row>
    <row r="49" spans="3:4" ht="34.5">
      <c r="C49" s="48" t="s">
        <v>480</v>
      </c>
      <c r="D49" s="43" t="s">
        <v>481</v>
      </c>
    </row>
    <row r="50" spans="3:4" ht="51.75">
      <c r="C50" s="48" t="s">
        <v>482</v>
      </c>
      <c r="D50" s="43" t="s">
        <v>483</v>
      </c>
    </row>
    <row r="51" spans="3:4" ht="30">
      <c r="C51" s="48" t="s">
        <v>484</v>
      </c>
      <c r="D51" s="43" t="s">
        <v>485</v>
      </c>
    </row>
    <row r="52" spans="3:4" ht="34.5">
      <c r="C52" s="48" t="s">
        <v>109</v>
      </c>
      <c r="D52" s="43" t="s">
        <v>486</v>
      </c>
    </row>
    <row r="53" spans="3:4" ht="51.75">
      <c r="C53" s="48" t="s">
        <v>487</v>
      </c>
      <c r="D53" s="43" t="s">
        <v>488</v>
      </c>
    </row>
    <row r="54" spans="3:4" ht="34.5">
      <c r="C54" s="48" t="s">
        <v>61</v>
      </c>
      <c r="D54" s="43" t="s">
        <v>489</v>
      </c>
    </row>
    <row r="55" spans="3:4" ht="34.5">
      <c r="C55" s="48" t="s">
        <v>127</v>
      </c>
      <c r="D55" s="43" t="s">
        <v>490</v>
      </c>
    </row>
    <row r="56" spans="3:4" ht="34.5">
      <c r="C56" s="48" t="s">
        <v>142</v>
      </c>
      <c r="D56" s="43" t="s">
        <v>491</v>
      </c>
    </row>
    <row r="57" spans="3:4" ht="34.5">
      <c r="D57" s="43" t="s">
        <v>492</v>
      </c>
    </row>
    <row r="58" spans="3:4" ht="90">
      <c r="C58" s="48" t="s">
        <v>493</v>
      </c>
      <c r="D58" s="43" t="s">
        <v>494</v>
      </c>
    </row>
    <row r="59" spans="3:4" ht="45">
      <c r="C59" s="48" t="s">
        <v>495</v>
      </c>
      <c r="D59" s="43" t="s">
        <v>496</v>
      </c>
    </row>
    <row r="60" spans="3:4" ht="60">
      <c r="C60" s="48" t="s">
        <v>497</v>
      </c>
      <c r="D60" s="43" t="s">
        <v>498</v>
      </c>
    </row>
    <row r="61" spans="3:4" ht="60">
      <c r="C61" s="48" t="s">
        <v>499</v>
      </c>
      <c r="D61" s="43" t="s">
        <v>500</v>
      </c>
    </row>
    <row r="62" spans="3:4" ht="60">
      <c r="C62" s="48" t="s">
        <v>501</v>
      </c>
      <c r="D62" s="43" t="s">
        <v>502</v>
      </c>
    </row>
    <row r="63" spans="3:4" ht="34.5">
      <c r="C63" s="48" t="s">
        <v>503</v>
      </c>
      <c r="D63" s="43" t="s">
        <v>504</v>
      </c>
    </row>
    <row r="64" spans="3:4" ht="30">
      <c r="C64" s="48" t="s">
        <v>505</v>
      </c>
      <c r="D64" s="43" t="s">
        <v>506</v>
      </c>
    </row>
    <row r="65" spans="3:4" ht="34.5">
      <c r="C65" s="48" t="s">
        <v>507</v>
      </c>
      <c r="D65" s="43" t="s">
        <v>508</v>
      </c>
    </row>
    <row r="66" spans="3:4" ht="51.75">
      <c r="C66" s="48" t="s">
        <v>509</v>
      </c>
      <c r="D66" s="43" t="s">
        <v>510</v>
      </c>
    </row>
    <row r="67" spans="3:4" ht="34.5">
      <c r="C67" s="48" t="s">
        <v>143</v>
      </c>
      <c r="D67" s="43" t="s">
        <v>511</v>
      </c>
    </row>
    <row r="68" spans="3:4" ht="45">
      <c r="C68" s="48" t="s">
        <v>512</v>
      </c>
      <c r="D68" s="43" t="s">
        <v>513</v>
      </c>
    </row>
    <row r="69" spans="3:4" ht="30">
      <c r="C69" s="48" t="s">
        <v>514</v>
      </c>
      <c r="D69" s="43" t="s">
        <v>515</v>
      </c>
    </row>
    <row r="70" spans="3:4" ht="60">
      <c r="C70" s="48" t="s">
        <v>516</v>
      </c>
      <c r="D70" s="43" t="s">
        <v>517</v>
      </c>
    </row>
    <row r="71" spans="3:4" ht="45">
      <c r="C71" s="48" t="s">
        <v>518</v>
      </c>
      <c r="D71" s="43" t="s">
        <v>519</v>
      </c>
    </row>
    <row r="72" spans="3:4" ht="34.5">
      <c r="C72" s="48" t="s">
        <v>520</v>
      </c>
      <c r="D72" s="43" t="s">
        <v>521</v>
      </c>
    </row>
    <row r="73" spans="3:4" ht="34.5">
      <c r="C73" s="48" t="s">
        <v>522</v>
      </c>
      <c r="D73" s="43" t="s">
        <v>523</v>
      </c>
    </row>
    <row r="74" spans="3:4" ht="34.5">
      <c r="C74" s="48" t="s">
        <v>524</v>
      </c>
      <c r="D74" s="43" t="s">
        <v>525</v>
      </c>
    </row>
    <row r="75" spans="3:4" ht="60">
      <c r="C75" s="48" t="s">
        <v>62</v>
      </c>
      <c r="D75" s="43" t="s">
        <v>526</v>
      </c>
    </row>
    <row r="76" spans="3:4" ht="60">
      <c r="C76" s="48" t="s">
        <v>527</v>
      </c>
      <c r="D76" s="43" t="s">
        <v>528</v>
      </c>
    </row>
    <row r="77" spans="3:4" ht="34.5">
      <c r="C77" s="48" t="s">
        <v>529</v>
      </c>
      <c r="D77" s="43" t="s">
        <v>530</v>
      </c>
    </row>
    <row r="78" spans="3:4" ht="34.5">
      <c r="C78" s="48" t="s">
        <v>531</v>
      </c>
      <c r="D78" s="43" t="s">
        <v>532</v>
      </c>
    </row>
    <row r="79" spans="3:4" ht="45">
      <c r="C79" s="48" t="s">
        <v>533</v>
      </c>
      <c r="D79" s="43" t="s">
        <v>534</v>
      </c>
    </row>
    <row r="80" spans="3:4" ht="45">
      <c r="C80" s="48" t="s">
        <v>535</v>
      </c>
      <c r="D80" s="43" t="s">
        <v>536</v>
      </c>
    </row>
    <row r="81" spans="3:4" ht="45">
      <c r="C81" s="48" t="s">
        <v>537</v>
      </c>
      <c r="D81" s="43" t="s">
        <v>538</v>
      </c>
    </row>
    <row r="82" spans="3:4" ht="45">
      <c r="C82" s="48" t="s">
        <v>539</v>
      </c>
      <c r="D82" s="43" t="s">
        <v>540</v>
      </c>
    </row>
    <row r="83" spans="3:4" ht="34.5">
      <c r="C83" s="48" t="s">
        <v>110</v>
      </c>
      <c r="D83" s="43" t="s">
        <v>541</v>
      </c>
    </row>
    <row r="84" spans="3:4" ht="30">
      <c r="C84" s="48" t="s">
        <v>542</v>
      </c>
      <c r="D84" s="43" t="s">
        <v>543</v>
      </c>
    </row>
    <row r="85" spans="3:4" ht="34.5">
      <c r="C85" s="48" t="s">
        <v>544</v>
      </c>
      <c r="D85" s="43" t="s">
        <v>545</v>
      </c>
    </row>
    <row r="86" spans="3:4" ht="45">
      <c r="C86" s="48" t="s">
        <v>546</v>
      </c>
      <c r="D86" s="43" t="s">
        <v>547</v>
      </c>
    </row>
    <row r="87" spans="3:4" ht="34.5">
      <c r="C87" s="48" t="s">
        <v>548</v>
      </c>
      <c r="D87" s="43" t="s">
        <v>549</v>
      </c>
    </row>
    <row r="88" spans="3:4" ht="34.5">
      <c r="C88" s="48" t="s">
        <v>550</v>
      </c>
      <c r="D88" s="43" t="s">
        <v>551</v>
      </c>
    </row>
    <row r="89" spans="3:4" ht="51.75">
      <c r="C89" s="48" t="s">
        <v>552</v>
      </c>
      <c r="D89" s="43" t="s">
        <v>553</v>
      </c>
    </row>
    <row r="90" spans="3:4" ht="45">
      <c r="C90" s="48" t="s">
        <v>128</v>
      </c>
      <c r="D90" s="43" t="s">
        <v>554</v>
      </c>
    </row>
    <row r="91" spans="3:4" ht="60">
      <c r="C91" s="48" t="s">
        <v>555</v>
      </c>
      <c r="D91" s="43" t="s">
        <v>556</v>
      </c>
    </row>
    <row r="92" spans="3:4" ht="60">
      <c r="C92" s="48" t="s">
        <v>557</v>
      </c>
      <c r="D92" s="43" t="s">
        <v>558</v>
      </c>
    </row>
    <row r="93" spans="3:4" ht="45">
      <c r="C93" s="48" t="s">
        <v>559</v>
      </c>
      <c r="D93" s="43" t="s">
        <v>560</v>
      </c>
    </row>
    <row r="94" spans="3:4" ht="30">
      <c r="C94" s="48" t="s">
        <v>561</v>
      </c>
      <c r="D94" s="43" t="s">
        <v>562</v>
      </c>
    </row>
    <row r="95" spans="3:4" ht="34.5">
      <c r="C95" s="48" t="s">
        <v>563</v>
      </c>
      <c r="D95" s="43" t="s">
        <v>564</v>
      </c>
    </row>
    <row r="96" spans="3:4" ht="17.25">
      <c r="D96" s="43" t="s">
        <v>565</v>
      </c>
    </row>
    <row r="97" spans="3:4" ht="34.5">
      <c r="D97" s="43" t="s">
        <v>566</v>
      </c>
    </row>
    <row r="98" spans="3:4" ht="34.5">
      <c r="C98" s="46" t="s">
        <v>567</v>
      </c>
      <c r="D98" s="43" t="s">
        <v>568</v>
      </c>
    </row>
    <row r="99" spans="3:4" ht="34.5">
      <c r="C99" s="46" t="s">
        <v>569</v>
      </c>
      <c r="D99" s="43" t="s">
        <v>570</v>
      </c>
    </row>
    <row r="100" spans="3:4" ht="34.5">
      <c r="C100" s="46" t="s">
        <v>571</v>
      </c>
      <c r="D100" s="43" t="s">
        <v>572</v>
      </c>
    </row>
    <row r="101" spans="3:4" ht="34.5">
      <c r="C101" s="46" t="s">
        <v>573</v>
      </c>
      <c r="D101" s="43" t="s">
        <v>574</v>
      </c>
    </row>
    <row r="102" spans="3:4" ht="51.75">
      <c r="C102" s="46" t="s">
        <v>575</v>
      </c>
      <c r="D102" s="43" t="s">
        <v>576</v>
      </c>
    </row>
    <row r="103" spans="3:4" ht="51.75">
      <c r="C103" s="46" t="s">
        <v>577</v>
      </c>
      <c r="D103" s="43" t="s">
        <v>578</v>
      </c>
    </row>
    <row r="104" spans="3:4" ht="34.5">
      <c r="C104" s="46" t="s">
        <v>579</v>
      </c>
      <c r="D104" s="43" t="s">
        <v>580</v>
      </c>
    </row>
    <row r="105" spans="3:4" ht="34.5">
      <c r="C105" s="46" t="s">
        <v>581</v>
      </c>
      <c r="D105" s="43" t="s">
        <v>582</v>
      </c>
    </row>
    <row r="106" spans="3:4" ht="34.5">
      <c r="C106" s="46" t="s">
        <v>583</v>
      </c>
      <c r="D106" s="43" t="s">
        <v>584</v>
      </c>
    </row>
    <row r="107" spans="3:4" ht="34.5">
      <c r="C107" s="46" t="s">
        <v>585</v>
      </c>
      <c r="D107" s="43" t="s">
        <v>586</v>
      </c>
    </row>
    <row r="108" spans="3:4" ht="34.5">
      <c r="C108" s="46" t="s">
        <v>587</v>
      </c>
      <c r="D108" s="43" t="s">
        <v>588</v>
      </c>
    </row>
    <row r="109" spans="3:4" ht="34.5">
      <c r="C109" s="46" t="s">
        <v>589</v>
      </c>
      <c r="D109" s="43" t="s">
        <v>590</v>
      </c>
    </row>
    <row r="110" spans="3:4" ht="34.5">
      <c r="C110" s="46" t="s">
        <v>591</v>
      </c>
      <c r="D110" s="43" t="s">
        <v>592</v>
      </c>
    </row>
    <row r="111" spans="3:4" ht="34.5">
      <c r="C111" s="46" t="s">
        <v>593</v>
      </c>
      <c r="D111" s="43" t="s">
        <v>594</v>
      </c>
    </row>
    <row r="112" spans="3:4" ht="34.5">
      <c r="C112" s="46" t="s">
        <v>595</v>
      </c>
      <c r="D112" s="43" t="s">
        <v>596</v>
      </c>
    </row>
    <row r="113" spans="3:4" ht="51.75">
      <c r="C113" s="46" t="s">
        <v>597</v>
      </c>
      <c r="D113" s="43" t="s">
        <v>598</v>
      </c>
    </row>
    <row r="114" spans="3:4" ht="34.5">
      <c r="C114" s="46" t="s">
        <v>599</v>
      </c>
      <c r="D114" s="43" t="s">
        <v>600</v>
      </c>
    </row>
    <row r="115" spans="3:4" ht="51.75">
      <c r="C115" s="46" t="s">
        <v>601</v>
      </c>
      <c r="D115" s="43" t="s">
        <v>602</v>
      </c>
    </row>
    <row r="116" spans="3:4" ht="17.25">
      <c r="C116" s="46" t="s">
        <v>603</v>
      </c>
      <c r="D116" s="43" t="s">
        <v>604</v>
      </c>
    </row>
    <row r="117" spans="3:4" ht="51.75">
      <c r="C117" s="46" t="s">
        <v>605</v>
      </c>
      <c r="D117" s="43" t="s">
        <v>606</v>
      </c>
    </row>
    <row r="118" spans="3:4" ht="51.75">
      <c r="C118" s="46" t="s">
        <v>607</v>
      </c>
      <c r="D118" s="43" t="s">
        <v>608</v>
      </c>
    </row>
    <row r="119" spans="3:4" ht="34.5">
      <c r="C119" s="46" t="s">
        <v>609</v>
      </c>
      <c r="D119" s="43" t="s">
        <v>610</v>
      </c>
    </row>
    <row r="120" spans="3:4" ht="17.25">
      <c r="C120" s="46" t="s">
        <v>611</v>
      </c>
      <c r="D120" s="43" t="s">
        <v>612</v>
      </c>
    </row>
    <row r="121" spans="3:4" ht="17.25">
      <c r="C121" s="46" t="s">
        <v>613</v>
      </c>
      <c r="D121" s="43" t="s">
        <v>614</v>
      </c>
    </row>
    <row r="122" spans="3:4" ht="17.25">
      <c r="C122" s="46" t="s">
        <v>615</v>
      </c>
      <c r="D122" s="43" t="s">
        <v>616</v>
      </c>
    </row>
    <row r="123" spans="3:4" ht="17.25">
      <c r="C123" s="46" t="s">
        <v>617</v>
      </c>
      <c r="D123" s="43" t="s">
        <v>618</v>
      </c>
    </row>
    <row r="124" spans="3:4" ht="17.25">
      <c r="C124" s="46" t="s">
        <v>619</v>
      </c>
      <c r="D124" s="43" t="s">
        <v>620</v>
      </c>
    </row>
    <row r="125" spans="3:4" ht="34.5">
      <c r="C125" s="46" t="s">
        <v>621</v>
      </c>
      <c r="D125" s="43" t="s">
        <v>622</v>
      </c>
    </row>
    <row r="126" spans="3:4" ht="34.5">
      <c r="C126" s="46" t="s">
        <v>623</v>
      </c>
      <c r="D126" s="43" t="s">
        <v>624</v>
      </c>
    </row>
    <row r="127" spans="3:4" ht="51.75">
      <c r="C127" s="46" t="s">
        <v>625</v>
      </c>
      <c r="D127" s="43" t="s">
        <v>626</v>
      </c>
    </row>
    <row r="128" spans="3:4" ht="17.25">
      <c r="C128" s="46" t="s">
        <v>627</v>
      </c>
      <c r="D128" s="43" t="s">
        <v>628</v>
      </c>
    </row>
    <row r="129" spans="3:4" ht="34.5">
      <c r="C129" s="46" t="s">
        <v>629</v>
      </c>
      <c r="D129" s="43" t="s">
        <v>630</v>
      </c>
    </row>
    <row r="130" spans="3:4" ht="34.5">
      <c r="C130" s="46" t="s">
        <v>631</v>
      </c>
      <c r="D130" s="43" t="s">
        <v>632</v>
      </c>
    </row>
    <row r="131" spans="3:4" ht="34.5">
      <c r="C131" s="46" t="s">
        <v>633</v>
      </c>
      <c r="D131" s="43" t="s">
        <v>634</v>
      </c>
    </row>
    <row r="132" spans="3:4" ht="34.5">
      <c r="C132" s="46" t="s">
        <v>635</v>
      </c>
      <c r="D132" s="43" t="s">
        <v>636</v>
      </c>
    </row>
    <row r="133" spans="3:4" ht="34.5">
      <c r="C133" s="46" t="s">
        <v>637</v>
      </c>
      <c r="D133" s="43" t="s">
        <v>638</v>
      </c>
    </row>
    <row r="134" spans="3:4" ht="34.5">
      <c r="C134" s="46" t="s">
        <v>639</v>
      </c>
      <c r="D134" s="43" t="s">
        <v>640</v>
      </c>
    </row>
    <row r="135" spans="3:4" ht="51.75">
      <c r="C135" s="46" t="s">
        <v>641</v>
      </c>
      <c r="D135" s="43" t="s">
        <v>642</v>
      </c>
    </row>
    <row r="136" spans="3:4" ht="34.5">
      <c r="C136" s="46" t="s">
        <v>643</v>
      </c>
      <c r="D136" s="43" t="s">
        <v>644</v>
      </c>
    </row>
    <row r="137" spans="3:4" ht="34.5">
      <c r="C137" s="46" t="s">
        <v>645</v>
      </c>
      <c r="D137" s="43" t="s">
        <v>646</v>
      </c>
    </row>
    <row r="138" spans="3:4" ht="34.5">
      <c r="C138" s="46" t="s">
        <v>647</v>
      </c>
      <c r="D138" s="43" t="s">
        <v>648</v>
      </c>
    </row>
    <row r="139" spans="3:4" ht="51.75">
      <c r="C139" s="46" t="s">
        <v>649</v>
      </c>
      <c r="D139" s="43" t="s">
        <v>650</v>
      </c>
    </row>
    <row r="140" spans="3:4" ht="34.5">
      <c r="C140" s="46" t="s">
        <v>651</v>
      </c>
      <c r="D140" s="43" t="s">
        <v>652</v>
      </c>
    </row>
    <row r="141" spans="3:4" ht="17.25">
      <c r="C141" s="46" t="s">
        <v>653</v>
      </c>
      <c r="D141" s="43" t="s">
        <v>654</v>
      </c>
    </row>
    <row r="142" spans="3:4" ht="17.25">
      <c r="C142" s="46" t="s">
        <v>655</v>
      </c>
      <c r="D142" s="43" t="s">
        <v>656</v>
      </c>
    </row>
    <row r="143" spans="3:4" ht="34.5">
      <c r="C143" s="46" t="s">
        <v>657</v>
      </c>
      <c r="D143" s="43" t="s">
        <v>658</v>
      </c>
    </row>
    <row r="144" spans="3:4" ht="34.5">
      <c r="C144" s="46" t="s">
        <v>659</v>
      </c>
      <c r="D144" s="43" t="s">
        <v>660</v>
      </c>
    </row>
    <row r="145" spans="3:4" ht="34.5">
      <c r="C145" s="46" t="s">
        <v>661</v>
      </c>
      <c r="D145" s="43" t="s">
        <v>662</v>
      </c>
    </row>
    <row r="146" spans="3:4" ht="17.25">
      <c r="C146" s="46" t="s">
        <v>663</v>
      </c>
      <c r="D146" s="43" t="s">
        <v>664</v>
      </c>
    </row>
    <row r="147" spans="3:4" ht="34.5">
      <c r="C147" s="46" t="s">
        <v>665</v>
      </c>
      <c r="D147" s="43" t="s">
        <v>666</v>
      </c>
    </row>
    <row r="148" spans="3:4" ht="34.5">
      <c r="C148" s="46" t="s">
        <v>667</v>
      </c>
      <c r="D148" s="43" t="s">
        <v>668</v>
      </c>
    </row>
    <row r="149" spans="3:4" ht="34.5">
      <c r="C149" s="46" t="s">
        <v>669</v>
      </c>
      <c r="D149" s="43" t="s">
        <v>670</v>
      </c>
    </row>
    <row r="150" spans="3:4" ht="34.5">
      <c r="C150" s="46" t="s">
        <v>671</v>
      </c>
      <c r="D150" s="43" t="s">
        <v>672</v>
      </c>
    </row>
    <row r="151" spans="3:4" ht="51.75">
      <c r="C151" s="46" t="s">
        <v>673</v>
      </c>
      <c r="D151" s="43" t="s">
        <v>674</v>
      </c>
    </row>
    <row r="152" spans="3:4" ht="34.5">
      <c r="C152" s="46" t="s">
        <v>675</v>
      </c>
      <c r="D152" s="43" t="s">
        <v>676</v>
      </c>
    </row>
    <row r="153" spans="3:4" ht="34.5">
      <c r="C153" s="46" t="s">
        <v>677</v>
      </c>
      <c r="D153" s="43" t="s">
        <v>678</v>
      </c>
    </row>
    <row r="154" spans="3:4" ht="34.5">
      <c r="C154" s="46" t="s">
        <v>679</v>
      </c>
      <c r="D154" s="43" t="s">
        <v>680</v>
      </c>
    </row>
    <row r="155" spans="3:4" ht="34.5">
      <c r="C155" s="46" t="s">
        <v>681</v>
      </c>
      <c r="D155" s="43" t="s">
        <v>682</v>
      </c>
    </row>
    <row r="156" spans="3:4" ht="34.5">
      <c r="C156" s="46" t="s">
        <v>683</v>
      </c>
      <c r="D156" s="43" t="s">
        <v>684</v>
      </c>
    </row>
    <row r="157" spans="3:4" ht="34.5">
      <c r="C157" s="46" t="s">
        <v>685</v>
      </c>
      <c r="D157" s="43" t="s">
        <v>686</v>
      </c>
    </row>
    <row r="158" spans="3:4" ht="34.5">
      <c r="C158" s="46" t="s">
        <v>687</v>
      </c>
      <c r="D158" s="43" t="s">
        <v>688</v>
      </c>
    </row>
    <row r="159" spans="3:4" ht="34.5">
      <c r="C159" s="46" t="s">
        <v>689</v>
      </c>
      <c r="D159" s="43" t="s">
        <v>690</v>
      </c>
    </row>
    <row r="160" spans="3:4" ht="34.5">
      <c r="C160" s="46" t="s">
        <v>691</v>
      </c>
      <c r="D160" s="43" t="s">
        <v>692</v>
      </c>
    </row>
    <row r="161" spans="3:4" ht="51.75">
      <c r="C161" s="46" t="s">
        <v>693</v>
      </c>
      <c r="D161" s="43" t="s">
        <v>694</v>
      </c>
    </row>
    <row r="162" spans="3:4" ht="34.5">
      <c r="C162" s="46" t="s">
        <v>695</v>
      </c>
      <c r="D162" s="43" t="s">
        <v>696</v>
      </c>
    </row>
    <row r="163" spans="3:4" ht="34.5">
      <c r="C163" s="46" t="s">
        <v>697</v>
      </c>
      <c r="D163" s="43" t="s">
        <v>698</v>
      </c>
    </row>
    <row r="164" spans="3:4" ht="34.5">
      <c r="C164" s="46" t="s">
        <v>699</v>
      </c>
      <c r="D164" s="43" t="s">
        <v>700</v>
      </c>
    </row>
    <row r="165" spans="3:4" ht="34.5">
      <c r="C165" s="46" t="s">
        <v>701</v>
      </c>
      <c r="D165" s="43" t="s">
        <v>702</v>
      </c>
    </row>
    <row r="166" spans="3:4" ht="34.5">
      <c r="C166" s="46" t="s">
        <v>703</v>
      </c>
      <c r="D166" s="43" t="s">
        <v>704</v>
      </c>
    </row>
    <row r="167" spans="3:4" ht="34.5">
      <c r="C167" s="46" t="s">
        <v>705</v>
      </c>
      <c r="D167" s="43" t="s">
        <v>706</v>
      </c>
    </row>
    <row r="168" spans="3:4" ht="51.75">
      <c r="C168" s="46" t="s">
        <v>707</v>
      </c>
      <c r="D168" s="43" t="s">
        <v>708</v>
      </c>
    </row>
    <row r="169" spans="3:4" ht="34.5">
      <c r="C169" s="46" t="s">
        <v>709</v>
      </c>
      <c r="D169" s="43" t="s">
        <v>710</v>
      </c>
    </row>
    <row r="170" spans="3:4" ht="17.25">
      <c r="C170" s="46" t="s">
        <v>711</v>
      </c>
      <c r="D170" s="43" t="s">
        <v>712</v>
      </c>
    </row>
    <row r="171" spans="3:4" ht="34.5">
      <c r="C171" s="46" t="s">
        <v>713</v>
      </c>
      <c r="D171" s="43" t="s">
        <v>714</v>
      </c>
    </row>
    <row r="172" spans="3:4" ht="17.25">
      <c r="C172" s="46" t="s">
        <v>715</v>
      </c>
      <c r="D172" s="43" t="s">
        <v>716</v>
      </c>
    </row>
    <row r="173" spans="3:4">
      <c r="C173" s="46" t="s">
        <v>717</v>
      </c>
    </row>
    <row r="174" spans="3:4">
      <c r="C174" s="46" t="s">
        <v>718</v>
      </c>
    </row>
    <row r="175" spans="3:4">
      <c r="C175" s="46" t="s">
        <v>719</v>
      </c>
    </row>
    <row r="176" spans="3:4">
      <c r="C176" s="46" t="s">
        <v>720</v>
      </c>
    </row>
    <row r="177" spans="3:3">
      <c r="C177" s="46" t="s">
        <v>721</v>
      </c>
    </row>
    <row r="178" spans="3:3">
      <c r="C178" s="46" t="s">
        <v>722</v>
      </c>
    </row>
    <row r="179" spans="3:3">
      <c r="C179" s="46" t="s">
        <v>723</v>
      </c>
    </row>
    <row r="180" spans="3:3">
      <c r="C180" s="46" t="s">
        <v>724</v>
      </c>
    </row>
    <row r="181" spans="3:3">
      <c r="C181" s="46" t="s">
        <v>725</v>
      </c>
    </row>
    <row r="182" spans="3:3">
      <c r="C182" s="46" t="s">
        <v>726</v>
      </c>
    </row>
    <row r="183" spans="3:3">
      <c r="C183" s="46" t="s">
        <v>727</v>
      </c>
    </row>
    <row r="184" spans="3:3">
      <c r="C184" s="46" t="s">
        <v>728</v>
      </c>
    </row>
    <row r="185" spans="3:3">
      <c r="C185" s="46" t="s">
        <v>729</v>
      </c>
    </row>
    <row r="186" spans="3:3">
      <c r="C186" s="46" t="s">
        <v>730</v>
      </c>
    </row>
    <row r="187" spans="3:3">
      <c r="C187" s="46" t="s">
        <v>731</v>
      </c>
    </row>
    <row r="188" spans="3:3">
      <c r="C188" s="46" t="s">
        <v>732</v>
      </c>
    </row>
    <row r="189" spans="3:3">
      <c r="C189" s="46" t="s">
        <v>733</v>
      </c>
    </row>
    <row r="190" spans="3:3">
      <c r="C190" s="46" t="s">
        <v>734</v>
      </c>
    </row>
    <row r="191" spans="3:3">
      <c r="C191" s="46" t="s">
        <v>735</v>
      </c>
    </row>
    <row r="192" spans="3:3">
      <c r="C192" s="46" t="s">
        <v>736</v>
      </c>
    </row>
    <row r="193" spans="3:3">
      <c r="C193" s="46" t="s">
        <v>737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workbookViewId="0"/>
  </sheetViews>
  <sheetFormatPr baseColWidth="10" defaultColWidth="11.42578125" defaultRowHeight="14.25"/>
  <cols>
    <col min="1" max="1" width="28.140625" style="84" customWidth="1"/>
    <col min="2" max="8" width="11.42578125" style="84"/>
    <col min="9" max="9" width="101.140625" style="84" customWidth="1"/>
    <col min="10" max="16384" width="11.42578125" style="84"/>
  </cols>
  <sheetData>
    <row r="1" spans="1:10" ht="71.25">
      <c r="A1" s="84" t="s">
        <v>738</v>
      </c>
      <c r="B1" s="84" t="s">
        <v>739</v>
      </c>
      <c r="C1" s="84" t="s">
        <v>283</v>
      </c>
      <c r="D1" s="84" t="s">
        <v>280</v>
      </c>
      <c r="E1" s="84" t="s">
        <v>253</v>
      </c>
      <c r="F1" s="84" t="s">
        <v>239</v>
      </c>
      <c r="G1" s="84" t="s">
        <v>240</v>
      </c>
      <c r="H1" s="84" t="s">
        <v>740</v>
      </c>
      <c r="I1" s="85" t="s">
        <v>493</v>
      </c>
      <c r="J1" s="84" t="s">
        <v>741</v>
      </c>
    </row>
    <row r="2" spans="1:10" ht="28.5">
      <c r="A2" s="84" t="s">
        <v>246</v>
      </c>
      <c r="B2" s="84" t="s">
        <v>742</v>
      </c>
      <c r="C2" s="84" t="s">
        <v>743</v>
      </c>
      <c r="D2" s="84" t="s">
        <v>744</v>
      </c>
      <c r="E2" s="84" t="s">
        <v>745</v>
      </c>
      <c r="F2" s="84" t="s">
        <v>746</v>
      </c>
      <c r="G2" s="84" t="s">
        <v>747</v>
      </c>
      <c r="H2" s="84" t="s">
        <v>748</v>
      </c>
      <c r="I2" s="85" t="s">
        <v>495</v>
      </c>
      <c r="J2" s="84" t="s">
        <v>279</v>
      </c>
    </row>
    <row r="3" spans="1:10" ht="42.75">
      <c r="A3" s="84" t="s">
        <v>749</v>
      </c>
      <c r="B3" s="84" t="s">
        <v>750</v>
      </c>
      <c r="D3" s="84" t="s">
        <v>751</v>
      </c>
      <c r="E3" s="84" t="s">
        <v>752</v>
      </c>
      <c r="F3" s="84" t="s">
        <v>753</v>
      </c>
      <c r="G3" s="84" t="s">
        <v>754</v>
      </c>
      <c r="H3" s="84" t="s">
        <v>238</v>
      </c>
      <c r="I3" s="85" t="s">
        <v>497</v>
      </c>
      <c r="J3" s="84" t="s">
        <v>755</v>
      </c>
    </row>
    <row r="4" spans="1:10" ht="42.75">
      <c r="A4" s="84" t="s">
        <v>756</v>
      </c>
      <c r="B4" s="84" t="s">
        <v>263</v>
      </c>
      <c r="D4" s="84" t="s">
        <v>757</v>
      </c>
      <c r="E4" s="84" t="s">
        <v>758</v>
      </c>
      <c r="F4" s="84" t="s">
        <v>382</v>
      </c>
      <c r="G4" s="84" t="s">
        <v>759</v>
      </c>
      <c r="H4" s="84" t="s">
        <v>429</v>
      </c>
      <c r="I4" s="85" t="s">
        <v>499</v>
      </c>
      <c r="J4" s="84" t="s">
        <v>760</v>
      </c>
    </row>
    <row r="5" spans="1:10" ht="42.75">
      <c r="A5" s="84" t="s">
        <v>761</v>
      </c>
      <c r="B5" s="84" t="s">
        <v>46</v>
      </c>
      <c r="D5" s="84" t="s">
        <v>353</v>
      </c>
      <c r="E5" s="84" t="s">
        <v>762</v>
      </c>
      <c r="F5" s="84" t="s">
        <v>763</v>
      </c>
      <c r="G5" s="84" t="s">
        <v>764</v>
      </c>
      <c r="I5" s="85" t="s">
        <v>501</v>
      </c>
    </row>
    <row r="6" spans="1:10">
      <c r="A6" s="84" t="s">
        <v>765</v>
      </c>
      <c r="B6" s="84" t="s">
        <v>766</v>
      </c>
      <c r="D6" s="84" t="s">
        <v>767</v>
      </c>
      <c r="E6" s="84" t="s">
        <v>768</v>
      </c>
      <c r="F6" s="84" t="s">
        <v>769</v>
      </c>
      <c r="G6" s="84" t="s">
        <v>770</v>
      </c>
      <c r="I6" s="85" t="s">
        <v>503</v>
      </c>
    </row>
    <row r="7" spans="1:10" ht="28.5">
      <c r="A7" s="84" t="s">
        <v>771</v>
      </c>
      <c r="B7" s="84" t="s">
        <v>352</v>
      </c>
      <c r="D7" s="84" t="s">
        <v>772</v>
      </c>
      <c r="E7" s="84" t="s">
        <v>773</v>
      </c>
      <c r="F7" s="84" t="s">
        <v>774</v>
      </c>
      <c r="G7" s="84" t="s">
        <v>775</v>
      </c>
      <c r="I7" s="85" t="s">
        <v>505</v>
      </c>
    </row>
    <row r="8" spans="1:10" ht="28.5">
      <c r="A8" s="84" t="s">
        <v>776</v>
      </c>
      <c r="E8" s="84" t="s">
        <v>777</v>
      </c>
      <c r="F8" s="84" t="s">
        <v>398</v>
      </c>
      <c r="G8" s="84" t="s">
        <v>778</v>
      </c>
      <c r="I8" s="85" t="s">
        <v>507</v>
      </c>
    </row>
    <row r="9" spans="1:10">
      <c r="E9" s="84" t="s">
        <v>779</v>
      </c>
      <c r="F9" s="84" t="s">
        <v>402</v>
      </c>
      <c r="G9" s="84" t="s">
        <v>780</v>
      </c>
      <c r="I9" s="85" t="s">
        <v>509</v>
      </c>
    </row>
    <row r="10" spans="1:10">
      <c r="E10" s="84" t="s">
        <v>254</v>
      </c>
      <c r="F10" s="84" t="s">
        <v>781</v>
      </c>
      <c r="G10" s="84" t="s">
        <v>782</v>
      </c>
      <c r="I10" s="85" t="s">
        <v>143</v>
      </c>
    </row>
    <row r="11" spans="1:10" ht="42.75">
      <c r="F11" s="84" t="s">
        <v>783</v>
      </c>
      <c r="G11" s="84" t="s">
        <v>784</v>
      </c>
      <c r="I11" s="85" t="s">
        <v>512</v>
      </c>
    </row>
    <row r="12" spans="1:10" ht="28.5">
      <c r="F12" s="84" t="s">
        <v>785</v>
      </c>
      <c r="G12" s="84" t="s">
        <v>786</v>
      </c>
      <c r="I12" s="85" t="s">
        <v>514</v>
      </c>
    </row>
    <row r="13" spans="1:10" ht="42.75">
      <c r="F13" s="84" t="s">
        <v>787</v>
      </c>
      <c r="G13" s="84" t="s">
        <v>788</v>
      </c>
      <c r="I13" s="85" t="s">
        <v>516</v>
      </c>
    </row>
    <row r="14" spans="1:10" ht="28.5">
      <c r="F14" s="84" t="s">
        <v>789</v>
      </c>
      <c r="G14" s="84" t="s">
        <v>790</v>
      </c>
      <c r="I14" s="85" t="s">
        <v>518</v>
      </c>
    </row>
    <row r="15" spans="1:10">
      <c r="F15" s="84" t="s">
        <v>421</v>
      </c>
      <c r="G15" s="84" t="s">
        <v>791</v>
      </c>
      <c r="I15" s="85" t="s">
        <v>520</v>
      </c>
    </row>
    <row r="16" spans="1:10" ht="28.5">
      <c r="F16" s="84" t="s">
        <v>792</v>
      </c>
      <c r="G16" s="84" t="s">
        <v>793</v>
      </c>
      <c r="I16" s="85" t="s">
        <v>522</v>
      </c>
    </row>
    <row r="17" spans="6:9">
      <c r="F17" s="84" t="s">
        <v>429</v>
      </c>
      <c r="G17" s="84" t="s">
        <v>794</v>
      </c>
      <c r="I17" s="85" t="s">
        <v>524</v>
      </c>
    </row>
    <row r="18" spans="6:9" ht="42.75">
      <c r="F18" s="84" t="s">
        <v>795</v>
      </c>
      <c r="G18" s="84" t="s">
        <v>796</v>
      </c>
      <c r="I18" s="85" t="s">
        <v>62</v>
      </c>
    </row>
    <row r="19" spans="6:9" ht="42.75">
      <c r="I19" s="85" t="s">
        <v>527</v>
      </c>
    </row>
    <row r="20" spans="6:9">
      <c r="I20" s="85" t="s">
        <v>529</v>
      </c>
    </row>
    <row r="21" spans="6:9" ht="28.5">
      <c r="I21" s="85" t="s">
        <v>531</v>
      </c>
    </row>
    <row r="22" spans="6:9" ht="28.5">
      <c r="I22" s="85" t="s">
        <v>533</v>
      </c>
    </row>
    <row r="23" spans="6:9" ht="28.5">
      <c r="I23" s="85" t="s">
        <v>535</v>
      </c>
    </row>
    <row r="24" spans="6:9" ht="28.5">
      <c r="I24" s="85" t="s">
        <v>537</v>
      </c>
    </row>
    <row r="25" spans="6:9" ht="28.5">
      <c r="I25" s="85" t="s">
        <v>539</v>
      </c>
    </row>
    <row r="26" spans="6:9">
      <c r="I26" s="85" t="s">
        <v>110</v>
      </c>
    </row>
    <row r="27" spans="6:9">
      <c r="I27" s="85" t="s">
        <v>542</v>
      </c>
    </row>
    <row r="28" spans="6:9" ht="28.5">
      <c r="I28" s="85" t="s">
        <v>544</v>
      </c>
    </row>
    <row r="29" spans="6:9" ht="28.5">
      <c r="I29" s="85" t="s">
        <v>546</v>
      </c>
    </row>
    <row r="30" spans="6:9">
      <c r="I30" s="85" t="s">
        <v>548</v>
      </c>
    </row>
    <row r="31" spans="6:9" ht="28.5">
      <c r="I31" s="85" t="s">
        <v>550</v>
      </c>
    </row>
    <row r="32" spans="6:9">
      <c r="I32" s="85" t="s">
        <v>552</v>
      </c>
    </row>
    <row r="33" spans="9:9" ht="28.5">
      <c r="I33" s="85" t="s">
        <v>128</v>
      </c>
    </row>
    <row r="34" spans="9:9" ht="42.75">
      <c r="I34" s="85" t="s">
        <v>797</v>
      </c>
    </row>
    <row r="35" spans="9:9" ht="42.75">
      <c r="I35" s="85" t="s">
        <v>557</v>
      </c>
    </row>
    <row r="36" spans="9:9" ht="28.5">
      <c r="I36" s="85" t="s">
        <v>559</v>
      </c>
    </row>
    <row r="37" spans="9:9" ht="28.5">
      <c r="I37" s="85" t="s">
        <v>561</v>
      </c>
    </row>
    <row r="38" spans="9:9">
      <c r="I38" s="85" t="s">
        <v>563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7090CA40073E45BC0A85688FD7FCCF" ma:contentTypeVersion="17" ma:contentTypeDescription="Crear nuevo documento." ma:contentTypeScope="" ma:versionID="d505481fc1cf51eefaab7779691111d1">
  <xsd:schema xmlns:xsd="http://www.w3.org/2001/XMLSchema" xmlns:xs="http://www.w3.org/2001/XMLSchema" xmlns:p="http://schemas.microsoft.com/office/2006/metadata/properties" xmlns:ns2="e00eb085-8d1b-47ab-9f75-c48ad583d8cf" xmlns:ns3="3a419710-061f-4995-8b04-57c8eb5850f2" targetNamespace="http://schemas.microsoft.com/office/2006/metadata/properties" ma:root="true" ma:fieldsID="661c68ad9a07d8c37e22da89b55d422a" ns2:_="" ns3:_="">
    <xsd:import namespace="e00eb085-8d1b-47ab-9f75-c48ad583d8cf"/>
    <xsd:import namespace="3a419710-061f-4995-8b04-57c8eb585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Fechademodificaci_x00f3_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eb085-8d1b-47ab-9f75-c48ad583d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Fechademodificaci_x00f3_n" ma:index="17" nillable="true" ma:displayName="Fecha de modificación" ma:format="DateTime" ma:internalName="Fechademodificaci_x00f3_n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e2b3a10-215b-4d32-87ea-2342d4792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19710-061f-4995-8b04-57c8eb585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5348d94-2e43-4d43-8b53-d885b76198eb}" ma:internalName="TaxCatchAll" ma:showField="CatchAllData" ma:web="3a419710-061f-4995-8b04-57c8eb585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demodificaci_x00f3_n xmlns="e00eb085-8d1b-47ab-9f75-c48ad583d8cf" xsi:nil="true"/>
    <lcf76f155ced4ddcb4097134ff3c332f xmlns="e00eb085-8d1b-47ab-9f75-c48ad583d8cf">
      <Terms xmlns="http://schemas.microsoft.com/office/infopath/2007/PartnerControls"/>
    </lcf76f155ced4ddcb4097134ff3c332f>
    <TaxCatchAll xmlns="3a419710-061f-4995-8b04-57c8eb5850f2" xsi:nil="true"/>
  </documentManagement>
</p:properties>
</file>

<file path=customXml/itemProps1.xml><?xml version="1.0" encoding="utf-8"?>
<ds:datastoreItem xmlns:ds="http://schemas.openxmlformats.org/officeDocument/2006/customXml" ds:itemID="{F86E4BB2-623F-467D-A73C-96A8B6B97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eb085-8d1b-47ab-9f75-c48ad583d8cf"/>
    <ds:schemaRef ds:uri="3a419710-061f-4995-8b04-57c8eb585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A2CA74-1A6B-40C4-8C37-80741FBF03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2EF4E-3CCF-46BA-877A-BE7063F9BEF5}">
  <ds:schemaRefs>
    <ds:schemaRef ds:uri="http://schemas.microsoft.com/office/2006/metadata/properties"/>
    <ds:schemaRef ds:uri="http://schemas.microsoft.com/office/infopath/2007/PartnerControls"/>
    <ds:schemaRef ds:uri="e00eb085-8d1b-47ab-9f75-c48ad583d8cf"/>
    <ds:schemaRef ds:uri="3a419710-061f-4995-8b04-57c8eb5850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PLAN DE ACCION</vt:lpstr>
      <vt:lpstr>IN-PEI-ACI-001</vt:lpstr>
      <vt:lpstr>IN-PEI-ACI-002</vt:lpstr>
      <vt:lpstr>Hoja1</vt:lpstr>
      <vt:lpstr>Lista Indicadores</vt:lpstr>
      <vt:lpstr>'IN-PEI-ACI-001'!Área_de_impresión</vt:lpstr>
      <vt:lpstr>'IN-PEI-ACI-002'!Área_de_impresión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yuli peña</cp:lastModifiedBy>
  <cp:revision/>
  <dcterms:created xsi:type="dcterms:W3CDTF">2021-01-29T16:02:32Z</dcterms:created>
  <dcterms:modified xsi:type="dcterms:W3CDTF">2022-10-04T04:55:59Z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0x010100B77090CA40073E45BC0A85688FD7FCCF</vt:lpwstr>
  </property>
  <property fmtid="{D5CDD505-2E9C-101B-9397-08002B2CF9AE}" pid="3" name="MediaServiceImageTags">
    <vt:lpwstr/>
  </property>
</Properties>
</file>