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A7EE83DE-3BAE-4054-AA56-E40AF064467B}" xr6:coauthVersionLast="45" xr6:coauthVersionMax="47" xr10:uidLastSave="{00000000-0000-0000-0000-000000000000}"/>
  <bookViews>
    <workbookView xWindow="-120" yWindow="-120" windowWidth="29040" windowHeight="15840" activeTab="3" xr2:uid="{11611E02-BE8E-4443-A105-071024DC524E}"/>
  </bookViews>
  <sheets>
    <sheet name="PLAN DE ACCION" sheetId="1" r:id="rId1"/>
    <sheet name="IN-PEI-GES-COM-001" sheetId="2" r:id="rId2"/>
    <sheet name="IN-PEI GES-COM-002" sheetId="3" r:id="rId3"/>
    <sheet name="IN-PEI GES-COM-003" sheetId="4" r:id="rId4"/>
  </sheets>
  <externalReferences>
    <externalReference r:id="rId5"/>
    <externalReference r:id="rId6"/>
    <externalReference r:id="rId7"/>
    <externalReference r:id="rId8"/>
  </externalReferences>
  <definedNames>
    <definedName name="_100.000_aportes_realizados_en_la_plataforma__Bogotá_Abierta" localSheetId="2">#REF!</definedName>
    <definedName name="_100.000_aportes_realizados_en_la_plataforma__Bogotá_Abierta" localSheetId="3">#REF!</definedName>
    <definedName name="_100.000_aportes_realizados_en_la_plataforma__Bogotá_Abierta">#REF!</definedName>
    <definedName name="_100__del_marco_de_gestión_de_TI___Arquitectura_empresarial_implementado" localSheetId="2">#REF!</definedName>
    <definedName name="_100__del_marco_de_gestión_de_TI___Arquitectura_empresarial_implementado" localSheetId="3">#REF!</definedName>
    <definedName name="_100__del_marco_de_gestión_de_TI___Arquitectura_empresarial_implementado">#REF!</definedName>
    <definedName name="_1013_Formación_para_una_participación_ciudadana_incidente_en_los_asuntos_públicos_de_la_ciudad." localSheetId="2">#REF!</definedName>
    <definedName name="_1013_Formación_para_una_participación_ciudadana_incidente_en_los_asuntos_públicos_de_la_ciudad." localSheetId="3">#REF!</definedName>
    <definedName name="_1013_Formación_para_una_participación_ciudadana_incidente_en_los_asuntos_públicos_de_la_ciudad.">#REF!</definedName>
    <definedName name="_1014_Fortalecimiento_a_las_organizaciones_para_la_participación_incidente_en_la_ciudad." localSheetId="2">#REF!</definedName>
    <definedName name="_1014_Fortalecimiento_a_las_organizaciones_para_la_participación_incidente_en_la_ciudad." localSheetId="3">#REF!</definedName>
    <definedName name="_1014_Fortalecimiento_a_las_organizaciones_para_la_participación_incidente_en_la_ciudad.">#REF!</definedName>
    <definedName name="_1080_Fortalecimiento_y_modernización_de_la_gestión_institucional" localSheetId="2">#REF!</definedName>
    <definedName name="_1080_Fortalecimiento_y_modernización_de_la_gestión_institucional" localSheetId="3">#REF!</definedName>
    <definedName name="_1080_Fortalecimiento_y_modernización_de_la_gestión_institucional">#REF!</definedName>
    <definedName name="_1088_Estrategias_para_la_modernización_de_las_Organizaciones_Comunales_en_el_Distrito_Capital.__1" localSheetId="2">#REF!</definedName>
    <definedName name="_1088_Estrategias_para_la_modernización_de_las_Organizaciones_Comunales_en_el_Distrito_Capital.__1" localSheetId="3">#REF!</definedName>
    <definedName name="_1088_Estrategias_para_la_modernización_de_las_Organizaciones_Comunales_en_el_Distrito_Capital.__1">#REF!</definedName>
    <definedName name="_1089_Promoción_para_una_participación_incidente_en_el_Distrito_Capital." localSheetId="2">#REF!</definedName>
    <definedName name="_1089_Promoción_para_una_participación_incidente_en_el_Distrito_Capital." localSheetId="3">#REF!</definedName>
    <definedName name="_1089_Promoción_para_una_participación_incidente_en_el_Distrito_Capital.">#REF!</definedName>
    <definedName name="_1193_Modernización_de_las_herramientas_tecnológicas_del_IDPAC." localSheetId="2">#REF!</definedName>
    <definedName name="_1193_Modernización_de_las_herramientas_tecnológicas_del_IDPAC." localSheetId="3">#REF!</definedName>
    <definedName name="_1193_Modernización_de_las_herramientas_tecnológicas_del_IDPAC.">#REF!</definedName>
    <definedName name="_20_de_puntos_de_participación_IDPAC_en_las_localidades." localSheetId="2">#REF!</definedName>
    <definedName name="_20_de_puntos_de_participación_IDPAC_en_las_localidades." localSheetId="3">#REF!</definedName>
    <definedName name="_20_de_puntos_de_participación_IDPAC_en_las_localidades.">#REF!</definedName>
    <definedName name="_Llevar_a_un_100__la_implementación_de_las_leyes_1712_de_2014_y_1474_de_2011" localSheetId="2">#REF!</definedName>
    <definedName name="_Llevar_a_un_100__la_implementación_de_las_leyes_1712_de_2014_y_1474_de_2011" localSheetId="3">#REF!</definedName>
    <definedName name="_Llevar_a_un_100__la_implementación_de_las_leyes_1712_de_2014_y_1474_de_2011">#REF!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 localSheetId="3">#REF!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 localSheetId="3">#REF!</definedName>
    <definedName name="Acompañar_el_50__de_las_organizaciones_comunales_de_primer_grado_en_temas_relacionados_con_acción_comunal.">#REF!</definedName>
    <definedName name="Acompañar_técnicamente_100_instancias_de_participación_en_el_Distrito_Capital." localSheetId="2">#REF!</definedName>
    <definedName name="Acompañar_técnicamente_100_instancias_de_participación_en_el_Distrito_Capital." localSheetId="3">#REF!</definedName>
    <definedName name="Acompañar_técnicamente_100_instancias_de_participación_en_el_Distrito_Capital.">#REF!</definedName>
    <definedName name="Acompañar100__de_las_organizaciones_comunales_de_segundo_grado_en_temas_relacionados_con_acción_comunal" localSheetId="2">#REF!</definedName>
    <definedName name="Acompañar100__de_las_organizaciones_comunales_de_segundo_grado_en_temas_relacionados_con_acción_comunal" localSheetId="3">#REF!</definedName>
    <definedName name="Acompañar100__de_las_organizaciones_comunales_de_segundo_grado_en_temas_relacionados_con_acción_comunal">#REF!</definedName>
    <definedName name="Adecuar_en_un_100__las_redes_y_hardware_de_acuerdo_a_las_necesidades_del_IDPAC." localSheetId="2">#REF!</definedName>
    <definedName name="Adecuar_en_un_100__las_redes_y_hardware_de_acuerdo_a_las_necesidades_del_IDPAC." localSheetId="3">#REF!</definedName>
    <definedName name="Adecuar_en_un_100__las_redes_y_hardware_de_acuerdo_a_las_necesidades_del_IDPAC.">#REF!</definedName>
    <definedName name="_xlnm.Print_Area" localSheetId="2">'IN-PEI GES-COM-002'!$A$1:$X$61</definedName>
    <definedName name="_xlnm.Print_Area" localSheetId="3">'IN-PEI GES-COM-003'!$A$1:$X$61</definedName>
    <definedName name="_xlnm.Print_Area" localSheetId="1">'IN-PEI-GES-COM-001'!$A$1:$X$61</definedName>
    <definedName name="Atender_20_puntos_de_Participación_IDPAC" localSheetId="2">#REF!</definedName>
    <definedName name="Atender_20_puntos_de_Participación_IDPAC" localSheetId="3">#REF!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2">#REF!</definedName>
    <definedName name="Desarrollar_30_obras_bajo_la_metodología_Uno___Uno___Todos__Una___Una___Todas__desarrolladas_y_entregadas_a_la_comunidad" localSheetId="3">#REF!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2">#REF!</definedName>
    <definedName name="Desarrollar_30_obras_de_infraestructura_en_los_barrios_de_la_ciudad_con_participación_de_la_comunidad_bajo_el_modelo_Uno_Uno_Todos__Uno_Uno_Todas" localSheetId="3">#REF!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 localSheetId="3">#REF!</definedName>
    <definedName name="Desarrollar_una_Propuesta_de_racionalización_de_instancias_y_espacios_de_participación_en_el_distrito_capital_y_las_localidades.">#REF!</definedName>
    <definedName name="EA1_Adecuar_y_mantener_el_Sistema_Integrado_de_Gestión_del_IDPAC" localSheetId="2">#REF!</definedName>
    <definedName name="EA1_Adecuar_y_mantener_el_Sistema_Integrado_de_Gestión_del_IDPAC" localSheetId="3">#REF!</definedName>
    <definedName name="EA1_Adecuar_y_mantener_el_Sistema_Integrado_de_Gestión_del_IDPAC">#REF!</definedName>
    <definedName name="EA2_Fortalecer_las_herramientas_tecnológicas_del_IDPAC" localSheetId="2">#REF!</definedName>
    <definedName name="EA2_Fortalecer_las_herramientas_tecnológicas_del_IDPAC" localSheetId="3">#REF!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2">#REF!</definedName>
    <definedName name="Elaborar_en_un_100__el_estudio_que_defina_la_metodología_y_los_mecanismos_de_implementación_de_política_pública_de_Participación_Ciudadana_y_Convivencia_en_Propiedad_Horizontal." localSheetId="3">#REF!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2">#REF!</definedName>
    <definedName name="Formar_10.000_ciudadanos_en_los_procesos_de_participación." localSheetId="3">#REF!</definedName>
    <definedName name="Formar_10.000_ciudadanos_en_los_procesos_de_participación.">#REF!</definedName>
    <definedName name="Formar_10.000_ciudadanos_en_participación" localSheetId="2">#REF!</definedName>
    <definedName name="Formar_10.000_ciudadanos_en_participación" localSheetId="3">#REF!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2">#REF!</definedName>
    <definedName name="Formar_80_líderes_de_organizaciones_sociales_del_distrito_a_través_del_intercambio_de_experiencias_nacionales_e_internacionales_previstas_en_la_estrategia_Bogotá_líder" localSheetId="3">#REF!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2">#REF!</definedName>
    <definedName name="Formular_48_Retos_sobre_las_necesidades_e_intereses_que_enfrenta__la_ciudad__en_una_plataforma_digital_que_promueva_la_participación_ciudadana_en_el_Distrito." localSheetId="3">#REF!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2">#REF!</definedName>
    <definedName name="Fortalecer__150_organizaciones_juveniles_en_espacios_y_procesos_de_participación" localSheetId="3">#REF!</definedName>
    <definedName name="Fortalecer__150_organizaciones_juveniles_en_espacios_y_procesos_de_participación">#REF!</definedName>
    <definedName name="Fortalecer_100__la_capacidad_operativa_en_los_procesos_estratégicos_y_de_apoyo" localSheetId="2">#REF!</definedName>
    <definedName name="Fortalecer_100__la_capacidad_operativa_en_los_procesos_estratégicos_y_de_apoyo" localSheetId="3">#REF!</definedName>
    <definedName name="Fortalecer_100__la_capacidad_operativa_en_los_procesos_estratégicos_y_de_apoyo">#REF!</definedName>
    <definedName name="Fortalecer_150_organizaciones_de_mujer_y_género_en_espacios_y_procesos_de_participación" localSheetId="2">#REF!</definedName>
    <definedName name="Fortalecer_150_organizaciones_de_mujer_y_género_en_espacios_y_procesos_de_participación" localSheetId="3">#REF!</definedName>
    <definedName name="Fortalecer_150_organizaciones_de_mujer_y_género_en_espacios_y_procesos_de_participación">#REF!</definedName>
    <definedName name="Fortalecer_150_organizaciones_étnicas_en_espacios_y_procesos_de_participación" localSheetId="2">#REF!</definedName>
    <definedName name="Fortalecer_150_organizaciones_étnicas_en_espacios_y_procesos_de_participación" localSheetId="3">#REF!</definedName>
    <definedName name="Fortalecer_150_organizaciones_étnicas_en_espacios_y_procesos_de_participación">#REF!</definedName>
    <definedName name="Fortalecer_50__organizaciones_sociales_de_población_con_discapacidad_en_espacios_y_procesos_de_participación" localSheetId="2">#REF!</definedName>
    <definedName name="Fortalecer_50__organizaciones_sociales_de_población_con_discapacidad_en_espacios_y_procesos_de_participación" localSheetId="3">#REF!</definedName>
    <definedName name="Fortalecer_50__organizaciones_sociales_de_población_con_discapacidad_en_espacios_y_procesos_de_participación">#REF!</definedName>
    <definedName name="Fortalecer_50_organizaciones_de_nuevas_expresiones_en_espacios_y_procesos_de_participación" localSheetId="2">#REF!</definedName>
    <definedName name="Fortalecer_50_organizaciones_de_nuevas_expresiones_en_espacios_y_procesos_de_participación" localSheetId="3">#REF!</definedName>
    <definedName name="Fortalecer_50_organizaciones_de_nuevas_expresiones_en_espacios_y_procesos_de_participación">#REF!</definedName>
    <definedName name="Fortalecer_los_19_Consejos_Locales_de_Propiedad_Horizontal_en_el_Distrito_Capital" localSheetId="2">#REF!</definedName>
    <definedName name="Fortalecer_los_19_Consejos_Locales_de_Propiedad_Horizontal_en_el_Distrito_Capital" localSheetId="3">#REF!</definedName>
    <definedName name="Fortalecer_los_19_Consejos_Locales_de_Propiedad_Horizontal_en_el_Distrito_Capital">#REF!</definedName>
    <definedName name="Generar_1_alianza_anual_con_entidad_pública_o_privada_para_el_fortalecimiento_de_las_JAC" localSheetId="2">#REF!</definedName>
    <definedName name="Generar_1_alianza_anual_con_entidad_pública_o_privada_para_el_fortalecimiento_de_las_JAC" localSheetId="3">#REF!</definedName>
    <definedName name="Generar_1_alianza_anual_con_entidad_pública_o_privada_para_el_fortalecimiento_de_las_JAC">#REF!</definedName>
    <definedName name="GM1_Modernizar_la_participación_en_el_Distrito_Capital" localSheetId="2">#REF!</definedName>
    <definedName name="GM1_Modernizar_la_participación_en_el_Distrito_Capital" localSheetId="3">#REF!</definedName>
    <definedName name="GM1_Modernizar_la_participación_en_el_Distrito_Capital">#REF!</definedName>
    <definedName name="GM2_Desarrollar_conocimiento_y_capacidades_de_la_ciudadanía_y_sus_organizaciones_para_ejercer_el_derecho_a_participar" localSheetId="2">#REF!</definedName>
    <definedName name="GM2_Desarrollar_conocimiento_y_capacidades_de_la_ciudadanía_y_sus_organizaciones_para_ejercer_el_derecho_a_participar" localSheetId="3">#REF!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2">#REF!</definedName>
    <definedName name="GM3_Fortalecer_la_gestión_de_la_ciudadanía_y_sus_organizaciones_desde_procesos__espacios_e_instancias_de_participación_en_el_nivel_local_y_distrital." localSheetId="3">#REF!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2">#REF!</definedName>
    <definedName name="Implementar_en_un_100__el_plan_de_gestión_del_cambio_al_interior_de_la_entidad" localSheetId="3">#REF!</definedName>
    <definedName name="Implementar_en_un_100__el_plan_de_gestión_del_cambio_al_interior_de_la_entidad">#REF!</definedName>
    <definedName name="Implementar_en_un_100__el_Sistema_de_Información_Integral_y_soporte_a_los_procesos_estratégicos__de_apoyo_y_evaluación" localSheetId="2">#REF!</definedName>
    <definedName name="Implementar_en_un_100__el_Sistema_de_Información_Integral_y_soporte_a_los_procesos_estratégicos__de_apoyo_y_evaluación" localSheetId="3">#REF!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2">#REF!</definedName>
    <definedName name="Implementar_en_un_100__una_herramienta_tecnológica_que_facilite_el_seguimiento_al_grado_de_aplicabilidad_del_fortalecimiento_y_la_Inspección_Vigilancia_y_Control__a_las_Organizaciones_Comunales" localSheetId="3">#REF!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2">#REF!</definedName>
    <definedName name="Implementar_un_Subsistema_Interno_de_Gestión_Documental_y_Archivo" localSheetId="3">#REF!</definedName>
    <definedName name="Implementar_un_Subsistema_Interno_de_Gestión_Documental_y_Archivo">#REF!</definedName>
    <definedName name="Incrementar_a_un_90__la_sostenibilidad_del_SIG_en_el_Gobierno_Distrital" localSheetId="2">#REF!</definedName>
    <definedName name="Incrementar_a_un_90__la_sostenibilidad_del_SIG_en_el_Gobierno_Distrital" localSheetId="3">#REF!</definedName>
    <definedName name="Incrementar_a_un_90__la_sostenibilidad_del_SIG_en_el_Gobierno_Distrital">#REF!</definedName>
    <definedName name="Integrar_el_modelo_de_atención_al_ciudadano__de_acuerdo_con_la_política_distrital" localSheetId="2">#REF!</definedName>
    <definedName name="Integrar_el_modelo_de_atención_al_ciudadano__de_acuerdo_con_la_política_distrital" localSheetId="3">#REF!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2">#REF!</definedName>
    <definedName name="Lograr_2.9_millones_de_impactos_ciudadanos_a_través_de_los_medios_de_comunicación_con_las_que_cuenta_el_IDPAC__Redes_sociales__emisora__página_web__otros" localSheetId="3">#REF!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2">#REF!</definedName>
    <definedName name="Mantener_20_puntos_de_participación_IDPAC__con_una_infraestructura_adecuada_en_lo_que_concierne_a_puesto_de_trabajo_y_equipos_de_cómputo." localSheetId="3">#REF!</definedName>
    <definedName name="Mantener_20_puntos_de_participación_IDPAC__con_una_infraestructura_adecuada_en_lo_que_concierne_a_puesto_de_trabajo_y_equipos_de_cómputo.">#REF!</definedName>
    <definedName name="Mejorar_las_herramientas_administrativas_del_IDPAC" localSheetId="2">#REF!</definedName>
    <definedName name="Mejorar_las_herramientas_administrativas_del_IDPAC" localSheetId="3">#REF!</definedName>
    <definedName name="Mejorar_las_herramientas_administrativas_del_IDPAC">#REF!</definedName>
    <definedName name="Periodicidadindicador">[2]Hoja1!$D$1:$D$4</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2">#REF!</definedName>
    <definedName name="Promover_y_acompañar_acciones_de_desarrollo_de_125_organizaciones_Comunales_en_el_Distrito_Capital" localSheetId="3">#REF!</definedName>
    <definedName name="Promover_y_acompañar_acciones_de_desarrollo_de_125_organizaciones_Comunales_en_el_Distrito_Capital">#REF!</definedName>
    <definedName name="Propiciar_64_espacios_de_transferencia_de_conocimiento_realizados_por_los_líderes_formados." localSheetId="2">#REF!</definedName>
    <definedName name="Propiciar_64_espacios_de_transferencia_de_conocimiento_realizados_por_los_líderes_formados." localSheetId="3">#REF!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2">#REF!</definedName>
    <definedName name="Realizar_350_Acciones_de_participación_ciudadana_desarrolladas_por_organizaciones_comunales__sociales_y_comunitarias" localSheetId="3">#REF!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2">#REF!</definedName>
    <definedName name="Realizar_4_procesos_de_promoción_de_la_participación_y_fortalecimiento_a_los_medios_de_comunicación_comunitaria_y_alternativa_en_su_función_de_informar." localSheetId="3">#REF!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2">#REF!</definedName>
    <definedName name="Realizar_5_eventos_de_intercambio_de_experiencias_en_participación_con_líderes_de_organizaciones_sociales." localSheetId="3">#REF!</definedName>
    <definedName name="Realizar_5_eventos_de_intercambio_de_experiencias_en_participación_con_líderes_de_organizaciones_sociales.">#REF!</definedName>
    <definedName name="Registrar_40.000_ciudadanos_en_la_plataforma_Bogotá_Abierta" localSheetId="2">#REF!</definedName>
    <definedName name="Registrar_40.000_ciudadanos_en_la_plataforma_Bogotá_Abierta" localSheetId="3">#REF!</definedName>
    <definedName name="Registrar_40.000_ciudadanos_en_la_plataforma_Bogotá_Abierta">#REF!</definedName>
    <definedName name="RI1_Fortalecer_la_capacidad_operativa_del_IDPAC" localSheetId="2">#REF!</definedName>
    <definedName name="RI1_Fortalecer_la_capacidad_operativa_del_IDPAC" localSheetId="3">#REF!</definedName>
    <definedName name="RI1_Fortalecer_la_capacidad_operativa_del_IDPAC">#REF!</definedName>
    <definedName name="Sostener_en_un_100__el_Sistema_Integrado_de_Gestión___SIG" localSheetId="2">#REF!</definedName>
    <definedName name="Sostener_en_un_100__el_Sistema_Integrado_de_Gestión___SIG" localSheetId="3">#REF!</definedName>
    <definedName name="Sostener_en_un_100__el_Sistema_Integrado_de_Gestión___SIG">#REF!</definedName>
    <definedName name="Subdirección_de_Fortalecimiento_de_la_Organización_Social" localSheetId="2">#REF!</definedName>
    <definedName name="Subdirección_de_Fortalecimiento_de_la_Organización_Social" localSheetId="3">#REF!</definedName>
    <definedName name="Subdirección_de_Fortalecimiento_de_la_Organización_Social">#REF!</definedName>
    <definedName name="Subdirección_de_Promoción_de_la_Participación" localSheetId="2">#REF!</definedName>
    <definedName name="Subdirección_de_Promoción_de_la_Participación" localSheetId="3">#REF!</definedName>
    <definedName name="Subdirección_de_Promoción_de_la_Participación">#REF!</definedName>
    <definedName name="Vincular_a_80_líderes_de_las_organizaciones_sociales_en_espacios_de_intercambio_de_conocimiento_a_nivel_nacional_o_internacional" localSheetId="2">#REF!</definedName>
    <definedName name="Vincular_a_80_líderes_de_las_organizaciones_sociales_en_espacios_de_intercambio_de_conocimiento_a_nivel_nacional_o_internacional" localSheetId="3">#REF!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4" l="1"/>
  <c r="C34" i="4"/>
  <c r="D33" i="4"/>
  <c r="C33" i="4"/>
  <c r="D32" i="4"/>
  <c r="C32" i="4"/>
  <c r="E31" i="4"/>
  <c r="D31" i="4"/>
  <c r="C31" i="4"/>
  <c r="D34" i="3" l="1"/>
  <c r="C34" i="3"/>
  <c r="E31" i="3" s="1"/>
  <c r="D33" i="3"/>
  <c r="C33" i="3"/>
  <c r="D32" i="3"/>
  <c r="C32" i="3"/>
  <c r="D31" i="3"/>
  <c r="C31" i="3"/>
  <c r="C37" i="2" l="1"/>
  <c r="C35" i="2"/>
  <c r="C33" i="2"/>
  <c r="C31" i="2"/>
  <c r="E31" i="2" s="1"/>
  <c r="AR58" i="1" l="1"/>
  <c r="AR54" i="1"/>
  <c r="AR50" i="1"/>
  <c r="AR46" i="1"/>
  <c r="AR42" i="1"/>
  <c r="AR38" i="1"/>
  <c r="AR34" i="1"/>
  <c r="AR30" i="1"/>
  <c r="AR26" i="1"/>
  <c r="AJ105" i="1" l="1"/>
  <c r="AP105" i="1"/>
  <c r="AJ101" i="1"/>
  <c r="AJ85" i="1"/>
  <c r="AP73" i="1"/>
  <c r="AQ73" i="1" s="1"/>
  <c r="AJ77" i="1"/>
  <c r="AP77" i="1"/>
  <c r="AP81" i="1"/>
  <c r="AJ81" i="1"/>
  <c r="AP78" i="1"/>
  <c r="AQ77" i="1" s="1"/>
  <c r="AP79" i="1"/>
  <c r="AP80" i="1"/>
  <c r="AQ81" i="1"/>
  <c r="AQ105" i="1"/>
  <c r="AQ101" i="1"/>
  <c r="AN30" i="1"/>
  <c r="AP108" i="1"/>
  <c r="AP107" i="1"/>
  <c r="K105" i="1"/>
  <c r="AP104" i="1"/>
  <c r="AP103" i="1"/>
  <c r="AP101" i="1"/>
  <c r="K101" i="1"/>
  <c r="AP100" i="1"/>
  <c r="AP99" i="1"/>
  <c r="AP97" i="1"/>
  <c r="AQ97" i="1" s="1"/>
  <c r="AJ97" i="1"/>
  <c r="K97" i="1"/>
  <c r="AP96" i="1"/>
  <c r="AP95" i="1"/>
  <c r="AP93" i="1"/>
  <c r="AQ93" i="1" s="1"/>
  <c r="AJ93" i="1"/>
  <c r="AP92" i="1"/>
  <c r="AP91" i="1"/>
  <c r="AP89" i="1"/>
  <c r="AQ89" i="1" s="1"/>
  <c r="AJ89" i="1"/>
  <c r="AP88" i="1"/>
  <c r="AP87" i="1"/>
  <c r="AP85" i="1"/>
  <c r="AQ85" i="1" s="1"/>
  <c r="AP84" i="1"/>
  <c r="AP76" i="1"/>
  <c r="AP75" i="1"/>
  <c r="AJ73" i="1"/>
  <c r="AS58" i="1"/>
  <c r="O58" i="1"/>
  <c r="AS54" i="1"/>
  <c r="O54" i="1"/>
  <c r="AS50" i="1"/>
  <c r="AN50" i="1"/>
  <c r="O50" i="1"/>
  <c r="AS46" i="1"/>
  <c r="AN46" i="1"/>
  <c r="O46" i="1"/>
  <c r="AS42" i="1"/>
  <c r="AN42" i="1"/>
  <c r="O42" i="1"/>
  <c r="AS38" i="1"/>
  <c r="AN38" i="1"/>
  <c r="AS34" i="1"/>
  <c r="AN34" i="1"/>
  <c r="O34" i="1"/>
  <c r="AS30" i="1"/>
  <c r="O30" i="1"/>
  <c r="AS26" i="1"/>
  <c r="O26" i="1"/>
  <c r="AS62" i="1" l="1"/>
  <c r="R1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 peña</author>
  </authors>
  <commentList>
    <comment ref="H34" authorId="0" shapeId="0" xr:uid="{82E92CF6-552D-4F02-BC96-6FBA76F12ED9}">
      <text>
        <r>
          <rPr>
            <b/>
            <sz val="9"/>
            <color indexed="81"/>
            <rFont val="Tahoma"/>
            <family val="2"/>
          </rPr>
          <t>yuli peña:</t>
        </r>
        <r>
          <rPr>
            <sz val="9"/>
            <color indexed="81"/>
            <rFont val="Tahoma"/>
            <family val="2"/>
          </rPr>
          <t xml:space="preserve">
Revisar meta</t>
        </r>
      </text>
    </comment>
  </commentList>
</comments>
</file>

<file path=xl/sharedStrings.xml><?xml version="1.0" encoding="utf-8"?>
<sst xmlns="http://schemas.openxmlformats.org/spreadsheetml/2006/main" count="851" uniqueCount="362">
  <si>
    <t>PLANEACIÓN</t>
  </si>
  <si>
    <t>CÓDIGO</t>
  </si>
  <si>
    <t>E-PLA-FT-003</t>
  </si>
  <si>
    <t>VERSIÓN</t>
  </si>
  <si>
    <t>FORMULACIÓN Y SEGUIMIENTO DEL PLAN DE ACCIÓN</t>
  </si>
  <si>
    <t>PÁGINA</t>
  </si>
  <si>
    <t>1 DE 1</t>
  </si>
  <si>
    <t>VIGENTE DESDE</t>
  </si>
  <si>
    <t xml:space="preserve">Fecha: </t>
  </si>
  <si>
    <t>AGOSTO</t>
  </si>
  <si>
    <t>Vigencia del plan:</t>
  </si>
  <si>
    <t>Tipo de reporte:</t>
  </si>
  <si>
    <t xml:space="preserve">Subdirección / Oficina: </t>
  </si>
  <si>
    <t>Oficina asesora de planeación – Comunicaciones</t>
  </si>
  <si>
    <t>Proceso:</t>
  </si>
  <si>
    <t xml:space="preserve">Comunicaciones </t>
  </si>
  <si>
    <t>Recursos: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</si>
  <si>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</si>
  <si>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</si>
  <si>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</si>
  <si>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</si>
  <si>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</si>
  <si>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</si>
  <si>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</si>
  <si>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</si>
  <si>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</si>
  <si>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</si>
  <si>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</si>
  <si>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</si>
  <si>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</si>
  <si>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</si>
  <si>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</si>
  <si>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</si>
  <si>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</si>
  <si>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</si>
  <si>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</si>
  <si>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</si>
  <si>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</si>
  <si>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</si>
  <si>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</si>
  <si>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Definicion de iniciativa</t>
  </si>
  <si>
    <t>Criterios minimos de calidad</t>
  </si>
  <si>
    <t>Codigo de la actividad</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</si>
  <si>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</si>
  <si>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</si>
  <si>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</si>
  <si>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</si>
  <si>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</si>
  <si>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</si>
  <si>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</si>
  <si>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</si>
  <si>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</si>
  <si>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</si>
  <si>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</si>
  <si>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</si>
  <si>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</si>
  <si>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</si>
  <si>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</si>
  <si>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</si>
  <si>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Diseñar e implementar estrategias para el posicionamiento del IDIPRON  a nivel distrital, nacional, regional y global</t>
  </si>
  <si>
    <t>Diseño e implementación de la estrategia de comunicaciones para el reconocimiento del IDIPRON en el ámbito, distrital, nacional e internacional.</t>
  </si>
  <si>
    <t>Diseñar e implementar la política y estrategia de comunicaciones del IDIPRON para dar lineamientos claros y estratégicos en el manejo de comunicaciones internas y externas.</t>
  </si>
  <si>
    <t>Implica la formulación, ejecución y seguimiento de la política de comunicaciones.</t>
  </si>
  <si>
    <t xml:space="preserve">Actualización de la política y estrategia de comunicaciones
Ejecución y seguimiento del plan de trabajo definido para comunicaciones
</t>
  </si>
  <si>
    <t>PAI-COM-2022-1</t>
  </si>
  <si>
    <t>Diseñar la política y estrategia de comunicaciones</t>
  </si>
  <si>
    <t xml:space="preserve">Una política de comunicaciones y un plan de comunicaciones </t>
  </si>
  <si>
    <t>Política y plan de comunicaciones actualizado y oficializado</t>
  </si>
  <si>
    <t>No aplica</t>
  </si>
  <si>
    <t>Comunicaciones</t>
  </si>
  <si>
    <t xml:space="preserve">El primer trimestre de 2022 el área de comuniaciones inicia bajo el lineamiento de la política de comuniaciones E-COM-DI-002 versión 1 vigente desde el 20 de mayo 2020 y el plan estratégico de comunicaciones E-COM-DI-001 versión 4 vigente desde el 18 de marzo 2020, así mismo con el Plan Estratégico de Comunicación Externa presentado y aprobado en comite directivo el 22 de abril de 2021. 
Los documentos anteriormente mencionados son consolidados y tomados como insumo para revisar y diseñar la política y plan de comunicaciones propuesto en el actual plan de acción para oficializar en la vigencia 2022.   La consolidación de la documentación y el inicio de su revisión registra así un alcance de la meta en el trimestre del 15%. </t>
  </si>
  <si>
    <t>PDF Política de comunicaciones
PDF Plan estratégico de comunicaciones
PDF plan estratégico comunición externa PECE
Acta consejo directivo aprobación PECE</t>
  </si>
  <si>
    <t>Tercer Trimestre</t>
  </si>
  <si>
    <t>Cuarto Trimestre</t>
  </si>
  <si>
    <t xml:space="preserve">PAI-COM-2022-2 </t>
  </si>
  <si>
    <t>Elaborar un informe de implementación y seguimiento de la política y estrategia de comunicaciones</t>
  </si>
  <si>
    <t>Un informe semestral de gestión de la política y estrategia de comunicaciones implementada</t>
  </si>
  <si>
    <t>Informe de gestión de comunicaciones</t>
  </si>
  <si>
    <t xml:space="preserve">Durante el primer trimestre de 2022 se adelantaron 13 reuniones de equipo para hacer el seguimiento a la gestión adelantada y dar el lineamiento para la atención de los requerimientos solicitados y ejecutar las actividades establecidas en el marco de la estrategia de comunicaciones. La actividad registra así un alcance de la meta en el trimestre del 20%.  </t>
  </si>
  <si>
    <t>Carpeta actas de asistencia</t>
  </si>
  <si>
    <t>Divulgar información institucional de acuerdo al plan de comunicaciones</t>
  </si>
  <si>
    <t xml:space="preserve">Publicación de la información de interés general </t>
  </si>
  <si>
    <t>Publicar información de interés general en los canales institucionales
Diseño e implementación de campañas institucionales</t>
  </si>
  <si>
    <t>PAI-COM-2022-3</t>
  </si>
  <si>
    <t xml:space="preserve">
Atender las necesidadades de comunicación interna y externa de la entidad</t>
  </si>
  <si>
    <t>La atención del 100% en el diseño de piezas comunicativas solicitadas
y la publicación de información institucional solicitada</t>
  </si>
  <si>
    <t xml:space="preserve">Piezas comunicativas aprobadas y publicadas
Contenido informativo de la gestión institucional divulgada en las cuentas y perfiles de Twitter, Facebook,  y YouTube del Instituto.
</t>
  </si>
  <si>
    <t xml:space="preserve">Durante el primer trimestre 2022 el área de comunicaciones atendió 193 solicitudes y/o requerimientos de diseño de piezas comunicativas, es preciso señalar que, el 24% de las solicitudes fueron radicadas de forma oficial con el formato y recibidas a través del correo dispuesto por comunicaciones, la atención de los requerimientos atendidos fue del 100%. Frente a las publicaciones en redes sociales se registró así: Twitter 1.209, Facebook 182 publicaciones, YouTube 33 videos. La actividad registra así un alcance de la meta en el trimestre del 25%. </t>
  </si>
  <si>
    <t>Correo de reporte gestión primer semestre del coordinador de diseño
Imagen reporte analitik de las redes enero-marzo</t>
  </si>
  <si>
    <t>PAI-COM-2022-4</t>
  </si>
  <si>
    <t>Diseño e implementación de campañas comunicativas a nivel interno y externo</t>
  </si>
  <si>
    <t xml:space="preserve">Diseñar y ejecutar 7 campañas de comunicación
</t>
  </si>
  <si>
    <t>Informe de campañas comunicativas</t>
  </si>
  <si>
    <t xml:space="preserve">En el primer trimestre de 2022 la oficina de comunicaciones diseñó y ejecutó campañas de comunicación externa e interna a desatacar así: Enero campaña externa en radio comunitaria y digital sobre Intervención parques de Engativá, en Febrero campaña interna con la publicación de la primera edición del año 'Callejeando' y la Campaña ambiental Ruta Colibrí.    
Frente a la meta propuesta en este primer trimestre se registra un avance del 43% ya que se logró el diseñó y ejecución de 3 campañas de comunicación. 
  </t>
  </si>
  <si>
    <t>PDF Plan de medios campaña radio
PDF periódico campaña Callejeando
PDF Infografía Campaña Ambiental</t>
  </si>
  <si>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</si>
  <si>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</si>
  <si>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</si>
  <si>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</si>
  <si>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</si>
  <si>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PAI-COM-2022-5</t>
  </si>
  <si>
    <t xml:space="preserve">Realizar actividades del proceso de comunicaciones para el fortalecimiento de la política de  Seguimiento y evaluación del desempeño institucional </t>
  </si>
  <si>
    <t>10 monitoreos</t>
  </si>
  <si>
    <t>Matriz de Excel de reporte
Pantallazo de cargue en drive de las evidencias
Correo electrónico de envió del monitoreo</t>
  </si>
  <si>
    <t xml:space="preserve">Plan de adecuación y sostenibilidad - Seguimiento y evaluación del desempeño institucional </t>
  </si>
  <si>
    <t xml:space="preserve">En el primer trimestre del año la oficina de comunicaciones presentó los informes y reportes de seguimiento y monitoreo requeridos para el proceso de comunicaciones así: enero Informe de gestión 2021, febrero seguimiento al Plan de Acción de la PPIA, Seguimiento plan de acción IV trimestre de 2021, elaboración del mapa de riesgos de corrupción 2022. La actividad registra así un alcance de la meta en el trimestre del 30%. </t>
  </si>
  <si>
    <t xml:space="preserve">PDF informe de gestión
PDF correos de reporte
Excel plan acción PPIA, plan acción IVtrim_2021, mapa de riesgos corrupción.
</t>
  </si>
  <si>
    <t>PAI-COM-2022-6</t>
  </si>
  <si>
    <t xml:space="preserve">Realizar actividades del proceso de comunicaciones para el fortalecimiento de la política de la política gestion del conocimiento y la innovacion mediante la  Incluicion  en la estructura de la intranet de la publicación de lecciones aprendidas </t>
  </si>
  <si>
    <t>Realizar publicación de las lecciones aprendidas en la intranet</t>
  </si>
  <si>
    <t xml:space="preserve">1 Diseño de un banner de llamado a consultar la publicación
1 Diseño y publicación de la sección en intranet
1 Documento en PDF con los contenidos a publicar generado por los procesos de Desarrollo Humano, Investigaciones y Planeación
1 Micrositio en SharePoint que contenga resultados de las lecciones aprendidas producto de la gestión de observaciones y hallazgos generados por Entes de Control y OCI
</t>
  </si>
  <si>
    <t>Plan de adecuación y sostenibilidad - Gestion del concimiento y la innovacion</t>
  </si>
  <si>
    <t xml:space="preserve">En el primer trimestre de 2022  la oficina de comunicaciones cuenta con un autodiagnóstico de gestion del conocimiento y la innovacion y los resultados FURAG como soporte o justificación para crear un espacio dentro de la web institucional denominado lecciones aprendidas. La actividad registra así un alcance de la meta en el trimestre del 10%. </t>
  </si>
  <si>
    <t xml:space="preserve">PDF Autodiagnóstico, Resultados Furag 2021
Captura del sharepoint habilitado para comunicaciones Furag 2022 </t>
  </si>
  <si>
    <t>Para el diseño del espacio se requiere la solicitud oficial del área técnica para iniciar la gestión requerida, en el primer trimestre no se recibio dicha solicitud.</t>
  </si>
  <si>
    <t>PAI-COM-2022-7</t>
  </si>
  <si>
    <t>Realizar actividades del proceso de comunicaciones para el fortalecimiento de la política gestion del conocimiento y la innovacion mediante la definicion de  la Estratégia de Comunicaciones que se debe desarrollar en el IDIPRON  con el fin de informar sobre la actividad participativa, ejecución y desarrollo</t>
  </si>
  <si>
    <t>Una estrategia de comunicaciones formulada</t>
  </si>
  <si>
    <t>Documento con las actividades planteadas</t>
  </si>
  <si>
    <t>Plan de adecuación y sostenibilidad - Atencion al ciudadano</t>
  </si>
  <si>
    <t xml:space="preserve">Durante el primer trimestre de 2022 desde el área de comunicaciones se estableció en el plan de acción de comunicaciones para la vigencia, el desarrollo de campañas comunicativas externas e internas donde aplica una para el fortalecimiento de la política gestion del conocimiento y la innovacion, esto como primer paso para cumplir con la actividad propuesta. Importante destacar que aunque el plan de acción presentado en el primer trimestre fue modificado en junio, las campañas institucionales se mantuvieron.
Aunque en este primer trimestre no se diseñó una campaña propia para el tema, es preciso señalar que, la oficina de comunicaciones de igualmanera apoyó la divulgación de la información requerida por la OAP para temas de participación, gestión e información institucional.  
La actividad registra así un alcance de la meta en el trimestre del 5%. </t>
  </si>
  <si>
    <t xml:space="preserve">Excel formulación plan de acción de comunicaciones 
Imagen publicaciones en web información 
</t>
  </si>
  <si>
    <t>Fortalecer el reconocimiento ciudadano del desempeño institucional del IDIPRON</t>
  </si>
  <si>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</si>
  <si>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</si>
  <si>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Son todas las acciones y actividades de fortalecimiento, promoción y mejoramiento continuo de las políticas de Transparencia, Acceso a la Información y lucha contra la Corrupción</t>
  </si>
  <si>
    <t>Ejecución de actividades  del PAAC</t>
  </si>
  <si>
    <t>PAI-COM-2022-8</t>
  </si>
  <si>
    <t>Realizar actividades del proceso de comunicaciones  de la estrategia  de transparencia  del PAAC</t>
  </si>
  <si>
    <t xml:space="preserve">Link de transparencia actualizado conforme a la solicitud oficial recibida
Acciones en redes sociales que propician un diálogo en doble vía
Indicadores formulados
Herramientas digitales de interacción ciudadana publicadas
Esquema de publicación actualizado
Cumplimiento del 100% de las directrices de accesibilidad web
</t>
  </si>
  <si>
    <t xml:space="preserve">Actualización del link de transparencia 
Desarrollo de facebook live
Reporte de indicadores 
Esquema de publicaciones
Página web actualizada 
</t>
  </si>
  <si>
    <t>Plan de anticorrupcion y atencion al ciudadano</t>
  </si>
  <si>
    <t xml:space="preserve">Durante el primer trimestre 2022 la oficina de comunicaciones registró un avance en 7 actividades de las 9 establecidas en la estrategia  de transparencia del PAAC. Evidenciando así un cumplimiento del 78% de ejecución en las acciones durante el periodo del reporte. Sin embargo, las acciones no fueron reportadas en el primer seguimiento al PAAC en las fechas establecidas. </t>
  </si>
  <si>
    <t>Carpeta PAI-COM-2022-8 / 1er trimestre
Excel Plan Operativo PAAC</t>
  </si>
  <si>
    <t>Para este periodo no se entregó el reporte del seguimiento al PAAC en las fechas establecidas por tanto el registro quedo en o%</t>
  </si>
  <si>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</si>
  <si>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</si>
  <si>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</si>
  <si>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</si>
  <si>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</si>
  <si>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PAI-COM-2022-9</t>
  </si>
  <si>
    <t>Realizar monitoreo a los planes de mejoramiento del del proceso de comunicaciones</t>
  </si>
  <si>
    <t>3 monitoreos</t>
  </si>
  <si>
    <t xml:space="preserve">En el periodo comprendido entre enero y marzo de 2022 la oficina de comunicaciones realizó y presentó el monitoreo a los planes de mejoramiento del del proceso de comunicaciones requerido el 3 de febrero. La actividad registra así un alcance de la meta en el trimestre del 33%. </t>
  </si>
  <si>
    <t>Carpeta evidencias reporte plan mejoramiento.
PDF correo
Excel de reporte</t>
  </si>
  <si>
    <t>** El resultado debe propender por obtener una ejecución del 100% en este componente</t>
  </si>
  <si>
    <t>OTRAS ACCIONES DEL PROCESO - PLAN OPERATIVO</t>
  </si>
  <si>
    <t>Tema/Categoría</t>
  </si>
  <si>
    <t>Actividades</t>
  </si>
  <si>
    <t xml:space="preserve">SEGUIMIENTO </t>
  </si>
  <si>
    <t>Soportes Avances (Actas de  Asistencia, Informes, Estudios, Informes de Convenios, etc.)</t>
  </si>
  <si>
    <r>
      <t xml:space="preserve">Realizar actividades del proceso de comunicaciones  de la estrategia  de transparencia  del PAAC
</t>
    </r>
    <r>
      <rPr>
        <b/>
        <u/>
        <sz val="14"/>
        <rFont val="Arial"/>
        <family val="2"/>
      </rPr>
      <t>PAI-COM-2022-8</t>
    </r>
  </si>
  <si>
    <t>PAO-COM-2022-1</t>
  </si>
  <si>
    <t>Realizar la actualización del link de transparencia de acuerdo con lo establecido en la circular 031 de 2021</t>
  </si>
  <si>
    <t>Link de transparencia actualizado</t>
  </si>
  <si>
    <t xml:space="preserve">Link de transparencia portal web Idipron </t>
  </si>
  <si>
    <t>Durante el periodo del reporte se evidencia la publicación permanente del link de transparencia en la web institucional con 28 publicaciones en el trimestre. Es preciso señalar que, las publicaciones se adelantan por comunicaciones una vez recibida la solicitud oficial del área técnica que lidera el contenido.
Publicaciones adelantadas enero: 7 febrero:7 marzo:14
Es preciso señalar que aunque se realizó el seguimiento no se adelantó el reporte de este periodo en las fechas establecidas.</t>
  </si>
  <si>
    <t>Imagen publicaciones administrador web enero-marzo</t>
  </si>
  <si>
    <t>PAO-COM-2022-2</t>
  </si>
  <si>
    <t>Realizar la gestión eficiente de las comunidades en las  redes sociales del IDIPRON propiciando un diálogo en doble vía en tiempo real</t>
  </si>
  <si>
    <t>Acciones en redes sociales que propician un diálogo en doble vía</t>
  </si>
  <si>
    <t>Desarrollo de 3 Facebook Live</t>
  </si>
  <si>
    <t>Durante el primer trimestre de 2022 la oficina de comunicaciones realizó 18 transmisiones de eventos institucionales por facebook y YouTube. Frente a los facebook live que propiciaron el diálogo en doble vía se desarrolló el de rendición de cuentas el día 31 de marzo.  Es preciso señalar que aunque se realizó el seguimiento no se adelantó el reporte de este periodo en las fechas establecidas.</t>
  </si>
  <si>
    <t xml:space="preserve">Imagen FB Live rendición de cuentas
Link enlace transmisión https://fb.watch/f3i3AILXOL/ </t>
  </si>
  <si>
    <t>PAO-COM-2022-3</t>
  </si>
  <si>
    <t>Formular indicadores claves de desempeño (KPI) que permita medir el grado y calidad de las interacciones con los ciudadanos y ciudadanas.</t>
  </si>
  <si>
    <t>Indicadores formulados</t>
  </si>
  <si>
    <t>Un reporte del seguimiento al  indicador formulado</t>
  </si>
  <si>
    <t>En el primer trimestre el área de comuniaciones registrá el recibido del manual para la formulación, monitoreo y seguimiento de indicadores E-PLA-MA-006. Este documento se consolida y toma como soporte para iniciar con la formulación del los indicadores propuestos en esta actividad. Es preciso señalar que aunque se realizó el seguimiento no se adelantó el reporte de este periodo en las fechas establecidas.  Es preciso señalar que aunque se realizó el seguimiento no se adelantó el reporte de este periodo en las fechas establecidas.</t>
  </si>
  <si>
    <t>PDF_Correo socialización manual
PDF Manual para la formulación de indicadores</t>
  </si>
  <si>
    <t>PAO-COM-2022-4</t>
  </si>
  <si>
    <t>Generar herramientas digitales para que las personas puedan interactuar antes, durante y después de los eventos realizados por la entidad con la ciudadanía, de manera que se garantice la participación directa y la respuesta institucional a sus propuestas, peticiones y preguntas.</t>
  </si>
  <si>
    <t xml:space="preserve">Generar herramientas digitales de interacción ciudadana solicitadas por el área técnica. </t>
  </si>
  <si>
    <t xml:space="preserve">Publicación del 100% de las herramientas digitales solicitadas  </t>
  </si>
  <si>
    <t>Durante el periodo del reporte el área de comuniaciones ha
empleado las herramientas digitales disponibles en las plataformas a través de las cuales se transmiten los eventos realizados por la
entidad tal como Facebook un ejemplo en el primer trimestre es que durante el Facebok Live de rendición de cuentas se compartió a los ciudadanos conectados un link de forms para el registro de asistencia y atención de dudas y comentarios. Es preciso señalar que aunque se realizó el seguimiento no se adelantó el reporte de este periodo en las fechas establecidas.</t>
  </si>
  <si>
    <t>Enlace evento rendición de cuentas: https://www.facebook.com/watch/live/?ref=watch_permalink&amp;v=1703809316634116 
Imagen publicación formato forms</t>
  </si>
  <si>
    <t>PAO-COM-2022-5</t>
  </si>
  <si>
    <t xml:space="preserve">Realizar la actualización del esquema de publicación y promoción de la información a traves de un proceso participativo que incluya a la ciudadanía, publicarlo en la página web y remitirlo a sistemas para que sea publicado en el portal de Datos Abiertos del Estado Colombiano </t>
  </si>
  <si>
    <t>Esquema de publicación actualizado</t>
  </si>
  <si>
    <t>Esquema de publicaciones publicado</t>
  </si>
  <si>
    <t>Para el primer trimestre del reporte se evidencia en el seguiimiento el espacio en la web institucional del esquema de publiaciones alojado en el link de transparencia numeral 7 datos abiertos numeral 7.1.3. Esquema de publicación de la información. Es preciso señalar que aunque se realizó el seguimiento no se adelantó el reporte de este periodo en las fechas establecidas.</t>
  </si>
  <si>
    <t>Imagen publicación esquema de publicaciones 
Excel Esquema de Publicación.</t>
  </si>
  <si>
    <t>PAO-COM-2022-6</t>
  </si>
  <si>
    <t>Realizar los diagnósticos y ajustes para el cumplimiento de las directrices de accesibilidad web establecidas en la Resolución 1519 de 2021</t>
  </si>
  <si>
    <t>Cumplimiento del 100% de las directrices de accesibilidad web</t>
  </si>
  <si>
    <t>Un diagnóstico y el cumplimiento del 100% de las directrices de accesibilidad web</t>
  </si>
  <si>
    <t>En el primer trimestre de 2022  la oficina de comunicaciones recibe un autodiagnóstico de gestion del conocimiento y la innovacion y los resultados FURAG como soporte o justificación para la elaboración del autodiágnostico de cumplimiento de las directrices de accesibilidad web establecidas en la Resolución 1519 de 2021. Es preciso señalar que aunque se realizó el seguimiento no se adelantó el reporte de este periodo en las fechas establecidas.</t>
  </si>
  <si>
    <t>PDF FURAG
PDF Autodiagnostico de gestión</t>
  </si>
  <si>
    <t>Realizar actividades del proceso de comunicaciones para el fortalecimiento de la política de la política de  Seguimiento y evaluación del desempeño institucional 
PAI-COM-2022-5</t>
  </si>
  <si>
    <t>PAO-COM-2022-7</t>
  </si>
  <si>
    <t>Realizar monitoreo del plan de acción e indicadores estratégicos</t>
  </si>
  <si>
    <t>4 monitoreos</t>
  </si>
  <si>
    <t>Durante el primer trimestre de 2022 la oficina de comunicaciones presentó y reportó los reportes  del seguimiento y monitoreo al Plan de Acción institucional de IV trimestre 2021, así mismo la proyección requerida por la OAP del plan de acción para el 2022. Es preciso señalar que aunque se realizó el seguimiento no se adelantó el reporte de este periodo en las fechas establecidas.</t>
  </si>
  <si>
    <t xml:space="preserve">PDF correo trazabilidad entrega PA
Excel reporte IV trimestre PA
Imagen soportes cargados 
</t>
  </si>
  <si>
    <t>PAO-COM-2022-8</t>
  </si>
  <si>
    <t>Realizar monitoreo de indicadores de gestión</t>
  </si>
  <si>
    <t>Durante el primer trimestre de 2022 la oficina de comunicaciones no realizó seguimiento y monitoreo a los indicadores de gestión.</t>
  </si>
  <si>
    <t>No Aplica</t>
  </si>
  <si>
    <t>PAO-COM-2022-9</t>
  </si>
  <si>
    <t>Realizar monitoreo de mapas de riesgos de gestión y corrupción</t>
  </si>
  <si>
    <t>En el primer trimestre de 2022 se presentaron los reportes del tercer monitoreo y seguimiento a los riesgos de gestión y corrupción cuatrimestre de 2021. Es preciso señalar que aunque se realizó el seguimiento no se adelantó el reporte de este periodo en las fechas establecidas.</t>
  </si>
  <si>
    <t>Excel reporte riesgos de gestión
Excel reporte riesgos de corrupción
PDF correo reporte</t>
  </si>
  <si>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</si>
  <si>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</si>
  <si>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</si>
  <si>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</si>
  <si>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</si>
  <si>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</si>
  <si>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</si>
  <si>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</si>
  <si>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</si>
  <si>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Mejorar el desempeño institucional frente a las políticas de Transparencia, Acceso a la Información y lucha contra la Corrupción permitiendo mitigar los riesgos de corrupción  y Cerrar las brechas organizacionales para mejorar la gestión del instituto a las anteriores se le formulan acciones
Se incluyen actividades para las acciones de las iniciativas  de Mejorar el desempeño institucional frente a las políticas de Transparencia, Acceso a la Información y lucha contra la Corrupción permitiendo mitigar los riesgos de corrupción.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</si>
  <si>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</si>
  <si>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Diseñar e implementar la política y estrategia de comunicaciones del IDIPRON para dar lineamientos claros y estratégicos en el manejo de comunicaciones internas y externas.
Divulgar información institucional de acuerdo al plan de comunicaciones
Implementación, desarrollo, interiorización y apropiación de las políticas de MIPG.
Mejorar el desempeño institucional frente a las políticas de Transparencia, Acceso a la Información y lucha contra la Corrupción permitiendo mitigar los riesgos de corrupción.
Cerrar las brechas organizacionales para mejorar la gestión del instituto
</t>
  </si>
  <si>
    <t xml:space="preserve"> </t>
  </si>
  <si>
    <t>APROBADO  POR</t>
  </si>
  <si>
    <t xml:space="preserve">REVISADO POR 
</t>
  </si>
  <si>
    <t xml:space="preserve">
ELABORADO POR 
</t>
  </si>
  <si>
    <t xml:space="preserve">líder de proceso </t>
  </si>
  <si>
    <t>Gestor de planeación</t>
  </si>
  <si>
    <t xml:space="preserve">Nombre y Cargo: </t>
  </si>
  <si>
    <t>Jenny Fernanda Moreno Gómez - Contratista Profesional Área de Comunicaciones</t>
  </si>
  <si>
    <t xml:space="preserve">Roberto García  Rubio - Líder Área de Comunicaciones </t>
  </si>
  <si>
    <t>Yuli Cristel Pena Arboleda</t>
  </si>
  <si>
    <t>Fecha de aprobación:</t>
  </si>
  <si>
    <t>Fecha de revisión :</t>
  </si>
  <si>
    <t>Responsable de área/dependencia</t>
  </si>
  <si>
    <t>Ingrid Carolina Ardila Munoz</t>
  </si>
  <si>
    <t xml:space="preserve">MIPG - </t>
  </si>
  <si>
    <t>Humanos, físicos, financieros, tecnológicos e institucionales</t>
  </si>
  <si>
    <t>3. Seguimiento al plan de acción</t>
  </si>
  <si>
    <t xml:space="preserve"> Catalina Cardenas Martinez</t>
  </si>
  <si>
    <t>E-PLA-FT-028</t>
  </si>
  <si>
    <t>07</t>
  </si>
  <si>
    <t>HOJA DE VIDA Y MONITOREO INDICADOR</t>
  </si>
  <si>
    <t>VIGENCIA DESDE</t>
  </si>
  <si>
    <t>INFORMACIÓN PROCESO</t>
  </si>
  <si>
    <t>TIPO DE PROCESO</t>
  </si>
  <si>
    <t>NOMBRE DEL PROCESO</t>
  </si>
  <si>
    <t>SIGLA</t>
  </si>
  <si>
    <t>Estratégicos</t>
  </si>
  <si>
    <t>COM</t>
  </si>
  <si>
    <t>DEFINICIÓN DEL INDICADOR</t>
  </si>
  <si>
    <t>NOMBRE DEL INDICADOR</t>
  </si>
  <si>
    <t>TIPO</t>
  </si>
  <si>
    <t>CÓDIGO DE INDICADOR</t>
  </si>
  <si>
    <t>Cumplimiento del plan de comunicaciones</t>
  </si>
  <si>
    <t>Indicador Estratégico / Indicador de Gestión</t>
  </si>
  <si>
    <t>IN-PEI/GES-COM-001</t>
  </si>
  <si>
    <t>02</t>
  </si>
  <si>
    <t xml:space="preserve">OBJETIVO ESTRATÉGICO </t>
  </si>
  <si>
    <t xml:space="preserve">INICIATIVA ESTRATÉGICO </t>
  </si>
  <si>
    <t>CÓDIGO ASIGNADO AL PROYECTO DE INVERSIÓN</t>
  </si>
  <si>
    <t>NOMBRE DEL PROYECTO</t>
  </si>
  <si>
    <t>9. Diseñar e implementar estrategias para el posicionamiento del IDIPRON a nivel distrital, nacional, regional y global.</t>
  </si>
  <si>
    <t>N/A</t>
  </si>
  <si>
    <t>OBJETIVO DEL INDICADOR</t>
  </si>
  <si>
    <t>TIPOLOGÍA DE INDICADOR</t>
  </si>
  <si>
    <t>LÍNEA BASE</t>
  </si>
  <si>
    <t>META OBJETIVO</t>
  </si>
  <si>
    <t>META</t>
  </si>
  <si>
    <t xml:space="preserve">PLAZO  DE CUMPLIMIENTO </t>
  </si>
  <si>
    <t>VIGENCIA DE CUMPLIMENTO</t>
  </si>
  <si>
    <t>Medir el nivel de cumplimiento de las actividades programadas en el plan estratégico de comunicaciones PEC.</t>
  </si>
  <si>
    <t>Eficacia</t>
  </si>
  <si>
    <t>2021</t>
  </si>
  <si>
    <t>2022</t>
  </si>
  <si>
    <t>2023</t>
  </si>
  <si>
    <t>2024</t>
  </si>
  <si>
    <t>4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</si>
  <si>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</si>
  <si>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</si>
  <si>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</si>
  <si>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</si>
  <si>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</si>
  <si>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</si>
  <si>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</si>
  <si>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</si>
  <si>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</si>
  <si>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</si>
  <si>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</si>
  <si>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Anual</t>
  </si>
  <si>
    <t>24% al 16%</t>
  </si>
  <si>
    <t>&lt;15%</t>
  </si>
  <si>
    <t>Ascendente</t>
  </si>
  <si>
    <t>Director General, Ordenador del Gasto, Líder del proceso de gestión Contractual</t>
  </si>
  <si>
    <t>FUENTE DE INFORMACIÓN</t>
  </si>
  <si>
    <t>FÓRMULA DE CÁLCULO DEL INDICADOR</t>
  </si>
  <si>
    <t>Tablero de control de planes de mejoramiento</t>
  </si>
  <si>
    <t>(Acciones cerradas en la vigencia/Numero de acciones con fecha de finalizacion para la vigencia presente)*100</t>
  </si>
  <si>
    <t>COMPORTAMIENTO INDICADOR</t>
  </si>
  <si>
    <t>Meses:</t>
  </si>
  <si>
    <t>Junio 2021</t>
  </si>
  <si>
    <t>Diciembre 2021</t>
  </si>
  <si>
    <t>Junio 2022</t>
  </si>
  <si>
    <t>Diciembre 2022</t>
  </si>
  <si>
    <t>Junio 2023</t>
  </si>
  <si>
    <t>Diciembre 2023</t>
  </si>
  <si>
    <t>Junio 2024</t>
  </si>
  <si>
    <t>Diciembre 2024</t>
  </si>
  <si>
    <t>Dato Numerador:</t>
  </si>
  <si>
    <t>Dato Denominador:</t>
  </si>
  <si>
    <t>MONITOREO INDICADOR</t>
  </si>
  <si>
    <t>Periodo</t>
  </si>
  <si>
    <t>Resultado monitoreo</t>
  </si>
  <si>
    <t>Resultado Meta Vigencia</t>
  </si>
  <si>
    <t>Resultado Meta Cuatrienio*</t>
  </si>
  <si>
    <t>Junio 2021
Diciembre 2021</t>
  </si>
  <si>
    <t>Junio 2022
Diciembre 2022</t>
  </si>
  <si>
    <t>Junio 2023
Diciembre 2023</t>
  </si>
  <si>
    <t>Junio 2024
Diciembre 2024</t>
  </si>
  <si>
    <t>* 20% anual aporta a la sumatoria del Cuatrienio equivalente 100% de cumplimiento</t>
  </si>
  <si>
    <t>ANÁLISIS RESULTADO DEL INDICADOR</t>
  </si>
  <si>
    <t>El resultado obtenido del monitoreo para este indicador fue del 75%, como resultado del cierre de 3 acciones de 4 establecidas en el plan de mejoramiento para el proceso de comunicaciones, la medición obtenida se presenta luego de la evaluación realizada, por la oficina de control interno, al monitoreo y seguimineto presentado y soportado por comunicaciones a los planes de mejoramiento de la entidad, el proceso de comunicaciones presentó así el cumplimiento y posterior cierre de 3 acciones.   Lo anterior muestra que el indicador se encuentra en un nivel máximo en el rango de medición, dandole asi un cumplimiento a la meta propuesta por el proceso para la vigencia.</t>
  </si>
  <si>
    <t>LIMITANTES</t>
  </si>
  <si>
    <t>CONTROL DE CAMBIOS DEL INDICADOR</t>
  </si>
  <si>
    <t>FECHA</t>
  </si>
  <si>
    <t>CAMBIOS</t>
  </si>
  <si>
    <t>JUSTIFICACIÓN</t>
  </si>
  <si>
    <t>FECHA QUE APLICA LA MODIFICACIÓN</t>
  </si>
  <si>
    <t xml:space="preserve">Creacion del indicador </t>
  </si>
  <si>
    <t>Se crea indicador para la medición de la plataforma estrategica</t>
  </si>
  <si>
    <t>Se ajusta indicador al formato de Hoja de Vida de indicadores, se ajusta nombre formula y se añade objetivo del indicador</t>
  </si>
  <si>
    <t>Se alinea a la metodología según el Manual para la Formulación, Monitoreo y de Indicador.</t>
  </si>
  <si>
    <t>APROBACIÓN</t>
  </si>
  <si>
    <t>ELABORO:</t>
  </si>
  <si>
    <t>JENNY FERNANDA MORENO GÓMEZ</t>
  </si>
  <si>
    <t>CARGO:</t>
  </si>
  <si>
    <t>CONTRATISTA PROFESIONAL COMUNICACIONES</t>
  </si>
  <si>
    <t>REVISO:</t>
  </si>
  <si>
    <t>ROBERTO GARCÍA RUBIO</t>
  </si>
  <si>
    <t>JEFE DE COMUNICACIONES</t>
  </si>
  <si>
    <t>APROBÓ:</t>
  </si>
  <si>
    <t>REVISIÓN Y SEGUIMIENTO POR LA OAP</t>
  </si>
  <si>
    <t>REVISO OAP:</t>
  </si>
  <si>
    <t>YULI CRISTEL PEÑA ARBOLEDA</t>
  </si>
  <si>
    <t>PROFESIONAL CONTRATISTA</t>
  </si>
  <si>
    <t>REVISO OAP</t>
  </si>
  <si>
    <t>INGRID CAROLINA ARDILA MUÑOZ</t>
  </si>
  <si>
    <t>Crecimiento de redes sociales institucionales</t>
  </si>
  <si>
    <t>IN-PEI/GES-COM-002</t>
  </si>
  <si>
    <t>Determinar el % de crecimiento de las redes sociales institucionales, de acuerdo al número total de nuevos seguidores</t>
  </si>
  <si>
    <t>3 Años</t>
  </si>
  <si>
    <t>Trimestral</t>
  </si>
  <si>
    <t>3,9%  al 3%</t>
  </si>
  <si>
    <t>&lt; 2%</t>
  </si>
  <si>
    <t>Estadisticas redes sociales institucionales (FB,TW, IG y YouTube)</t>
  </si>
  <si>
    <t>(Total de seguidores en la vigencia (trimestral) / Seguidores esperados (meta establecida)*100</t>
  </si>
  <si>
    <t>Resultado Meta Trienio*</t>
  </si>
  <si>
    <t>* 4%  equivalente al 100% anual de cada vigencia dando cumplimiento al trienio</t>
  </si>
  <si>
    <r>
      <rPr>
        <u/>
        <sz val="10"/>
        <rFont val="Times New Roman"/>
        <family val="1"/>
      </rPr>
      <t>Para el primer trimestre de 2022</t>
    </r>
    <r>
      <rPr>
        <sz val="10"/>
        <rFont val="Times New Roman"/>
        <family val="1"/>
      </rPr>
      <t>, el indicador presentó un resultado del 3.8% de crecimiento en las redes sociales institucionales, de acuerdo al número total de nuevos seguidores obtenidos en este periodo de medición que fue de 1978 nuevos seguidores en las redes de facebook, twitter, Instagram y YouTube. El indicador se mantiene con este resultado en un rango de medición aceptable a 2 puntos porcentuales de la linea base y meta establecida para la vigencia.  El crecimiento de seguidores y la interacción de estos en las redes se presentan como resultado de las 1.887 publicaciones realizadas durante el periodo del reporte así: Twitter 1.209 publicaciones con un total de 201.287 impresiones, Facebook 409 publicaciones con un total de 747.753 impresiones, YouTube 43 videos publicados con 8.407 reproducciones, Instagram 226 publicaciones con un total de 423.354 interacciones.</t>
    </r>
  </si>
  <si>
    <t xml:space="preserve">En el periodo no se presentaron limitantes para la medición, seguimiento y reporte. </t>
  </si>
  <si>
    <t>Noticias publicadas en la página web</t>
  </si>
  <si>
    <t>IN-PEI/GES-COM-003</t>
  </si>
  <si>
    <t>01</t>
  </si>
  <si>
    <t>Identificar la cantidad de noticias publicadas en la página web institucional</t>
  </si>
  <si>
    <t>99%  al 80%</t>
  </si>
  <si>
    <t>&lt; 79%</t>
  </si>
  <si>
    <t xml:space="preserve">La página web institucional del Idipron </t>
  </si>
  <si>
    <t>( No. de notas publicadas en la web en el periodo /No. de notas publicadas en la página web en el periodo anterior)*100</t>
  </si>
  <si>
    <r>
      <rPr>
        <u/>
        <sz val="10"/>
        <rFont val="Times New Roman"/>
        <family val="1"/>
      </rPr>
      <t>Primer trimestre 2022:</t>
    </r>
    <r>
      <rPr>
        <sz val="10"/>
        <rFont val="Times New Roman"/>
        <family val="1"/>
      </rPr>
      <t xml:space="preserve"> Para el periodo entre enero y febrero el indicador presentó un resultado del 104%  de publicaciones con respecto al último trimestre de la vigencia 2021 que registró 79 noticias publicadas en la web. La medición deja ver que las publicaciones en la web fue superior por 4 puntos porcentuales con respecto al rango de medición máximo y línea base. El resultado tambien indica que el promedio de publicación diaria que se esta registrando es de una nota diaria en el espacio de noticias de la web institucional. Así mismo, se observó que el tráfico de usuarios tuvo un registro de 36.608 usuarios y 154.731 visitas a la web.</t>
    </r>
  </si>
  <si>
    <t xml:space="preserve">No se presentaron limitantes para el desarrollo de la medición y reporte.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</si>
</sst>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0%"/>
  </numFmts>
  <fonts count="41">
    <font>
      <sz val="11"/>
      <color theme="1"/>
      <name val="Calibri"/>
      <family val="2"/>
      <scheme val="minor"/>
    </font>
    <font>
      <sz val="11"/>
      <color theme="1"/>
      <name val="Calibri"/>
      <family val="2"/>
      <scheme val="minor"/>
    </font>
    <font>
      <b/>
      <sz val="8"/>
      <color rgb="FF000000"/>
      <name val="Times New Roman"/>
      <family val="1"/>
    </font>
    <font>
      <b/>
      <sz val="10"/>
      <color rgb="FF000000"/>
      <name val="Times New Roman"/>
      <family val="1"/>
    </font>
    <font>
      <b/>
      <sz val="10"/>
      <name val="Times New Roman"/>
      <family val="1"/>
    </font>
    <font>
      <sz val="10"/>
      <color rgb="FF000000"/>
      <name val="Arial"/>
      <family val="2"/>
    </font>
    <font>
      <sz val="11"/>
      <color rgb="FF000000"/>
      <name val="Arial"/>
      <family val="2"/>
    </font>
    <font>
      <b/>
      <sz val="11"/>
      <name val="Arial"/>
      <family val="2"/>
    </font>
    <font>
      <sz val="12"/>
      <name val="Arial"/>
      <family val="2"/>
    </font>
    <font>
      <sz val="11"/>
      <name val="Arial"/>
      <family val="2"/>
    </font>
    <font>
      <sz val="12"/>
      <color theme="1"/>
      <name val="Arial"/>
      <family val="2"/>
    </font>
    <font>
      <b/>
      <sz val="13"/>
      <color theme="1"/>
      <name val="Arial"/>
      <family val="2"/>
    </font>
    <font>
      <b/>
      <sz val="18"/>
      <color theme="0"/>
      <name val="Arial"/>
      <family val="2"/>
    </font>
    <font>
      <b/>
      <sz val="14"/>
      <name val="Arial"/>
      <family val="2"/>
    </font>
    <font>
      <b/>
      <sz val="14"/>
      <color rgb="FF000000"/>
      <name val="Arial"/>
      <family val="2"/>
    </font>
    <font>
      <sz val="14"/>
      <color theme="1"/>
      <name val="Arial"/>
      <family val="2"/>
    </font>
    <font>
      <sz val="14"/>
      <name val="Arial"/>
      <family val="2"/>
    </font>
    <font>
      <sz val="12"/>
      <color rgb="FF000000"/>
      <name val="Arial"/>
      <family val="2"/>
    </font>
    <font>
      <b/>
      <sz val="12"/>
      <color rgb="FF000000"/>
      <name val="Arial"/>
      <family val="2"/>
    </font>
    <font>
      <i/>
      <sz val="12"/>
      <color rgb="FF808080"/>
      <name val="Arial"/>
      <family val="2"/>
    </font>
    <font>
      <sz val="14"/>
      <color rgb="FF000000"/>
      <name val="Arial"/>
      <family val="2"/>
    </font>
    <font>
      <b/>
      <sz val="11"/>
      <color rgb="FF000000"/>
      <name val="Arial"/>
      <family val="2"/>
    </font>
    <font>
      <b/>
      <sz val="14"/>
      <color theme="0"/>
      <name val="Arial"/>
      <family val="2"/>
    </font>
    <font>
      <b/>
      <u/>
      <sz val="14"/>
      <name val="Arial"/>
      <family val="2"/>
    </font>
    <font>
      <b/>
      <sz val="11"/>
      <color theme="0"/>
      <name val="Arial"/>
      <family val="2"/>
    </font>
    <font>
      <sz val="11"/>
      <color theme="0"/>
      <name val="Arial"/>
      <family val="2"/>
    </font>
    <font>
      <b/>
      <sz val="9"/>
      <color indexed="81"/>
      <name val="Tahoma"/>
      <family val="2"/>
    </font>
    <font>
      <sz val="9"/>
      <color indexed="81"/>
      <name val="Tahoma"/>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b/>
      <sz val="10"/>
      <color rgb="FF000000"/>
      <name val="Times New Roman"/>
      <family val="1"/>
      <charset val="1"/>
    </font>
    <font>
      <sz val="10"/>
      <color rgb="FF000000"/>
      <name val="Times New Roman"/>
      <family val="1"/>
      <charset val="1"/>
    </font>
    <font>
      <sz val="11"/>
      <name val="Arial1"/>
      <charset val="1"/>
    </font>
    <font>
      <b/>
      <sz val="10"/>
      <name val="Times New Roman"/>
      <family val="1"/>
      <charset val="1"/>
    </font>
    <font>
      <sz val="10"/>
      <name val="Times New Roman"/>
      <family val="1"/>
      <charset val="1"/>
    </font>
    <font>
      <sz val="10"/>
      <color rgb="FFFF0000"/>
      <name val="Times New Roman"/>
      <family val="1"/>
    </font>
    <font>
      <u/>
      <sz val="10"/>
      <name val="Times New Roman"/>
      <family val="1"/>
    </font>
  </fonts>
  <fills count="21">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CC9900"/>
        <bgColor indexed="64"/>
      </patternFill>
    </fill>
    <fill>
      <patternFill patternType="solid">
        <fgColor theme="0" tint="-4.9989318521683403E-2"/>
        <bgColor indexed="64"/>
      </patternFill>
    </fill>
    <fill>
      <patternFill patternType="solid">
        <fgColor theme="0"/>
        <bgColor rgb="FFFFFFFF"/>
      </patternFill>
    </fill>
    <fill>
      <patternFill patternType="solid">
        <fgColor rgb="FFCC9900"/>
        <bgColor rgb="FF000000"/>
      </patternFill>
    </fill>
    <fill>
      <patternFill patternType="solid">
        <fgColor theme="0" tint="-4.9989318521683403E-2"/>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rgb="FFD9D9D9"/>
        <bgColor rgb="FFFFFFFF"/>
      </patternFill>
    </fill>
    <fill>
      <patternFill patternType="solid">
        <fgColor rgb="FFD9D9D9"/>
        <bgColor rgb="FF000000"/>
      </patternFill>
    </fill>
    <fill>
      <patternFill patternType="solid">
        <fgColor theme="0"/>
        <bgColor rgb="FF000000"/>
      </patternFill>
    </fill>
    <fill>
      <patternFill patternType="solid">
        <fgColor rgb="FFFFFFFF"/>
        <bgColor rgb="FF000000"/>
      </patternFill>
    </fill>
    <fill>
      <patternFill patternType="solid">
        <fgColor rgb="FFFFDB75"/>
        <bgColor rgb="FF000000"/>
      </patternFill>
    </fill>
    <fill>
      <patternFill patternType="solid">
        <fgColor rgb="FFA9D08E"/>
        <bgColor rgb="FF000000"/>
      </patternFill>
    </fill>
    <fill>
      <patternFill patternType="solid">
        <fgColor theme="3" tint="-0.249977111117893"/>
        <bgColor rgb="FF000000"/>
      </patternFill>
    </fill>
    <fill>
      <patternFill patternType="solid">
        <fgColor theme="5" tint="0.39997558519241921"/>
        <bgColor indexed="45"/>
      </patternFill>
    </fill>
    <fill>
      <patternFill patternType="solid">
        <fgColor theme="5" tint="0.39997558519241921"/>
        <bgColor indexed="64"/>
      </patternFill>
    </fill>
  </fills>
  <borders count="10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333F4F"/>
      </top>
      <bottom/>
      <diagonal/>
    </border>
    <border>
      <left/>
      <right style="medium">
        <color rgb="FF333F4F"/>
      </right>
      <top style="medium">
        <color rgb="FF333F4F"/>
      </top>
      <bottom/>
      <diagonal/>
    </border>
    <border>
      <left/>
      <right style="medium">
        <color theme="3" tint="-0.249977111117893"/>
      </right>
      <top/>
      <bottom/>
      <diagonal/>
    </border>
    <border>
      <left style="medium">
        <color theme="3" tint="-0.249977111117893"/>
      </left>
      <right/>
      <top/>
      <bottom/>
      <diagonal/>
    </border>
    <border>
      <left style="medium">
        <color theme="3" tint="-0.249977111117893"/>
      </left>
      <right style="medium">
        <color theme="3" tint="-0.249977111117893"/>
      </right>
      <top/>
      <bottom/>
      <diagonal/>
    </border>
    <border>
      <left/>
      <right/>
      <top/>
      <bottom style="medium">
        <color rgb="FF333F4F"/>
      </bottom>
      <diagonal/>
    </border>
    <border>
      <left/>
      <right style="medium">
        <color rgb="FF333F4F"/>
      </right>
      <top/>
      <bottom style="medium">
        <color rgb="FF333F4F"/>
      </bottom>
      <diagonal/>
    </border>
    <border>
      <left style="medium">
        <color theme="3" tint="-0.249977111117893"/>
      </left>
      <right style="medium">
        <color theme="3" tint="-0.249977111117893"/>
      </right>
      <top style="medium">
        <color indexed="64"/>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style="medium">
        <color rgb="FF333F4F"/>
      </right>
      <top style="medium">
        <color rgb="FF333F4F"/>
      </top>
      <bottom/>
      <diagonal/>
    </border>
    <border>
      <left style="medium">
        <color rgb="FF333F4F"/>
      </left>
      <right/>
      <top style="medium">
        <color rgb="FF333F4F"/>
      </top>
      <bottom/>
      <diagonal/>
    </border>
    <border>
      <left style="medium">
        <color indexed="64"/>
      </left>
      <right style="medium">
        <color indexed="64"/>
      </right>
      <top style="medium">
        <color indexed="64"/>
      </top>
      <bottom/>
      <diagonal/>
    </border>
    <border>
      <left style="medium">
        <color rgb="FF333F4F"/>
      </left>
      <right style="medium">
        <color rgb="FF333F4F"/>
      </right>
      <top style="medium">
        <color rgb="FF333F4F"/>
      </top>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rgb="FF333F4F"/>
      </right>
      <top/>
      <bottom style="medium">
        <color indexed="64"/>
      </bottom>
      <diagonal/>
    </border>
    <border>
      <left style="medium">
        <color rgb="FF333F4F"/>
      </left>
      <right/>
      <top/>
      <bottom style="medium">
        <color indexed="64"/>
      </bottom>
      <diagonal/>
    </border>
    <border>
      <left style="medium">
        <color indexed="64"/>
      </left>
      <right style="medium">
        <color indexed="64"/>
      </right>
      <top/>
      <bottom style="medium">
        <color indexed="64"/>
      </bottom>
      <diagonal/>
    </border>
    <border>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rgb="FF333F4F"/>
      </left>
      <right style="medium">
        <color rgb="FF333F4F"/>
      </right>
      <top style="medium">
        <color theme="3" tint="-0.249977111117893"/>
      </top>
      <bottom/>
      <diagonal/>
    </border>
    <border>
      <left style="medium">
        <color rgb="FF333F4F"/>
      </left>
      <right style="medium">
        <color indexed="64"/>
      </right>
      <top style="medium">
        <color theme="3" tint="-0.249977111117893"/>
      </top>
      <bottom/>
      <diagonal/>
    </border>
    <border>
      <left style="medium">
        <color rgb="FF333F4F"/>
      </left>
      <right style="medium">
        <color rgb="FF333F4F"/>
      </right>
      <top/>
      <bottom/>
      <diagonal/>
    </border>
    <border>
      <left style="medium">
        <color rgb="FF333F4F"/>
      </left>
      <right style="medium">
        <color indexed="64"/>
      </right>
      <top/>
      <bottom/>
      <diagonal/>
    </border>
    <border>
      <left style="medium">
        <color rgb="FF333F4F"/>
      </left>
      <right style="medium">
        <color rgb="FF333F4F"/>
      </right>
      <top/>
      <bottom style="medium">
        <color rgb="FF333F4F"/>
      </bottom>
      <diagonal/>
    </border>
    <border>
      <left style="medium">
        <color rgb="FF333F4F"/>
      </left>
      <right style="medium">
        <color indexed="64"/>
      </right>
      <top/>
      <bottom style="medium">
        <color rgb="FF333F4F"/>
      </bottom>
      <diagonal/>
    </border>
    <border>
      <left style="medium">
        <color indexed="64"/>
      </left>
      <right style="medium">
        <color indexed="64"/>
      </right>
      <top/>
      <bottom style="medium">
        <color rgb="FF000000"/>
      </bottom>
      <diagonal/>
    </border>
    <border>
      <left style="medium">
        <color indexed="64"/>
      </left>
      <right style="thin">
        <color indexed="64"/>
      </right>
      <top/>
      <bottom style="medium">
        <color rgb="FF000000"/>
      </bottom>
      <diagonal/>
    </border>
    <border>
      <left style="thin">
        <color indexed="64"/>
      </left>
      <right style="thin">
        <color indexed="64"/>
      </right>
      <top/>
      <bottom style="medium">
        <color rgb="FF000000"/>
      </bottom>
      <diagonal/>
    </border>
    <border>
      <left/>
      <right style="medium">
        <color theme="3" tint="-0.249977111117893"/>
      </right>
      <top style="medium">
        <color theme="3" tint="-0.249977111117893"/>
      </top>
      <bottom style="medium">
        <color theme="3" tint="-0.249977111117893"/>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theme="3" tint="-0.249977111117893"/>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theme="3" tint="-0.249977111117893"/>
      </bottom>
      <diagonal/>
    </border>
    <border>
      <left/>
      <right style="medium">
        <color rgb="FF333F4F"/>
      </right>
      <top style="medium">
        <color indexed="64"/>
      </top>
      <bottom/>
      <diagonal/>
    </border>
    <border>
      <left style="medium">
        <color rgb="FF333F4F"/>
      </left>
      <right style="medium">
        <color indexed="64"/>
      </right>
      <top style="medium">
        <color indexed="64"/>
      </top>
      <bottom/>
      <diagonal/>
    </border>
    <border>
      <left style="medium">
        <color indexed="64"/>
      </left>
      <right style="medium">
        <color rgb="FF333F4F"/>
      </right>
      <top style="medium">
        <color indexed="64"/>
      </top>
      <bottom/>
      <diagonal/>
    </border>
    <border>
      <left/>
      <right style="medium">
        <color theme="3" tint="-0.249977111117893"/>
      </right>
      <top style="medium">
        <color theme="3" tint="-0.249977111117893"/>
      </top>
      <bottom/>
      <diagonal/>
    </border>
    <border>
      <left/>
      <right style="medium">
        <color rgb="FF333F4F"/>
      </right>
      <top/>
      <bottom/>
      <diagonal/>
    </border>
    <border>
      <left style="medium">
        <color indexed="64"/>
      </left>
      <right style="medium">
        <color rgb="FF333F4F"/>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top style="medium">
        <color theme="4" tint="0.39997558519241921"/>
      </top>
      <bottom/>
      <diagonal/>
    </border>
    <border>
      <left style="thick">
        <color theme="0"/>
      </left>
      <right style="thick">
        <color theme="0"/>
      </right>
      <top style="thick">
        <color theme="0"/>
      </top>
      <bottom style="thick">
        <color theme="0"/>
      </bottom>
      <diagonal/>
    </border>
    <border>
      <left/>
      <right/>
      <top/>
      <bottom style="medium">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8"/>
      </right>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Border="0" applyProtection="0"/>
    <xf numFmtId="0" fontId="28" fillId="0" borderId="0"/>
    <xf numFmtId="0" fontId="36" fillId="0" borderId="0"/>
  </cellStyleXfs>
  <cellXfs count="408">
    <xf numFmtId="0" fontId="0" fillId="0" borderId="0" xfId="0"/>
    <xf numFmtId="0" fontId="3" fillId="0" borderId="4" xfId="0" applyFont="1" applyBorder="1" applyAlignment="1" applyProtection="1">
      <alignment vertical="center"/>
      <protection locked="0"/>
    </xf>
    <xf numFmtId="0" fontId="3" fillId="0" borderId="4" xfId="0" applyFont="1" applyBorder="1" applyAlignment="1" applyProtection="1">
      <alignment horizontal="center" vertical="center"/>
      <protection locked="0"/>
    </xf>
    <xf numFmtId="0" fontId="0" fillId="2" borderId="0" xfId="0" applyFill="1" applyProtection="1">
      <protection locked="0"/>
    </xf>
    <xf numFmtId="0" fontId="0" fillId="2" borderId="0" xfId="0" applyFill="1"/>
    <xf numFmtId="0" fontId="3" fillId="0" borderId="4" xfId="0" applyFont="1" applyBorder="1" applyAlignment="1" applyProtection="1">
      <alignment vertical="center" wrapText="1"/>
      <protection locked="0"/>
    </xf>
    <xf numFmtId="14" fontId="3" fillId="0" borderId="4" xfId="0" applyNumberFormat="1" applyFont="1" applyBorder="1" applyAlignment="1" applyProtection="1">
      <alignment horizontal="center" vertical="center" wrapText="1"/>
      <protection locked="0"/>
    </xf>
    <xf numFmtId="0" fontId="2" fillId="2" borderId="0" xfId="0" applyFont="1" applyFill="1" applyAlignment="1" applyProtection="1">
      <alignment horizontal="center" vertical="center"/>
      <protection locked="0"/>
    </xf>
    <xf numFmtId="0" fontId="4" fillId="2" borderId="0" xfId="0" applyFont="1" applyFill="1" applyAlignment="1" applyProtection="1">
      <alignment horizontal="center" vertical="center" wrapText="1"/>
      <protection locked="0"/>
    </xf>
    <xf numFmtId="0" fontId="3" fillId="2" borderId="0" xfId="0" applyFont="1" applyFill="1" applyAlignment="1" applyProtection="1">
      <alignment vertical="center" wrapText="1"/>
      <protection locked="0"/>
    </xf>
    <xf numFmtId="0" fontId="6" fillId="3" borderId="0" xfId="3" applyFont="1" applyFill="1" applyAlignment="1" applyProtection="1">
      <alignment vertical="center" wrapText="1"/>
      <protection locked="0"/>
    </xf>
    <xf numFmtId="0" fontId="6" fillId="3" borderId="0" xfId="3" applyFont="1" applyFill="1" applyAlignment="1" applyProtection="1">
      <alignment horizontal="center" vertical="center" wrapText="1"/>
      <protection locked="0"/>
    </xf>
    <xf numFmtId="0" fontId="7" fillId="4" borderId="9" xfId="0" applyFont="1" applyFill="1" applyBorder="1" applyAlignment="1" applyProtection="1">
      <alignment horizontal="left" vertical="center" wrapText="1"/>
      <protection locked="0"/>
    </xf>
    <xf numFmtId="0" fontId="0" fillId="0" borderId="0" xfId="0" applyProtection="1">
      <protection locked="0"/>
    </xf>
    <xf numFmtId="14" fontId="8" fillId="5" borderId="9" xfId="0" applyNumberFormat="1" applyFont="1" applyFill="1" applyBorder="1" applyAlignment="1" applyProtection="1">
      <alignment horizontal="left" vertical="center" wrapText="1"/>
      <protection locked="0"/>
    </xf>
    <xf numFmtId="0" fontId="6" fillId="3" borderId="0" xfId="3" applyFont="1" applyFill="1" applyAlignment="1" applyProtection="1">
      <alignment horizontal="left" vertical="center" wrapText="1"/>
      <protection locked="0"/>
    </xf>
    <xf numFmtId="0" fontId="6" fillId="6" borderId="0" xfId="3" applyFont="1" applyFill="1" applyAlignment="1" applyProtection="1">
      <alignment vertical="center" wrapText="1"/>
      <protection locked="0"/>
    </xf>
    <xf numFmtId="0" fontId="7" fillId="7" borderId="9" xfId="0" applyFont="1" applyFill="1" applyBorder="1" applyAlignment="1" applyProtection="1">
      <alignment horizontal="left" vertical="center" wrapText="1"/>
      <protection locked="0"/>
    </xf>
    <xf numFmtId="1" fontId="9" fillId="8" borderId="9" xfId="0" applyNumberFormat="1" applyFont="1" applyFill="1" applyBorder="1" applyAlignment="1" applyProtection="1">
      <alignment horizontal="left" vertical="center" wrapText="1"/>
      <protection locked="0"/>
    </xf>
    <xf numFmtId="1" fontId="9" fillId="8" borderId="9" xfId="0" applyNumberFormat="1" applyFont="1" applyFill="1" applyBorder="1" applyAlignment="1" applyProtection="1">
      <alignment vertical="center" wrapText="1"/>
      <protection locked="0"/>
    </xf>
    <xf numFmtId="0" fontId="7" fillId="7" borderId="4" xfId="0" applyFont="1" applyFill="1" applyBorder="1" applyAlignment="1">
      <alignment vertical="center" wrapText="1"/>
    </xf>
    <xf numFmtId="0" fontId="6" fillId="2" borderId="0" xfId="3" applyFont="1" applyFill="1" applyAlignment="1" applyProtection="1">
      <alignment vertical="center" wrapText="1"/>
      <protection locked="0"/>
    </xf>
    <xf numFmtId="0" fontId="6" fillId="6" borderId="0" xfId="3" applyFont="1" applyFill="1" applyAlignment="1" applyProtection="1">
      <alignment horizontal="center" vertical="center" wrapText="1"/>
      <protection locked="0"/>
    </xf>
    <xf numFmtId="1" fontId="10" fillId="2" borderId="0" xfId="0" applyNumberFormat="1" applyFont="1" applyFill="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1" fontId="11" fillId="2" borderId="0" xfId="0" applyNumberFormat="1" applyFont="1" applyFill="1" applyAlignment="1" applyProtection="1">
      <alignment vertical="center" wrapText="1"/>
      <protection locked="0"/>
    </xf>
    <xf numFmtId="0" fontId="13" fillId="11" borderId="31" xfId="0" applyFont="1" applyFill="1" applyBorder="1" applyAlignment="1" applyProtection="1">
      <alignment horizontal="center" vertical="center" wrapText="1"/>
      <protection locked="0"/>
    </xf>
    <xf numFmtId="0" fontId="8" fillId="14" borderId="41" xfId="0" applyFont="1" applyFill="1" applyBorder="1" applyAlignment="1" applyProtection="1">
      <alignment vertical="center" wrapText="1"/>
      <protection locked="0"/>
    </xf>
    <xf numFmtId="0" fontId="8" fillId="14" borderId="42" xfId="0" applyFont="1" applyFill="1" applyBorder="1" applyAlignment="1" applyProtection="1">
      <alignment vertical="center" wrapText="1"/>
      <protection locked="0"/>
    </xf>
    <xf numFmtId="0" fontId="8" fillId="14" borderId="42" xfId="0" applyFont="1" applyFill="1" applyBorder="1" applyAlignment="1" applyProtection="1">
      <alignment horizontal="center" vertical="center" wrapText="1"/>
      <protection locked="0"/>
    </xf>
    <xf numFmtId="9" fontId="17" fillId="14" borderId="42" xfId="0" applyNumberFormat="1" applyFont="1" applyFill="1" applyBorder="1" applyAlignment="1" applyProtection="1">
      <alignment horizontal="center" vertical="center" wrapText="1"/>
      <protection locked="0"/>
    </xf>
    <xf numFmtId="0" fontId="8" fillId="14" borderId="8" xfId="0" applyFont="1" applyFill="1" applyBorder="1" applyAlignment="1" applyProtection="1">
      <alignment horizontal="left" vertical="center" wrapText="1"/>
      <protection locked="0"/>
    </xf>
    <xf numFmtId="0" fontId="8" fillId="14" borderId="48" xfId="0" applyFont="1" applyFill="1" applyBorder="1" applyAlignment="1" applyProtection="1">
      <alignment vertical="center" wrapText="1"/>
      <protection locked="0"/>
    </xf>
    <xf numFmtId="9" fontId="17" fillId="14" borderId="48" xfId="0" applyNumberFormat="1" applyFont="1" applyFill="1" applyBorder="1" applyAlignment="1" applyProtection="1">
      <alignment horizontal="center" vertical="center" wrapText="1"/>
      <protection locked="0"/>
    </xf>
    <xf numFmtId="0" fontId="19" fillId="14" borderId="8" xfId="0" applyFont="1" applyFill="1" applyBorder="1" applyAlignment="1" applyProtection="1">
      <alignment vertical="center" wrapText="1"/>
      <protection locked="0"/>
    </xf>
    <xf numFmtId="0" fontId="19" fillId="14" borderId="48" xfId="0" applyFont="1" applyFill="1" applyBorder="1" applyAlignment="1" applyProtection="1">
      <alignment vertical="center" wrapText="1"/>
      <protection locked="0"/>
    </xf>
    <xf numFmtId="0" fontId="19" fillId="14" borderId="5" xfId="0" applyFont="1" applyFill="1" applyBorder="1" applyAlignment="1" applyProtection="1">
      <alignment vertical="center" wrapText="1"/>
      <protection locked="0"/>
    </xf>
    <xf numFmtId="0" fontId="19" fillId="14" borderId="54" xfId="0" applyFont="1" applyFill="1" applyBorder="1" applyAlignment="1" applyProtection="1">
      <alignment vertical="center" wrapText="1"/>
      <protection locked="0"/>
    </xf>
    <xf numFmtId="9" fontId="17" fillId="14" borderId="54" xfId="0" applyNumberFormat="1" applyFont="1" applyFill="1" applyBorder="1" applyAlignment="1" applyProtection="1">
      <alignment horizontal="center" vertical="center" wrapText="1"/>
      <protection locked="0"/>
    </xf>
    <xf numFmtId="0" fontId="19" fillId="14" borderId="42" xfId="0" applyFont="1" applyFill="1" applyBorder="1" applyAlignment="1" applyProtection="1">
      <alignment vertical="center" wrapText="1"/>
      <protection locked="0"/>
    </xf>
    <xf numFmtId="0" fontId="8" fillId="14" borderId="8" xfId="0" applyFont="1" applyFill="1" applyBorder="1" applyAlignment="1" applyProtection="1">
      <alignment vertical="center" wrapText="1"/>
      <protection locked="0"/>
    </xf>
    <xf numFmtId="0" fontId="8" fillId="14" borderId="48" xfId="0" applyFont="1" applyFill="1" applyBorder="1" applyAlignment="1" applyProtection="1">
      <alignment horizontal="center" vertical="center" wrapText="1"/>
      <protection locked="0"/>
    </xf>
    <xf numFmtId="0" fontId="19" fillId="14" borderId="4" xfId="0" applyFont="1" applyFill="1" applyBorder="1" applyAlignment="1" applyProtection="1">
      <alignment vertical="center" wrapText="1"/>
      <protection locked="0"/>
    </xf>
    <xf numFmtId="9" fontId="21" fillId="2" borderId="70" xfId="2" applyFont="1" applyFill="1" applyBorder="1" applyAlignment="1" applyProtection="1">
      <alignment horizontal="center" vertical="center" wrapText="1"/>
      <protection locked="0"/>
    </xf>
    <xf numFmtId="0" fontId="6" fillId="6" borderId="0" xfId="3" applyFont="1" applyFill="1" applyAlignment="1" applyProtection="1">
      <alignment vertical="center" wrapText="1"/>
    </xf>
    <xf numFmtId="0" fontId="13" fillId="11" borderId="81" xfId="0" applyFont="1" applyFill="1" applyBorder="1" applyAlignment="1" applyProtection="1">
      <alignment horizontal="center" vertical="center" wrapText="1"/>
      <protection locked="0"/>
    </xf>
    <xf numFmtId="0" fontId="8" fillId="14" borderId="41" xfId="0" applyFont="1" applyFill="1" applyBorder="1" applyAlignment="1" applyProtection="1">
      <alignment horizontal="center" vertical="center" wrapText="1"/>
      <protection locked="0"/>
    </xf>
    <xf numFmtId="9" fontId="17" fillId="14" borderId="41" xfId="0" applyNumberFormat="1" applyFont="1" applyFill="1" applyBorder="1" applyAlignment="1" applyProtection="1">
      <alignment horizontal="center" vertical="center" wrapText="1"/>
      <protection locked="0"/>
    </xf>
    <xf numFmtId="9" fontId="17" fillId="14" borderId="4" xfId="0" applyNumberFormat="1" applyFont="1" applyFill="1" applyBorder="1" applyAlignment="1" applyProtection="1">
      <alignment horizontal="center" vertical="center" wrapText="1"/>
      <protection locked="0"/>
    </xf>
    <xf numFmtId="0" fontId="19" fillId="14" borderId="87" xfId="0" applyFont="1" applyFill="1" applyBorder="1" applyAlignment="1" applyProtection="1">
      <alignment vertical="center" wrapText="1"/>
      <protection locked="0"/>
    </xf>
    <xf numFmtId="9" fontId="17" fillId="14" borderId="87" xfId="0" applyNumberFormat="1" applyFont="1" applyFill="1" applyBorder="1" applyAlignment="1" applyProtection="1">
      <alignment horizontal="center" vertical="center" wrapText="1"/>
      <protection locked="0"/>
    </xf>
    <xf numFmtId="0" fontId="8" fillId="14" borderId="4" xfId="0" applyFont="1" applyFill="1" applyBorder="1" applyAlignment="1" applyProtection="1">
      <alignment vertical="center" wrapText="1"/>
      <protection locked="0"/>
    </xf>
    <xf numFmtId="0" fontId="8" fillId="14" borderId="4" xfId="0" applyFont="1" applyFill="1" applyBorder="1" applyAlignment="1" applyProtection="1">
      <alignment horizontal="center" vertical="center" wrapText="1"/>
      <protection locked="0"/>
    </xf>
    <xf numFmtId="0" fontId="8" fillId="14" borderId="4" xfId="0" applyFont="1" applyFill="1" applyBorder="1" applyAlignment="1" applyProtection="1">
      <alignment horizontal="left" vertical="center" wrapText="1"/>
      <protection locked="0"/>
    </xf>
    <xf numFmtId="0" fontId="8" fillId="14" borderId="41" xfId="0" applyFont="1" applyFill="1" applyBorder="1" applyAlignment="1" applyProtection="1">
      <alignment horizontal="left" vertical="center" wrapText="1"/>
      <protection locked="0"/>
    </xf>
    <xf numFmtId="9" fontId="21" fillId="2" borderId="0" xfId="2" applyFont="1" applyFill="1" applyBorder="1" applyAlignment="1" applyProtection="1">
      <alignment horizontal="center" vertical="center" wrapText="1"/>
      <protection locked="0"/>
    </xf>
    <xf numFmtId="44" fontId="13" fillId="11" borderId="90" xfId="1" applyFont="1" applyFill="1" applyBorder="1" applyAlignment="1" applyProtection="1">
      <alignment horizontal="center" vertical="center" wrapText="1"/>
      <protection locked="0"/>
    </xf>
    <xf numFmtId="0" fontId="14" fillId="10" borderId="9" xfId="3" applyFont="1" applyFill="1" applyBorder="1" applyAlignment="1" applyProtection="1">
      <alignment horizontal="center" vertical="center" wrapText="1"/>
      <protection locked="0"/>
    </xf>
    <xf numFmtId="0" fontId="14" fillId="10" borderId="89" xfId="3" applyFont="1" applyFill="1" applyBorder="1" applyAlignment="1" applyProtection="1">
      <alignment vertical="center" wrapText="1"/>
      <protection locked="0"/>
    </xf>
    <xf numFmtId="0" fontId="14" fillId="10" borderId="90" xfId="3" applyFont="1" applyFill="1" applyBorder="1" applyAlignment="1" applyProtection="1">
      <alignment horizontal="center" vertical="center" wrapText="1"/>
      <protection locked="0"/>
    </xf>
    <xf numFmtId="0" fontId="14" fillId="10" borderId="88" xfId="3" applyFont="1" applyFill="1" applyBorder="1" applyAlignment="1" applyProtection="1">
      <alignment horizontal="center" vertical="center" wrapText="1"/>
      <protection locked="0"/>
    </xf>
    <xf numFmtId="0" fontId="6" fillId="3" borderId="9" xfId="3" applyFont="1" applyFill="1" applyBorder="1" applyAlignment="1" applyProtection="1">
      <alignment horizontal="center" vertical="center" wrapText="1"/>
      <protection locked="0"/>
    </xf>
    <xf numFmtId="14" fontId="6" fillId="3" borderId="9" xfId="3" applyNumberFormat="1" applyFont="1" applyFill="1" applyBorder="1" applyAlignment="1" applyProtection="1">
      <alignment horizontal="center" vertical="center" wrapText="1"/>
      <protection locked="0"/>
    </xf>
    <xf numFmtId="0" fontId="6" fillId="3" borderId="89" xfId="3" applyFont="1" applyFill="1" applyBorder="1" applyAlignment="1" applyProtection="1">
      <alignment vertical="center" wrapText="1"/>
      <protection locked="0"/>
    </xf>
    <xf numFmtId="0" fontId="6" fillId="3" borderId="90" xfId="3" applyFont="1" applyFill="1" applyBorder="1" applyAlignment="1" applyProtection="1">
      <alignment horizontal="center" vertical="center" wrapText="1"/>
      <protection locked="0"/>
    </xf>
    <xf numFmtId="0" fontId="6" fillId="3" borderId="88" xfId="3" applyFont="1" applyFill="1" applyBorder="1" applyAlignment="1" applyProtection="1">
      <alignment horizontal="center" vertical="center" wrapText="1"/>
      <protection locked="0"/>
    </xf>
    <xf numFmtId="14" fontId="6" fillId="3" borderId="88" xfId="3" applyNumberFormat="1" applyFont="1" applyFill="1" applyBorder="1" applyAlignment="1" applyProtection="1">
      <alignment horizontal="center" vertical="center" wrapText="1"/>
      <protection locked="0"/>
    </xf>
    <xf numFmtId="0" fontId="6" fillId="3" borderId="9" xfId="3" applyFont="1" applyFill="1" applyBorder="1" applyAlignment="1" applyProtection="1">
      <alignment vertical="center" wrapText="1"/>
      <protection locked="0"/>
    </xf>
    <xf numFmtId="0" fontId="25" fillId="18" borderId="92" xfId="0" applyFont="1" applyFill="1" applyBorder="1" applyAlignment="1" applyProtection="1">
      <alignment vertical="center" wrapText="1"/>
      <protection locked="0"/>
    </xf>
    <xf numFmtId="0" fontId="6" fillId="14" borderId="93" xfId="0" applyFont="1" applyFill="1" applyBorder="1" applyAlignment="1" applyProtection="1">
      <alignment vertical="center"/>
      <protection locked="0"/>
    </xf>
    <xf numFmtId="0" fontId="2" fillId="0" borderId="1"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2" fillId="9" borderId="0" xfId="0" applyFont="1" applyFill="1" applyAlignment="1" applyProtection="1">
      <alignment horizontal="center" vertical="center" wrapText="1"/>
      <protection locked="0"/>
    </xf>
    <xf numFmtId="0" fontId="13" fillId="10" borderId="10" xfId="3" applyFont="1" applyFill="1" applyBorder="1" applyAlignment="1" applyProtection="1">
      <alignment horizontal="center" vertical="center" wrapText="1"/>
      <protection locked="0"/>
    </xf>
    <xf numFmtId="0" fontId="13" fillId="10" borderId="11" xfId="3" applyFont="1" applyFill="1" applyBorder="1" applyAlignment="1" applyProtection="1">
      <alignment horizontal="center" vertical="center" wrapText="1"/>
      <protection locked="0"/>
    </xf>
    <xf numFmtId="0" fontId="13" fillId="11" borderId="12" xfId="0" applyFont="1" applyFill="1" applyBorder="1" applyAlignment="1" applyProtection="1">
      <alignment horizontal="center" vertical="center" wrapText="1"/>
      <protection locked="0"/>
    </xf>
    <xf numFmtId="0" fontId="13" fillId="11" borderId="13" xfId="0" applyFont="1" applyFill="1" applyBorder="1" applyAlignment="1" applyProtection="1">
      <alignment horizontal="center" vertical="center" wrapText="1"/>
      <protection locked="0"/>
    </xf>
    <xf numFmtId="0" fontId="13" fillId="11" borderId="14" xfId="0" applyFont="1" applyFill="1" applyBorder="1" applyAlignment="1" applyProtection="1">
      <alignment horizontal="center" vertical="center" wrapText="1"/>
      <protection locked="0"/>
    </xf>
    <xf numFmtId="0" fontId="14" fillId="12" borderId="15" xfId="0" applyFont="1" applyFill="1" applyBorder="1" applyAlignment="1" applyProtection="1">
      <alignment horizontal="center" vertical="center" wrapText="1"/>
      <protection locked="0"/>
    </xf>
    <xf numFmtId="0" fontId="14" fillId="12" borderId="16" xfId="0" applyFont="1" applyFill="1" applyBorder="1" applyAlignment="1" applyProtection="1">
      <alignment horizontal="center" vertical="center" wrapText="1"/>
      <protection locked="0"/>
    </xf>
    <xf numFmtId="0" fontId="14" fillId="12" borderId="20" xfId="0" applyFont="1" applyFill="1" applyBorder="1" applyAlignment="1" applyProtection="1">
      <alignment horizontal="center" vertical="center" wrapText="1"/>
      <protection locked="0"/>
    </xf>
    <xf numFmtId="0" fontId="14" fillId="12" borderId="0" xfId="0" applyFont="1" applyFill="1" applyAlignment="1" applyProtection="1">
      <alignment horizontal="center" vertical="center" wrapText="1"/>
      <protection locked="0"/>
    </xf>
    <xf numFmtId="0" fontId="14" fillId="12" borderId="21" xfId="0" applyFont="1" applyFill="1" applyBorder="1" applyAlignment="1" applyProtection="1">
      <alignment horizontal="center" vertical="center" wrapText="1"/>
      <protection locked="0"/>
    </xf>
    <xf numFmtId="0" fontId="14" fillId="11" borderId="12" xfId="0" applyFont="1" applyFill="1" applyBorder="1" applyAlignment="1" applyProtection="1">
      <alignment horizontal="center" vertical="center"/>
      <protection locked="0"/>
    </xf>
    <xf numFmtId="0" fontId="14" fillId="11" borderId="13" xfId="0" applyFont="1" applyFill="1" applyBorder="1" applyAlignment="1" applyProtection="1">
      <alignment horizontal="center" vertical="center"/>
      <protection locked="0"/>
    </xf>
    <xf numFmtId="0" fontId="14" fillId="11" borderId="14" xfId="0" applyFont="1" applyFill="1" applyBorder="1" applyAlignment="1" applyProtection="1">
      <alignment horizontal="center" vertical="center"/>
      <protection locked="0"/>
    </xf>
    <xf numFmtId="0" fontId="13" fillId="11" borderId="0" xfId="0" applyFont="1" applyFill="1" applyAlignment="1" applyProtection="1">
      <alignment horizontal="center" vertical="center" wrapText="1"/>
      <protection locked="0"/>
    </xf>
    <xf numFmtId="0" fontId="13" fillId="11" borderId="17" xfId="0" applyFont="1" applyFill="1" applyBorder="1" applyAlignment="1" applyProtection="1">
      <alignment horizontal="center" vertical="center" wrapText="1"/>
      <protection locked="0"/>
    </xf>
    <xf numFmtId="0" fontId="13" fillId="11" borderId="23" xfId="0" applyFont="1" applyFill="1" applyBorder="1" applyAlignment="1" applyProtection="1">
      <alignment horizontal="center" vertical="center" wrapText="1"/>
      <protection locked="0"/>
    </xf>
    <xf numFmtId="0" fontId="13" fillId="11" borderId="24"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6" fillId="2" borderId="9"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0" fillId="2" borderId="37" xfId="0" applyFont="1" applyFill="1" applyBorder="1" applyAlignment="1" applyProtection="1">
      <alignment horizontal="center" vertical="center" wrapText="1"/>
      <protection locked="0"/>
    </xf>
    <xf numFmtId="0" fontId="10" fillId="2" borderId="44"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vertical="center" wrapText="1"/>
      <protection locked="0"/>
    </xf>
    <xf numFmtId="0" fontId="10" fillId="2" borderId="45" xfId="0" applyFont="1" applyFill="1" applyBorder="1" applyAlignment="1" applyProtection="1">
      <alignment horizontal="center" vertical="center" wrapText="1"/>
      <protection locked="0"/>
    </xf>
    <xf numFmtId="0" fontId="10" fillId="2" borderId="34" xfId="0" applyFont="1" applyFill="1" applyBorder="1" applyAlignment="1" applyProtection="1">
      <alignment horizontal="center" vertical="center" wrapText="1"/>
      <protection locked="0"/>
    </xf>
    <xf numFmtId="0" fontId="13" fillId="11" borderId="19" xfId="0" applyFont="1" applyFill="1" applyBorder="1" applyAlignment="1" applyProtection="1">
      <alignment horizontal="center" vertical="center" wrapText="1"/>
      <protection locked="0"/>
    </xf>
    <xf numFmtId="0" fontId="13" fillId="11" borderId="30" xfId="0" applyFont="1" applyFill="1" applyBorder="1" applyAlignment="1" applyProtection="1">
      <alignment horizontal="center" vertical="center" wrapText="1"/>
      <protection locked="0"/>
    </xf>
    <xf numFmtId="0" fontId="13" fillId="11" borderId="18" xfId="0" applyFont="1" applyFill="1" applyBorder="1" applyAlignment="1" applyProtection="1">
      <alignment horizontal="center" vertical="center" wrapText="1"/>
      <protection locked="0"/>
    </xf>
    <xf numFmtId="0" fontId="13" fillId="11" borderId="29" xfId="0" applyFont="1" applyFill="1" applyBorder="1" applyAlignment="1" applyProtection="1">
      <alignment horizontal="center" vertical="center" wrapText="1"/>
      <protection locked="0"/>
    </xf>
    <xf numFmtId="0" fontId="13" fillId="11" borderId="22" xfId="0" applyFont="1" applyFill="1" applyBorder="1" applyAlignment="1" applyProtection="1">
      <alignment horizontal="center" vertical="center" wrapText="1"/>
      <protection locked="0"/>
    </xf>
    <xf numFmtId="0" fontId="17" fillId="2" borderId="27"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7" fillId="2" borderId="34" xfId="0" applyFont="1" applyFill="1" applyBorder="1" applyAlignment="1">
      <alignment horizontal="center" vertical="center" wrapText="1"/>
    </xf>
    <xf numFmtId="164" fontId="10" fillId="2" borderId="38" xfId="0" applyNumberFormat="1" applyFont="1" applyFill="1" applyBorder="1" applyAlignment="1" applyProtection="1">
      <alignment horizontal="center" vertical="center" wrapText="1"/>
      <protection locked="0"/>
    </xf>
    <xf numFmtId="164" fontId="10" fillId="2" borderId="46" xfId="0" applyNumberFormat="1" applyFont="1" applyFill="1" applyBorder="1" applyAlignment="1" applyProtection="1">
      <alignment horizontal="center" vertical="center" wrapText="1"/>
      <protection locked="0"/>
    </xf>
    <xf numFmtId="164" fontId="10" fillId="2" borderId="51" xfId="0" applyNumberFormat="1" applyFont="1" applyFill="1" applyBorder="1" applyAlignment="1" applyProtection="1">
      <alignment horizontal="center" vertical="center" wrapText="1"/>
      <protection locked="0"/>
    </xf>
    <xf numFmtId="14" fontId="17" fillId="2" borderId="39" xfId="0" applyNumberFormat="1" applyFont="1" applyFill="1" applyBorder="1" applyAlignment="1" applyProtection="1">
      <alignment horizontal="center" vertical="center" wrapText="1"/>
      <protection locked="0"/>
    </xf>
    <xf numFmtId="14" fontId="17" fillId="2" borderId="5" xfId="0" applyNumberFormat="1" applyFont="1" applyFill="1" applyBorder="1" applyAlignment="1" applyProtection="1">
      <alignment horizontal="center" vertical="center" wrapText="1"/>
      <protection locked="0"/>
    </xf>
    <xf numFmtId="14" fontId="17" fillId="2" borderId="52" xfId="0" applyNumberFormat="1"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47" xfId="0" applyFont="1" applyFill="1" applyBorder="1" applyAlignment="1" applyProtection="1">
      <alignment horizontal="center" vertical="center" wrapText="1"/>
      <protection locked="0"/>
    </xf>
    <xf numFmtId="0" fontId="8" fillId="2" borderId="53" xfId="0" applyFont="1" applyFill="1" applyBorder="1" applyAlignment="1" applyProtection="1">
      <alignment horizontal="center" vertical="center" wrapText="1"/>
      <protection locked="0"/>
    </xf>
    <xf numFmtId="0" fontId="13" fillId="13" borderId="27" xfId="0" applyFont="1" applyFill="1" applyBorder="1" applyAlignment="1" applyProtection="1">
      <alignment horizontal="center" vertical="center" wrapText="1"/>
      <protection locked="0"/>
    </xf>
    <xf numFmtId="0" fontId="13" fillId="13" borderId="34" xfId="0" applyFont="1" applyFill="1" applyBorder="1" applyAlignment="1" applyProtection="1">
      <alignment horizontal="center" vertical="center" wrapText="1"/>
      <protection locked="0"/>
    </xf>
    <xf numFmtId="0" fontId="13" fillId="13" borderId="16" xfId="0" applyFont="1" applyFill="1" applyBorder="1" applyAlignment="1" applyProtection="1">
      <alignment horizontal="center" vertical="center" wrapText="1"/>
      <protection locked="0"/>
    </xf>
    <xf numFmtId="0" fontId="13" fillId="13" borderId="35" xfId="0" applyFont="1" applyFill="1" applyBorder="1" applyAlignment="1" applyProtection="1">
      <alignment horizontal="center" vertical="center" wrapText="1"/>
      <protection locked="0"/>
    </xf>
    <xf numFmtId="0" fontId="13" fillId="13" borderId="28" xfId="0" applyFont="1" applyFill="1" applyBorder="1" applyAlignment="1" applyProtection="1">
      <alignment horizontal="center" vertical="center" wrapText="1"/>
      <protection locked="0"/>
    </xf>
    <xf numFmtId="0" fontId="13" fillId="13" borderId="36" xfId="0" applyFont="1" applyFill="1" applyBorder="1" applyAlignment="1" applyProtection="1">
      <alignment horizontal="center" vertical="center" wrapText="1"/>
      <protection locked="0"/>
    </xf>
    <xf numFmtId="0" fontId="13" fillId="13" borderId="25" xfId="0" applyFont="1" applyFill="1" applyBorder="1" applyAlignment="1" applyProtection="1">
      <alignment horizontal="center" vertical="center" wrapText="1"/>
      <protection locked="0"/>
    </xf>
    <xf numFmtId="0" fontId="13" fillId="13" borderId="32" xfId="0" applyFont="1" applyFill="1" applyBorder="1" applyAlignment="1" applyProtection="1">
      <alignment horizontal="center" vertical="center" wrapText="1"/>
      <protection locked="0"/>
    </xf>
    <xf numFmtId="0" fontId="13" fillId="13" borderId="26" xfId="0" applyFont="1" applyFill="1" applyBorder="1" applyAlignment="1" applyProtection="1">
      <alignment horizontal="center" vertical="center" wrapText="1"/>
      <protection locked="0"/>
    </xf>
    <xf numFmtId="0" fontId="13" fillId="13" borderId="33" xfId="0" applyFont="1" applyFill="1" applyBorder="1" applyAlignment="1" applyProtection="1">
      <alignment horizontal="center" vertical="center" wrapText="1"/>
      <protection locked="0"/>
    </xf>
    <xf numFmtId="0" fontId="13" fillId="11" borderId="19" xfId="0" applyFont="1" applyFill="1" applyBorder="1" applyAlignment="1" applyProtection="1">
      <alignment horizontal="center" vertical="center" textRotation="90" wrapText="1"/>
      <protection locked="0"/>
    </xf>
    <xf numFmtId="0" fontId="13" fillId="11" borderId="30" xfId="0" applyFont="1" applyFill="1" applyBorder="1" applyAlignment="1" applyProtection="1">
      <alignment horizontal="center" vertical="center" textRotation="90" wrapText="1"/>
      <protection locked="0"/>
    </xf>
    <xf numFmtId="9" fontId="17" fillId="14" borderId="43" xfId="0" applyNumberFormat="1" applyFont="1" applyFill="1" applyBorder="1" applyAlignment="1" applyProtection="1">
      <alignment horizontal="center" vertical="center" wrapText="1"/>
      <protection locked="0"/>
    </xf>
    <xf numFmtId="9" fontId="17" fillId="14" borderId="49" xfId="0" applyNumberFormat="1" applyFont="1" applyFill="1" applyBorder="1" applyAlignment="1" applyProtection="1">
      <alignment horizontal="center" vertical="center" wrapText="1"/>
      <protection locked="0"/>
    </xf>
    <xf numFmtId="9" fontId="17" fillId="14" borderId="55" xfId="0" applyNumberFormat="1" applyFont="1" applyFill="1" applyBorder="1" applyAlignment="1" applyProtection="1">
      <alignment horizontal="center" vertical="center" wrapText="1"/>
      <protection locked="0"/>
    </xf>
    <xf numFmtId="9" fontId="17" fillId="2" borderId="39" xfId="2" applyFont="1" applyFill="1" applyBorder="1" applyAlignment="1" applyProtection="1">
      <alignment horizontal="center" vertical="center" wrapText="1"/>
      <protection locked="0"/>
    </xf>
    <xf numFmtId="9" fontId="17" fillId="2" borderId="5" xfId="2" applyFont="1" applyFill="1" applyBorder="1" applyAlignment="1" applyProtection="1">
      <alignment horizontal="center" vertical="center" wrapText="1"/>
      <protection locked="0"/>
    </xf>
    <xf numFmtId="9" fontId="17" fillId="2" borderId="52" xfId="2" applyFont="1" applyFill="1" applyBorder="1" applyAlignment="1" applyProtection="1">
      <alignment horizontal="center" vertical="center" wrapText="1"/>
      <protection locked="0"/>
    </xf>
    <xf numFmtId="0" fontId="17" fillId="2" borderId="37" xfId="0" applyFont="1" applyFill="1" applyBorder="1" applyAlignment="1" applyProtection="1">
      <alignment horizontal="center" vertical="center" wrapText="1"/>
      <protection locked="0"/>
    </xf>
    <xf numFmtId="0" fontId="17" fillId="2" borderId="44" xfId="0" applyFont="1" applyFill="1" applyBorder="1" applyAlignment="1" applyProtection="1">
      <alignment horizontal="center" vertical="center" wrapText="1"/>
      <protection locked="0"/>
    </xf>
    <xf numFmtId="164" fontId="18" fillId="2" borderId="39" xfId="2" applyNumberFormat="1" applyFont="1" applyFill="1" applyBorder="1" applyAlignment="1" applyProtection="1">
      <alignment horizontal="center" vertical="center" wrapText="1"/>
      <protection locked="0"/>
    </xf>
    <xf numFmtId="164" fontId="18" fillId="2" borderId="5" xfId="2" applyNumberFormat="1" applyFont="1" applyFill="1" applyBorder="1" applyAlignment="1" applyProtection="1">
      <alignment horizontal="center" vertical="center" wrapText="1"/>
      <protection locked="0"/>
    </xf>
    <xf numFmtId="164" fontId="18" fillId="2" borderId="52" xfId="2" applyNumberFormat="1" applyFont="1" applyFill="1" applyBorder="1" applyAlignment="1" applyProtection="1">
      <alignment horizontal="center" vertical="center" wrapText="1"/>
      <protection locked="0"/>
    </xf>
    <xf numFmtId="0" fontId="17" fillId="2" borderId="50" xfId="0" applyFont="1" applyFill="1" applyBorder="1" applyAlignment="1" applyProtection="1">
      <alignment horizontal="center" vertical="center" wrapText="1"/>
      <protection locked="0"/>
    </xf>
    <xf numFmtId="164" fontId="10" fillId="2" borderId="56" xfId="0" applyNumberFormat="1" applyFont="1" applyFill="1" applyBorder="1" applyAlignment="1" applyProtection="1">
      <alignment horizontal="center" vertical="center" wrapText="1"/>
      <protection locked="0"/>
    </xf>
    <xf numFmtId="164" fontId="10" fillId="2" borderId="54" xfId="0" applyNumberFormat="1" applyFont="1" applyFill="1" applyBorder="1" applyAlignment="1" applyProtection="1">
      <alignment horizontal="center" vertical="center" wrapText="1"/>
      <protection locked="0"/>
    </xf>
    <xf numFmtId="0" fontId="17" fillId="15" borderId="27" xfId="0" applyFont="1" applyFill="1" applyBorder="1" applyAlignment="1" applyProtection="1">
      <alignment horizontal="center" vertical="center" wrapText="1"/>
      <protection locked="0"/>
    </xf>
    <xf numFmtId="0" fontId="17" fillId="15" borderId="45" xfId="0" applyFont="1" applyFill="1" applyBorder="1" applyAlignment="1" applyProtection="1">
      <alignment horizontal="center" vertical="center" wrapText="1"/>
      <protection locked="0"/>
    </xf>
    <xf numFmtId="0" fontId="17" fillId="15" borderId="34" xfId="0" applyFont="1" applyFill="1" applyBorder="1" applyAlignment="1" applyProtection="1">
      <alignment horizontal="center" vertical="center" wrapText="1"/>
      <protection locked="0"/>
    </xf>
    <xf numFmtId="0" fontId="17" fillId="15" borderId="57" xfId="0" applyFont="1" applyFill="1" applyBorder="1" applyAlignment="1" applyProtection="1">
      <alignment horizontal="center" vertical="center" wrapText="1"/>
      <protection locked="0"/>
    </xf>
    <xf numFmtId="0" fontId="17" fillId="15" borderId="58" xfId="0" applyFont="1" applyFill="1" applyBorder="1" applyAlignment="1" applyProtection="1">
      <alignment horizontal="center" vertical="center" wrapText="1"/>
      <protection locked="0"/>
    </xf>
    <xf numFmtId="0" fontId="17" fillId="15" borderId="59" xfId="0" applyFont="1" applyFill="1" applyBorder="1" applyAlignment="1" applyProtection="1">
      <alignment horizontal="center" vertical="center" wrapText="1"/>
      <protection locked="0"/>
    </xf>
    <xf numFmtId="164" fontId="10" fillId="2" borderId="57" xfId="0" applyNumberFormat="1" applyFont="1" applyFill="1" applyBorder="1" applyAlignment="1" applyProtection="1">
      <alignment horizontal="center" vertical="center" wrapText="1"/>
      <protection locked="0"/>
    </xf>
    <xf numFmtId="164" fontId="10" fillId="2" borderId="58" xfId="0" applyNumberFormat="1" applyFont="1" applyFill="1" applyBorder="1" applyAlignment="1" applyProtection="1">
      <alignment horizontal="center" vertical="center" wrapText="1"/>
      <protection locked="0"/>
    </xf>
    <xf numFmtId="164" fontId="10" fillId="2" borderId="59" xfId="0" applyNumberFormat="1" applyFont="1" applyFill="1" applyBorder="1" applyAlignment="1" applyProtection="1">
      <alignment horizontal="center" vertical="center" wrapText="1"/>
      <protection locked="0"/>
    </xf>
    <xf numFmtId="14" fontId="17" fillId="15" borderId="57" xfId="0" applyNumberFormat="1" applyFont="1" applyFill="1" applyBorder="1" applyAlignment="1" applyProtection="1">
      <alignment horizontal="center" vertical="center" wrapText="1"/>
      <protection locked="0"/>
    </xf>
    <xf numFmtId="14" fontId="17" fillId="15" borderId="58" xfId="0" applyNumberFormat="1" applyFont="1" applyFill="1" applyBorder="1" applyAlignment="1" applyProtection="1">
      <alignment horizontal="center" vertical="center" wrapText="1"/>
      <protection locked="0"/>
    </xf>
    <xf numFmtId="14" fontId="17" fillId="15" borderId="59" xfId="0" applyNumberFormat="1" applyFont="1" applyFill="1" applyBorder="1" applyAlignment="1" applyProtection="1">
      <alignment horizontal="center" vertical="center" wrapText="1"/>
      <protection locked="0"/>
    </xf>
    <xf numFmtId="14" fontId="17" fillId="15" borderId="27" xfId="0" applyNumberFormat="1" applyFont="1" applyFill="1" applyBorder="1" applyAlignment="1" applyProtection="1">
      <alignment horizontal="center" vertical="center" wrapText="1"/>
      <protection locked="0"/>
    </xf>
    <xf numFmtId="14" fontId="17" fillId="15" borderId="45" xfId="0" applyNumberFormat="1" applyFont="1" applyFill="1" applyBorder="1" applyAlignment="1" applyProtection="1">
      <alignment horizontal="center" vertical="center" wrapText="1"/>
      <protection locked="0"/>
    </xf>
    <xf numFmtId="14" fontId="17" fillId="15" borderId="34" xfId="0" applyNumberFormat="1"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9" fontId="17" fillId="2" borderId="56" xfId="2" applyFont="1" applyFill="1" applyBorder="1" applyAlignment="1" applyProtection="1">
      <alignment horizontal="center" vertical="center" wrapText="1"/>
      <protection locked="0"/>
    </xf>
    <xf numFmtId="9" fontId="17" fillId="2" borderId="54" xfId="2" applyFont="1" applyFill="1" applyBorder="1" applyAlignment="1" applyProtection="1">
      <alignment horizontal="center" vertical="center" wrapText="1"/>
      <protection locked="0"/>
    </xf>
    <xf numFmtId="9" fontId="17" fillId="2" borderId="60" xfId="2" applyFont="1" applyFill="1" applyBorder="1" applyAlignment="1" applyProtection="1">
      <alignment horizontal="center" vertical="center" wrapText="1"/>
      <protection locked="0"/>
    </xf>
    <xf numFmtId="0" fontId="20" fillId="15" borderId="61" xfId="0" applyFont="1" applyFill="1" applyBorder="1" applyAlignment="1" applyProtection="1">
      <alignment horizontal="center" vertical="center" wrapText="1"/>
      <protection locked="0"/>
    </xf>
    <xf numFmtId="0" fontId="20" fillId="15" borderId="63" xfId="0" applyFont="1" applyFill="1" applyBorder="1" applyAlignment="1" applyProtection="1">
      <alignment horizontal="center" vertical="center" wrapText="1"/>
      <protection locked="0"/>
    </xf>
    <xf numFmtId="0" fontId="20" fillId="15" borderId="65" xfId="0" applyFont="1" applyFill="1" applyBorder="1" applyAlignment="1" applyProtection="1">
      <alignment horizontal="center" vertical="center" wrapText="1"/>
      <protection locked="0"/>
    </xf>
    <xf numFmtId="0" fontId="20" fillId="15" borderId="62" xfId="0" applyFont="1" applyFill="1" applyBorder="1" applyAlignment="1" applyProtection="1">
      <alignment horizontal="center" vertical="center" wrapText="1"/>
      <protection locked="0"/>
    </xf>
    <xf numFmtId="0" fontId="20" fillId="15" borderId="64" xfId="0" applyFont="1" applyFill="1" applyBorder="1" applyAlignment="1" applyProtection="1">
      <alignment horizontal="center" vertical="center" wrapText="1"/>
      <protection locked="0"/>
    </xf>
    <xf numFmtId="0" fontId="20" fillId="15" borderId="66" xfId="0" applyFont="1" applyFill="1" applyBorder="1" applyAlignment="1" applyProtection="1">
      <alignment horizontal="center" vertical="center" wrapText="1"/>
      <protection locked="0"/>
    </xf>
    <xf numFmtId="14" fontId="17" fillId="15" borderId="39" xfId="0" applyNumberFormat="1" applyFont="1" applyFill="1" applyBorder="1" applyAlignment="1" applyProtection="1">
      <alignment horizontal="center" vertical="center" wrapText="1"/>
      <protection locked="0"/>
    </xf>
    <xf numFmtId="14" fontId="17" fillId="15" borderId="5" xfId="0" applyNumberFormat="1" applyFont="1" applyFill="1" applyBorder="1" applyAlignment="1" applyProtection="1">
      <alignment horizontal="center" vertical="center" wrapText="1"/>
      <protection locked="0"/>
    </xf>
    <xf numFmtId="14" fontId="17" fillId="15" borderId="69" xfId="0" applyNumberFormat="1" applyFont="1" applyFill="1" applyBorder="1" applyAlignment="1" applyProtection="1">
      <alignment horizontal="center" vertical="center" wrapText="1"/>
      <protection locked="0"/>
    </xf>
    <xf numFmtId="9" fontId="17" fillId="15" borderId="39" xfId="0" applyNumberFormat="1" applyFont="1" applyFill="1" applyBorder="1" applyAlignment="1" applyProtection="1">
      <alignment horizontal="center" vertical="center" wrapText="1"/>
      <protection locked="0"/>
    </xf>
    <xf numFmtId="9" fontId="17" fillId="15" borderId="5" xfId="0" applyNumberFormat="1" applyFont="1" applyFill="1" applyBorder="1" applyAlignment="1" applyProtection="1">
      <alignment horizontal="center" vertical="center" wrapText="1"/>
      <protection locked="0"/>
    </xf>
    <xf numFmtId="9" fontId="17" fillId="15" borderId="69" xfId="0" applyNumberFormat="1" applyFont="1" applyFill="1" applyBorder="1" applyAlignment="1" applyProtection="1">
      <alignment horizontal="center" vertical="center" wrapText="1"/>
      <protection locked="0"/>
    </xf>
    <xf numFmtId="0" fontId="17" fillId="15" borderId="67" xfId="0" applyFont="1" applyFill="1" applyBorder="1" applyAlignment="1" applyProtection="1">
      <alignment horizontal="center" vertical="center" wrapText="1"/>
      <protection locked="0"/>
    </xf>
    <xf numFmtId="164" fontId="17" fillId="15" borderId="38" xfId="0" applyNumberFormat="1" applyFont="1" applyFill="1" applyBorder="1" applyAlignment="1" applyProtection="1">
      <alignment horizontal="center" vertical="center" wrapText="1"/>
      <protection locked="0"/>
    </xf>
    <xf numFmtId="164" fontId="17" fillId="15" borderId="46" xfId="0" applyNumberFormat="1" applyFont="1" applyFill="1" applyBorder="1" applyAlignment="1" applyProtection="1">
      <alignment horizontal="center" vertical="center" wrapText="1"/>
      <protection locked="0"/>
    </xf>
    <xf numFmtId="164" fontId="17" fillId="15" borderId="68" xfId="0" applyNumberFormat="1" applyFont="1" applyFill="1" applyBorder="1" applyAlignment="1" applyProtection="1">
      <alignment horizontal="center" vertical="center" wrapText="1"/>
      <protection locked="0"/>
    </xf>
    <xf numFmtId="9" fontId="17" fillId="16" borderId="39" xfId="0" applyNumberFormat="1" applyFont="1" applyFill="1" applyBorder="1" applyAlignment="1" applyProtection="1">
      <alignment horizontal="center" vertical="center" wrapText="1"/>
      <protection locked="0"/>
    </xf>
    <xf numFmtId="9" fontId="17" fillId="16" borderId="5" xfId="0" applyNumberFormat="1" applyFont="1" applyFill="1" applyBorder="1" applyAlignment="1" applyProtection="1">
      <alignment horizontal="center" vertical="center" wrapText="1"/>
      <protection locked="0"/>
    </xf>
    <xf numFmtId="9" fontId="17" fillId="17" borderId="39" xfId="0" applyNumberFormat="1" applyFont="1" applyFill="1" applyBorder="1" applyAlignment="1" applyProtection="1">
      <alignment horizontal="center" vertical="center" wrapText="1"/>
      <protection locked="0"/>
    </xf>
    <xf numFmtId="9" fontId="17" fillId="17" borderId="5" xfId="0" applyNumberFormat="1" applyFont="1" applyFill="1" applyBorder="1" applyAlignment="1" applyProtection="1">
      <alignment horizontal="center" vertical="center" wrapText="1"/>
      <protection locked="0"/>
    </xf>
    <xf numFmtId="9" fontId="21" fillId="2" borderId="12" xfId="2" applyFont="1" applyFill="1" applyBorder="1" applyAlignment="1" applyProtection="1">
      <alignment horizontal="center" vertical="center" wrapText="1"/>
      <protection locked="0"/>
    </xf>
    <xf numFmtId="9" fontId="21" fillId="2" borderId="13" xfId="2" applyFont="1" applyFill="1" applyBorder="1" applyAlignment="1" applyProtection="1">
      <alignment horizontal="center" vertical="center" wrapText="1"/>
      <protection locked="0"/>
    </xf>
    <xf numFmtId="9" fontId="21" fillId="2" borderId="14" xfId="2" applyFont="1" applyFill="1" applyBorder="1" applyAlignment="1" applyProtection="1">
      <alignment horizontal="center" vertical="center" wrapText="1"/>
      <protection locked="0"/>
    </xf>
    <xf numFmtId="0" fontId="22" fillId="9" borderId="0" xfId="0" applyFont="1" applyFill="1" applyAlignment="1" applyProtection="1">
      <alignment horizontal="center" vertical="center" wrapText="1"/>
      <protection locked="0"/>
    </xf>
    <xf numFmtId="0" fontId="13" fillId="11" borderId="27" xfId="0" applyFont="1" applyFill="1" applyBorder="1" applyAlignment="1" applyProtection="1">
      <alignment horizontal="center" vertical="center" wrapText="1"/>
      <protection locked="0"/>
    </xf>
    <xf numFmtId="0" fontId="13" fillId="11" borderId="45" xfId="0" applyFont="1" applyFill="1" applyBorder="1" applyAlignment="1" applyProtection="1">
      <alignment horizontal="center" vertical="center" wrapText="1"/>
      <protection locked="0"/>
    </xf>
    <xf numFmtId="0" fontId="13" fillId="11" borderId="34" xfId="0" applyFont="1" applyFill="1" applyBorder="1" applyAlignment="1" applyProtection="1">
      <alignment horizontal="center" vertical="center" wrapText="1"/>
      <protection locked="0"/>
    </xf>
    <xf numFmtId="0" fontId="13" fillId="11" borderId="37" xfId="0" applyFont="1" applyFill="1" applyBorder="1" applyAlignment="1" applyProtection="1">
      <alignment horizontal="center" vertical="center" wrapText="1"/>
      <protection locked="0"/>
    </xf>
    <xf numFmtId="0" fontId="13" fillId="11" borderId="71" xfId="0" applyFont="1" applyFill="1" applyBorder="1" applyAlignment="1" applyProtection="1">
      <alignment horizontal="center" vertical="center" wrapText="1"/>
      <protection locked="0"/>
    </xf>
    <xf numFmtId="0" fontId="13" fillId="11" borderId="44" xfId="0" applyFont="1" applyFill="1" applyBorder="1" applyAlignment="1" applyProtection="1">
      <alignment horizontal="center" vertical="center" wrapText="1"/>
      <protection locked="0"/>
    </xf>
    <xf numFmtId="0" fontId="13" fillId="11" borderId="73" xfId="0" applyFont="1" applyFill="1" applyBorder="1" applyAlignment="1" applyProtection="1">
      <alignment horizontal="center" vertical="center" wrapText="1"/>
      <protection locked="0"/>
    </xf>
    <xf numFmtId="0" fontId="13" fillId="11" borderId="50" xfId="0" applyFont="1" applyFill="1" applyBorder="1" applyAlignment="1" applyProtection="1">
      <alignment horizontal="center" vertical="center" wrapText="1"/>
      <protection locked="0"/>
    </xf>
    <xf numFmtId="0" fontId="13" fillId="11" borderId="76" xfId="0" applyFont="1" applyFill="1" applyBorder="1" applyAlignment="1" applyProtection="1">
      <alignment horizontal="center" vertical="center" wrapText="1"/>
      <protection locked="0"/>
    </xf>
    <xf numFmtId="0" fontId="13" fillId="11" borderId="4" xfId="0" applyFont="1" applyFill="1" applyBorder="1" applyAlignment="1" applyProtection="1">
      <alignment horizontal="center" vertical="center" wrapText="1"/>
      <protection locked="0"/>
    </xf>
    <xf numFmtId="0" fontId="14" fillId="12" borderId="37" xfId="0" applyFont="1" applyFill="1" applyBorder="1" applyAlignment="1" applyProtection="1">
      <alignment horizontal="center" vertical="center" wrapText="1"/>
      <protection locked="0"/>
    </xf>
    <xf numFmtId="0" fontId="14" fillId="12" borderId="72" xfId="0" applyFont="1" applyFill="1" applyBorder="1" applyAlignment="1" applyProtection="1">
      <alignment horizontal="center" vertical="center" wrapText="1"/>
      <protection locked="0"/>
    </xf>
    <xf numFmtId="0" fontId="14" fillId="12" borderId="71" xfId="0" applyFont="1" applyFill="1" applyBorder="1" applyAlignment="1" applyProtection="1">
      <alignment horizontal="center" vertical="center" wrapText="1"/>
      <protection locked="0"/>
    </xf>
    <xf numFmtId="0" fontId="14" fillId="12" borderId="50" xfId="0" applyFont="1" applyFill="1" applyBorder="1" applyAlignment="1" applyProtection="1">
      <alignment horizontal="center" vertical="center" wrapText="1"/>
      <protection locked="0"/>
    </xf>
    <xf numFmtId="0" fontId="14" fillId="12" borderId="75" xfId="0" applyFont="1" applyFill="1" applyBorder="1" applyAlignment="1" applyProtection="1">
      <alignment horizontal="center" vertical="center" wrapText="1"/>
      <protection locked="0"/>
    </xf>
    <xf numFmtId="0" fontId="14" fillId="12" borderId="76" xfId="0" applyFont="1" applyFill="1" applyBorder="1" applyAlignment="1" applyProtection="1">
      <alignment horizontal="center" vertical="center" wrapText="1"/>
      <protection locked="0"/>
    </xf>
    <xf numFmtId="0" fontId="13" fillId="11" borderId="77" xfId="0" applyFont="1" applyFill="1" applyBorder="1" applyAlignment="1" applyProtection="1">
      <alignment horizontal="center" vertical="center" wrapText="1"/>
      <protection locked="0"/>
    </xf>
    <xf numFmtId="0" fontId="13" fillId="13" borderId="80" xfId="0" applyFont="1" applyFill="1" applyBorder="1" applyAlignment="1" applyProtection="1">
      <alignment horizontal="center" vertical="center" wrapText="1"/>
      <protection locked="0"/>
    </xf>
    <xf numFmtId="0" fontId="13" fillId="13" borderId="83" xfId="0" applyFont="1" applyFill="1" applyBorder="1" applyAlignment="1" applyProtection="1">
      <alignment horizontal="center" vertical="center" wrapText="1"/>
      <protection locked="0"/>
    </xf>
    <xf numFmtId="0" fontId="13" fillId="13" borderId="79" xfId="0" applyFont="1" applyFill="1" applyBorder="1" applyAlignment="1" applyProtection="1">
      <alignment horizontal="center" vertical="center" wrapText="1"/>
      <protection locked="0"/>
    </xf>
    <xf numFmtId="0" fontId="13" fillId="13" borderId="64" xfId="0" applyFont="1" applyFill="1" applyBorder="1" applyAlignment="1" applyProtection="1">
      <alignment horizontal="center" vertical="center" wrapText="1"/>
      <protection locked="0"/>
    </xf>
    <xf numFmtId="0" fontId="13" fillId="11" borderId="74" xfId="0" applyFont="1" applyFill="1" applyBorder="1" applyAlignment="1" applyProtection="1">
      <alignment horizontal="center" vertical="center" textRotation="90" wrapText="1"/>
      <protection locked="0"/>
    </xf>
    <xf numFmtId="0" fontId="13" fillId="11" borderId="18" xfId="0" applyFont="1" applyFill="1" applyBorder="1" applyAlignment="1" applyProtection="1">
      <alignment horizontal="center" vertical="center" textRotation="90" wrapText="1"/>
      <protection locked="0"/>
    </xf>
    <xf numFmtId="0" fontId="13" fillId="11" borderId="29" xfId="0" applyFont="1" applyFill="1" applyBorder="1" applyAlignment="1" applyProtection="1">
      <alignment horizontal="center" vertical="center" textRotation="90" wrapText="1"/>
      <protection locked="0"/>
    </xf>
    <xf numFmtId="0" fontId="13" fillId="2" borderId="27" xfId="0" applyFont="1" applyFill="1" applyBorder="1" applyAlignment="1" applyProtection="1">
      <alignment horizontal="center" vertical="center" wrapText="1"/>
      <protection locked="0"/>
    </xf>
    <xf numFmtId="0" fontId="13" fillId="2" borderId="45" xfId="0" applyFont="1" applyFill="1" applyBorder="1" applyAlignment="1" applyProtection="1">
      <alignment horizontal="center" vertical="center" wrapText="1"/>
      <protection locked="0"/>
    </xf>
    <xf numFmtId="0" fontId="13" fillId="2" borderId="34" xfId="0" applyFont="1" applyFill="1" applyBorder="1" applyAlignment="1" applyProtection="1">
      <alignment horizontal="center" vertical="center" wrapText="1"/>
      <protection locked="0"/>
    </xf>
    <xf numFmtId="0" fontId="10" fillId="2" borderId="71" xfId="0" applyFont="1" applyFill="1" applyBorder="1" applyAlignment="1" applyProtection="1">
      <alignment horizontal="center" vertical="center" wrapText="1"/>
      <protection locked="0"/>
    </xf>
    <xf numFmtId="0" fontId="10" fillId="2" borderId="73" xfId="0" applyFont="1" applyFill="1" applyBorder="1" applyAlignment="1" applyProtection="1">
      <alignment horizontal="center" vertical="center" wrapText="1"/>
      <protection locked="0"/>
    </xf>
    <xf numFmtId="0" fontId="10" fillId="2" borderId="76" xfId="0" applyFont="1" applyFill="1" applyBorder="1" applyAlignment="1" applyProtection="1">
      <alignment horizontal="center" vertical="center" wrapText="1"/>
      <protection locked="0"/>
    </xf>
    <xf numFmtId="14" fontId="10" fillId="2" borderId="27" xfId="0" applyNumberFormat="1" applyFont="1" applyFill="1" applyBorder="1" applyAlignment="1" applyProtection="1">
      <alignment horizontal="center" vertical="center" wrapText="1"/>
      <protection locked="0"/>
    </xf>
    <xf numFmtId="0" fontId="13" fillId="13" borderId="37" xfId="0" applyFont="1" applyFill="1" applyBorder="1" applyAlignment="1" applyProtection="1">
      <alignment horizontal="center" vertical="center" wrapText="1"/>
      <protection locked="0"/>
    </xf>
    <xf numFmtId="0" fontId="13" fillId="13" borderId="72" xfId="0" applyFont="1" applyFill="1" applyBorder="1" applyAlignment="1" applyProtection="1">
      <alignment horizontal="center" vertical="center" wrapText="1"/>
      <protection locked="0"/>
    </xf>
    <xf numFmtId="0" fontId="13" fillId="13" borderId="78" xfId="0" applyFont="1" applyFill="1" applyBorder="1" applyAlignment="1" applyProtection="1">
      <alignment horizontal="center" vertical="center" wrapText="1"/>
      <protection locked="0"/>
    </xf>
    <xf numFmtId="0" fontId="13" fillId="13" borderId="44" xfId="0" applyFont="1" applyFill="1" applyBorder="1" applyAlignment="1" applyProtection="1">
      <alignment horizontal="center" vertical="center" wrapText="1"/>
      <protection locked="0"/>
    </xf>
    <xf numFmtId="0" fontId="13" fillId="13" borderId="0" xfId="0" applyFont="1" applyFill="1" applyAlignment="1" applyProtection="1">
      <alignment horizontal="center" vertical="center" wrapText="1"/>
      <protection locked="0"/>
    </xf>
    <xf numFmtId="0" fontId="13" fillId="13" borderId="82" xfId="0" applyFont="1" applyFill="1" applyBorder="1" applyAlignment="1" applyProtection="1">
      <alignment horizontal="center" vertical="center" wrapText="1"/>
      <protection locked="0"/>
    </xf>
    <xf numFmtId="0" fontId="13" fillId="13" borderId="45" xfId="0" applyFont="1" applyFill="1" applyBorder="1" applyAlignment="1" applyProtection="1">
      <alignment horizontal="center" vertical="center" wrapText="1"/>
      <protection locked="0"/>
    </xf>
    <xf numFmtId="0" fontId="8" fillId="14" borderId="84" xfId="0" applyFont="1" applyFill="1" applyBorder="1" applyAlignment="1" applyProtection="1">
      <alignment horizontal="left" vertical="center" wrapText="1"/>
      <protection locked="0"/>
    </xf>
    <xf numFmtId="0" fontId="8" fillId="14" borderId="41" xfId="0" applyFont="1" applyFill="1" applyBorder="1" applyAlignment="1" applyProtection="1">
      <alignment horizontal="left" vertical="center" wrapText="1"/>
      <protection locked="0"/>
    </xf>
    <xf numFmtId="0" fontId="8" fillId="14" borderId="85" xfId="0" applyFont="1" applyFill="1" applyBorder="1" applyAlignment="1" applyProtection="1">
      <alignment horizontal="left" vertical="center" wrapText="1"/>
      <protection locked="0"/>
    </xf>
    <xf numFmtId="0" fontId="8" fillId="14" borderId="4" xfId="0" applyFont="1" applyFill="1" applyBorder="1" applyAlignment="1" applyProtection="1">
      <alignment horizontal="left" vertical="center" wrapText="1"/>
      <protection locked="0"/>
    </xf>
    <xf numFmtId="0" fontId="19" fillId="14" borderId="85" xfId="0" applyFont="1" applyFill="1" applyBorder="1" applyAlignment="1" applyProtection="1">
      <alignment horizontal="center" vertical="center" wrapText="1"/>
      <protection locked="0"/>
    </xf>
    <xf numFmtId="0" fontId="19" fillId="14" borderId="4" xfId="0" applyFont="1" applyFill="1" applyBorder="1" applyAlignment="1" applyProtection="1">
      <alignment horizontal="center" vertical="center" wrapText="1"/>
      <protection locked="0"/>
    </xf>
    <xf numFmtId="0" fontId="19" fillId="14" borderId="86" xfId="0" applyFont="1" applyFill="1" applyBorder="1" applyAlignment="1" applyProtection="1">
      <alignment horizontal="center" vertical="center" wrapText="1"/>
      <protection locked="0"/>
    </xf>
    <xf numFmtId="0" fontId="19" fillId="14" borderId="87" xfId="0" applyFont="1" applyFill="1" applyBorder="1" applyAlignment="1" applyProtection="1">
      <alignment horizontal="center" vertical="center" wrapText="1"/>
      <protection locked="0"/>
    </xf>
    <xf numFmtId="164" fontId="18" fillId="2" borderId="40" xfId="2" applyNumberFormat="1" applyFont="1" applyFill="1" applyBorder="1" applyAlignment="1" applyProtection="1">
      <alignment horizontal="center" vertical="center" wrapText="1"/>
      <protection locked="0"/>
    </xf>
    <xf numFmtId="164" fontId="18" fillId="2" borderId="47" xfId="2" applyNumberFormat="1" applyFont="1" applyFill="1" applyBorder="1" applyAlignment="1" applyProtection="1">
      <alignment horizontal="center" vertical="center" wrapText="1"/>
      <protection locked="0"/>
    </xf>
    <xf numFmtId="164" fontId="18" fillId="2" borderId="53" xfId="2" applyNumberFormat="1" applyFont="1" applyFill="1" applyBorder="1" applyAlignment="1" applyProtection="1">
      <alignment horizontal="center" vertical="center" wrapText="1"/>
      <protection locked="0"/>
    </xf>
    <xf numFmtId="14" fontId="10" fillId="2" borderId="88" xfId="0" applyNumberFormat="1" applyFont="1" applyFill="1" applyBorder="1" applyAlignment="1" applyProtection="1">
      <alignment horizontal="center" vertical="center" wrapText="1"/>
      <protection locked="0"/>
    </xf>
    <xf numFmtId="0" fontId="10" fillId="2" borderId="88" xfId="0" applyFont="1" applyFill="1" applyBorder="1" applyAlignment="1" applyProtection="1">
      <alignment horizontal="center" vertical="center" wrapText="1"/>
      <protection locked="0"/>
    </xf>
    <xf numFmtId="9" fontId="17" fillId="2" borderId="88" xfId="2" applyFont="1" applyFill="1" applyBorder="1" applyAlignment="1" applyProtection="1">
      <alignment horizontal="center" vertical="center" wrapText="1"/>
      <protection locked="0"/>
    </xf>
    <xf numFmtId="9" fontId="10" fillId="2" borderId="27" xfId="0" applyNumberFormat="1" applyFont="1" applyFill="1" applyBorder="1" applyAlignment="1" applyProtection="1">
      <alignment horizontal="center" vertical="center" wrapText="1"/>
      <protection locked="0"/>
    </xf>
    <xf numFmtId="14" fontId="10" fillId="2" borderId="45" xfId="0" applyNumberFormat="1" applyFont="1" applyFill="1" applyBorder="1" applyAlignment="1" applyProtection="1">
      <alignment horizontal="center" vertical="center" wrapText="1"/>
      <protection locked="0"/>
    </xf>
    <xf numFmtId="14" fontId="10" fillId="2" borderId="34" xfId="0" applyNumberFormat="1" applyFont="1" applyFill="1" applyBorder="1" applyAlignment="1" applyProtection="1">
      <alignment horizontal="center" vertical="center" wrapText="1"/>
      <protection locked="0"/>
    </xf>
    <xf numFmtId="0" fontId="6" fillId="3" borderId="91" xfId="3" applyFont="1" applyFill="1" applyBorder="1" applyAlignment="1" applyProtection="1">
      <alignment horizontal="center" vertical="center" wrapText="1"/>
      <protection locked="0"/>
    </xf>
    <xf numFmtId="0" fontId="14" fillId="3" borderId="0" xfId="3" applyFont="1" applyFill="1" applyAlignment="1" applyProtection="1">
      <alignment horizontal="left" vertical="center" wrapText="1"/>
      <protection locked="0"/>
    </xf>
    <xf numFmtId="0" fontId="6" fillId="3" borderId="0" xfId="3" applyFont="1" applyFill="1" applyBorder="1" applyAlignment="1" applyProtection="1">
      <alignment horizontal="center" vertical="center" wrapText="1"/>
      <protection locked="0"/>
    </xf>
    <xf numFmtId="44" fontId="13" fillId="11" borderId="89" xfId="1" applyFont="1" applyFill="1" applyBorder="1" applyAlignment="1" applyProtection="1">
      <alignment horizontal="center" vertical="center" wrapText="1"/>
      <protection locked="0"/>
    </xf>
    <xf numFmtId="44" fontId="13" fillId="11" borderId="90" xfId="1" applyFont="1" applyFill="1" applyBorder="1" applyAlignment="1" applyProtection="1">
      <alignment horizontal="center" vertical="center" wrapText="1"/>
      <protection locked="0"/>
    </xf>
    <xf numFmtId="9" fontId="13" fillId="11" borderId="90" xfId="1" applyNumberFormat="1" applyFont="1" applyFill="1" applyBorder="1" applyAlignment="1" applyProtection="1">
      <alignment horizontal="center" vertical="center" wrapText="1"/>
      <protection locked="0"/>
    </xf>
    <xf numFmtId="9" fontId="13" fillId="11" borderId="70" xfId="1" applyNumberFormat="1" applyFont="1" applyFill="1" applyBorder="1" applyAlignment="1" applyProtection="1">
      <alignment horizontal="center" vertical="center" wrapText="1"/>
      <protection locked="0"/>
    </xf>
    <xf numFmtId="0" fontId="14" fillId="10" borderId="88" xfId="3" applyFont="1" applyFill="1" applyBorder="1" applyAlignment="1" applyProtection="1">
      <alignment horizontal="center" vertical="center" wrapText="1"/>
      <protection locked="0"/>
    </xf>
    <xf numFmtId="0" fontId="6" fillId="3" borderId="88" xfId="3" applyFont="1" applyFill="1" applyBorder="1" applyAlignment="1" applyProtection="1">
      <alignment horizontal="center" vertical="center" wrapText="1"/>
      <protection locked="0"/>
    </xf>
    <xf numFmtId="0" fontId="6" fillId="3" borderId="0" xfId="3" applyFont="1" applyFill="1" applyAlignment="1" applyProtection="1">
      <alignment horizontal="center" vertical="center" wrapText="1"/>
      <protection locked="0"/>
    </xf>
    <xf numFmtId="9" fontId="24" fillId="18" borderId="92" xfId="0" applyNumberFormat="1" applyFont="1" applyFill="1" applyBorder="1" applyAlignment="1" applyProtection="1">
      <alignment horizontal="center" vertical="center" wrapText="1"/>
      <protection locked="0"/>
    </xf>
    <xf numFmtId="0" fontId="21" fillId="10" borderId="92" xfId="3" applyFont="1" applyFill="1" applyBorder="1" applyAlignment="1" applyProtection="1">
      <alignment horizontal="center" vertical="center" wrapText="1"/>
      <protection locked="0"/>
    </xf>
    <xf numFmtId="0" fontId="6" fillId="8" borderId="92" xfId="0" applyFont="1" applyFill="1" applyBorder="1" applyAlignment="1" applyProtection="1">
      <alignment horizontal="center" vertical="center"/>
      <protection locked="0"/>
    </xf>
    <xf numFmtId="0" fontId="6" fillId="8" borderId="94" xfId="0" applyFont="1" applyFill="1" applyBorder="1" applyAlignment="1" applyProtection="1">
      <alignment horizontal="center" vertical="center"/>
      <protection locked="0"/>
    </xf>
    <xf numFmtId="0" fontId="6" fillId="8" borderId="95" xfId="0" applyFont="1" applyFill="1" applyBorder="1" applyAlignment="1" applyProtection="1">
      <alignment horizontal="center" vertical="center"/>
      <protection locked="0"/>
    </xf>
    <xf numFmtId="0" fontId="6" fillId="8" borderId="96" xfId="0" applyFont="1" applyFill="1" applyBorder="1" applyAlignment="1" applyProtection="1">
      <alignment horizontal="center" vertical="center"/>
      <protection locked="0"/>
    </xf>
    <xf numFmtId="14" fontId="6" fillId="8" borderId="92" xfId="0" applyNumberFormat="1" applyFont="1" applyFill="1" applyBorder="1" applyAlignment="1" applyProtection="1">
      <alignment horizontal="center" vertical="center"/>
      <protection locked="0"/>
    </xf>
    <xf numFmtId="0" fontId="29" fillId="0" borderId="4" xfId="4" applyFont="1" applyBorder="1" applyAlignment="1">
      <alignment horizontal="center" vertical="center"/>
    </xf>
    <xf numFmtId="0" fontId="29" fillId="0" borderId="4" xfId="4" applyFont="1" applyBorder="1" applyAlignment="1">
      <alignment horizontal="center"/>
    </xf>
    <xf numFmtId="0" fontId="30" fillId="0" borderId="0" xfId="4" applyFont="1"/>
    <xf numFmtId="0" fontId="31" fillId="0" borderId="0" xfId="4" applyFont="1"/>
    <xf numFmtId="49" fontId="29" fillId="0" borderId="4" xfId="4" applyNumberFormat="1" applyFont="1" applyBorder="1" applyAlignment="1">
      <alignment horizontal="center"/>
    </xf>
    <xf numFmtId="14" fontId="29" fillId="0" borderId="4" xfId="4" applyNumberFormat="1" applyFont="1" applyBorder="1" applyAlignment="1">
      <alignment horizontal="center" vertical="center"/>
    </xf>
    <xf numFmtId="0" fontId="29" fillId="0" borderId="97" xfId="4" applyFont="1" applyBorder="1" applyAlignment="1">
      <alignment horizontal="center" vertical="center"/>
    </xf>
    <xf numFmtId="0" fontId="29" fillId="0" borderId="98" xfId="4" applyFont="1" applyBorder="1" applyAlignment="1">
      <alignment horizontal="center" vertical="center"/>
    </xf>
    <xf numFmtId="0" fontId="29" fillId="0" borderId="99" xfId="4" applyFont="1" applyBorder="1" applyAlignment="1">
      <alignment horizontal="center" vertical="center"/>
    </xf>
    <xf numFmtId="0" fontId="29" fillId="19" borderId="97" xfId="4" applyFont="1" applyFill="1" applyBorder="1" applyAlignment="1">
      <alignment horizontal="center" vertical="center"/>
    </xf>
    <xf numFmtId="0" fontId="29" fillId="19" borderId="98" xfId="4" applyFont="1" applyFill="1" applyBorder="1" applyAlignment="1">
      <alignment horizontal="center" vertical="center"/>
    </xf>
    <xf numFmtId="0" fontId="29" fillId="19" borderId="99" xfId="4" applyFont="1" applyFill="1" applyBorder="1" applyAlignment="1">
      <alignment horizontal="center" vertical="center"/>
    </xf>
    <xf numFmtId="0" fontId="30" fillId="0" borderId="97" xfId="4" applyFont="1" applyBorder="1" applyAlignment="1">
      <alignment horizontal="center" vertical="center"/>
    </xf>
    <xf numFmtId="0" fontId="30" fillId="0" borderId="98" xfId="4" applyFont="1" applyBorder="1" applyAlignment="1">
      <alignment horizontal="center" vertical="center"/>
    </xf>
    <xf numFmtId="0" fontId="30" fillId="0" borderId="99" xfId="4" applyFont="1" applyBorder="1" applyAlignment="1">
      <alignment horizontal="center" vertical="center"/>
    </xf>
    <xf numFmtId="0" fontId="32" fillId="0" borderId="4" xfId="4" applyFont="1" applyBorder="1" applyAlignment="1">
      <alignment horizontal="center" vertical="center" wrapText="1"/>
    </xf>
    <xf numFmtId="0" fontId="32" fillId="0" borderId="97" xfId="4" applyFont="1" applyBorder="1" applyAlignment="1">
      <alignment horizontal="center" vertical="center" wrapText="1"/>
    </xf>
    <xf numFmtId="0" fontId="32" fillId="0" borderId="98" xfId="4" applyFont="1" applyBorder="1" applyAlignment="1">
      <alignment horizontal="center" vertical="center" wrapText="1"/>
    </xf>
    <xf numFmtId="0" fontId="32" fillId="0" borderId="99" xfId="4" applyFont="1" applyBorder="1" applyAlignment="1">
      <alignment horizontal="center" vertical="center" wrapText="1"/>
    </xf>
    <xf numFmtId="49" fontId="32" fillId="0" borderId="97" xfId="4" applyNumberFormat="1" applyFont="1" applyBorder="1" applyAlignment="1">
      <alignment horizontal="center" vertical="center" wrapText="1"/>
    </xf>
    <xf numFmtId="49" fontId="32" fillId="0" borderId="98" xfId="4" applyNumberFormat="1" applyFont="1" applyBorder="1" applyAlignment="1">
      <alignment horizontal="center" vertical="center" wrapText="1"/>
    </xf>
    <xf numFmtId="49" fontId="32" fillId="0" borderId="99" xfId="4" applyNumberFormat="1" applyFont="1" applyBorder="1" applyAlignment="1">
      <alignment horizontal="center" vertical="center" wrapText="1"/>
    </xf>
    <xf numFmtId="0" fontId="29" fillId="0" borderId="4" xfId="4" applyFont="1" applyBorder="1" applyAlignment="1">
      <alignment horizontal="center" vertical="center" wrapText="1"/>
    </xf>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29" fillId="0" borderId="100" xfId="4" applyFont="1" applyBorder="1" applyAlignment="1">
      <alignment horizontal="center" vertical="center"/>
    </xf>
    <xf numFmtId="0" fontId="29" fillId="0" borderId="2" xfId="4" applyFont="1" applyBorder="1" applyAlignment="1">
      <alignment horizontal="center" vertical="center" wrapText="1"/>
    </xf>
    <xf numFmtId="0" fontId="29" fillId="0" borderId="3" xfId="4" applyFont="1" applyBorder="1" applyAlignment="1">
      <alignment horizontal="center" vertical="center" wrapText="1"/>
    </xf>
    <xf numFmtId="0" fontId="29" fillId="0" borderId="100" xfId="4" applyFont="1" applyBorder="1" applyAlignment="1">
      <alignment horizontal="center" vertical="center" wrapText="1"/>
    </xf>
    <xf numFmtId="0" fontId="29" fillId="0" borderId="0" xfId="4" applyFont="1" applyAlignment="1">
      <alignment vertical="center" wrapText="1"/>
    </xf>
    <xf numFmtId="0" fontId="29" fillId="0" borderId="6" xfId="4" applyFont="1" applyBorder="1" applyAlignment="1">
      <alignment horizontal="center" vertical="center"/>
    </xf>
    <xf numFmtId="0" fontId="29" fillId="0" borderId="7" xfId="4" applyFont="1" applyBorder="1" applyAlignment="1">
      <alignment horizontal="center" vertical="center"/>
    </xf>
    <xf numFmtId="0" fontId="29" fillId="0" borderId="48" xfId="4" applyFont="1" applyBorder="1" applyAlignment="1">
      <alignment horizontal="center" vertical="center"/>
    </xf>
    <xf numFmtId="0" fontId="29" fillId="0" borderId="6" xfId="4" applyFont="1" applyBorder="1" applyAlignment="1">
      <alignment horizontal="center" vertical="center" wrapText="1"/>
    </xf>
    <xf numFmtId="0" fontId="29" fillId="0" borderId="7" xfId="4" applyFont="1" applyBorder="1" applyAlignment="1">
      <alignment horizontal="center" vertical="center" wrapText="1"/>
    </xf>
    <xf numFmtId="0" fontId="29" fillId="0" borderId="48" xfId="4" applyFont="1" applyBorder="1" applyAlignment="1">
      <alignment horizontal="center" vertical="center" wrapText="1"/>
    </xf>
    <xf numFmtId="0" fontId="29" fillId="0" borderId="97" xfId="4" applyFont="1" applyBorder="1" applyAlignment="1">
      <alignment horizontal="center" vertical="center" wrapText="1"/>
    </xf>
    <xf numFmtId="0" fontId="29" fillId="0" borderId="98" xfId="4" applyFont="1" applyBorder="1" applyAlignment="1">
      <alignment horizontal="center" vertical="center" wrapText="1"/>
    </xf>
    <xf numFmtId="0" fontId="29" fillId="0" borderId="99" xfId="4" applyFont="1" applyBorder="1" applyAlignment="1">
      <alignment horizontal="center" vertical="center" wrapText="1"/>
    </xf>
    <xf numFmtId="9" fontId="32" fillId="0" borderId="4" xfId="4" applyNumberFormat="1" applyFont="1" applyBorder="1" applyAlignment="1">
      <alignment horizontal="center" vertical="center" wrapText="1"/>
    </xf>
    <xf numFmtId="49" fontId="32" fillId="20" borderId="4" xfId="4" applyNumberFormat="1" applyFont="1" applyFill="1" applyBorder="1" applyAlignment="1">
      <alignment horizontal="center" vertical="center" wrapText="1"/>
    </xf>
    <xf numFmtId="49" fontId="32" fillId="0" borderId="4" xfId="4" applyNumberFormat="1" applyFont="1" applyBorder="1" applyAlignment="1">
      <alignment horizontal="center" vertical="center" wrapText="1"/>
    </xf>
    <xf numFmtId="9" fontId="32" fillId="0" borderId="4" xfId="4" applyNumberFormat="1" applyFont="1" applyBorder="1" applyAlignment="1">
      <alignment horizontal="center" vertical="center" wrapText="1"/>
    </xf>
    <xf numFmtId="0" fontId="29" fillId="0" borderId="1" xfId="4" applyFont="1" applyBorder="1" applyAlignment="1">
      <alignment horizontal="center" vertical="center" wrapText="1"/>
    </xf>
    <xf numFmtId="0" fontId="29" fillId="2" borderId="97" xfId="4" applyFont="1" applyFill="1" applyBorder="1" applyAlignment="1">
      <alignment horizontal="center" vertical="center"/>
    </xf>
    <xf numFmtId="0" fontId="29" fillId="2" borderId="98" xfId="4" applyFont="1" applyFill="1" applyBorder="1" applyAlignment="1">
      <alignment horizontal="center" vertical="center"/>
    </xf>
    <xf numFmtId="0" fontId="29" fillId="2" borderId="99" xfId="4" applyFont="1" applyFill="1" applyBorder="1" applyAlignment="1">
      <alignment horizontal="center" vertical="center"/>
    </xf>
    <xf numFmtId="0" fontId="29" fillId="0" borderId="8" xfId="4" applyFont="1" applyBorder="1" applyAlignment="1">
      <alignment horizontal="center" vertical="center" wrapText="1"/>
    </xf>
    <xf numFmtId="0" fontId="32" fillId="0" borderId="97" xfId="4" applyFont="1" applyBorder="1" applyAlignment="1">
      <alignment horizontal="center" vertical="center" wrapText="1"/>
    </xf>
    <xf numFmtId="9" fontId="32" fillId="0" borderId="97" xfId="4" applyNumberFormat="1" applyFont="1" applyBorder="1" applyAlignment="1">
      <alignment horizontal="center" vertical="center" wrapText="1"/>
    </xf>
    <xf numFmtId="9" fontId="32" fillId="0" borderId="99" xfId="4" applyNumberFormat="1" applyFont="1" applyBorder="1" applyAlignment="1">
      <alignment horizontal="center" vertical="center" wrapText="1"/>
    </xf>
    <xf numFmtId="0" fontId="33" fillId="0" borderId="0" xfId="4" applyFont="1"/>
    <xf numFmtId="0" fontId="34" fillId="0" borderId="4" xfId="4" applyFont="1" applyBorder="1" applyAlignment="1">
      <alignment horizontal="left" vertical="center" wrapText="1"/>
    </xf>
    <xf numFmtId="49" fontId="4" fillId="0" borderId="4" xfId="4" applyNumberFormat="1" applyFont="1" applyBorder="1" applyAlignment="1">
      <alignment horizontal="center" vertical="center"/>
    </xf>
    <xf numFmtId="49" fontId="4" fillId="0" borderId="98" xfId="4" applyNumberFormat="1" applyFont="1" applyBorder="1" applyAlignment="1">
      <alignment horizontal="center" vertical="center"/>
    </xf>
    <xf numFmtId="49" fontId="4" fillId="0" borderId="99" xfId="4" applyNumberFormat="1" applyFont="1" applyBorder="1" applyAlignment="1">
      <alignment horizontal="center" vertical="center"/>
    </xf>
    <xf numFmtId="49" fontId="4" fillId="0" borderId="97" xfId="4" applyNumberFormat="1" applyFont="1" applyBorder="1" applyAlignment="1">
      <alignment horizontal="center" vertical="center"/>
    </xf>
    <xf numFmtId="49" fontId="4" fillId="0" borderId="97" xfId="4" applyNumberFormat="1" applyFont="1" applyBorder="1" applyAlignment="1">
      <alignment horizontal="center" vertical="center" wrapText="1"/>
    </xf>
    <xf numFmtId="49" fontId="4" fillId="0" borderId="99" xfId="4" applyNumberFormat="1" applyFont="1" applyBorder="1" applyAlignment="1">
      <alignment horizontal="center" vertical="center" wrapText="1"/>
    </xf>
    <xf numFmtId="0" fontId="35" fillId="0" borderId="97" xfId="4" applyFont="1" applyBorder="1" applyAlignment="1">
      <alignment horizontal="center" vertical="center" wrapText="1"/>
    </xf>
    <xf numFmtId="0" fontId="35" fillId="0" borderId="99" xfId="4" applyFont="1" applyBorder="1" applyAlignment="1">
      <alignment horizontal="center" vertical="center" wrapText="1"/>
    </xf>
    <xf numFmtId="0" fontId="35" fillId="0" borderId="98" xfId="4" applyFont="1" applyBorder="1" applyAlignment="1">
      <alignment horizontal="center" vertical="center" wrapText="1"/>
    </xf>
    <xf numFmtId="0" fontId="35" fillId="0" borderId="97" xfId="4" applyFont="1" applyBorder="1" applyAlignment="1">
      <alignment horizontal="center" vertical="center"/>
    </xf>
    <xf numFmtId="0" fontId="35" fillId="0" borderId="98" xfId="4" applyFont="1" applyBorder="1" applyAlignment="1">
      <alignment horizontal="center" vertical="center"/>
    </xf>
    <xf numFmtId="0" fontId="35" fillId="0" borderId="99" xfId="4" applyFont="1" applyBorder="1" applyAlignment="1">
      <alignment horizontal="center" vertical="center"/>
    </xf>
    <xf numFmtId="10" fontId="30" fillId="0" borderId="0" xfId="4" applyNumberFormat="1" applyFont="1"/>
    <xf numFmtId="0" fontId="29" fillId="19" borderId="4" xfId="4" applyFont="1" applyFill="1" applyBorder="1" applyAlignment="1">
      <alignment horizontal="center" vertical="center"/>
    </xf>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29" fillId="0" borderId="100" xfId="4" applyFont="1" applyBorder="1" applyAlignment="1">
      <alignment horizontal="center" vertical="center"/>
    </xf>
    <xf numFmtId="0" fontId="37" fillId="0" borderId="4" xfId="5" applyFont="1" applyBorder="1" applyAlignment="1">
      <alignment horizontal="center" vertical="center"/>
    </xf>
    <xf numFmtId="0" fontId="37" fillId="0" borderId="4" xfId="5" applyFont="1" applyBorder="1" applyAlignment="1">
      <alignment horizontal="center" vertical="center" wrapText="1"/>
    </xf>
    <xf numFmtId="0" fontId="30" fillId="0" borderId="0" xfId="4" applyFont="1"/>
    <xf numFmtId="0" fontId="30" fillId="0" borderId="101" xfId="4" applyFont="1" applyBorder="1"/>
    <xf numFmtId="0" fontId="30" fillId="0" borderId="54" xfId="4" applyFont="1" applyBorder="1"/>
    <xf numFmtId="49" fontId="38" fillId="0" borderId="1" xfId="5" applyNumberFormat="1" applyFont="1" applyBorder="1" applyAlignment="1">
      <alignment horizontal="center" vertical="center" wrapText="1"/>
    </xf>
    <xf numFmtId="9" fontId="38" fillId="0" borderId="1" xfId="5" applyNumberFormat="1" applyFont="1" applyBorder="1" applyAlignment="1">
      <alignment horizontal="center" vertical="center"/>
    </xf>
    <xf numFmtId="9" fontId="38" fillId="0" borderId="1" xfId="5" applyNumberFormat="1" applyFont="1" applyBorder="1" applyAlignment="1">
      <alignment horizontal="center" vertical="center" wrapText="1"/>
    </xf>
    <xf numFmtId="0" fontId="30" fillId="0" borderId="102" xfId="4" applyFont="1" applyBorder="1"/>
    <xf numFmtId="0" fontId="29" fillId="0" borderId="0" xfId="4" applyFont="1" applyAlignment="1">
      <alignment horizontal="center" vertical="center"/>
    </xf>
    <xf numFmtId="0" fontId="29" fillId="0" borderId="0" xfId="4" applyFont="1" applyAlignment="1">
      <alignment horizontal="center"/>
    </xf>
    <xf numFmtId="0" fontId="30" fillId="0" borderId="103" xfId="4" applyFont="1" applyBorder="1"/>
    <xf numFmtId="0" fontId="30" fillId="0" borderId="104" xfId="4" applyFont="1" applyBorder="1"/>
    <xf numFmtId="49" fontId="38" fillId="0" borderId="8" xfId="5" applyNumberFormat="1" applyFont="1" applyBorder="1" applyAlignment="1">
      <alignment horizontal="center" vertical="center"/>
    </xf>
    <xf numFmtId="9" fontId="38" fillId="0" borderId="8" xfId="5" applyNumberFormat="1" applyFont="1" applyBorder="1" applyAlignment="1">
      <alignment horizontal="center" vertical="center"/>
    </xf>
    <xf numFmtId="9" fontId="38" fillId="0" borderId="8" xfId="5" applyNumberFormat="1" applyFont="1" applyBorder="1" applyAlignment="1">
      <alignment horizontal="center" vertical="center" wrapText="1"/>
    </xf>
    <xf numFmtId="9" fontId="38" fillId="0" borderId="5" xfId="5" applyNumberFormat="1" applyFont="1" applyBorder="1" applyAlignment="1">
      <alignment horizontal="center" vertical="center" wrapText="1"/>
    </xf>
    <xf numFmtId="10" fontId="30" fillId="0" borderId="0" xfId="4" applyNumberFormat="1" applyFont="1" applyAlignment="1">
      <alignment horizontal="center" vertical="center"/>
    </xf>
    <xf numFmtId="49" fontId="38" fillId="0" borderId="8" xfId="5" applyNumberFormat="1" applyFont="1" applyBorder="1" applyAlignment="1">
      <alignment horizontal="center" vertical="center" wrapText="1"/>
    </xf>
    <xf numFmtId="0" fontId="30" fillId="0" borderId="47" xfId="4" applyFont="1" applyBorder="1" applyAlignment="1">
      <alignment horizontal="center" vertical="center"/>
    </xf>
    <xf numFmtId="9" fontId="30" fillId="0" borderId="0" xfId="4" applyNumberFormat="1" applyFont="1" applyAlignment="1">
      <alignment horizontal="center" vertical="center"/>
    </xf>
    <xf numFmtId="9" fontId="30" fillId="0" borderId="0" xfId="4" applyNumberFormat="1" applyFont="1" applyAlignment="1">
      <alignment horizontal="center" vertical="center" wrapText="1"/>
    </xf>
    <xf numFmtId="0" fontId="30" fillId="0" borderId="6" xfId="4" applyFont="1" applyBorder="1" applyAlignment="1">
      <alignment horizontal="center" vertical="center"/>
    </xf>
    <xf numFmtId="9" fontId="30" fillId="0" borderId="7" xfId="4" applyNumberFormat="1" applyFont="1" applyBorder="1" applyAlignment="1">
      <alignment horizontal="center" vertical="center"/>
    </xf>
    <xf numFmtId="9" fontId="30" fillId="0" borderId="7" xfId="4" applyNumberFormat="1" applyFont="1" applyBorder="1" applyAlignment="1">
      <alignment horizontal="center" vertical="center" wrapText="1"/>
    </xf>
    <xf numFmtId="0" fontId="30" fillId="0" borderId="7" xfId="4" applyFont="1" applyBorder="1"/>
    <xf numFmtId="10" fontId="30" fillId="0" borderId="7" xfId="4" applyNumberFormat="1" applyFont="1" applyBorder="1" applyAlignment="1">
      <alignment horizontal="center" vertical="center"/>
    </xf>
    <xf numFmtId="0" fontId="29" fillId="0" borderId="7" xfId="4" applyFont="1" applyBorder="1" applyAlignment="1">
      <alignment horizontal="center" vertical="center"/>
    </xf>
    <xf numFmtId="0" fontId="30" fillId="0" borderId="48" xfId="4" applyFont="1" applyBorder="1"/>
    <xf numFmtId="0" fontId="29" fillId="20" borderId="4" xfId="4" applyFont="1" applyFill="1" applyBorder="1" applyAlignment="1">
      <alignment horizontal="center" vertical="center"/>
    </xf>
    <xf numFmtId="0" fontId="39" fillId="0" borderId="0" xfId="4" applyFont="1"/>
    <xf numFmtId="0" fontId="32" fillId="0" borderId="2" xfId="4" applyFont="1" applyBorder="1" applyAlignment="1">
      <alignment horizontal="left" vertical="center" wrapText="1"/>
    </xf>
    <xf numFmtId="0" fontId="32" fillId="0" borderId="3" xfId="4" applyFont="1" applyBorder="1" applyAlignment="1">
      <alignment horizontal="left" vertical="center" wrapText="1"/>
    </xf>
    <xf numFmtId="0" fontId="32" fillId="0" borderId="100" xfId="4" applyFont="1" applyBorder="1" applyAlignment="1">
      <alignment horizontal="left" vertical="center" wrapText="1"/>
    </xf>
    <xf numFmtId="0" fontId="4" fillId="20" borderId="4" xfId="4" applyFont="1" applyFill="1" applyBorder="1" applyAlignment="1">
      <alignment horizontal="center" vertical="center"/>
    </xf>
    <xf numFmtId="0" fontId="30" fillId="0" borderId="0" xfId="4" applyFont="1" applyAlignment="1">
      <alignment horizontal="center" vertical="center"/>
    </xf>
    <xf numFmtId="0" fontId="32" fillId="0" borderId="105" xfId="4" applyFont="1" applyBorder="1" applyAlignment="1">
      <alignment horizontal="left" vertical="center"/>
    </xf>
    <xf numFmtId="0" fontId="32" fillId="0" borderId="106" xfId="4" applyFont="1" applyBorder="1" applyAlignment="1">
      <alignment horizontal="left" vertical="center"/>
    </xf>
    <xf numFmtId="0" fontId="32" fillId="0" borderId="107" xfId="4" applyFont="1" applyBorder="1" applyAlignment="1">
      <alignment horizontal="left" vertical="center"/>
    </xf>
    <xf numFmtId="0" fontId="4" fillId="0" borderId="4" xfId="4" applyFont="1" applyBorder="1" applyAlignment="1">
      <alignment horizontal="center" vertical="center"/>
    </xf>
    <xf numFmtId="0" fontId="4" fillId="0" borderId="98" xfId="4" applyFont="1" applyBorder="1" applyAlignment="1">
      <alignment horizontal="center" vertical="center"/>
    </xf>
    <xf numFmtId="0" fontId="4" fillId="0" borderId="99" xfId="4" applyFont="1" applyBorder="1" applyAlignment="1">
      <alignment horizontal="center" vertical="center"/>
    </xf>
    <xf numFmtId="0" fontId="4" fillId="0" borderId="97" xfId="4" applyFont="1" applyBorder="1" applyAlignment="1">
      <alignment horizontal="center" vertical="center"/>
    </xf>
    <xf numFmtId="0" fontId="32" fillId="0" borderId="4" xfId="4" applyFont="1" applyBorder="1" applyAlignment="1">
      <alignment horizontal="center" vertical="center" wrapText="1"/>
    </xf>
    <xf numFmtId="14" fontId="32" fillId="0" borderId="4" xfId="4" applyNumberFormat="1" applyFont="1" applyBorder="1" applyAlignment="1">
      <alignment horizontal="center" vertical="center" wrapText="1"/>
    </xf>
    <xf numFmtId="0" fontId="29" fillId="20" borderId="97" xfId="4" applyFont="1" applyFill="1" applyBorder="1" applyAlignment="1">
      <alignment horizontal="center" vertical="center" wrapText="1"/>
    </xf>
    <xf numFmtId="0" fontId="29" fillId="20" borderId="98" xfId="4" applyFont="1" applyFill="1" applyBorder="1" applyAlignment="1">
      <alignment horizontal="center" vertical="center" wrapText="1"/>
    </xf>
    <xf numFmtId="0" fontId="29" fillId="20" borderId="99" xfId="4" applyFont="1" applyFill="1" applyBorder="1" applyAlignment="1">
      <alignment horizontal="center" vertical="center" wrapText="1"/>
    </xf>
    <xf numFmtId="0" fontId="29" fillId="0" borderId="4" xfId="4" applyFont="1" applyBorder="1" applyAlignment="1">
      <alignment horizontal="left" vertical="center"/>
    </xf>
    <xf numFmtId="0" fontId="4" fillId="0" borderId="97" xfId="4" applyFont="1" applyBorder="1" applyAlignment="1">
      <alignment horizontal="left" vertical="center"/>
    </xf>
    <xf numFmtId="0" fontId="4" fillId="0" borderId="99" xfId="4" applyFont="1" applyBorder="1" applyAlignment="1">
      <alignment horizontal="left" vertical="center"/>
    </xf>
    <xf numFmtId="0" fontId="38" fillId="0" borderId="4" xfId="4" applyFont="1" applyBorder="1" applyAlignment="1">
      <alignment horizontal="center" vertical="center" wrapText="1"/>
    </xf>
    <xf numFmtId="0" fontId="4" fillId="0" borderId="4" xfId="4" applyFont="1" applyBorder="1" applyAlignment="1">
      <alignment horizontal="left" vertical="center"/>
    </xf>
    <xf numFmtId="0" fontId="30" fillId="0" borderId="0" xfId="4" applyFont="1" applyAlignment="1">
      <alignment wrapText="1"/>
    </xf>
    <xf numFmtId="0" fontId="29" fillId="0" borderId="97" xfId="4" applyFont="1" applyBorder="1" applyAlignment="1">
      <alignment horizontal="left" vertical="center" wrapText="1"/>
    </xf>
    <xf numFmtId="0" fontId="29" fillId="0" borderId="99" xfId="4" applyFont="1" applyBorder="1" applyAlignment="1">
      <alignment horizontal="left" vertical="center" wrapText="1"/>
    </xf>
    <xf numFmtId="0" fontId="29" fillId="0" borderId="4" xfId="4" applyFont="1" applyBorder="1" applyAlignment="1">
      <alignment horizontal="left" vertical="center" wrapText="1"/>
    </xf>
    <xf numFmtId="0" fontId="30" fillId="0" borderId="97" xfId="4" applyFont="1" applyBorder="1" applyAlignment="1">
      <alignment horizontal="center" vertical="center" wrapText="1"/>
    </xf>
    <xf numFmtId="0" fontId="30" fillId="0" borderId="98" xfId="4" applyFont="1" applyBorder="1" applyAlignment="1">
      <alignment horizontal="center" vertical="center" wrapText="1"/>
    </xf>
    <xf numFmtId="0" fontId="30" fillId="0" borderId="99" xfId="4" applyFont="1" applyBorder="1" applyAlignment="1">
      <alignment horizontal="center" vertical="center" wrapText="1"/>
    </xf>
    <xf numFmtId="0" fontId="29" fillId="0" borderId="4" xfId="4" applyFont="1" applyBorder="1" applyAlignment="1">
      <alignment horizontal="center" vertical="center"/>
    </xf>
    <xf numFmtId="0" fontId="29" fillId="0" borderId="4" xfId="4" applyFont="1" applyBorder="1" applyAlignment="1">
      <alignment horizontal="center" vertical="center" wrapText="1"/>
    </xf>
    <xf numFmtId="0" fontId="30" fillId="0" borderId="4" xfId="4" applyFont="1" applyBorder="1" applyAlignment="1">
      <alignment horizontal="center" vertical="center"/>
    </xf>
    <xf numFmtId="9" fontId="30" fillId="0" borderId="4" xfId="4" applyNumberFormat="1" applyFont="1" applyBorder="1" applyAlignment="1">
      <alignment horizontal="center" vertical="center"/>
    </xf>
    <xf numFmtId="9" fontId="30" fillId="0" borderId="4" xfId="4" applyNumberFormat="1" applyFont="1" applyBorder="1" applyAlignment="1">
      <alignment horizontal="center" vertical="center" wrapText="1"/>
    </xf>
    <xf numFmtId="9" fontId="32" fillId="0" borderId="1" xfId="4" applyNumberFormat="1" applyFont="1" applyBorder="1" applyAlignment="1">
      <alignment horizontal="center" vertical="center" wrapText="1"/>
    </xf>
    <xf numFmtId="9" fontId="32" fillId="0" borderId="5" xfId="4" applyNumberFormat="1" applyFont="1" applyBorder="1" applyAlignment="1">
      <alignment horizontal="center" vertical="center" wrapText="1"/>
    </xf>
    <xf numFmtId="9" fontId="32" fillId="0" borderId="8" xfId="4" applyNumberFormat="1" applyFont="1" applyBorder="1" applyAlignment="1">
      <alignment horizontal="center" vertical="center" wrapText="1"/>
    </xf>
    <xf numFmtId="14" fontId="39" fillId="0" borderId="4" xfId="4" applyNumberFormat="1" applyFont="1" applyBorder="1" applyAlignment="1">
      <alignment horizontal="center" vertical="center" wrapText="1"/>
    </xf>
    <xf numFmtId="0" fontId="39" fillId="0" borderId="4" xfId="4" applyFont="1" applyBorder="1" applyAlignment="1">
      <alignment horizontal="center" vertical="center" wrapText="1"/>
    </xf>
  </cellXfs>
  <cellStyles count="6">
    <cellStyle name="Moneda" xfId="1" builtinId="4"/>
    <cellStyle name="Normal" xfId="0" builtinId="0"/>
    <cellStyle name="Normal 2" xfId="3" xr:uid="{A4247E51-8BF5-4A31-914E-9540A1CD2E02}"/>
    <cellStyle name="Normal 3" xfId="4" xr:uid="{0F2B5545-607D-419B-A88D-6C3698455101}"/>
    <cellStyle name="Normal 3 2" xfId="5" xr:uid="{1D5155BF-AB24-4F07-A14C-4F21A1382B2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'IN-PEI-GES-COM-001'!$C$30</c:f>
              <c:strCache>
                <c:ptCount val="1"/>
                <c:pt idx="0">
                  <c:v>Resultado monitoreo</c:v>
                </c:pt>
              </c:strCache>
            </c:strRef>
          </c:tx>
          <c:spPr>
            <a:solidFill>
              <a:srgbClr val="004586"/>
            </a:solidFill>
            <a:ln w="25400">
              <a:noFill/>
            </a:ln>
          </c:spPr>
          <c:invertIfNegative val="0"/>
          <c:cat>
            <c:strRef>
              <c:extLst>
                <c:ext xmlns:c15="http://schemas.microsoft.com/office/drawing/2012/chart" uri="{02D57815-91ED-43cb-92C2-25804820EDAC}">
                  <c15:fullRef>
                    <c15:sqref>'IN-PEI-GES-COM-001'!$B$31:$B$42</c15:sqref>
                  </c15:fullRef>
                </c:ext>
              </c:extLst>
              <c:f>('IN-PEI-GES-COM-001'!$B$31,'IN-PEI-GES-COM-001'!$B$33,'IN-PEI-GES-COM-001'!$B$35,'IN-PEI-GES-COM-001'!$B$37,'IN-PEI-GES-COM-001'!$B$39:$B$42)</c:f>
              <c:strCache>
                <c:ptCount val="5"/>
                <c:pt idx="0">
                  <c:v>Junio 2021
Diciembre 2021</c:v>
                </c:pt>
                <c:pt idx="1">
                  <c:v>Junio 2022
Diciembre 2022</c:v>
                </c:pt>
                <c:pt idx="2">
                  <c:v>Junio 2023
Diciembre 2023</c:v>
                </c:pt>
                <c:pt idx="3">
                  <c:v>Junio 2024
Diciembre 2024</c:v>
                </c:pt>
                <c:pt idx="4">
                  <c:v>* 20% anual aporta a la sumatoria del Cuatrienio equivalente 100% de cumplimiento</c:v>
                </c:pt>
              </c:strCache>
            </c:strRef>
          </c:cat>
          <c:val>
            <c:numRef>
              <c:extLst>
                <c:ext xmlns:c15="http://schemas.microsoft.com/office/drawing/2012/chart" uri="{02D57815-91ED-43cb-92C2-25804820EDAC}">
                  <c15:fullRef>
                    <c15:sqref>'IN-PEI-GES-COM-001'!$C$31:$C$38</c15:sqref>
                  </c15:fullRef>
                </c:ext>
              </c:extLst>
              <c:f>('IN-PEI-GES-COM-001'!$C$31,'IN-PEI-GES-COM-001'!$C$33,'IN-PEI-GES-COM-001'!$C$35,'IN-PEI-GES-COM-001'!$C$37)</c:f>
              <c:numCache>
                <c:formatCode>0%</c:formatCode>
                <c:ptCount val="4"/>
                <c:pt idx="0">
                  <c:v>0</c:v>
                </c:pt>
                <c:pt idx="1">
                  <c:v>0.75</c:v>
                </c:pt>
                <c:pt idx="2">
                  <c:v>0</c:v>
                </c:pt>
                <c:pt idx="3">
                  <c:v>0</c:v>
                </c:pt>
              </c:numCache>
            </c:numRef>
          </c:val>
          <c:extLst>
            <c:ext xmlns:c16="http://schemas.microsoft.com/office/drawing/2014/chart" uri="{C3380CC4-5D6E-409C-BE32-E72D297353CC}">
              <c16:uniqueId val="{00000000-DA00-49EA-B241-B9E9B86B854C}"/>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'IN-PEI-GES-COM-001'!$D$30</c:f>
              <c:strCache>
                <c:ptCount val="1"/>
                <c:pt idx="0">
                  <c:v>Resultado Meta Vigencia</c:v>
                </c:pt>
              </c:strCache>
            </c:strRef>
          </c:tx>
          <c:marker>
            <c:symbol val="none"/>
          </c:marker>
          <c:cat>
            <c:strRef>
              <c:extLst>
                <c:ext xmlns:c15="http://schemas.microsoft.com/office/drawing/2012/chart" uri="{02D57815-91ED-43cb-92C2-25804820EDAC}">
                  <c15:fullRef>
                    <c15:sqref>'IN-PEI-GES-COM-001'!$B$31:$B$42</c15:sqref>
                  </c15:fullRef>
                </c:ext>
              </c:extLst>
              <c:f>('IN-PEI-GES-COM-001'!$B$31,'IN-PEI-GES-COM-001'!$B$33,'IN-PEI-GES-COM-001'!$B$35,'IN-PEI-GES-COM-001'!$B$37,'IN-PEI-GES-COM-001'!$B$39:$B$42)</c:f>
              <c:strCache>
                <c:ptCount val="5"/>
                <c:pt idx="0">
                  <c:v>Junio 2021
Diciembre 2021</c:v>
                </c:pt>
                <c:pt idx="1">
                  <c:v>Junio 2022
Diciembre 2022</c:v>
                </c:pt>
                <c:pt idx="2">
                  <c:v>Junio 2023
Diciembre 2023</c:v>
                </c:pt>
                <c:pt idx="3">
                  <c:v>Junio 2024
Diciembre 2024</c:v>
                </c:pt>
                <c:pt idx="4">
                  <c:v>* 20% anual aporta a la sumatoria del Cuatrienio equivalente 100% de cumplimiento</c:v>
                </c:pt>
              </c:strCache>
            </c:strRef>
          </c:cat>
          <c:val>
            <c:numRef>
              <c:extLst>
                <c:ext xmlns:c15="http://schemas.microsoft.com/office/drawing/2012/chart" uri="{02D57815-91ED-43cb-92C2-25804820EDAC}">
                  <c15:fullRef>
                    <c15:sqref>'IN-PEI-GES-COM-001'!$D$31:$D$38</c15:sqref>
                  </c15:fullRef>
                </c:ext>
              </c:extLst>
              <c:f>('IN-PEI-GES-COM-001'!$D$31,'IN-PEI-GES-COM-001'!$D$33,'IN-PEI-GES-COM-001'!$D$35,'IN-PEI-GES-COM-001'!$D$37)</c:f>
              <c:numCache>
                <c:formatCode>0%</c:formatCode>
                <c:ptCount val="4"/>
                <c:pt idx="0">
                  <c:v>0.4</c:v>
                </c:pt>
                <c:pt idx="1">
                  <c:v>0.25</c:v>
                </c:pt>
                <c:pt idx="2">
                  <c:v>0.25</c:v>
                </c:pt>
                <c:pt idx="3">
                  <c:v>0.25</c:v>
                </c:pt>
              </c:numCache>
            </c:numRef>
          </c:val>
          <c:smooth val="0"/>
          <c:extLst>
            <c:ext xmlns:c16="http://schemas.microsoft.com/office/drawing/2014/chart" uri="{C3380CC4-5D6E-409C-BE32-E72D297353CC}">
              <c16:uniqueId val="{00000001-DA00-49EA-B241-B9E9B86B854C}"/>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GES-COM-002'!$C$30</c:f>
              <c:strCache>
                <c:ptCount val="1"/>
                <c:pt idx="0">
                  <c:v>Resultado monitoreo</c:v>
                </c:pt>
              </c:strCache>
            </c:strRef>
          </c:tx>
          <c:spPr>
            <a:solidFill>
              <a:srgbClr val="004586"/>
            </a:solidFill>
            <a:ln w="25400">
              <a:noFill/>
            </a:ln>
          </c:spPr>
          <c:invertIfNegative val="0"/>
          <c:cat>
            <c:strRef>
              <c:f>'IN-PEI GES-COM-002'!$B$31:$B$42</c:f>
              <c:strCache>
                <c:ptCount val="5"/>
                <c:pt idx="0">
                  <c:v>Marzo</c:v>
                </c:pt>
                <c:pt idx="1">
                  <c:v>Junio</c:v>
                </c:pt>
                <c:pt idx="2">
                  <c:v>Septiembre</c:v>
                </c:pt>
                <c:pt idx="3">
                  <c:v>Diciembre</c:v>
                </c:pt>
                <c:pt idx="4">
                  <c:v>* 4%  equivalente al 100% anual de cada vigencia dando cumplimiento al trienio</c:v>
                </c:pt>
              </c:strCache>
            </c:strRef>
          </c:cat>
          <c:val>
            <c:numRef>
              <c:f>'IN-PEI GES-COM-002'!$C$31:$C$34</c:f>
              <c:numCache>
                <c:formatCode>0%</c:formatCode>
                <c:ptCount val="4"/>
                <c:pt idx="0">
                  <c:v>3.7999999999999999E-2</c:v>
                </c:pt>
                <c:pt idx="1">
                  <c:v>3.3000000000000002E-2</c:v>
                </c:pt>
                <c:pt idx="2">
                  <c:v>0</c:v>
                </c:pt>
                <c:pt idx="3">
                  <c:v>0</c:v>
                </c:pt>
              </c:numCache>
            </c:numRef>
          </c:val>
          <c:extLst>
            <c:ext xmlns:c16="http://schemas.microsoft.com/office/drawing/2014/chart" uri="{C3380CC4-5D6E-409C-BE32-E72D297353CC}">
              <c16:uniqueId val="{00000000-DEB0-43FF-A472-80DADFBE5B50}"/>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 GES-COM-002'!$D$30</c:f>
              <c:strCache>
                <c:ptCount val="1"/>
                <c:pt idx="0">
                  <c:v>Resultado Meta Vigencia</c:v>
                </c:pt>
              </c:strCache>
            </c:strRef>
          </c:tx>
          <c:marker>
            <c:symbol val="none"/>
          </c:marker>
          <c:cat>
            <c:strRef>
              <c:f>'IN-PEI GES-COM-002'!$B$31:$B$42</c:f>
              <c:strCache>
                <c:ptCount val="5"/>
                <c:pt idx="0">
                  <c:v>Marzo</c:v>
                </c:pt>
                <c:pt idx="1">
                  <c:v>Junio</c:v>
                </c:pt>
                <c:pt idx="2">
                  <c:v>Septiembre</c:v>
                </c:pt>
                <c:pt idx="3">
                  <c:v>Diciembre</c:v>
                </c:pt>
                <c:pt idx="4">
                  <c:v>* 4%  equivalente al 100% anual de cada vigencia dando cumplimiento al trienio</c:v>
                </c:pt>
              </c:strCache>
            </c:strRef>
          </c:cat>
          <c:val>
            <c:numRef>
              <c:f>'IN-PEI GES-COM-002'!$D$31:$D$34</c:f>
              <c:numCache>
                <c:formatCode>0%</c:formatCode>
                <c:ptCount val="4"/>
                <c:pt idx="0">
                  <c:v>0.04</c:v>
                </c:pt>
                <c:pt idx="1">
                  <c:v>0.04</c:v>
                </c:pt>
                <c:pt idx="2">
                  <c:v>0.04</c:v>
                </c:pt>
                <c:pt idx="3">
                  <c:v>0.04</c:v>
                </c:pt>
              </c:numCache>
            </c:numRef>
          </c:val>
          <c:smooth val="0"/>
          <c:extLst>
            <c:ext xmlns:c16="http://schemas.microsoft.com/office/drawing/2014/chart" uri="{C3380CC4-5D6E-409C-BE32-E72D297353CC}">
              <c16:uniqueId val="{00000001-DEB0-43FF-A472-80DADFBE5B50}"/>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GES-COM-003'!$C$30</c:f>
              <c:strCache>
                <c:ptCount val="1"/>
                <c:pt idx="0">
                  <c:v>Resultado monitoreo</c:v>
                </c:pt>
              </c:strCache>
            </c:strRef>
          </c:tx>
          <c:spPr>
            <a:solidFill>
              <a:srgbClr val="004586"/>
            </a:solidFill>
            <a:ln w="25400">
              <a:noFill/>
            </a:ln>
          </c:spPr>
          <c:invertIfNegative val="0"/>
          <c:cat>
            <c:strRef>
              <c:f>'IN-PEI GES-COM-003'!$B$31:$B$42</c:f>
              <c:strCache>
                <c:ptCount val="5"/>
                <c:pt idx="0">
                  <c:v>Marzo</c:v>
                </c:pt>
                <c:pt idx="1">
                  <c:v>Junio</c:v>
                </c:pt>
                <c:pt idx="2">
                  <c:v>Septiembre</c:v>
                </c:pt>
                <c:pt idx="3">
                  <c:v>Diciembre</c:v>
                </c:pt>
                <c:pt idx="4">
                  <c:v>* 4%  equivalente al 100% anual de cada vigencia dando cumplimiento al trienio</c:v>
                </c:pt>
              </c:strCache>
            </c:strRef>
          </c:cat>
          <c:val>
            <c:numRef>
              <c:f>'IN-PEI GES-COM-003'!$C$31:$C$34</c:f>
              <c:numCache>
                <c:formatCode>0%</c:formatCode>
                <c:ptCount val="4"/>
                <c:pt idx="0">
                  <c:v>1.0379746835443038</c:v>
                </c:pt>
                <c:pt idx="1">
                  <c:v>0</c:v>
                </c:pt>
                <c:pt idx="2">
                  <c:v>0</c:v>
                </c:pt>
                <c:pt idx="3">
                  <c:v>0</c:v>
                </c:pt>
              </c:numCache>
            </c:numRef>
          </c:val>
          <c:extLst>
            <c:ext xmlns:c16="http://schemas.microsoft.com/office/drawing/2014/chart" uri="{C3380CC4-5D6E-409C-BE32-E72D297353CC}">
              <c16:uniqueId val="{00000000-D7DB-4C1A-9BB6-5D9F9F6B20BA}"/>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 GES-COM-003'!$D$30</c:f>
              <c:strCache>
                <c:ptCount val="1"/>
                <c:pt idx="0">
                  <c:v>Resultado Meta Vigencia</c:v>
                </c:pt>
              </c:strCache>
            </c:strRef>
          </c:tx>
          <c:marker>
            <c:symbol val="none"/>
          </c:marker>
          <c:cat>
            <c:strRef>
              <c:f>'IN-PEI GES-COM-003'!$B$31:$B$42</c:f>
              <c:strCache>
                <c:ptCount val="5"/>
                <c:pt idx="0">
                  <c:v>Marzo</c:v>
                </c:pt>
                <c:pt idx="1">
                  <c:v>Junio</c:v>
                </c:pt>
                <c:pt idx="2">
                  <c:v>Septiembre</c:v>
                </c:pt>
                <c:pt idx="3">
                  <c:v>Diciembre</c:v>
                </c:pt>
                <c:pt idx="4">
                  <c:v>* 4%  equivalente al 100% anual de cada vigencia dando cumplimiento al trienio</c:v>
                </c:pt>
              </c:strCache>
            </c:strRef>
          </c:cat>
          <c:val>
            <c:numRef>
              <c:f>'IN-PEI GES-COM-003'!$D$31:$D$34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D7DB-4C1A-9BB6-5D9F9F6B20BA}"/>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1835785</xdr:colOff>
      <xdr:row>5</xdr:row>
      <xdr:rowOff>161925</xdr:rowOff>
    </xdr:to>
    <xdr:pic>
      <xdr:nvPicPr>
        <xdr:cNvPr id="2" name="image1.jpg">
          <a:extLst>
            <a:ext uri="{FF2B5EF4-FFF2-40B4-BE49-F238E27FC236}">
              <a16:creationId xmlns:a16="http://schemas.microsoft.com/office/drawing/2014/main" id="{89627BCE-60DB-4643-A8B7-CC3D67C4087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897880" y="11203305"/>
    <xdr:ext cx="6804660" cy="2840355"/>
    <xdr:graphicFrame macro="">
      <xdr:nvGraphicFramePr>
        <xdr:cNvPr id="2" name="Gráfico 3">
          <a:extLst>
            <a:ext uri="{FF2B5EF4-FFF2-40B4-BE49-F238E27FC236}">
              <a16:creationId xmlns:a16="http://schemas.microsoft.com/office/drawing/2014/main" id="{2A272253-2F7D-4EBE-A715-576B9AFE7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2B8370A7-2CCC-471B-85A7-CAEFE699FD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5935980" y="11370945"/>
    <xdr:ext cx="6804660" cy="2840355"/>
    <xdr:graphicFrame macro="">
      <xdr:nvGraphicFramePr>
        <xdr:cNvPr id="2" name="Gráfico 3">
          <a:extLst>
            <a:ext uri="{FF2B5EF4-FFF2-40B4-BE49-F238E27FC236}">
              <a16:creationId xmlns:a16="http://schemas.microsoft.com/office/drawing/2014/main" id="{9BFEF62F-A9B7-4AB4-96F2-167B5F4A7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A1F84026-C401-4FE6-A97A-D03DEDFC29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absoluteAnchor>
    <xdr:pos x="5897880" y="11028045"/>
    <xdr:ext cx="6804660" cy="2840355"/>
    <xdr:graphicFrame macro="">
      <xdr:nvGraphicFramePr>
        <xdr:cNvPr id="2" name="Gráfico 3">
          <a:extLst>
            <a:ext uri="{FF2B5EF4-FFF2-40B4-BE49-F238E27FC236}">
              <a16:creationId xmlns:a16="http://schemas.microsoft.com/office/drawing/2014/main" id="{36D8D3AD-706B-4EAA-AD76-5997958E04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76EE3858-F5A2-4CAA-A0AA-6D64C96436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PEIGES-COM-001%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N-PEIGES-COM-002%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N-PEIGES-COM-00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GES-COM-001"/>
    </sheetNames>
    <sheetDataSet>
      <sheetData sheetId="0">
        <row r="30">
          <cell r="C30" t="str">
            <v>Resultado monitoreo</v>
          </cell>
          <cell r="D30" t="str">
            <v>Resultado Meta Vigencia</v>
          </cell>
        </row>
        <row r="31">
          <cell r="B31" t="str">
            <v>Junio 2021
Diciembre 2021</v>
          </cell>
          <cell r="C31">
            <v>0</v>
          </cell>
          <cell r="D31">
            <v>0.4</v>
          </cell>
        </row>
        <row r="33">
          <cell r="B33" t="str">
            <v>Junio 2022
Diciembre 2022</v>
          </cell>
          <cell r="C33">
            <v>0.75</v>
          </cell>
          <cell r="D33">
            <v>0.25</v>
          </cell>
        </row>
        <row r="35">
          <cell r="B35" t="str">
            <v>Junio 2023
Diciembre 2023</v>
          </cell>
          <cell r="C35">
            <v>0</v>
          </cell>
          <cell r="D35">
            <v>0.25</v>
          </cell>
        </row>
        <row r="37">
          <cell r="B37" t="str">
            <v>Junio 2024
Diciembre 2024</v>
          </cell>
          <cell r="C37">
            <v>0</v>
          </cell>
          <cell r="D37">
            <v>0.25</v>
          </cell>
        </row>
        <row r="39">
          <cell r="B39" t="str">
            <v>* 20% anual aporta a la sumatoria del Cuatrienio equivalente 100% de cumplimiento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 GES-COM-002"/>
    </sheetNames>
    <sheetDataSet>
      <sheetData sheetId="0">
        <row r="30">
          <cell r="C30" t="str">
            <v>Resultado monitoreo</v>
          </cell>
          <cell r="D30" t="str">
            <v>Resultado Meta Vigencia</v>
          </cell>
        </row>
        <row r="31">
          <cell r="B31" t="str">
            <v>Marzo</v>
          </cell>
          <cell r="C31">
            <v>3.7999999999999999E-2</v>
          </cell>
          <cell r="D31">
            <v>0.04</v>
          </cell>
        </row>
        <row r="32">
          <cell r="B32" t="str">
            <v>Junio</v>
          </cell>
          <cell r="C32">
            <v>3.3000000000000002E-2</v>
          </cell>
          <cell r="D32">
            <v>0.04</v>
          </cell>
        </row>
        <row r="33">
          <cell r="B33" t="str">
            <v>Septiembre</v>
          </cell>
          <cell r="C33">
            <v>0</v>
          </cell>
          <cell r="D33">
            <v>0.04</v>
          </cell>
        </row>
        <row r="34">
          <cell r="B34" t="str">
            <v>Diciembre</v>
          </cell>
          <cell r="C34">
            <v>0</v>
          </cell>
          <cell r="D34">
            <v>0.04</v>
          </cell>
        </row>
        <row r="35">
          <cell r="B35" t="str">
            <v>* 4%  equivalente al 100% anual de cada vigencia dando cumplimiento al trienio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 GES-COM-003"/>
    </sheetNames>
    <sheetDataSet>
      <sheetData sheetId="0">
        <row r="30">
          <cell r="C30" t="str">
            <v>Resultado monitoreo</v>
          </cell>
          <cell r="D30" t="str">
            <v>Resultado Meta Vigencia</v>
          </cell>
        </row>
        <row r="31">
          <cell r="B31" t="str">
            <v>Marzo</v>
          </cell>
          <cell r="C31">
            <v>1.0379746835443038</v>
          </cell>
          <cell r="D31">
            <v>1</v>
          </cell>
        </row>
        <row r="32">
          <cell r="B32" t="str">
            <v>Junio</v>
          </cell>
          <cell r="C32" t="e">
            <v>#DIV/0!</v>
          </cell>
          <cell r="D32">
            <v>1</v>
          </cell>
        </row>
        <row r="33">
          <cell r="B33" t="str">
            <v>Septiembre</v>
          </cell>
          <cell r="C33" t="e">
            <v>#DIV/0!</v>
          </cell>
          <cell r="D33">
            <v>1</v>
          </cell>
        </row>
        <row r="34">
          <cell r="B34" t="str">
            <v>Diciembre</v>
          </cell>
          <cell r="C34" t="e">
            <v>#DIV/0!</v>
          </cell>
          <cell r="D34">
            <v>1</v>
          </cell>
        </row>
        <row r="35">
          <cell r="B35" t="str">
            <v>* 4%  equivalente al 100% anual de cada vigencia dando cumplimiento al trienio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6DC32-638D-4FD2-A89E-83381B078C32}">
  <dimension ref="A1:AW149"/>
  <sheetViews>
    <sheetView topLeftCell="A34" zoomScale="60" zoomScaleNormal="60" workbookViewId="0">
      <selection activeCell="E34" sqref="E34:E41"/>
    </sheetView>
  </sheetViews>
  <sheetFormatPr baseColWidth="10" defaultColWidth="11.42578125" defaultRowHeight="15"/>
  <cols>
    <col min="1" max="1" width="34" style="4" customWidth="1"/>
    <col min="2" max="2" width="36.140625" style="4" customWidth="1"/>
    <col min="3" max="3" width="63.7109375" style="4" customWidth="1"/>
    <col min="4" max="4" width="46.28515625" style="4" customWidth="1"/>
    <col min="5" max="5" width="58.28515625" style="4" customWidth="1"/>
    <col min="6" max="6" width="83.7109375" style="4" customWidth="1"/>
    <col min="7" max="7" width="53.28515625" style="4" customWidth="1"/>
    <col min="8" max="8" width="89.7109375" style="4" customWidth="1"/>
    <col min="9" max="9" width="53.28515625" style="4" customWidth="1"/>
    <col min="10" max="10" width="43.7109375" style="4" customWidth="1"/>
    <col min="11" max="11" width="39.28515625" style="4" customWidth="1"/>
    <col min="12" max="12" width="35.42578125" style="4" customWidth="1"/>
    <col min="13" max="13" width="25" style="4" customWidth="1"/>
    <col min="14" max="38" width="11.42578125" style="4"/>
    <col min="39" max="39" width="40.7109375" style="4" customWidth="1"/>
    <col min="40" max="40" width="36.85546875" style="4" customWidth="1"/>
    <col min="41" max="41" width="85" style="4" customWidth="1"/>
    <col min="42" max="42" width="91.5703125" style="4" customWidth="1"/>
    <col min="43" max="43" width="50.42578125" style="4" customWidth="1"/>
    <col min="44" max="44" width="22.5703125" style="4" customWidth="1"/>
    <col min="45" max="45" width="27.7109375" style="4" customWidth="1"/>
    <col min="46" max="16384" width="11.42578125" style="4"/>
  </cols>
  <sheetData>
    <row r="1" spans="1:49" ht="24" customHeight="1">
      <c r="A1" s="70"/>
      <c r="B1" s="73" t="s">
        <v>0</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1" t="s">
        <v>1</v>
      </c>
      <c r="AS1" s="2" t="s">
        <v>2</v>
      </c>
      <c r="AT1" s="3"/>
      <c r="AU1" s="3"/>
      <c r="AV1" s="3"/>
      <c r="AW1" s="3"/>
    </row>
    <row r="2" spans="1:49" ht="24" customHeight="1">
      <c r="A2" s="71"/>
      <c r="B2" s="75"/>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1" t="s">
        <v>3</v>
      </c>
      <c r="AS2" s="2">
        <v>14</v>
      </c>
      <c r="AT2" s="3"/>
      <c r="AU2" s="3"/>
      <c r="AV2" s="3"/>
      <c r="AW2" s="3"/>
    </row>
    <row r="3" spans="1:49" ht="24" customHeight="1">
      <c r="A3" s="71"/>
      <c r="B3" s="77" t="s">
        <v>4</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1" t="s">
        <v>5</v>
      </c>
      <c r="AS3" s="2" t="s">
        <v>6</v>
      </c>
      <c r="AT3" s="3"/>
      <c r="AU3" s="3"/>
      <c r="AV3" s="3"/>
      <c r="AW3" s="3"/>
    </row>
    <row r="4" spans="1:49" ht="24" customHeight="1">
      <c r="A4" s="72"/>
      <c r="B4" s="79"/>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5" t="s">
        <v>7</v>
      </c>
      <c r="AS4" s="6">
        <v>44728</v>
      </c>
      <c r="AT4" s="3"/>
      <c r="AU4" s="3"/>
      <c r="AV4" s="3"/>
      <c r="AW4" s="3"/>
    </row>
    <row r="5" spans="1:49">
      <c r="A5" s="7"/>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9"/>
      <c r="AS5" s="9"/>
      <c r="AT5" s="3"/>
      <c r="AU5" s="3"/>
      <c r="AV5" s="3"/>
      <c r="AW5" s="3"/>
    </row>
    <row r="6" spans="1:49" ht="15.75" thickBot="1">
      <c r="A6" s="10"/>
      <c r="B6" s="10"/>
      <c r="C6" s="10"/>
      <c r="D6" s="10"/>
      <c r="E6" s="10"/>
      <c r="F6" s="10"/>
      <c r="G6" s="10"/>
      <c r="H6" s="10"/>
      <c r="I6" s="10"/>
      <c r="J6" s="10"/>
      <c r="K6" s="10"/>
      <c r="L6" s="10"/>
      <c r="M6" s="10"/>
      <c r="N6" s="10"/>
      <c r="O6" s="10"/>
      <c r="P6" s="10"/>
      <c r="Q6" s="10"/>
      <c r="R6" s="10"/>
      <c r="S6" s="3"/>
      <c r="T6" s="3"/>
      <c r="U6" s="3"/>
      <c r="V6" s="3"/>
      <c r="W6" s="3"/>
      <c r="X6" s="3"/>
      <c r="Y6" s="3"/>
      <c r="Z6" s="3"/>
      <c r="AA6" s="3"/>
      <c r="AB6" s="3"/>
      <c r="AC6" s="3"/>
      <c r="AD6" s="3"/>
      <c r="AE6" s="3"/>
      <c r="AF6" s="3"/>
      <c r="AG6" s="3"/>
      <c r="AH6" s="3"/>
      <c r="AI6" s="3"/>
      <c r="AJ6" s="3"/>
      <c r="AK6" s="3"/>
      <c r="AL6" s="11"/>
      <c r="AM6" s="11"/>
      <c r="AN6" s="11"/>
      <c r="AO6" s="11"/>
      <c r="AP6" s="11"/>
      <c r="AQ6" s="11"/>
      <c r="AR6" s="11"/>
      <c r="AS6" s="3"/>
      <c r="AT6" s="3"/>
      <c r="AU6" s="3"/>
      <c r="AV6" s="3"/>
      <c r="AW6" s="3"/>
    </row>
    <row r="7" spans="1:49" ht="15.75" thickBot="1">
      <c r="A7" s="12" t="s">
        <v>8</v>
      </c>
      <c r="B7" s="13"/>
      <c r="C7" s="14" t="s">
        <v>9</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row>
    <row r="8" spans="1:49" ht="15.75" thickBot="1">
      <c r="A8" s="15"/>
      <c r="B8" s="10"/>
      <c r="C8" s="10"/>
      <c r="D8" s="16"/>
      <c r="E8" s="16"/>
      <c r="F8" s="16"/>
      <c r="G8" s="16"/>
      <c r="H8" s="16"/>
      <c r="I8" s="16"/>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row>
    <row r="9" spans="1:49" ht="15.75" thickBot="1">
      <c r="A9" s="17" t="s">
        <v>10</v>
      </c>
      <c r="B9" s="10"/>
      <c r="C9" s="18">
        <v>2022</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row>
    <row r="10" spans="1:49" ht="15.75" thickBot="1">
      <c r="A10" s="15"/>
      <c r="B10" s="10"/>
      <c r="C10" s="10"/>
      <c r="D10" s="16"/>
      <c r="E10" s="16"/>
      <c r="F10" s="16"/>
      <c r="G10" s="16"/>
      <c r="H10" s="16"/>
      <c r="I10" s="16"/>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row>
    <row r="11" spans="1:49" ht="15.75" thickBot="1">
      <c r="A11" s="17" t="s">
        <v>11</v>
      </c>
      <c r="B11" s="13"/>
      <c r="C11" s="19" t="s">
        <v>230</v>
      </c>
      <c r="D11" s="16"/>
      <c r="E11" s="16"/>
      <c r="F11" s="16"/>
      <c r="G11" s="16"/>
      <c r="H11" s="16"/>
      <c r="I11" s="16"/>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row>
    <row r="12" spans="1:49" ht="15.75" thickBot="1">
      <c r="A12" s="15"/>
      <c r="B12" s="10"/>
      <c r="C12" s="10"/>
      <c r="D12" s="16"/>
      <c r="E12" s="16"/>
      <c r="F12" s="16"/>
      <c r="G12" s="16"/>
      <c r="H12" s="16"/>
      <c r="I12" s="16"/>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row>
    <row r="13" spans="1:49" ht="15.75" thickBot="1">
      <c r="A13" s="12" t="s">
        <v>12</v>
      </c>
      <c r="B13" s="10"/>
      <c r="C13" s="19" t="s">
        <v>13</v>
      </c>
      <c r="D13" s="16"/>
      <c r="E13" s="16"/>
      <c r="F13" s="16"/>
      <c r="G13" s="16"/>
      <c r="H13" s="16"/>
      <c r="I13" s="16"/>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row>
    <row r="14" spans="1:49" ht="15.75" thickBot="1">
      <c r="A14" s="15"/>
      <c r="B14" s="10"/>
      <c r="C14" s="10"/>
      <c r="D14" s="16"/>
      <c r="E14" s="16"/>
      <c r="F14" s="16"/>
      <c r="G14" s="16"/>
      <c r="H14" s="16"/>
      <c r="I14" s="16"/>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row>
    <row r="15" spans="1:49" ht="15.75" thickBot="1">
      <c r="A15" s="12" t="s">
        <v>14</v>
      </c>
      <c r="B15" s="13"/>
      <c r="C15" s="19" t="s">
        <v>15</v>
      </c>
      <c r="D15" s="16"/>
      <c r="E15" s="16"/>
      <c r="F15" s="16"/>
      <c r="G15" s="16"/>
      <c r="H15" s="16"/>
      <c r="I15" s="16"/>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row>
    <row r="16" spans="1:49" ht="15.75" thickBo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row>
    <row r="17" spans="1:49" ht="15.75" thickBot="1">
      <c r="A17" s="20" t="s">
        <v>16</v>
      </c>
      <c r="B17"/>
      <c r="C17" s="19" t="s">
        <v>229</v>
      </c>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row>
    <row r="18" spans="1:49" ht="16.5">
      <c r="A18" s="16"/>
      <c r="B18" s="16"/>
      <c r="C18" s="16"/>
      <c r="D18" s="16"/>
      <c r="E18" s="16"/>
      <c r="F18" s="16"/>
      <c r="G18" s="16"/>
      <c r="H18" s="16"/>
      <c r="I18" s="16"/>
      <c r="J18" s="16"/>
      <c r="K18" s="16"/>
      <c r="L18" s="21"/>
      <c r="M18" s="16"/>
      <c r="N18" s="16"/>
      <c r="O18" s="16"/>
      <c r="P18" s="16"/>
      <c r="Q18" s="16"/>
      <c r="R18" s="16"/>
      <c r="S18" s="16"/>
      <c r="T18" s="16"/>
      <c r="U18" s="21"/>
      <c r="V18" s="22"/>
      <c r="W18" s="23"/>
      <c r="X18" s="22"/>
      <c r="Y18" s="22"/>
      <c r="Z18" s="22"/>
      <c r="AA18" s="22"/>
      <c r="AB18" s="22"/>
      <c r="AC18" s="24"/>
      <c r="AD18" s="22"/>
      <c r="AE18" s="22"/>
      <c r="AF18" s="22"/>
      <c r="AG18" s="25"/>
      <c r="AH18" s="25"/>
      <c r="AI18" s="25"/>
      <c r="AJ18" s="25"/>
      <c r="AK18" s="25"/>
      <c r="AL18" s="22"/>
      <c r="AM18" s="22"/>
      <c r="AN18" s="22"/>
      <c r="AO18" s="22"/>
      <c r="AP18" s="22"/>
      <c r="AQ18" s="22"/>
      <c r="AR18" s="22"/>
      <c r="AS18" s="22"/>
      <c r="AT18" s="3"/>
      <c r="AU18" s="3"/>
      <c r="AV18" s="3"/>
      <c r="AW18" s="3"/>
    </row>
    <row r="19" spans="1:49" ht="64.5" customHeight="1">
      <c r="A19" s="81" t="s">
        <v>17</v>
      </c>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3"/>
      <c r="AU19" s="3"/>
      <c r="AV19" s="3"/>
      <c r="AW19" s="3"/>
    </row>
    <row r="20" spans="1:49">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row>
    <row r="21" spans="1:49" ht="15.75" thickBo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row>
    <row r="22" spans="1:49" ht="18.75" thickBot="1">
      <c r="A22" s="82" t="s">
        <v>18</v>
      </c>
      <c r="B22" s="83"/>
      <c r="C22" s="83"/>
      <c r="D22" s="83"/>
      <c r="E22" s="83"/>
      <c r="F22" s="83"/>
      <c r="G22" s="83"/>
      <c r="H22" s="83"/>
      <c r="I22" s="83"/>
      <c r="J22" s="83"/>
      <c r="K22" s="83"/>
      <c r="L22" s="83"/>
      <c r="M22" s="83"/>
      <c r="N22" s="84" t="s">
        <v>19</v>
      </c>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6"/>
      <c r="AO22" s="87" t="s">
        <v>20</v>
      </c>
      <c r="AP22" s="87"/>
      <c r="AQ22" s="87"/>
      <c r="AR22" s="87"/>
      <c r="AS22" s="88"/>
      <c r="AT22" s="3"/>
      <c r="AU22" s="3"/>
      <c r="AV22" s="3"/>
      <c r="AW22" s="3"/>
    </row>
    <row r="23" spans="1:49" ht="27.75" customHeight="1" thickBot="1">
      <c r="A23" s="92" t="s">
        <v>21</v>
      </c>
      <c r="B23" s="93"/>
      <c r="C23" s="93"/>
      <c r="D23" s="93"/>
      <c r="E23" s="94"/>
      <c r="F23" s="92" t="s">
        <v>22</v>
      </c>
      <c r="G23" s="93"/>
      <c r="H23" s="93"/>
      <c r="I23" s="93"/>
      <c r="J23" s="93"/>
      <c r="K23" s="93"/>
      <c r="L23" s="93"/>
      <c r="M23" s="94"/>
      <c r="N23" s="95" t="s">
        <v>23</v>
      </c>
      <c r="O23" s="96"/>
      <c r="P23" s="110" t="s">
        <v>24</v>
      </c>
      <c r="Q23" s="96"/>
      <c r="R23" s="110" t="s">
        <v>25</v>
      </c>
      <c r="S23" s="96"/>
      <c r="T23" s="110" t="s">
        <v>26</v>
      </c>
      <c r="U23" s="96"/>
      <c r="V23" s="110" t="s">
        <v>27</v>
      </c>
      <c r="W23" s="96"/>
      <c r="X23" s="110" t="s">
        <v>28</v>
      </c>
      <c r="Y23" s="96"/>
      <c r="Z23" s="110" t="s">
        <v>29</v>
      </c>
      <c r="AA23" s="96"/>
      <c r="AB23" s="110" t="s">
        <v>30</v>
      </c>
      <c r="AC23" s="96"/>
      <c r="AD23" s="110" t="s">
        <v>31</v>
      </c>
      <c r="AE23" s="96"/>
      <c r="AF23" s="110" t="s">
        <v>32</v>
      </c>
      <c r="AG23" s="96"/>
      <c r="AH23" s="110" t="s">
        <v>33</v>
      </c>
      <c r="AI23" s="96"/>
      <c r="AJ23" s="110" t="s">
        <v>34</v>
      </c>
      <c r="AK23" s="96"/>
      <c r="AL23" s="110" t="s">
        <v>35</v>
      </c>
      <c r="AM23" s="96"/>
      <c r="AN23" s="135" t="s">
        <v>36</v>
      </c>
      <c r="AO23" s="89"/>
      <c r="AP23" s="89"/>
      <c r="AQ23" s="90"/>
      <c r="AR23" s="89"/>
      <c r="AS23" s="91"/>
      <c r="AT23" s="3"/>
      <c r="AU23" s="3"/>
      <c r="AV23" s="3"/>
      <c r="AW23" s="3"/>
    </row>
    <row r="24" spans="1:49" ht="48.75" customHeight="1" thickBot="1">
      <c r="A24" s="110" t="s">
        <v>37</v>
      </c>
      <c r="B24" s="110" t="s">
        <v>38</v>
      </c>
      <c r="C24" s="110" t="s">
        <v>39</v>
      </c>
      <c r="D24" s="110" t="s">
        <v>40</v>
      </c>
      <c r="E24" s="110" t="s">
        <v>41</v>
      </c>
      <c r="F24" s="110" t="s">
        <v>42</v>
      </c>
      <c r="G24" s="110" t="s">
        <v>43</v>
      </c>
      <c r="H24" s="112" t="s">
        <v>44</v>
      </c>
      <c r="I24" s="112" t="s">
        <v>45</v>
      </c>
      <c r="J24" s="108" t="s">
        <v>46</v>
      </c>
      <c r="K24" s="108" t="s">
        <v>47</v>
      </c>
      <c r="L24" s="108" t="s">
        <v>48</v>
      </c>
      <c r="M24" s="108" t="s">
        <v>49</v>
      </c>
      <c r="N24" s="97"/>
      <c r="O24" s="98"/>
      <c r="P24" s="97"/>
      <c r="Q24" s="98"/>
      <c r="R24" s="97"/>
      <c r="S24" s="98"/>
      <c r="T24" s="97"/>
      <c r="U24" s="98"/>
      <c r="V24" s="97"/>
      <c r="W24" s="98"/>
      <c r="X24" s="97"/>
      <c r="Y24" s="98"/>
      <c r="Z24" s="97"/>
      <c r="AA24" s="98"/>
      <c r="AB24" s="97"/>
      <c r="AC24" s="98"/>
      <c r="AD24" s="97"/>
      <c r="AE24" s="98"/>
      <c r="AF24" s="97"/>
      <c r="AG24" s="98"/>
      <c r="AH24" s="97" t="s">
        <v>25</v>
      </c>
      <c r="AI24" s="98"/>
      <c r="AJ24" s="97"/>
      <c r="AK24" s="98"/>
      <c r="AL24" s="97" t="s">
        <v>25</v>
      </c>
      <c r="AM24" s="98"/>
      <c r="AN24" s="135"/>
      <c r="AO24" s="131" t="s">
        <v>50</v>
      </c>
      <c r="AP24" s="133" t="s">
        <v>51</v>
      </c>
      <c r="AQ24" s="125" t="s">
        <v>52</v>
      </c>
      <c r="AR24" s="127" t="s">
        <v>53</v>
      </c>
      <c r="AS24" s="129" t="s">
        <v>54</v>
      </c>
      <c r="AT24" s="3"/>
      <c r="AU24" s="3"/>
      <c r="AV24" s="3"/>
      <c r="AW24" s="3"/>
    </row>
    <row r="25" spans="1:49" ht="36.75" customHeight="1" thickBot="1">
      <c r="A25" s="97"/>
      <c r="B25" s="97"/>
      <c r="C25" s="97"/>
      <c r="D25" s="111"/>
      <c r="E25" s="111"/>
      <c r="F25" s="111"/>
      <c r="G25" s="111"/>
      <c r="H25" s="109"/>
      <c r="I25" s="109"/>
      <c r="J25" s="109"/>
      <c r="K25" s="109"/>
      <c r="L25" s="109"/>
      <c r="M25" s="109"/>
      <c r="N25" s="26" t="s">
        <v>55</v>
      </c>
      <c r="O25" s="26" t="s">
        <v>56</v>
      </c>
      <c r="P25" s="26" t="s">
        <v>57</v>
      </c>
      <c r="Q25" s="26" t="s">
        <v>58</v>
      </c>
      <c r="R25" s="26" t="s">
        <v>57</v>
      </c>
      <c r="S25" s="26" t="s">
        <v>58</v>
      </c>
      <c r="T25" s="26" t="s">
        <v>57</v>
      </c>
      <c r="U25" s="26" t="s">
        <v>58</v>
      </c>
      <c r="V25" s="26" t="s">
        <v>57</v>
      </c>
      <c r="W25" s="26" t="s">
        <v>58</v>
      </c>
      <c r="X25" s="26" t="s">
        <v>57</v>
      </c>
      <c r="Y25" s="26" t="s">
        <v>58</v>
      </c>
      <c r="Z25" s="26" t="s">
        <v>57</v>
      </c>
      <c r="AA25" s="26" t="s">
        <v>58</v>
      </c>
      <c r="AB25" s="26" t="s">
        <v>57</v>
      </c>
      <c r="AC25" s="26" t="s">
        <v>58</v>
      </c>
      <c r="AD25" s="26" t="s">
        <v>57</v>
      </c>
      <c r="AE25" s="26" t="s">
        <v>58</v>
      </c>
      <c r="AF25" s="26" t="s">
        <v>57</v>
      </c>
      <c r="AG25" s="26" t="s">
        <v>58</v>
      </c>
      <c r="AH25" s="26" t="s">
        <v>57</v>
      </c>
      <c r="AI25" s="26" t="s">
        <v>58</v>
      </c>
      <c r="AJ25" s="26" t="s">
        <v>57</v>
      </c>
      <c r="AK25" s="26" t="s">
        <v>58</v>
      </c>
      <c r="AL25" s="26" t="s">
        <v>57</v>
      </c>
      <c r="AM25" s="26" t="s">
        <v>58</v>
      </c>
      <c r="AN25" s="136"/>
      <c r="AO25" s="132"/>
      <c r="AP25" s="134"/>
      <c r="AQ25" s="126"/>
      <c r="AR25" s="128"/>
      <c r="AS25" s="130"/>
      <c r="AT25" s="3"/>
      <c r="AU25" s="3"/>
      <c r="AV25" s="3"/>
      <c r="AW25" s="3"/>
    </row>
    <row r="26" spans="1:49" ht="181.15" customHeight="1" thickBot="1">
      <c r="A26" s="99" t="s">
        <v>59</v>
      </c>
      <c r="B26" s="99" t="s">
        <v>60</v>
      </c>
      <c r="C26" s="100" t="s">
        <v>61</v>
      </c>
      <c r="D26" s="100" t="s">
        <v>62</v>
      </c>
      <c r="E26" s="100" t="s">
        <v>63</v>
      </c>
      <c r="F26" s="102" t="s">
        <v>64</v>
      </c>
      <c r="G26" s="105" t="s">
        <v>65</v>
      </c>
      <c r="H26" s="113" t="s">
        <v>66</v>
      </c>
      <c r="I26" s="105" t="s">
        <v>67</v>
      </c>
      <c r="J26" s="116" t="s">
        <v>68</v>
      </c>
      <c r="K26" s="119">
        <v>44562</v>
      </c>
      <c r="L26" s="119">
        <v>44864</v>
      </c>
      <c r="M26" s="122" t="s">
        <v>69</v>
      </c>
      <c r="N26" s="140">
        <v>0.5</v>
      </c>
      <c r="O26" s="140">
        <f>N26*(P26+R26+T26+V26+X26+Z26+AB26+AD26+AF26+AH26+AJ26+AL26)</f>
        <v>0.5</v>
      </c>
      <c r="P26" s="140"/>
      <c r="Q26" s="140"/>
      <c r="R26" s="140"/>
      <c r="S26" s="140"/>
      <c r="T26" s="140">
        <v>0.2</v>
      </c>
      <c r="U26" s="140">
        <v>0.15</v>
      </c>
      <c r="V26" s="140"/>
      <c r="W26" s="140"/>
      <c r="X26" s="140"/>
      <c r="Y26" s="140"/>
      <c r="Z26" s="140">
        <v>0.2</v>
      </c>
      <c r="AA26" s="140"/>
      <c r="AB26" s="140"/>
      <c r="AC26" s="140"/>
      <c r="AD26" s="140">
        <v>0.2</v>
      </c>
      <c r="AE26" s="140"/>
      <c r="AF26" s="140">
        <v>0.2</v>
      </c>
      <c r="AG26" s="140"/>
      <c r="AH26" s="140">
        <v>0.2</v>
      </c>
      <c r="AI26" s="140"/>
      <c r="AJ26" s="140"/>
      <c r="AK26" s="140"/>
      <c r="AL26" s="140"/>
      <c r="AM26" s="140"/>
      <c r="AN26" s="145">
        <v>0.15</v>
      </c>
      <c r="AO26" s="27" t="s">
        <v>70</v>
      </c>
      <c r="AP26" s="28" t="s">
        <v>71</v>
      </c>
      <c r="AQ26" s="29" t="s">
        <v>68</v>
      </c>
      <c r="AR26" s="30">
        <f>SUM(Q26+S26+U26)</f>
        <v>0.15</v>
      </c>
      <c r="AS26" s="137">
        <f>AR26+AR27+AR28+AR29</f>
        <v>0.15</v>
      </c>
      <c r="AT26" s="3"/>
      <c r="AU26" s="3"/>
      <c r="AV26" s="3"/>
      <c r="AW26" s="3"/>
    </row>
    <row r="27" spans="1:49" ht="39.6" customHeight="1" thickBot="1">
      <c r="A27" s="99"/>
      <c r="B27" s="99"/>
      <c r="C27" s="100"/>
      <c r="D27" s="100"/>
      <c r="E27" s="100"/>
      <c r="F27" s="103"/>
      <c r="G27" s="106"/>
      <c r="H27" s="114"/>
      <c r="I27" s="106"/>
      <c r="J27" s="117"/>
      <c r="K27" s="120"/>
      <c r="L27" s="120"/>
      <c r="M27" s="123"/>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6"/>
      <c r="AO27" s="31"/>
      <c r="AP27" s="32"/>
      <c r="AQ27" s="29"/>
      <c r="AR27" s="33"/>
      <c r="AS27" s="138"/>
      <c r="AT27" s="3"/>
      <c r="AU27" s="3"/>
      <c r="AV27" s="3"/>
      <c r="AW27" s="3"/>
    </row>
    <row r="28" spans="1:49" ht="35.25" customHeight="1" thickBot="1">
      <c r="A28" s="99"/>
      <c r="B28" s="99"/>
      <c r="C28" s="100"/>
      <c r="D28" s="100"/>
      <c r="E28" s="100"/>
      <c r="F28" s="103"/>
      <c r="G28" s="106"/>
      <c r="H28" s="114"/>
      <c r="I28" s="106"/>
      <c r="J28" s="117"/>
      <c r="K28" s="120"/>
      <c r="L28" s="120"/>
      <c r="M28" s="123"/>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6"/>
      <c r="AO28" s="34" t="s">
        <v>72</v>
      </c>
      <c r="AP28" s="35" t="s">
        <v>72</v>
      </c>
      <c r="AQ28" s="35" t="s">
        <v>72</v>
      </c>
      <c r="AR28" s="33"/>
      <c r="AS28" s="138"/>
      <c r="AT28" s="3"/>
      <c r="AU28" s="3"/>
      <c r="AV28" s="3"/>
      <c r="AW28" s="3"/>
    </row>
    <row r="29" spans="1:49" ht="35.25" customHeight="1" thickBot="1">
      <c r="A29" s="99"/>
      <c r="B29" s="99"/>
      <c r="C29" s="100"/>
      <c r="D29" s="100"/>
      <c r="E29" s="100"/>
      <c r="F29" s="104"/>
      <c r="G29" s="107"/>
      <c r="H29" s="115"/>
      <c r="I29" s="107"/>
      <c r="J29" s="118"/>
      <c r="K29" s="121"/>
      <c r="L29" s="121"/>
      <c r="M29" s="124"/>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7"/>
      <c r="AO29" s="36" t="s">
        <v>73</v>
      </c>
      <c r="AP29" s="37" t="s">
        <v>73</v>
      </c>
      <c r="AQ29" s="37" t="s">
        <v>73</v>
      </c>
      <c r="AR29" s="38"/>
      <c r="AS29" s="139"/>
      <c r="AT29" s="3"/>
      <c r="AU29" s="3"/>
      <c r="AV29" s="3"/>
      <c r="AW29" s="3"/>
    </row>
    <row r="30" spans="1:49" ht="108" customHeight="1" thickBot="1">
      <c r="A30" s="99"/>
      <c r="B30" s="99"/>
      <c r="C30" s="100"/>
      <c r="D30" s="100"/>
      <c r="E30" s="100"/>
      <c r="F30" s="102" t="s">
        <v>74</v>
      </c>
      <c r="G30" s="105" t="s">
        <v>75</v>
      </c>
      <c r="H30" s="143" t="s">
        <v>76</v>
      </c>
      <c r="I30" s="143" t="s">
        <v>77</v>
      </c>
      <c r="J30" s="116" t="s">
        <v>68</v>
      </c>
      <c r="K30" s="119">
        <v>44562</v>
      </c>
      <c r="L30" s="119">
        <v>44895</v>
      </c>
      <c r="M30" s="122" t="s">
        <v>69</v>
      </c>
      <c r="N30" s="140">
        <v>0.5</v>
      </c>
      <c r="O30" s="140">
        <f t="shared" ref="O30" si="0">N30*(P30+R30+T30+V30+X30+Z30+AB30+AD30+AF30+AH30+AJ30+AL30)</f>
        <v>0.5</v>
      </c>
      <c r="P30" s="140">
        <v>0.1</v>
      </c>
      <c r="Q30" s="140"/>
      <c r="R30" s="140">
        <v>0.1</v>
      </c>
      <c r="S30" s="140"/>
      <c r="T30" s="140">
        <v>0.1</v>
      </c>
      <c r="U30" s="140">
        <v>0.2</v>
      </c>
      <c r="V30" s="140">
        <v>0.1</v>
      </c>
      <c r="W30" s="140"/>
      <c r="X30" s="140">
        <v>0.1</v>
      </c>
      <c r="Y30" s="140"/>
      <c r="Z30" s="140">
        <v>0.1</v>
      </c>
      <c r="AA30" s="140"/>
      <c r="AB30" s="140">
        <v>0.1</v>
      </c>
      <c r="AC30" s="140"/>
      <c r="AD30" s="140">
        <v>0.1</v>
      </c>
      <c r="AE30" s="140"/>
      <c r="AF30" s="140">
        <v>0.1</v>
      </c>
      <c r="AG30" s="140"/>
      <c r="AH30" s="140">
        <v>0.05</v>
      </c>
      <c r="AI30" s="140"/>
      <c r="AJ30" s="140">
        <v>0.05</v>
      </c>
      <c r="AK30" s="140"/>
      <c r="AL30" s="140"/>
      <c r="AM30" s="140"/>
      <c r="AN30" s="145">
        <f>N30*(Q30+S30+U30+W30+Y30+AA30+AC30+AE30+AG30+AI30+AK30+AM30)</f>
        <v>0.1</v>
      </c>
      <c r="AO30" s="27" t="s">
        <v>78</v>
      </c>
      <c r="AP30" s="28" t="s">
        <v>79</v>
      </c>
      <c r="AQ30" s="39"/>
      <c r="AR30" s="30">
        <f>SUM(Q30+S30+U30)</f>
        <v>0.2</v>
      </c>
      <c r="AS30" s="137">
        <f>AR30+AR31+AR32+AR33</f>
        <v>0.2</v>
      </c>
      <c r="AT30" s="3"/>
      <c r="AU30" s="3"/>
      <c r="AV30" s="3"/>
      <c r="AW30" s="3"/>
    </row>
    <row r="31" spans="1:49" ht="40.9" customHeight="1" thickBot="1">
      <c r="A31" s="99"/>
      <c r="B31" s="99"/>
      <c r="C31" s="100"/>
      <c r="D31" s="100"/>
      <c r="E31" s="100"/>
      <c r="F31" s="103"/>
      <c r="G31" s="106"/>
      <c r="H31" s="144"/>
      <c r="I31" s="144"/>
      <c r="J31" s="117"/>
      <c r="K31" s="120"/>
      <c r="L31" s="120"/>
      <c r="M31" s="123"/>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6"/>
      <c r="AO31" s="40"/>
      <c r="AP31" s="32"/>
      <c r="AQ31" s="35"/>
      <c r="AR31" s="33"/>
      <c r="AS31" s="138"/>
      <c r="AT31" s="3"/>
      <c r="AU31" s="3"/>
      <c r="AV31" s="3"/>
      <c r="AW31" s="3"/>
    </row>
    <row r="32" spans="1:49" ht="35.25" customHeight="1" thickBot="1">
      <c r="A32" s="99"/>
      <c r="B32" s="99"/>
      <c r="C32" s="100"/>
      <c r="D32" s="100"/>
      <c r="E32" s="100"/>
      <c r="F32" s="103"/>
      <c r="G32" s="106"/>
      <c r="H32" s="144"/>
      <c r="I32" s="144"/>
      <c r="J32" s="117"/>
      <c r="K32" s="120"/>
      <c r="L32" s="120"/>
      <c r="M32" s="123"/>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6"/>
      <c r="AO32" s="34" t="s">
        <v>72</v>
      </c>
      <c r="AP32" s="35" t="s">
        <v>72</v>
      </c>
      <c r="AQ32" s="35" t="s">
        <v>72</v>
      </c>
      <c r="AR32" s="33"/>
      <c r="AS32" s="138"/>
      <c r="AT32" s="3"/>
      <c r="AU32" s="3"/>
      <c r="AV32" s="3"/>
      <c r="AW32" s="3"/>
    </row>
    <row r="33" spans="1:49" ht="35.25" customHeight="1" thickBot="1">
      <c r="A33" s="99"/>
      <c r="B33" s="99"/>
      <c r="C33" s="100"/>
      <c r="D33" s="101"/>
      <c r="E33" s="101"/>
      <c r="F33" s="103"/>
      <c r="G33" s="106"/>
      <c r="H33" s="144"/>
      <c r="I33" s="144"/>
      <c r="J33" s="117"/>
      <c r="K33" s="120"/>
      <c r="L33" s="120"/>
      <c r="M33" s="123"/>
      <c r="N33" s="142"/>
      <c r="O33" s="142"/>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7"/>
      <c r="AO33" s="36" t="s">
        <v>73</v>
      </c>
      <c r="AP33" s="37" t="s">
        <v>73</v>
      </c>
      <c r="AQ33" s="37" t="s">
        <v>73</v>
      </c>
      <c r="AR33" s="38"/>
      <c r="AS33" s="139"/>
      <c r="AT33" s="3"/>
      <c r="AU33" s="3"/>
      <c r="AV33" s="3"/>
      <c r="AW33" s="3"/>
    </row>
    <row r="34" spans="1:49" ht="122.45" customHeight="1" thickBot="1">
      <c r="A34" s="99" t="s">
        <v>59</v>
      </c>
      <c r="B34" s="99" t="s">
        <v>60</v>
      </c>
      <c r="C34" s="99" t="s">
        <v>80</v>
      </c>
      <c r="D34" s="99" t="s">
        <v>81</v>
      </c>
      <c r="E34" s="99" t="s">
        <v>82</v>
      </c>
      <c r="F34" s="102" t="s">
        <v>83</v>
      </c>
      <c r="G34" s="102" t="s">
        <v>84</v>
      </c>
      <c r="H34" s="102" t="s">
        <v>85</v>
      </c>
      <c r="I34" s="105" t="s">
        <v>86</v>
      </c>
      <c r="J34" s="116" t="s">
        <v>68</v>
      </c>
      <c r="K34" s="119">
        <v>44562</v>
      </c>
      <c r="L34" s="119">
        <v>44926</v>
      </c>
      <c r="M34" s="122" t="s">
        <v>69</v>
      </c>
      <c r="N34" s="140">
        <v>0.5</v>
      </c>
      <c r="O34" s="140">
        <f>N34*(P34+R34+T34+V34+X34+Z34+AB34+AD34+AF34+AH34+AJ34+AL34)</f>
        <v>0.5</v>
      </c>
      <c r="P34" s="140"/>
      <c r="Q34" s="140"/>
      <c r="R34" s="140"/>
      <c r="S34" s="140"/>
      <c r="T34" s="140">
        <v>0.25</v>
      </c>
      <c r="U34" s="140">
        <v>0.25</v>
      </c>
      <c r="V34" s="140"/>
      <c r="W34" s="140"/>
      <c r="X34" s="140"/>
      <c r="Y34" s="140"/>
      <c r="Z34" s="140">
        <v>0.25</v>
      </c>
      <c r="AA34" s="140"/>
      <c r="AB34" s="140"/>
      <c r="AC34" s="140"/>
      <c r="AD34" s="140"/>
      <c r="AE34" s="140"/>
      <c r="AF34" s="140">
        <v>0.25</v>
      </c>
      <c r="AG34" s="140"/>
      <c r="AH34" s="140"/>
      <c r="AI34" s="140"/>
      <c r="AJ34" s="140"/>
      <c r="AK34" s="140"/>
      <c r="AL34" s="140">
        <v>0.25</v>
      </c>
      <c r="AM34" s="140"/>
      <c r="AN34" s="145">
        <f>N34*(Q34+S34+U34+W34+Y34+AA34+AC34+AE34+AG34+AI34+AK34+AM34)</f>
        <v>0.125</v>
      </c>
      <c r="AO34" s="27" t="s">
        <v>87</v>
      </c>
      <c r="AP34" s="28" t="s">
        <v>88</v>
      </c>
      <c r="AQ34" s="29" t="s">
        <v>68</v>
      </c>
      <c r="AR34" s="30">
        <f>SUM(Q34+S34+U34)</f>
        <v>0.25</v>
      </c>
      <c r="AS34" s="137">
        <f>AR34+AR35+AR36+AR37</f>
        <v>0.25</v>
      </c>
      <c r="AT34" s="3"/>
      <c r="AU34" s="3"/>
      <c r="AV34" s="3"/>
      <c r="AW34" s="3"/>
    </row>
    <row r="35" spans="1:49" ht="34.9" customHeight="1" thickBot="1">
      <c r="A35" s="99"/>
      <c r="B35" s="99"/>
      <c r="C35" s="99"/>
      <c r="D35" s="99"/>
      <c r="E35" s="99"/>
      <c r="F35" s="103"/>
      <c r="G35" s="103"/>
      <c r="H35" s="103"/>
      <c r="I35" s="106"/>
      <c r="J35" s="117"/>
      <c r="K35" s="120"/>
      <c r="L35" s="120"/>
      <c r="M35" s="123"/>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6"/>
      <c r="AO35" s="40"/>
      <c r="AP35" s="28"/>
      <c r="AQ35" s="29"/>
      <c r="AR35" s="33"/>
      <c r="AS35" s="138"/>
      <c r="AT35" s="3"/>
      <c r="AU35" s="3"/>
      <c r="AV35" s="3"/>
      <c r="AW35" s="3"/>
    </row>
    <row r="36" spans="1:49" ht="35.25" customHeight="1" thickBot="1">
      <c r="A36" s="99"/>
      <c r="B36" s="99"/>
      <c r="C36" s="99"/>
      <c r="D36" s="99"/>
      <c r="E36" s="99"/>
      <c r="F36" s="103"/>
      <c r="G36" s="103"/>
      <c r="H36" s="103"/>
      <c r="I36" s="106"/>
      <c r="J36" s="117"/>
      <c r="K36" s="120"/>
      <c r="L36" s="120"/>
      <c r="M36" s="123"/>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6"/>
      <c r="AO36" s="34" t="s">
        <v>72</v>
      </c>
      <c r="AP36" s="35" t="s">
        <v>72</v>
      </c>
      <c r="AQ36" s="35" t="s">
        <v>72</v>
      </c>
      <c r="AR36" s="33"/>
      <c r="AS36" s="138"/>
      <c r="AT36" s="3"/>
      <c r="AU36" s="3"/>
      <c r="AV36" s="3"/>
      <c r="AW36" s="3"/>
    </row>
    <row r="37" spans="1:49" ht="35.25" customHeight="1" thickBot="1">
      <c r="A37" s="99"/>
      <c r="B37" s="99"/>
      <c r="C37" s="99"/>
      <c r="D37" s="99"/>
      <c r="E37" s="99"/>
      <c r="F37" s="104"/>
      <c r="G37" s="104"/>
      <c r="H37" s="104"/>
      <c r="I37" s="107"/>
      <c r="J37" s="117"/>
      <c r="K37" s="121"/>
      <c r="L37" s="121"/>
      <c r="M37" s="123"/>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7"/>
      <c r="AO37" s="36" t="s">
        <v>73</v>
      </c>
      <c r="AP37" s="37" t="s">
        <v>73</v>
      </c>
      <c r="AQ37" s="37" t="s">
        <v>73</v>
      </c>
      <c r="AR37" s="38"/>
      <c r="AS37" s="139"/>
      <c r="AT37" s="3"/>
      <c r="AU37" s="3"/>
      <c r="AV37" s="3"/>
      <c r="AW37" s="3"/>
    </row>
    <row r="38" spans="1:49" ht="133.9" customHeight="1" thickBot="1">
      <c r="A38" s="99"/>
      <c r="B38" s="99"/>
      <c r="C38" s="99"/>
      <c r="D38" s="99"/>
      <c r="E38" s="99"/>
      <c r="F38" s="143" t="s">
        <v>89</v>
      </c>
      <c r="G38" s="143" t="s">
        <v>90</v>
      </c>
      <c r="H38" s="102" t="s">
        <v>91</v>
      </c>
      <c r="I38" s="105" t="s">
        <v>92</v>
      </c>
      <c r="J38" s="116" t="s">
        <v>68</v>
      </c>
      <c r="K38" s="119">
        <v>44562</v>
      </c>
      <c r="L38" s="119">
        <v>44926</v>
      </c>
      <c r="M38" s="122" t="s">
        <v>69</v>
      </c>
      <c r="N38" s="140">
        <v>0.5</v>
      </c>
      <c r="O38" s="140">
        <v>0.5</v>
      </c>
      <c r="P38" s="140"/>
      <c r="Q38" s="140"/>
      <c r="R38" s="140"/>
      <c r="S38" s="140"/>
      <c r="T38" s="140">
        <v>0.2</v>
      </c>
      <c r="U38" s="140">
        <v>0.43</v>
      </c>
      <c r="V38" s="140"/>
      <c r="W38" s="140"/>
      <c r="X38" s="140"/>
      <c r="Y38" s="140"/>
      <c r="Z38" s="140">
        <v>0.2</v>
      </c>
      <c r="AA38" s="140"/>
      <c r="AB38" s="140"/>
      <c r="AC38" s="140"/>
      <c r="AD38" s="140"/>
      <c r="AE38" s="140"/>
      <c r="AF38" s="140">
        <v>0.3</v>
      </c>
      <c r="AG38" s="140"/>
      <c r="AH38" s="140"/>
      <c r="AI38" s="140"/>
      <c r="AJ38" s="140"/>
      <c r="AK38" s="140"/>
      <c r="AL38" s="140">
        <v>0.3</v>
      </c>
      <c r="AM38" s="140"/>
      <c r="AN38" s="145">
        <f>N38*(Q38+S38+U38+W38+Y38+AA38+AC38+AE38+AG38+AI38+AK38+AM38)</f>
        <v>0.215</v>
      </c>
      <c r="AO38" s="27" t="s">
        <v>93</v>
      </c>
      <c r="AP38" s="28" t="s">
        <v>94</v>
      </c>
      <c r="AQ38" s="29" t="s">
        <v>68</v>
      </c>
      <c r="AR38" s="30">
        <f>SUM(Q38+S38+U38)</f>
        <v>0.43</v>
      </c>
      <c r="AS38" s="137">
        <f>AR38+AR39+AR40+AR41</f>
        <v>0.43</v>
      </c>
      <c r="AT38" s="3"/>
      <c r="AU38" s="3"/>
      <c r="AV38" s="3"/>
      <c r="AW38" s="3"/>
    </row>
    <row r="39" spans="1:49" ht="15.75" thickBot="1">
      <c r="A39" s="99"/>
      <c r="B39" s="99"/>
      <c r="C39" s="99"/>
      <c r="D39" s="99"/>
      <c r="E39" s="99"/>
      <c r="F39" s="144"/>
      <c r="G39" s="144"/>
      <c r="H39" s="103"/>
      <c r="I39" s="106"/>
      <c r="J39" s="117"/>
      <c r="K39" s="120"/>
      <c r="L39" s="120"/>
      <c r="M39" s="123"/>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6"/>
      <c r="AO39" s="40"/>
      <c r="AP39" s="32"/>
      <c r="AQ39" s="29"/>
      <c r="AR39" s="33"/>
      <c r="AS39" s="138"/>
      <c r="AT39" s="3"/>
      <c r="AU39" s="3"/>
      <c r="AV39" s="3"/>
      <c r="AW39" s="3"/>
    </row>
    <row r="40" spans="1:49" ht="16.5" customHeight="1" thickBot="1">
      <c r="A40" s="99"/>
      <c r="B40" s="99"/>
      <c r="C40" s="99"/>
      <c r="D40" s="99"/>
      <c r="E40" s="99"/>
      <c r="F40" s="144"/>
      <c r="G40" s="144"/>
      <c r="H40" s="103"/>
      <c r="I40" s="106"/>
      <c r="J40" s="117"/>
      <c r="K40" s="120"/>
      <c r="L40" s="120"/>
      <c r="M40" s="123"/>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6"/>
      <c r="AO40" s="34" t="s">
        <v>72</v>
      </c>
      <c r="AP40" s="35" t="s">
        <v>72</v>
      </c>
      <c r="AQ40" s="35" t="s">
        <v>72</v>
      </c>
      <c r="AR40" s="33"/>
      <c r="AS40" s="138"/>
      <c r="AT40" s="3"/>
      <c r="AU40" s="3"/>
      <c r="AV40" s="3"/>
      <c r="AW40" s="3"/>
    </row>
    <row r="41" spans="1:49" ht="16.5" customHeight="1" thickBot="1">
      <c r="A41" s="99"/>
      <c r="B41" s="99"/>
      <c r="C41" s="99"/>
      <c r="D41" s="99"/>
      <c r="E41" s="99"/>
      <c r="F41" s="148"/>
      <c r="G41" s="148"/>
      <c r="H41" s="104"/>
      <c r="I41" s="107"/>
      <c r="J41" s="117"/>
      <c r="K41" s="121"/>
      <c r="L41" s="121"/>
      <c r="M41" s="123"/>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7"/>
      <c r="AO41" s="36" t="s">
        <v>73</v>
      </c>
      <c r="AP41" s="37" t="s">
        <v>73</v>
      </c>
      <c r="AQ41" s="37" t="s">
        <v>73</v>
      </c>
      <c r="AR41" s="38"/>
      <c r="AS41" s="139"/>
      <c r="AT41" s="3"/>
      <c r="AU41" s="3"/>
      <c r="AV41" s="3"/>
      <c r="AW41" s="3"/>
    </row>
    <row r="42" spans="1:49" ht="100.15" customHeight="1" thickBot="1">
      <c r="A42" s="99" t="s">
        <v>95</v>
      </c>
      <c r="B42" s="99" t="s">
        <v>96</v>
      </c>
      <c r="C42" s="99" t="s">
        <v>97</v>
      </c>
      <c r="D42" s="99" t="s">
        <v>98</v>
      </c>
      <c r="E42" s="99" t="s">
        <v>99</v>
      </c>
      <c r="F42" s="102" t="s">
        <v>100</v>
      </c>
      <c r="G42" s="102" t="s">
        <v>101</v>
      </c>
      <c r="H42" s="102" t="s">
        <v>102</v>
      </c>
      <c r="I42" s="105" t="s">
        <v>103</v>
      </c>
      <c r="J42" s="149" t="s">
        <v>104</v>
      </c>
      <c r="K42" s="119">
        <v>44563</v>
      </c>
      <c r="L42" s="119">
        <v>44915</v>
      </c>
      <c r="M42" s="122" t="s">
        <v>69</v>
      </c>
      <c r="N42" s="140">
        <v>0.34</v>
      </c>
      <c r="O42" s="140">
        <f>N42*(P42+R42+T42+V42+X42+Z42+AB42+AD42+AF42+AH42+AJ42+AL42)</f>
        <v>0.37400000000000005</v>
      </c>
      <c r="P42" s="140">
        <v>0.1</v>
      </c>
      <c r="Q42" s="140"/>
      <c r="R42" s="140"/>
      <c r="S42" s="140"/>
      <c r="T42" s="140"/>
      <c r="U42" s="140">
        <v>0.3</v>
      </c>
      <c r="V42" s="140">
        <v>0.1</v>
      </c>
      <c r="W42" s="140"/>
      <c r="X42" s="140"/>
      <c r="Y42" s="140"/>
      <c r="Z42" s="140">
        <v>0.1</v>
      </c>
      <c r="AA42" s="140"/>
      <c r="AB42" s="140">
        <v>0.22</v>
      </c>
      <c r="AC42" s="140"/>
      <c r="AD42" s="140">
        <v>0.1</v>
      </c>
      <c r="AE42" s="140"/>
      <c r="AF42" s="140">
        <v>0.1</v>
      </c>
      <c r="AG42" s="140"/>
      <c r="AH42" s="140">
        <v>0.16</v>
      </c>
      <c r="AI42" s="140"/>
      <c r="AJ42" s="140"/>
      <c r="AK42" s="140"/>
      <c r="AL42" s="140">
        <v>0.22</v>
      </c>
      <c r="AM42" s="140"/>
      <c r="AN42" s="145">
        <f>N42*(Q42+S42+U42+W42+Y42+AA42+AC42+AE42+AG42+AI42+AK42+AM42)</f>
        <v>0.10200000000000001</v>
      </c>
      <c r="AO42" s="27" t="s">
        <v>105</v>
      </c>
      <c r="AP42" s="28" t="s">
        <v>106</v>
      </c>
      <c r="AQ42" s="29" t="s">
        <v>68</v>
      </c>
      <c r="AR42" s="30">
        <f>SUM(Q42+S42+U42)</f>
        <v>0.3</v>
      </c>
      <c r="AS42" s="137">
        <f>AR42+AR43+AR44+AR45</f>
        <v>0.3</v>
      </c>
      <c r="AT42" s="3"/>
      <c r="AU42" s="3"/>
      <c r="AV42" s="3"/>
      <c r="AW42" s="3"/>
    </row>
    <row r="43" spans="1:49" ht="25.9" customHeight="1" thickBot="1">
      <c r="A43" s="99"/>
      <c r="B43" s="99"/>
      <c r="C43" s="99"/>
      <c r="D43" s="99"/>
      <c r="E43" s="99"/>
      <c r="F43" s="103"/>
      <c r="G43" s="103"/>
      <c r="H43" s="103"/>
      <c r="I43" s="106"/>
      <c r="J43" s="150"/>
      <c r="K43" s="120"/>
      <c r="L43" s="120"/>
      <c r="M43" s="123"/>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6"/>
      <c r="AO43" s="40"/>
      <c r="AP43" s="32"/>
      <c r="AQ43" s="41"/>
      <c r="AR43" s="33"/>
      <c r="AS43" s="138"/>
      <c r="AT43" s="3"/>
      <c r="AU43" s="3"/>
      <c r="AV43" s="3"/>
      <c r="AW43" s="3"/>
    </row>
    <row r="44" spans="1:49" ht="29.25" customHeight="1" thickBot="1">
      <c r="A44" s="99"/>
      <c r="B44" s="99"/>
      <c r="C44" s="99"/>
      <c r="D44" s="99"/>
      <c r="E44" s="99"/>
      <c r="F44" s="103"/>
      <c r="G44" s="103"/>
      <c r="H44" s="103"/>
      <c r="I44" s="106"/>
      <c r="J44" s="150"/>
      <c r="K44" s="120"/>
      <c r="L44" s="120"/>
      <c r="M44" s="123"/>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6"/>
      <c r="AO44" s="34" t="s">
        <v>72</v>
      </c>
      <c r="AP44" s="35" t="s">
        <v>72</v>
      </c>
      <c r="AQ44" s="35" t="s">
        <v>72</v>
      </c>
      <c r="AR44" s="33"/>
      <c r="AS44" s="138"/>
      <c r="AT44" s="3"/>
      <c r="AU44" s="3"/>
      <c r="AV44" s="3"/>
      <c r="AW44" s="3"/>
    </row>
    <row r="45" spans="1:49" ht="29.25" customHeight="1" thickBot="1">
      <c r="A45" s="99"/>
      <c r="B45" s="99"/>
      <c r="C45" s="99"/>
      <c r="D45" s="99"/>
      <c r="E45" s="99"/>
      <c r="F45" s="104"/>
      <c r="G45" s="103"/>
      <c r="H45" s="103"/>
      <c r="I45" s="106"/>
      <c r="J45" s="150"/>
      <c r="K45" s="120"/>
      <c r="L45" s="121"/>
      <c r="M45" s="123"/>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7"/>
      <c r="AO45" s="36" t="s">
        <v>73</v>
      </c>
      <c r="AP45" s="37" t="s">
        <v>73</v>
      </c>
      <c r="AQ45" s="37" t="s">
        <v>73</v>
      </c>
      <c r="AR45" s="38"/>
      <c r="AS45" s="139"/>
      <c r="AT45" s="3"/>
      <c r="AU45" s="3"/>
      <c r="AV45" s="3"/>
      <c r="AW45" s="3"/>
    </row>
    <row r="46" spans="1:49" ht="93.6" customHeight="1" thickBot="1">
      <c r="A46" s="99"/>
      <c r="B46" s="99"/>
      <c r="C46" s="99"/>
      <c r="D46" s="99"/>
      <c r="E46" s="99"/>
      <c r="F46" s="102" t="s">
        <v>107</v>
      </c>
      <c r="G46" s="102" t="s">
        <v>108</v>
      </c>
      <c r="H46" s="151" t="s">
        <v>109</v>
      </c>
      <c r="I46" s="154" t="s">
        <v>110</v>
      </c>
      <c r="J46" s="157" t="s">
        <v>111</v>
      </c>
      <c r="K46" s="160">
        <v>44621</v>
      </c>
      <c r="L46" s="163">
        <v>44925</v>
      </c>
      <c r="M46" s="166" t="s">
        <v>69</v>
      </c>
      <c r="N46" s="169">
        <v>0.33</v>
      </c>
      <c r="O46" s="140">
        <f t="shared" ref="O46" si="1">N46*(P46+R46+T46+V46+X46+Z46+AB46+AD46+AF46+AH46+AJ46+AL46)</f>
        <v>0.33</v>
      </c>
      <c r="P46" s="140"/>
      <c r="Q46" s="140"/>
      <c r="R46" s="140"/>
      <c r="S46" s="140"/>
      <c r="T46" s="140">
        <v>0.25</v>
      </c>
      <c r="U46" s="140">
        <v>0.1</v>
      </c>
      <c r="V46" s="140"/>
      <c r="W46" s="140"/>
      <c r="X46" s="140"/>
      <c r="Y46" s="140"/>
      <c r="Z46" s="140">
        <v>0.25</v>
      </c>
      <c r="AA46" s="140"/>
      <c r="AB46" s="140"/>
      <c r="AC46" s="140"/>
      <c r="AD46" s="140"/>
      <c r="AE46" s="140"/>
      <c r="AF46" s="140">
        <v>0.25</v>
      </c>
      <c r="AG46" s="140"/>
      <c r="AH46" s="140"/>
      <c r="AI46" s="140"/>
      <c r="AJ46" s="140"/>
      <c r="AK46" s="140"/>
      <c r="AL46" s="140">
        <v>0.25</v>
      </c>
      <c r="AM46" s="140"/>
      <c r="AN46" s="145">
        <f>N46*(Q46+S46+U46+W46+Y46+AA46+AC46+AE46+AG46+AI46+AK46+AM46)</f>
        <v>3.3000000000000002E-2</v>
      </c>
      <c r="AO46" s="27" t="s">
        <v>112</v>
      </c>
      <c r="AP46" s="28" t="s">
        <v>113</v>
      </c>
      <c r="AQ46" s="28" t="s">
        <v>114</v>
      </c>
      <c r="AR46" s="30">
        <f>SUM(Q46+S46+U46)</f>
        <v>0.1</v>
      </c>
      <c r="AS46" s="137">
        <f>AR46+AR47+AR48+AR49</f>
        <v>0.1</v>
      </c>
      <c r="AT46" s="3"/>
      <c r="AU46" s="3"/>
      <c r="AV46" s="3"/>
      <c r="AW46" s="3"/>
    </row>
    <row r="47" spans="1:49" ht="37.15" customHeight="1" thickBot="1">
      <c r="A47" s="99"/>
      <c r="B47" s="99"/>
      <c r="C47" s="99"/>
      <c r="D47" s="99"/>
      <c r="E47" s="99"/>
      <c r="F47" s="103"/>
      <c r="G47" s="103"/>
      <c r="H47" s="152"/>
      <c r="I47" s="155"/>
      <c r="J47" s="158"/>
      <c r="K47" s="161"/>
      <c r="L47" s="164"/>
      <c r="M47" s="167"/>
      <c r="N47" s="170"/>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6"/>
      <c r="AO47" s="40"/>
      <c r="AP47" s="32"/>
      <c r="AQ47" s="28"/>
      <c r="AR47" s="33"/>
      <c r="AS47" s="138"/>
      <c r="AT47" s="3"/>
      <c r="AU47" s="3"/>
      <c r="AV47" s="3"/>
      <c r="AW47" s="3"/>
    </row>
    <row r="48" spans="1:49" ht="60" customHeight="1" thickBot="1">
      <c r="A48" s="99"/>
      <c r="B48" s="99"/>
      <c r="C48" s="99"/>
      <c r="D48" s="99"/>
      <c r="E48" s="99"/>
      <c r="F48" s="103"/>
      <c r="G48" s="103"/>
      <c r="H48" s="152"/>
      <c r="I48" s="155"/>
      <c r="J48" s="158"/>
      <c r="K48" s="161"/>
      <c r="L48" s="164"/>
      <c r="M48" s="167"/>
      <c r="N48" s="170"/>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6"/>
      <c r="AO48" s="34" t="s">
        <v>72</v>
      </c>
      <c r="AP48" s="35" t="s">
        <v>72</v>
      </c>
      <c r="AQ48" s="35" t="s">
        <v>72</v>
      </c>
      <c r="AR48" s="33"/>
      <c r="AS48" s="138"/>
      <c r="AT48" s="3"/>
      <c r="AU48" s="3"/>
      <c r="AV48" s="3"/>
      <c r="AW48" s="3"/>
    </row>
    <row r="49" spans="1:49" ht="60" customHeight="1" thickBot="1">
      <c r="A49" s="99"/>
      <c r="B49" s="99"/>
      <c r="C49" s="99"/>
      <c r="D49" s="99"/>
      <c r="E49" s="99"/>
      <c r="F49" s="104"/>
      <c r="G49" s="104"/>
      <c r="H49" s="153"/>
      <c r="I49" s="156"/>
      <c r="J49" s="159"/>
      <c r="K49" s="162"/>
      <c r="L49" s="165"/>
      <c r="M49" s="168"/>
      <c r="N49" s="171"/>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7"/>
      <c r="AO49" s="36" t="s">
        <v>73</v>
      </c>
      <c r="AP49" s="37" t="s">
        <v>73</v>
      </c>
      <c r="AQ49" s="37" t="s">
        <v>73</v>
      </c>
      <c r="AR49" s="38"/>
      <c r="AS49" s="139"/>
      <c r="AT49" s="3"/>
      <c r="AU49" s="3"/>
      <c r="AV49" s="3"/>
      <c r="AW49" s="3"/>
    </row>
    <row r="50" spans="1:49" ht="216.6" customHeight="1" thickBot="1">
      <c r="A50" s="99"/>
      <c r="B50" s="99"/>
      <c r="C50" s="99"/>
      <c r="D50" s="99"/>
      <c r="E50" s="99"/>
      <c r="F50" s="102" t="s">
        <v>115</v>
      </c>
      <c r="G50" s="102" t="s">
        <v>116</v>
      </c>
      <c r="H50" s="102" t="s">
        <v>117</v>
      </c>
      <c r="I50" s="105" t="s">
        <v>118</v>
      </c>
      <c r="J50" s="157" t="s">
        <v>119</v>
      </c>
      <c r="K50" s="119">
        <v>44635</v>
      </c>
      <c r="L50" s="119">
        <v>44834</v>
      </c>
      <c r="M50" s="166" t="s">
        <v>69</v>
      </c>
      <c r="N50" s="140">
        <v>0.33</v>
      </c>
      <c r="O50" s="140">
        <f t="shared" ref="O50" si="2">N50*(P50+R50+T50+V50+X50+Z50+AB50+AD50+AF50+AH50+AJ50+AL50)</f>
        <v>0.33</v>
      </c>
      <c r="P50" s="140"/>
      <c r="Q50" s="140"/>
      <c r="R50" s="140"/>
      <c r="S50" s="140"/>
      <c r="T50" s="140"/>
      <c r="U50" s="140">
        <v>0.05</v>
      </c>
      <c r="V50" s="140"/>
      <c r="W50" s="140"/>
      <c r="X50" s="140"/>
      <c r="Y50" s="140"/>
      <c r="Z50" s="140">
        <v>0.5</v>
      </c>
      <c r="AA50" s="140"/>
      <c r="AB50" s="140"/>
      <c r="AC50" s="140"/>
      <c r="AD50" s="140"/>
      <c r="AE50" s="140"/>
      <c r="AF50" s="140"/>
      <c r="AG50" s="140"/>
      <c r="AH50" s="140"/>
      <c r="AI50" s="140"/>
      <c r="AJ50" s="140">
        <v>0.5</v>
      </c>
      <c r="AK50" s="140"/>
      <c r="AL50" s="140"/>
      <c r="AM50" s="140"/>
      <c r="AN50" s="145">
        <f>N50*(Q50+S50+U50+W50+Y50+AA50+AC50+AE50+AG50+AI50+AK50+AM50)</f>
        <v>1.6500000000000001E-2</v>
      </c>
      <c r="AO50" s="27" t="s">
        <v>120</v>
      </c>
      <c r="AP50" s="28" t="s">
        <v>121</v>
      </c>
      <c r="AQ50" s="29" t="s">
        <v>68</v>
      </c>
      <c r="AR50" s="30">
        <f>SUM(Q50+S50+U50)</f>
        <v>0.05</v>
      </c>
      <c r="AS50" s="137">
        <f>AR50+AR51+AR52+AR53</f>
        <v>0.05</v>
      </c>
      <c r="AT50" s="3"/>
      <c r="AU50" s="3"/>
      <c r="AV50" s="3"/>
      <c r="AW50" s="3"/>
    </row>
    <row r="51" spans="1:49" ht="40.9" customHeight="1" thickBot="1">
      <c r="A51" s="99"/>
      <c r="B51" s="99"/>
      <c r="C51" s="99"/>
      <c r="D51" s="99"/>
      <c r="E51" s="99"/>
      <c r="F51" s="103"/>
      <c r="G51" s="103"/>
      <c r="H51" s="103"/>
      <c r="I51" s="106"/>
      <c r="J51" s="158"/>
      <c r="K51" s="120"/>
      <c r="L51" s="120"/>
      <c r="M51" s="167"/>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46"/>
      <c r="AO51" s="40"/>
      <c r="AP51" s="32"/>
      <c r="AQ51" s="41"/>
      <c r="AR51" s="33"/>
      <c r="AS51" s="138"/>
      <c r="AT51" s="3"/>
      <c r="AU51" s="3"/>
      <c r="AV51" s="3"/>
      <c r="AW51" s="3"/>
    </row>
    <row r="52" spans="1:49" ht="45" customHeight="1" thickBot="1">
      <c r="A52" s="99"/>
      <c r="B52" s="99"/>
      <c r="C52" s="99"/>
      <c r="D52" s="99"/>
      <c r="E52" s="99"/>
      <c r="F52" s="103"/>
      <c r="G52" s="103"/>
      <c r="H52" s="103"/>
      <c r="I52" s="106"/>
      <c r="J52" s="158"/>
      <c r="K52" s="120"/>
      <c r="L52" s="120"/>
      <c r="M52" s="167"/>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41"/>
      <c r="AM52" s="141"/>
      <c r="AN52" s="146"/>
      <c r="AO52" s="34" t="s">
        <v>72</v>
      </c>
      <c r="AP52" s="35" t="s">
        <v>72</v>
      </c>
      <c r="AQ52" s="35" t="s">
        <v>72</v>
      </c>
      <c r="AR52" s="33"/>
      <c r="AS52" s="138"/>
      <c r="AT52" s="3"/>
      <c r="AU52" s="3"/>
      <c r="AV52" s="3"/>
      <c r="AW52" s="3"/>
    </row>
    <row r="53" spans="1:49" ht="45" customHeight="1" thickBot="1">
      <c r="A53" s="99"/>
      <c r="B53" s="99"/>
      <c r="C53" s="99"/>
      <c r="D53" s="99"/>
      <c r="E53" s="99"/>
      <c r="F53" s="104"/>
      <c r="G53" s="104"/>
      <c r="H53" s="104"/>
      <c r="I53" s="107"/>
      <c r="J53" s="159"/>
      <c r="K53" s="121"/>
      <c r="L53" s="121"/>
      <c r="M53" s="168"/>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7"/>
      <c r="AO53" s="36" t="s">
        <v>73</v>
      </c>
      <c r="AP53" s="37" t="s">
        <v>73</v>
      </c>
      <c r="AQ53" s="37" t="s">
        <v>73</v>
      </c>
      <c r="AR53" s="38"/>
      <c r="AS53" s="139"/>
      <c r="AT53" s="3"/>
      <c r="AU53" s="3"/>
      <c r="AV53" s="3"/>
      <c r="AW53" s="3"/>
    </row>
    <row r="54" spans="1:49" ht="108.6" customHeight="1" thickBot="1">
      <c r="A54" s="99" t="s">
        <v>122</v>
      </c>
      <c r="B54" s="99" t="s">
        <v>123</v>
      </c>
      <c r="C54" s="99" t="s">
        <v>124</v>
      </c>
      <c r="D54" s="99" t="s">
        <v>125</v>
      </c>
      <c r="E54" s="99" t="s">
        <v>126</v>
      </c>
      <c r="F54" s="102" t="s">
        <v>127</v>
      </c>
      <c r="G54" s="102" t="s">
        <v>128</v>
      </c>
      <c r="H54" s="105" t="s">
        <v>129</v>
      </c>
      <c r="I54" s="105" t="s">
        <v>130</v>
      </c>
      <c r="J54" s="157" t="s">
        <v>131</v>
      </c>
      <c r="K54" s="119">
        <v>44621</v>
      </c>
      <c r="L54" s="119">
        <v>44925</v>
      </c>
      <c r="M54" s="166" t="s">
        <v>69</v>
      </c>
      <c r="N54" s="140">
        <v>1</v>
      </c>
      <c r="O54" s="140">
        <f>N54*(P54+R54+T54+V54+X54+Z54+AB54+AD54+AF54+AH54+AJ54+AL54)</f>
        <v>1</v>
      </c>
      <c r="P54" s="140">
        <v>0.05</v>
      </c>
      <c r="Q54" s="140"/>
      <c r="R54" s="140">
        <v>0.05</v>
      </c>
      <c r="S54" s="140"/>
      <c r="T54" s="140">
        <v>0.1</v>
      </c>
      <c r="U54" s="140"/>
      <c r="V54" s="140">
        <v>0.1</v>
      </c>
      <c r="W54" s="140"/>
      <c r="X54" s="140">
        <v>0.1</v>
      </c>
      <c r="Y54" s="140"/>
      <c r="Z54" s="140">
        <v>0.1</v>
      </c>
      <c r="AA54" s="140"/>
      <c r="AB54" s="140">
        <v>0.1</v>
      </c>
      <c r="AC54" s="140"/>
      <c r="AD54" s="140">
        <v>0.1</v>
      </c>
      <c r="AE54" s="140"/>
      <c r="AF54" s="140">
        <v>0.1</v>
      </c>
      <c r="AG54" s="140"/>
      <c r="AH54" s="140">
        <v>0.1</v>
      </c>
      <c r="AI54" s="140"/>
      <c r="AJ54" s="140">
        <v>0.05</v>
      </c>
      <c r="AK54" s="140"/>
      <c r="AL54" s="140">
        <v>0.05</v>
      </c>
      <c r="AM54" s="140"/>
      <c r="AN54" s="145">
        <v>0.2</v>
      </c>
      <c r="AO54" s="27" t="s">
        <v>132</v>
      </c>
      <c r="AP54" s="28" t="s">
        <v>133</v>
      </c>
      <c r="AQ54" s="28" t="s">
        <v>134</v>
      </c>
      <c r="AR54" s="30">
        <f>SUM(Q54+S54+U54)</f>
        <v>0</v>
      </c>
      <c r="AS54" s="137">
        <f>AR54+AR55+AR56+AR57</f>
        <v>0</v>
      </c>
      <c r="AT54" s="3"/>
      <c r="AU54" s="3"/>
      <c r="AV54" s="3"/>
      <c r="AW54" s="3"/>
    </row>
    <row r="55" spans="1:49" ht="36" customHeight="1" thickBot="1">
      <c r="A55" s="99"/>
      <c r="B55" s="99"/>
      <c r="C55" s="99"/>
      <c r="D55" s="99"/>
      <c r="E55" s="99"/>
      <c r="F55" s="103"/>
      <c r="G55" s="103"/>
      <c r="H55" s="106"/>
      <c r="I55" s="106"/>
      <c r="J55" s="158"/>
      <c r="K55" s="120"/>
      <c r="L55" s="120"/>
      <c r="M55" s="167"/>
      <c r="N55" s="141"/>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c r="AL55" s="141"/>
      <c r="AM55" s="141"/>
      <c r="AN55" s="146"/>
      <c r="AO55" s="27"/>
      <c r="AP55" s="32"/>
      <c r="AQ55" s="35"/>
      <c r="AR55" s="33"/>
      <c r="AS55" s="138"/>
      <c r="AT55" s="3"/>
      <c r="AU55" s="3"/>
      <c r="AV55" s="3"/>
      <c r="AW55" s="3"/>
    </row>
    <row r="56" spans="1:49" ht="23.45" customHeight="1" thickBot="1">
      <c r="A56" s="99"/>
      <c r="B56" s="99"/>
      <c r="C56" s="99"/>
      <c r="D56" s="99"/>
      <c r="E56" s="99"/>
      <c r="F56" s="103"/>
      <c r="G56" s="103"/>
      <c r="H56" s="106"/>
      <c r="I56" s="106"/>
      <c r="J56" s="158"/>
      <c r="K56" s="120"/>
      <c r="L56" s="120"/>
      <c r="M56" s="167"/>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141"/>
      <c r="AN56" s="146"/>
      <c r="AO56" s="34" t="s">
        <v>72</v>
      </c>
      <c r="AP56" s="35" t="s">
        <v>72</v>
      </c>
      <c r="AQ56" s="35" t="s">
        <v>72</v>
      </c>
      <c r="AR56" s="33"/>
      <c r="AS56" s="138"/>
      <c r="AT56" s="3"/>
      <c r="AU56" s="3"/>
      <c r="AV56" s="3"/>
      <c r="AW56" s="3"/>
    </row>
    <row r="57" spans="1:49" ht="18" customHeight="1" thickBot="1">
      <c r="A57" s="99"/>
      <c r="B57" s="99"/>
      <c r="C57" s="99"/>
      <c r="D57" s="99"/>
      <c r="E57" s="99"/>
      <c r="F57" s="104"/>
      <c r="G57" s="104"/>
      <c r="H57" s="107"/>
      <c r="I57" s="107"/>
      <c r="J57" s="159"/>
      <c r="K57" s="121"/>
      <c r="L57" s="121"/>
      <c r="M57" s="168"/>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7"/>
      <c r="AO57" s="36" t="s">
        <v>73</v>
      </c>
      <c r="AP57" s="37" t="s">
        <v>73</v>
      </c>
      <c r="AQ57" s="37" t="s">
        <v>73</v>
      </c>
      <c r="AR57" s="38"/>
      <c r="AS57" s="139"/>
      <c r="AT57" s="3"/>
      <c r="AU57" s="3"/>
      <c r="AV57" s="3"/>
      <c r="AW57" s="3"/>
    </row>
    <row r="58" spans="1:49" ht="76.5" customHeight="1" thickBot="1">
      <c r="A58" s="172" t="s">
        <v>135</v>
      </c>
      <c r="B58" s="172" t="s">
        <v>136</v>
      </c>
      <c r="C58" s="172" t="s">
        <v>137</v>
      </c>
      <c r="D58" s="172" t="s">
        <v>138</v>
      </c>
      <c r="E58" s="175" t="s">
        <v>139</v>
      </c>
      <c r="F58" s="102" t="s">
        <v>140</v>
      </c>
      <c r="G58" s="151" t="s">
        <v>141</v>
      </c>
      <c r="H58" s="151" t="s">
        <v>142</v>
      </c>
      <c r="I58" s="151" t="s">
        <v>103</v>
      </c>
      <c r="J58" s="185" t="s">
        <v>68</v>
      </c>
      <c r="K58" s="178">
        <v>44682</v>
      </c>
      <c r="L58" s="178">
        <v>44926</v>
      </c>
      <c r="M58" s="166" t="s">
        <v>69</v>
      </c>
      <c r="N58" s="181">
        <v>1</v>
      </c>
      <c r="O58" s="140">
        <f>N58*(P58+R58+T58+V58+X58+Z58+AB58+AD58+AF58+AH58+AJ58+AL58)</f>
        <v>1</v>
      </c>
      <c r="P58" s="181"/>
      <c r="Q58" s="181"/>
      <c r="R58" s="181"/>
      <c r="S58" s="181">
        <v>0.33</v>
      </c>
      <c r="T58" s="181"/>
      <c r="U58" s="181"/>
      <c r="V58" s="181"/>
      <c r="W58" s="181"/>
      <c r="X58" s="188">
        <v>0.33</v>
      </c>
      <c r="Y58" s="181"/>
      <c r="Z58" s="181"/>
      <c r="AA58" s="181"/>
      <c r="AB58" s="181"/>
      <c r="AC58" s="181"/>
      <c r="AD58" s="188">
        <v>0.33</v>
      </c>
      <c r="AE58" s="181"/>
      <c r="AF58" s="181"/>
      <c r="AG58" s="181"/>
      <c r="AH58" s="181"/>
      <c r="AI58" s="181"/>
      <c r="AJ58" s="181"/>
      <c r="AK58" s="181"/>
      <c r="AL58" s="190">
        <v>0.34</v>
      </c>
      <c r="AM58" s="181"/>
      <c r="AN58" s="145">
        <v>0.33</v>
      </c>
      <c r="AO58" s="27" t="s">
        <v>143</v>
      </c>
      <c r="AP58" s="28" t="s">
        <v>144</v>
      </c>
      <c r="AQ58" s="29" t="s">
        <v>68</v>
      </c>
      <c r="AR58" s="30">
        <f>SUM(Q58+S58+U58)</f>
        <v>0.33</v>
      </c>
      <c r="AS58" s="137">
        <f>AR58+AR59+AR60+AR61</f>
        <v>0.33</v>
      </c>
      <c r="AT58" s="3"/>
      <c r="AU58" s="3"/>
      <c r="AV58" s="3"/>
      <c r="AW58" s="3"/>
    </row>
    <row r="59" spans="1:49" ht="26.45" customHeight="1">
      <c r="A59" s="173"/>
      <c r="B59" s="173"/>
      <c r="C59" s="173"/>
      <c r="D59" s="173"/>
      <c r="E59" s="176"/>
      <c r="F59" s="103"/>
      <c r="G59" s="152"/>
      <c r="H59" s="152"/>
      <c r="I59" s="152"/>
      <c r="J59" s="186"/>
      <c r="K59" s="179"/>
      <c r="L59" s="179"/>
      <c r="M59" s="167"/>
      <c r="N59" s="182"/>
      <c r="O59" s="141"/>
      <c r="P59" s="182"/>
      <c r="Q59" s="182"/>
      <c r="R59" s="182"/>
      <c r="S59" s="182"/>
      <c r="T59" s="182"/>
      <c r="U59" s="182"/>
      <c r="V59" s="182"/>
      <c r="W59" s="182"/>
      <c r="X59" s="189"/>
      <c r="Y59" s="182"/>
      <c r="Z59" s="182"/>
      <c r="AA59" s="182"/>
      <c r="AB59" s="182"/>
      <c r="AC59" s="182"/>
      <c r="AD59" s="189"/>
      <c r="AE59" s="182"/>
      <c r="AF59" s="182"/>
      <c r="AG59" s="182"/>
      <c r="AH59" s="182"/>
      <c r="AI59" s="182"/>
      <c r="AJ59" s="182"/>
      <c r="AK59" s="182"/>
      <c r="AL59" s="191"/>
      <c r="AM59" s="182"/>
      <c r="AN59" s="146"/>
      <c r="AO59" s="40"/>
      <c r="AP59" s="32"/>
      <c r="AQ59" s="29"/>
      <c r="AR59" s="33"/>
      <c r="AS59" s="138"/>
      <c r="AT59" s="3"/>
      <c r="AU59" s="3"/>
      <c r="AV59" s="3"/>
      <c r="AW59" s="3"/>
    </row>
    <row r="60" spans="1:49" ht="16.5" customHeight="1">
      <c r="A60" s="173"/>
      <c r="B60" s="173"/>
      <c r="C60" s="173"/>
      <c r="D60" s="173"/>
      <c r="E60" s="176"/>
      <c r="F60" s="103"/>
      <c r="G60" s="152"/>
      <c r="H60" s="152"/>
      <c r="I60" s="152"/>
      <c r="J60" s="186"/>
      <c r="K60" s="179"/>
      <c r="L60" s="179"/>
      <c r="M60" s="167"/>
      <c r="N60" s="182"/>
      <c r="O60" s="141"/>
      <c r="P60" s="182"/>
      <c r="Q60" s="182"/>
      <c r="R60" s="182"/>
      <c r="S60" s="182"/>
      <c r="T60" s="182"/>
      <c r="U60" s="182"/>
      <c r="V60" s="182"/>
      <c r="W60" s="182"/>
      <c r="X60" s="189"/>
      <c r="Y60" s="182"/>
      <c r="Z60" s="182"/>
      <c r="AA60" s="182"/>
      <c r="AB60" s="182"/>
      <c r="AC60" s="182"/>
      <c r="AD60" s="189"/>
      <c r="AE60" s="182"/>
      <c r="AF60" s="182"/>
      <c r="AG60" s="182"/>
      <c r="AH60" s="182"/>
      <c r="AI60" s="182"/>
      <c r="AJ60" s="182"/>
      <c r="AK60" s="182"/>
      <c r="AL60" s="191"/>
      <c r="AM60" s="182"/>
      <c r="AN60" s="146"/>
      <c r="AO60" s="34" t="s">
        <v>72</v>
      </c>
      <c r="AP60" s="35" t="s">
        <v>72</v>
      </c>
      <c r="AQ60" s="35" t="s">
        <v>72</v>
      </c>
      <c r="AR60" s="33"/>
      <c r="AS60" s="138"/>
      <c r="AT60" s="3"/>
      <c r="AU60" s="3"/>
      <c r="AV60" s="3"/>
      <c r="AW60" s="3"/>
    </row>
    <row r="61" spans="1:49" ht="16.5" customHeight="1" thickBot="1">
      <c r="A61" s="174"/>
      <c r="B61" s="174"/>
      <c r="C61" s="174"/>
      <c r="D61" s="174"/>
      <c r="E61" s="177"/>
      <c r="F61" s="104"/>
      <c r="G61" s="184"/>
      <c r="H61" s="184"/>
      <c r="I61" s="184"/>
      <c r="J61" s="187"/>
      <c r="K61" s="180"/>
      <c r="L61" s="180"/>
      <c r="M61" s="168"/>
      <c r="N61" s="183"/>
      <c r="O61" s="142"/>
      <c r="P61" s="183"/>
      <c r="Q61" s="183"/>
      <c r="R61" s="183"/>
      <c r="S61" s="183"/>
      <c r="T61" s="183"/>
      <c r="U61" s="183"/>
      <c r="V61" s="183"/>
      <c r="W61" s="183"/>
      <c r="X61" s="189"/>
      <c r="Y61" s="183"/>
      <c r="Z61" s="183"/>
      <c r="AA61" s="183"/>
      <c r="AB61" s="183"/>
      <c r="AC61" s="183"/>
      <c r="AD61" s="189"/>
      <c r="AE61" s="183"/>
      <c r="AF61" s="183"/>
      <c r="AG61" s="183"/>
      <c r="AH61" s="183"/>
      <c r="AI61" s="183"/>
      <c r="AJ61" s="183"/>
      <c r="AK61" s="183"/>
      <c r="AL61" s="191"/>
      <c r="AM61" s="183"/>
      <c r="AN61" s="147"/>
      <c r="AO61" s="42" t="s">
        <v>73</v>
      </c>
      <c r="AP61" s="37" t="s">
        <v>73</v>
      </c>
      <c r="AQ61" s="37" t="s">
        <v>73</v>
      </c>
      <c r="AR61" s="38"/>
      <c r="AS61" s="139"/>
      <c r="AT61" s="3"/>
      <c r="AU61" s="3"/>
      <c r="AV61" s="3"/>
      <c r="AW61" s="3"/>
    </row>
    <row r="62" spans="1:49" ht="15.75" customHeight="1" thickBo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192" t="s">
        <v>145</v>
      </c>
      <c r="AQ62" s="193"/>
      <c r="AR62" s="194"/>
      <c r="AS62" s="43">
        <f>AVERAGE(AS26:AS61)</f>
        <v>0.20111111111111113</v>
      </c>
      <c r="AT62" s="3"/>
      <c r="AU62" s="3"/>
      <c r="AV62" s="3"/>
      <c r="AW62" s="3"/>
    </row>
    <row r="63" spans="1:49">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row>
    <row r="64" spans="1:49">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row>
    <row r="65" spans="1:49" s="44" customFormat="1" ht="43.5" customHeight="1">
      <c r="A65" s="195" t="s">
        <v>146</v>
      </c>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5"/>
      <c r="AQ65" s="195"/>
      <c r="AR65" s="195"/>
      <c r="AS65" s="195"/>
      <c r="AT65" s="16"/>
      <c r="AU65" s="16"/>
      <c r="AV65" s="16"/>
      <c r="AW65" s="16"/>
    </row>
    <row r="66" spans="1:49">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row>
    <row r="67" spans="1:49">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row>
    <row r="68" spans="1:49" ht="15.75" thickBo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row>
    <row r="69" spans="1:49" ht="18.75" customHeight="1">
      <c r="A69" s="196" t="s">
        <v>147</v>
      </c>
      <c r="B69" s="196" t="s">
        <v>42</v>
      </c>
      <c r="C69" s="199" t="s">
        <v>148</v>
      </c>
      <c r="D69" s="200"/>
      <c r="E69" s="196" t="s">
        <v>44</v>
      </c>
      <c r="F69" s="196" t="s">
        <v>45</v>
      </c>
      <c r="G69" s="196" t="s">
        <v>47</v>
      </c>
      <c r="H69" s="196" t="s">
        <v>48</v>
      </c>
      <c r="I69" s="199" t="s">
        <v>49</v>
      </c>
      <c r="J69" s="205" t="s">
        <v>19</v>
      </c>
      <c r="K69" s="205"/>
      <c r="L69" s="205"/>
      <c r="M69" s="205"/>
      <c r="N69" s="205"/>
      <c r="O69" s="205"/>
      <c r="P69" s="205"/>
      <c r="Q69" s="205"/>
      <c r="R69" s="205"/>
      <c r="S69" s="205"/>
      <c r="T69" s="205"/>
      <c r="U69" s="205"/>
      <c r="V69" s="205"/>
      <c r="W69" s="205"/>
      <c r="X69" s="205"/>
      <c r="Y69" s="205"/>
      <c r="Z69" s="205"/>
      <c r="AA69" s="205"/>
      <c r="AB69" s="205"/>
      <c r="AC69" s="205"/>
      <c r="AD69" s="205"/>
      <c r="AE69" s="205"/>
      <c r="AF69" s="205"/>
      <c r="AG69" s="205"/>
      <c r="AH69" s="205"/>
      <c r="AI69" s="205"/>
      <c r="AJ69" s="205"/>
      <c r="AK69" s="206" t="s">
        <v>149</v>
      </c>
      <c r="AL69" s="207"/>
      <c r="AM69" s="207"/>
      <c r="AN69" s="207"/>
      <c r="AO69" s="207"/>
      <c r="AP69" s="207"/>
      <c r="AQ69" s="208"/>
      <c r="AT69" s="3"/>
      <c r="AU69" s="3"/>
      <c r="AV69" s="3"/>
      <c r="AW69" s="3"/>
    </row>
    <row r="70" spans="1:49" ht="48" customHeight="1" thickBot="1">
      <c r="A70" s="197"/>
      <c r="B70" s="197"/>
      <c r="C70" s="201"/>
      <c r="D70" s="202"/>
      <c r="E70" s="197"/>
      <c r="F70" s="197"/>
      <c r="G70" s="197"/>
      <c r="H70" s="197"/>
      <c r="I70" s="197"/>
      <c r="J70" s="201" t="s">
        <v>23</v>
      </c>
      <c r="K70" s="96"/>
      <c r="L70" s="110" t="s">
        <v>24</v>
      </c>
      <c r="M70" s="96"/>
      <c r="N70" s="110" t="s">
        <v>25</v>
      </c>
      <c r="O70" s="96"/>
      <c r="P70" s="110" t="s">
        <v>26</v>
      </c>
      <c r="Q70" s="96"/>
      <c r="R70" s="110" t="s">
        <v>27</v>
      </c>
      <c r="S70" s="96"/>
      <c r="T70" s="110" t="s">
        <v>28</v>
      </c>
      <c r="U70" s="96"/>
      <c r="V70" s="110" t="s">
        <v>29</v>
      </c>
      <c r="W70" s="96"/>
      <c r="X70" s="110" t="s">
        <v>30</v>
      </c>
      <c r="Y70" s="96"/>
      <c r="Z70" s="110" t="s">
        <v>31</v>
      </c>
      <c r="AA70" s="96"/>
      <c r="AB70" s="110" t="s">
        <v>32</v>
      </c>
      <c r="AC70" s="96"/>
      <c r="AD70" s="110" t="s">
        <v>33</v>
      </c>
      <c r="AE70" s="96"/>
      <c r="AF70" s="110" t="s">
        <v>34</v>
      </c>
      <c r="AG70" s="96"/>
      <c r="AH70" s="110" t="s">
        <v>35</v>
      </c>
      <c r="AI70" s="96"/>
      <c r="AJ70" s="217" t="s">
        <v>36</v>
      </c>
      <c r="AK70" s="209"/>
      <c r="AL70" s="210"/>
      <c r="AM70" s="210"/>
      <c r="AN70" s="210"/>
      <c r="AO70" s="210"/>
      <c r="AP70" s="210"/>
      <c r="AQ70" s="211"/>
      <c r="AT70" s="3"/>
      <c r="AU70" s="3"/>
      <c r="AV70" s="3"/>
      <c r="AW70" s="3"/>
    </row>
    <row r="71" spans="1:49" ht="55.9" customHeight="1" thickBot="1">
      <c r="A71" s="197"/>
      <c r="B71" s="197"/>
      <c r="C71" s="201"/>
      <c r="D71" s="202"/>
      <c r="E71" s="197"/>
      <c r="F71" s="197"/>
      <c r="G71" s="197"/>
      <c r="H71" s="197"/>
      <c r="I71" s="197"/>
      <c r="J71" s="212"/>
      <c r="K71" s="98"/>
      <c r="L71" s="97"/>
      <c r="M71" s="98"/>
      <c r="N71" s="97"/>
      <c r="O71" s="98"/>
      <c r="P71" s="97"/>
      <c r="Q71" s="98"/>
      <c r="R71" s="97"/>
      <c r="S71" s="98"/>
      <c r="T71" s="97"/>
      <c r="U71" s="98"/>
      <c r="V71" s="97"/>
      <c r="W71" s="98"/>
      <c r="X71" s="97"/>
      <c r="Y71" s="98"/>
      <c r="Z71" s="97"/>
      <c r="AA71" s="98"/>
      <c r="AB71" s="97"/>
      <c r="AC71" s="98"/>
      <c r="AD71" s="97"/>
      <c r="AE71" s="98"/>
      <c r="AF71" s="97"/>
      <c r="AG71" s="98"/>
      <c r="AH71" s="97"/>
      <c r="AI71" s="98"/>
      <c r="AJ71" s="218"/>
      <c r="AK71" s="227" t="s">
        <v>50</v>
      </c>
      <c r="AL71" s="228"/>
      <c r="AM71" s="229"/>
      <c r="AN71" s="215" t="s">
        <v>150</v>
      </c>
      <c r="AO71" s="125" t="s">
        <v>52</v>
      </c>
      <c r="AP71" s="213" t="s">
        <v>53</v>
      </c>
      <c r="AQ71" s="215" t="s">
        <v>54</v>
      </c>
      <c r="AT71" s="3"/>
      <c r="AU71" s="3"/>
      <c r="AV71" s="3"/>
      <c r="AW71" s="3"/>
    </row>
    <row r="72" spans="1:49" ht="124.9" customHeight="1" thickBot="1">
      <c r="A72" s="198"/>
      <c r="B72" s="198"/>
      <c r="C72" s="203"/>
      <c r="D72" s="204"/>
      <c r="E72" s="198"/>
      <c r="F72" s="198"/>
      <c r="G72" s="198"/>
      <c r="H72" s="198"/>
      <c r="I72" s="198"/>
      <c r="J72" s="45" t="s">
        <v>55</v>
      </c>
      <c r="K72" s="26" t="s">
        <v>56</v>
      </c>
      <c r="L72" s="26" t="s">
        <v>57</v>
      </c>
      <c r="M72" s="26" t="s">
        <v>58</v>
      </c>
      <c r="N72" s="26" t="s">
        <v>57</v>
      </c>
      <c r="O72" s="26" t="s">
        <v>58</v>
      </c>
      <c r="P72" s="26" t="s">
        <v>57</v>
      </c>
      <c r="Q72" s="26" t="s">
        <v>58</v>
      </c>
      <c r="R72" s="26" t="s">
        <v>57</v>
      </c>
      <c r="S72" s="26" t="s">
        <v>58</v>
      </c>
      <c r="T72" s="26" t="s">
        <v>57</v>
      </c>
      <c r="U72" s="26" t="s">
        <v>58</v>
      </c>
      <c r="V72" s="26" t="s">
        <v>57</v>
      </c>
      <c r="W72" s="26" t="s">
        <v>58</v>
      </c>
      <c r="X72" s="26" t="s">
        <v>57</v>
      </c>
      <c r="Y72" s="26" t="s">
        <v>58</v>
      </c>
      <c r="Z72" s="26" t="s">
        <v>57</v>
      </c>
      <c r="AA72" s="26" t="s">
        <v>58</v>
      </c>
      <c r="AB72" s="26" t="s">
        <v>57</v>
      </c>
      <c r="AC72" s="26" t="s">
        <v>58</v>
      </c>
      <c r="AD72" s="26" t="s">
        <v>57</v>
      </c>
      <c r="AE72" s="26" t="s">
        <v>58</v>
      </c>
      <c r="AF72" s="26" t="s">
        <v>57</v>
      </c>
      <c r="AG72" s="26" t="s">
        <v>58</v>
      </c>
      <c r="AH72" s="26" t="s">
        <v>57</v>
      </c>
      <c r="AI72" s="26" t="s">
        <v>58</v>
      </c>
      <c r="AJ72" s="219"/>
      <c r="AK72" s="230"/>
      <c r="AL72" s="231"/>
      <c r="AM72" s="232"/>
      <c r="AN72" s="216"/>
      <c r="AO72" s="233"/>
      <c r="AP72" s="214"/>
      <c r="AQ72" s="216"/>
      <c r="AT72" s="3"/>
      <c r="AU72" s="3"/>
      <c r="AV72" s="3"/>
      <c r="AW72" s="3"/>
    </row>
    <row r="73" spans="1:49" ht="163.15" customHeight="1" thickBot="1">
      <c r="A73" s="220" t="s">
        <v>151</v>
      </c>
      <c r="B73" s="105" t="s">
        <v>152</v>
      </c>
      <c r="C73" s="102" t="s">
        <v>153</v>
      </c>
      <c r="D73" s="223"/>
      <c r="E73" s="105" t="s">
        <v>154</v>
      </c>
      <c r="F73" s="105" t="s">
        <v>155</v>
      </c>
      <c r="G73" s="226">
        <v>44594</v>
      </c>
      <c r="H73" s="226">
        <v>44895</v>
      </c>
      <c r="I73" s="166" t="s">
        <v>69</v>
      </c>
      <c r="J73" s="140">
        <v>0.5</v>
      </c>
      <c r="K73" s="140">
        <v>0.5</v>
      </c>
      <c r="L73" s="140"/>
      <c r="M73" s="140"/>
      <c r="N73" s="140"/>
      <c r="O73" s="140"/>
      <c r="P73" s="140">
        <v>0.25</v>
      </c>
      <c r="Q73" s="140"/>
      <c r="R73" s="140"/>
      <c r="S73" s="140"/>
      <c r="T73" s="140"/>
      <c r="U73" s="140"/>
      <c r="V73" s="140">
        <v>0.25</v>
      </c>
      <c r="W73" s="140"/>
      <c r="X73" s="140"/>
      <c r="Y73" s="140"/>
      <c r="Z73" s="140"/>
      <c r="AA73" s="140"/>
      <c r="AB73" s="140">
        <v>0.25</v>
      </c>
      <c r="AC73" s="140"/>
      <c r="AD73" s="140"/>
      <c r="AE73" s="140"/>
      <c r="AF73" s="140"/>
      <c r="AG73" s="140"/>
      <c r="AH73" s="140">
        <v>0.25</v>
      </c>
      <c r="AI73" s="140"/>
      <c r="AJ73" s="242">
        <f>J73*(M73+O73+Q73+S73+U73+W73+Y73+AA73+AC73+AE73+AG73+AI73)</f>
        <v>0</v>
      </c>
      <c r="AK73" s="234" t="s">
        <v>156</v>
      </c>
      <c r="AL73" s="235"/>
      <c r="AM73" s="235"/>
      <c r="AN73" s="27" t="s">
        <v>157</v>
      </c>
      <c r="AO73" s="46" t="s">
        <v>134</v>
      </c>
      <c r="AP73" s="47">
        <f>M73+O73+Q73</f>
        <v>0</v>
      </c>
      <c r="AQ73" s="137">
        <f>SUM(AP73:AP76)</f>
        <v>0</v>
      </c>
      <c r="AT73" s="3"/>
      <c r="AU73" s="3"/>
      <c r="AV73" s="3"/>
      <c r="AW73" s="3"/>
    </row>
    <row r="74" spans="1:49" ht="28.15" customHeight="1">
      <c r="A74" s="221"/>
      <c r="B74" s="106"/>
      <c r="C74" s="103"/>
      <c r="D74" s="224"/>
      <c r="E74" s="106"/>
      <c r="F74" s="106"/>
      <c r="G74" s="106"/>
      <c r="H74" s="106"/>
      <c r="I74" s="167"/>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243"/>
      <c r="AK74" s="236"/>
      <c r="AL74" s="237"/>
      <c r="AM74" s="237"/>
      <c r="AN74" s="27"/>
      <c r="AO74" s="46"/>
      <c r="AP74" s="48"/>
      <c r="AQ74" s="138"/>
      <c r="AT74" s="3"/>
      <c r="AU74" s="3"/>
      <c r="AV74" s="3"/>
      <c r="AW74" s="3"/>
    </row>
    <row r="75" spans="1:49" ht="15.75" customHeight="1">
      <c r="A75" s="221"/>
      <c r="B75" s="106"/>
      <c r="C75" s="103"/>
      <c r="D75" s="224"/>
      <c r="E75" s="106"/>
      <c r="F75" s="106"/>
      <c r="G75" s="106"/>
      <c r="H75" s="106"/>
      <c r="I75" s="167"/>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243"/>
      <c r="AK75" s="238" t="s">
        <v>72</v>
      </c>
      <c r="AL75" s="239"/>
      <c r="AM75" s="239"/>
      <c r="AN75" s="42" t="s">
        <v>72</v>
      </c>
      <c r="AO75" s="42" t="s">
        <v>72</v>
      </c>
      <c r="AP75" s="48">
        <f>Y73+AA73+AC73</f>
        <v>0</v>
      </c>
      <c r="AQ75" s="138"/>
      <c r="AT75" s="3"/>
      <c r="AU75" s="3"/>
      <c r="AV75" s="3"/>
      <c r="AW75" s="3"/>
    </row>
    <row r="76" spans="1:49" ht="15.75" customHeight="1" thickBot="1">
      <c r="A76" s="221"/>
      <c r="B76" s="107"/>
      <c r="C76" s="104"/>
      <c r="D76" s="225"/>
      <c r="E76" s="107"/>
      <c r="F76" s="107"/>
      <c r="G76" s="107"/>
      <c r="H76" s="107"/>
      <c r="I76" s="168"/>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c r="AG76" s="142"/>
      <c r="AH76" s="142"/>
      <c r="AI76" s="142"/>
      <c r="AJ76" s="244"/>
      <c r="AK76" s="240" t="s">
        <v>73</v>
      </c>
      <c r="AL76" s="241"/>
      <c r="AM76" s="241"/>
      <c r="AN76" s="49" t="s">
        <v>73</v>
      </c>
      <c r="AO76" s="49" t="s">
        <v>73</v>
      </c>
      <c r="AP76" s="50">
        <f>AE73+AG73+AI73</f>
        <v>0</v>
      </c>
      <c r="AQ76" s="139"/>
      <c r="AT76" s="3"/>
      <c r="AU76" s="3"/>
      <c r="AV76" s="3"/>
      <c r="AW76" s="3"/>
    </row>
    <row r="77" spans="1:49" ht="114" customHeight="1" thickBot="1">
      <c r="A77" s="221"/>
      <c r="B77" s="105" t="s">
        <v>158</v>
      </c>
      <c r="C77" s="102" t="s">
        <v>159</v>
      </c>
      <c r="D77" s="223"/>
      <c r="E77" s="105" t="s">
        <v>160</v>
      </c>
      <c r="F77" s="105" t="s">
        <v>161</v>
      </c>
      <c r="G77" s="226">
        <v>44563</v>
      </c>
      <c r="H77" s="226">
        <v>44910</v>
      </c>
      <c r="I77" s="166" t="s">
        <v>69</v>
      </c>
      <c r="J77" s="140">
        <v>0.5</v>
      </c>
      <c r="K77" s="140">
        <v>0.5</v>
      </c>
      <c r="L77" s="140"/>
      <c r="M77" s="140"/>
      <c r="N77" s="140"/>
      <c r="O77" s="140"/>
      <c r="P77" s="140"/>
      <c r="Q77" s="140"/>
      <c r="R77" s="140"/>
      <c r="S77" s="140"/>
      <c r="T77" s="140"/>
      <c r="U77" s="140"/>
      <c r="V77" s="140"/>
      <c r="W77" s="140"/>
      <c r="X77" s="140">
        <v>0.5</v>
      </c>
      <c r="Y77" s="140"/>
      <c r="Z77" s="140"/>
      <c r="AA77" s="140"/>
      <c r="AB77" s="140"/>
      <c r="AC77" s="140"/>
      <c r="AD77" s="140"/>
      <c r="AE77" s="140"/>
      <c r="AF77" s="140"/>
      <c r="AG77" s="140"/>
      <c r="AH77" s="140">
        <v>0.5</v>
      </c>
      <c r="AI77" s="140"/>
      <c r="AJ77" s="242">
        <f>J77*(M77+O77+Q77+S77+U77+W77+Y77+AA77+AC77+AE77+AG77+AI77)</f>
        <v>0</v>
      </c>
      <c r="AK77" s="234" t="s">
        <v>162</v>
      </c>
      <c r="AL77" s="235"/>
      <c r="AM77" s="235"/>
      <c r="AN77" s="27" t="s">
        <v>163</v>
      </c>
      <c r="AO77" s="46" t="s">
        <v>134</v>
      </c>
      <c r="AP77" s="47">
        <f>M77+O77+Q77</f>
        <v>0</v>
      </c>
      <c r="AQ77" s="137">
        <f t="shared" ref="AQ77" si="3">SUM(AP77:AP80)</f>
        <v>0</v>
      </c>
      <c r="AT77" s="3"/>
      <c r="AU77" s="3"/>
      <c r="AV77" s="3"/>
      <c r="AW77" s="3"/>
    </row>
    <row r="78" spans="1:49" ht="24" customHeight="1" thickBot="1">
      <c r="A78" s="221"/>
      <c r="B78" s="106"/>
      <c r="C78" s="103"/>
      <c r="D78" s="224"/>
      <c r="E78" s="106"/>
      <c r="F78" s="106"/>
      <c r="G78" s="106"/>
      <c r="H78" s="106"/>
      <c r="I78" s="167"/>
      <c r="J78" s="141"/>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243"/>
      <c r="AK78" s="236"/>
      <c r="AL78" s="237"/>
      <c r="AM78" s="237"/>
      <c r="AN78" s="51"/>
      <c r="AO78" s="52"/>
      <c r="AP78" s="47">
        <f t="shared" ref="AP78:AP80" si="4">M78+O78+Q78</f>
        <v>0</v>
      </c>
      <c r="AQ78" s="138"/>
      <c r="AT78" s="3"/>
      <c r="AU78" s="3"/>
      <c r="AV78" s="3"/>
      <c r="AW78" s="3"/>
    </row>
    <row r="79" spans="1:49" ht="15.75" customHeight="1" thickBot="1">
      <c r="A79" s="221"/>
      <c r="B79" s="106"/>
      <c r="C79" s="103"/>
      <c r="D79" s="224"/>
      <c r="E79" s="106"/>
      <c r="F79" s="106"/>
      <c r="G79" s="106"/>
      <c r="H79" s="106"/>
      <c r="I79" s="167"/>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141"/>
      <c r="AI79" s="141"/>
      <c r="AJ79" s="243"/>
      <c r="AK79" s="238" t="s">
        <v>72</v>
      </c>
      <c r="AL79" s="239"/>
      <c r="AM79" s="239"/>
      <c r="AN79" s="42" t="s">
        <v>72</v>
      </c>
      <c r="AO79" s="42" t="s">
        <v>72</v>
      </c>
      <c r="AP79" s="47">
        <f t="shared" si="4"/>
        <v>0</v>
      </c>
      <c r="AQ79" s="138"/>
      <c r="AT79" s="3"/>
      <c r="AU79" s="3"/>
      <c r="AV79" s="3"/>
      <c r="AW79" s="3"/>
    </row>
    <row r="80" spans="1:49" ht="15.75" customHeight="1" thickBot="1">
      <c r="A80" s="221"/>
      <c r="B80" s="107"/>
      <c r="C80" s="104"/>
      <c r="D80" s="225"/>
      <c r="E80" s="107"/>
      <c r="F80" s="107"/>
      <c r="G80" s="107"/>
      <c r="H80" s="107"/>
      <c r="I80" s="168"/>
      <c r="J80" s="142"/>
      <c r="K80" s="142"/>
      <c r="L80" s="142"/>
      <c r="M80" s="142"/>
      <c r="N80" s="142"/>
      <c r="O80" s="142"/>
      <c r="P80" s="142"/>
      <c r="Q80" s="142"/>
      <c r="R80" s="142"/>
      <c r="S80" s="142"/>
      <c r="T80" s="142"/>
      <c r="U80" s="142"/>
      <c r="V80" s="142"/>
      <c r="W80" s="142"/>
      <c r="X80" s="142"/>
      <c r="Y80" s="142"/>
      <c r="Z80" s="142"/>
      <c r="AA80" s="142"/>
      <c r="AB80" s="142"/>
      <c r="AC80" s="142"/>
      <c r="AD80" s="142"/>
      <c r="AE80" s="142"/>
      <c r="AF80" s="142"/>
      <c r="AG80" s="142"/>
      <c r="AH80" s="142"/>
      <c r="AI80" s="142"/>
      <c r="AJ80" s="244"/>
      <c r="AK80" s="240" t="s">
        <v>73</v>
      </c>
      <c r="AL80" s="241"/>
      <c r="AM80" s="241"/>
      <c r="AN80" s="49" t="s">
        <v>73</v>
      </c>
      <c r="AO80" s="49" t="s">
        <v>73</v>
      </c>
      <c r="AP80" s="47">
        <f t="shared" si="4"/>
        <v>0</v>
      </c>
      <c r="AQ80" s="139"/>
      <c r="AT80" s="3"/>
      <c r="AU80" s="3"/>
      <c r="AV80" s="3"/>
      <c r="AW80" s="3"/>
    </row>
    <row r="81" spans="1:49" ht="162" customHeight="1">
      <c r="A81" s="221"/>
      <c r="B81" s="105" t="s">
        <v>164</v>
      </c>
      <c r="C81" s="102" t="s">
        <v>165</v>
      </c>
      <c r="D81" s="223"/>
      <c r="E81" s="105" t="s">
        <v>166</v>
      </c>
      <c r="F81" s="105" t="s">
        <v>167</v>
      </c>
      <c r="G81" s="226">
        <v>44594</v>
      </c>
      <c r="H81" s="226">
        <v>44772</v>
      </c>
      <c r="I81" s="166" t="s">
        <v>69</v>
      </c>
      <c r="J81" s="140">
        <v>0.5</v>
      </c>
      <c r="K81" s="140">
        <v>0.5</v>
      </c>
      <c r="L81" s="140"/>
      <c r="M81" s="140"/>
      <c r="N81" s="140"/>
      <c r="O81" s="140"/>
      <c r="P81" s="140"/>
      <c r="Q81" s="140"/>
      <c r="R81" s="140"/>
      <c r="S81" s="140"/>
      <c r="T81" s="140"/>
      <c r="U81" s="140"/>
      <c r="V81" s="140"/>
      <c r="W81" s="140"/>
      <c r="X81" s="140">
        <v>0.5</v>
      </c>
      <c r="Y81" s="140"/>
      <c r="Z81" s="140"/>
      <c r="AA81" s="140"/>
      <c r="AB81" s="140"/>
      <c r="AC81" s="140"/>
      <c r="AD81" s="140"/>
      <c r="AE81" s="140"/>
      <c r="AF81" s="140"/>
      <c r="AG81" s="140"/>
      <c r="AH81" s="140">
        <v>0.5</v>
      </c>
      <c r="AI81" s="140"/>
      <c r="AJ81" s="242">
        <f>J81*(M81+O81+Q81+S81+U81+W81+Y81+AA81+AC81+AE81+AG81+AI81)</f>
        <v>0</v>
      </c>
      <c r="AK81" s="234" t="s">
        <v>168</v>
      </c>
      <c r="AL81" s="235"/>
      <c r="AM81" s="235"/>
      <c r="AN81" s="27" t="s">
        <v>169</v>
      </c>
      <c r="AO81" s="46" t="s">
        <v>134</v>
      </c>
      <c r="AP81" s="47">
        <f>M81+O81+Q81</f>
        <v>0</v>
      </c>
      <c r="AQ81" s="137">
        <f>AP81+AP83+AP84</f>
        <v>0</v>
      </c>
      <c r="AT81" s="3"/>
      <c r="AU81" s="3"/>
      <c r="AV81" s="3"/>
      <c r="AW81" s="3"/>
    </row>
    <row r="82" spans="1:49" ht="21" customHeight="1">
      <c r="A82" s="221"/>
      <c r="B82" s="106"/>
      <c r="C82" s="103"/>
      <c r="D82" s="224"/>
      <c r="E82" s="106"/>
      <c r="F82" s="106"/>
      <c r="G82" s="106"/>
      <c r="H82" s="106"/>
      <c r="I82" s="167"/>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243"/>
      <c r="AK82" s="236"/>
      <c r="AL82" s="237"/>
      <c r="AM82" s="237"/>
      <c r="AN82" s="51"/>
      <c r="AO82" s="51"/>
      <c r="AP82" s="48"/>
      <c r="AQ82" s="138"/>
      <c r="AT82" s="3"/>
      <c r="AU82" s="3"/>
      <c r="AV82" s="3"/>
      <c r="AW82" s="3"/>
    </row>
    <row r="83" spans="1:49" ht="15" customHeight="1">
      <c r="A83" s="221"/>
      <c r="B83" s="106"/>
      <c r="C83" s="103"/>
      <c r="D83" s="224"/>
      <c r="E83" s="106"/>
      <c r="F83" s="106"/>
      <c r="G83" s="106"/>
      <c r="H83" s="106"/>
      <c r="I83" s="167"/>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243"/>
      <c r="AK83" s="238" t="s">
        <v>72</v>
      </c>
      <c r="AL83" s="239"/>
      <c r="AM83" s="239"/>
      <c r="AN83" s="42" t="s">
        <v>72</v>
      </c>
      <c r="AO83" s="42" t="s">
        <v>72</v>
      </c>
      <c r="AP83" s="48"/>
      <c r="AQ83" s="138"/>
      <c r="AT83" s="3"/>
      <c r="AU83" s="3"/>
      <c r="AV83" s="3"/>
      <c r="AW83" s="3"/>
    </row>
    <row r="84" spans="1:49" ht="15.75" customHeight="1" thickBot="1">
      <c r="A84" s="221"/>
      <c r="B84" s="107"/>
      <c r="C84" s="104"/>
      <c r="D84" s="225"/>
      <c r="E84" s="107"/>
      <c r="F84" s="107"/>
      <c r="G84" s="107"/>
      <c r="H84" s="107"/>
      <c r="I84" s="168"/>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c r="AG84" s="142"/>
      <c r="AH84" s="142"/>
      <c r="AI84" s="142"/>
      <c r="AJ84" s="244"/>
      <c r="AK84" s="240" t="s">
        <v>73</v>
      </c>
      <c r="AL84" s="241"/>
      <c r="AM84" s="241"/>
      <c r="AN84" s="49" t="s">
        <v>73</v>
      </c>
      <c r="AO84" s="49" t="s">
        <v>73</v>
      </c>
      <c r="AP84" s="50">
        <f>AE81+AG81+AI81</f>
        <v>0</v>
      </c>
      <c r="AQ84" s="139"/>
      <c r="AT84" s="3"/>
      <c r="AU84" s="3"/>
      <c r="AV84" s="3"/>
      <c r="AW84" s="3"/>
    </row>
    <row r="85" spans="1:49" ht="174" customHeight="1">
      <c r="A85" s="221"/>
      <c r="B85" s="105" t="s">
        <v>170</v>
      </c>
      <c r="C85" s="102" t="s">
        <v>171</v>
      </c>
      <c r="D85" s="223"/>
      <c r="E85" s="105" t="s">
        <v>172</v>
      </c>
      <c r="F85" s="105" t="s">
        <v>173</v>
      </c>
      <c r="G85" s="226">
        <v>44563</v>
      </c>
      <c r="H85" s="226">
        <v>44910</v>
      </c>
      <c r="I85" s="166" t="s">
        <v>69</v>
      </c>
      <c r="J85" s="140">
        <v>0.5</v>
      </c>
      <c r="K85" s="140">
        <v>0.5</v>
      </c>
      <c r="L85" s="140"/>
      <c r="M85" s="140"/>
      <c r="N85" s="140"/>
      <c r="O85" s="140"/>
      <c r="P85" s="140"/>
      <c r="Q85" s="140"/>
      <c r="R85" s="140"/>
      <c r="S85" s="140"/>
      <c r="T85" s="140"/>
      <c r="U85" s="140"/>
      <c r="V85" s="140">
        <v>0.33</v>
      </c>
      <c r="W85" s="140"/>
      <c r="X85" s="140"/>
      <c r="Y85" s="140"/>
      <c r="Z85" s="140"/>
      <c r="AA85" s="140"/>
      <c r="AB85" s="140">
        <v>0.33</v>
      </c>
      <c r="AC85" s="140"/>
      <c r="AD85" s="140"/>
      <c r="AE85" s="140"/>
      <c r="AF85" s="140"/>
      <c r="AG85" s="140"/>
      <c r="AH85" s="140">
        <v>0.34</v>
      </c>
      <c r="AI85" s="140"/>
      <c r="AJ85" s="242">
        <f>J85*(M85+O85+Q85+S85+U85+W85+Y85+AA85+AC85+AE85+AG85+AI85)</f>
        <v>0</v>
      </c>
      <c r="AK85" s="234" t="s">
        <v>174</v>
      </c>
      <c r="AL85" s="235"/>
      <c r="AM85" s="235"/>
      <c r="AN85" s="51" t="s">
        <v>175</v>
      </c>
      <c r="AO85" s="46" t="s">
        <v>134</v>
      </c>
      <c r="AP85" s="47">
        <f>M85+O85+Q85</f>
        <v>0</v>
      </c>
      <c r="AQ85" s="137">
        <f>SUM(AP85:AP88)</f>
        <v>0</v>
      </c>
      <c r="AT85" s="3"/>
      <c r="AU85" s="3"/>
      <c r="AV85" s="3"/>
      <c r="AW85" s="3"/>
    </row>
    <row r="86" spans="1:49" ht="24" customHeight="1">
      <c r="A86" s="221"/>
      <c r="B86" s="106"/>
      <c r="C86" s="103"/>
      <c r="D86" s="224"/>
      <c r="E86" s="106"/>
      <c r="F86" s="106"/>
      <c r="G86" s="106"/>
      <c r="H86" s="106"/>
      <c r="I86" s="167"/>
      <c r="J86" s="141"/>
      <c r="K86" s="141"/>
      <c r="L86" s="141"/>
      <c r="M86" s="141"/>
      <c r="N86" s="141"/>
      <c r="O86" s="141"/>
      <c r="P86" s="141"/>
      <c r="Q86" s="141"/>
      <c r="R86" s="141"/>
      <c r="S86" s="141"/>
      <c r="T86" s="141"/>
      <c r="U86" s="141"/>
      <c r="V86" s="141"/>
      <c r="W86" s="141"/>
      <c r="X86" s="141"/>
      <c r="Y86" s="141"/>
      <c r="Z86" s="141"/>
      <c r="AA86" s="141"/>
      <c r="AB86" s="141"/>
      <c r="AC86" s="141"/>
      <c r="AD86" s="141"/>
      <c r="AE86" s="141"/>
      <c r="AF86" s="141"/>
      <c r="AG86" s="141"/>
      <c r="AH86" s="141"/>
      <c r="AI86" s="141"/>
      <c r="AJ86" s="243"/>
      <c r="AK86" s="236"/>
      <c r="AL86" s="237"/>
      <c r="AM86" s="237"/>
      <c r="AN86" s="53"/>
      <c r="AO86" s="52"/>
      <c r="AP86" s="48"/>
      <c r="AQ86" s="138"/>
      <c r="AT86" s="3"/>
      <c r="AU86" s="3"/>
      <c r="AV86" s="3"/>
      <c r="AW86" s="3"/>
    </row>
    <row r="87" spans="1:49" ht="27.75" customHeight="1">
      <c r="A87" s="221"/>
      <c r="B87" s="106"/>
      <c r="C87" s="103"/>
      <c r="D87" s="224"/>
      <c r="E87" s="106"/>
      <c r="F87" s="106"/>
      <c r="G87" s="106"/>
      <c r="H87" s="106"/>
      <c r="I87" s="167"/>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c r="AI87" s="141"/>
      <c r="AJ87" s="243"/>
      <c r="AK87" s="238" t="s">
        <v>72</v>
      </c>
      <c r="AL87" s="239"/>
      <c r="AM87" s="239"/>
      <c r="AN87" s="42" t="s">
        <v>72</v>
      </c>
      <c r="AO87" s="42" t="s">
        <v>72</v>
      </c>
      <c r="AP87" s="48">
        <f>Y85+AA85+AC85</f>
        <v>0</v>
      </c>
      <c r="AQ87" s="138"/>
      <c r="AT87" s="3"/>
      <c r="AU87" s="3"/>
      <c r="AV87" s="3"/>
      <c r="AW87" s="3"/>
    </row>
    <row r="88" spans="1:49" ht="27.75" customHeight="1" thickBot="1">
      <c r="A88" s="221"/>
      <c r="B88" s="107"/>
      <c r="C88" s="104"/>
      <c r="D88" s="225"/>
      <c r="E88" s="107"/>
      <c r="F88" s="107"/>
      <c r="G88" s="107"/>
      <c r="H88" s="107"/>
      <c r="I88" s="168"/>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c r="AG88" s="142"/>
      <c r="AH88" s="142"/>
      <c r="AI88" s="142"/>
      <c r="AJ88" s="244"/>
      <c r="AK88" s="240" t="s">
        <v>73</v>
      </c>
      <c r="AL88" s="241"/>
      <c r="AM88" s="241"/>
      <c r="AN88" s="49" t="s">
        <v>73</v>
      </c>
      <c r="AO88" s="49" t="s">
        <v>73</v>
      </c>
      <c r="AP88" s="50">
        <f>AE85+AG85+AI85</f>
        <v>0</v>
      </c>
      <c r="AQ88" s="139"/>
      <c r="AT88" s="3"/>
      <c r="AU88" s="3"/>
      <c r="AV88" s="3"/>
      <c r="AW88" s="3"/>
    </row>
    <row r="89" spans="1:49" ht="109.9" customHeight="1">
      <c r="A89" s="221"/>
      <c r="B89" s="105" t="s">
        <v>176</v>
      </c>
      <c r="C89" s="102" t="s">
        <v>177</v>
      </c>
      <c r="D89" s="223"/>
      <c r="E89" s="105" t="s">
        <v>178</v>
      </c>
      <c r="F89" s="105" t="s">
        <v>179</v>
      </c>
      <c r="G89" s="226">
        <v>44593</v>
      </c>
      <c r="H89" s="226">
        <v>44903</v>
      </c>
      <c r="I89" s="166" t="s">
        <v>69</v>
      </c>
      <c r="J89" s="140">
        <v>0.5</v>
      </c>
      <c r="K89" s="140">
        <v>0.5</v>
      </c>
      <c r="L89" s="140"/>
      <c r="M89" s="140"/>
      <c r="N89" s="140"/>
      <c r="O89" s="140"/>
      <c r="P89" s="140">
        <v>0.25</v>
      </c>
      <c r="Q89" s="140"/>
      <c r="R89" s="140"/>
      <c r="S89" s="140"/>
      <c r="T89" s="140"/>
      <c r="U89" s="140"/>
      <c r="V89" s="140">
        <v>0.25</v>
      </c>
      <c r="W89" s="140"/>
      <c r="X89" s="140"/>
      <c r="Y89" s="140"/>
      <c r="Z89" s="140"/>
      <c r="AA89" s="140"/>
      <c r="AB89" s="140">
        <v>0.25</v>
      </c>
      <c r="AC89" s="140"/>
      <c r="AD89" s="140"/>
      <c r="AE89" s="140"/>
      <c r="AF89" s="140"/>
      <c r="AG89" s="140"/>
      <c r="AH89" s="140">
        <v>0.25</v>
      </c>
      <c r="AI89" s="140"/>
      <c r="AJ89" s="242">
        <f>J89*(M89+O89+Q89+S89+U89+W89+Y89+AA89+AC89+AE89+AG89+AI89)</f>
        <v>0</v>
      </c>
      <c r="AK89" s="234" t="s">
        <v>180</v>
      </c>
      <c r="AL89" s="235"/>
      <c r="AM89" s="235"/>
      <c r="AN89" s="54" t="s">
        <v>181</v>
      </c>
      <c r="AO89" s="46" t="s">
        <v>134</v>
      </c>
      <c r="AP89" s="47">
        <f>M89+O89+Q89</f>
        <v>0</v>
      </c>
      <c r="AQ89" s="137">
        <f>SUM(AP89:AP92)</f>
        <v>0</v>
      </c>
      <c r="AT89" s="3"/>
      <c r="AU89" s="3"/>
      <c r="AV89" s="3"/>
      <c r="AW89" s="3"/>
    </row>
    <row r="90" spans="1:49" ht="25.9" customHeight="1">
      <c r="A90" s="221"/>
      <c r="B90" s="106"/>
      <c r="C90" s="103"/>
      <c r="D90" s="224"/>
      <c r="E90" s="106"/>
      <c r="F90" s="106"/>
      <c r="G90" s="106"/>
      <c r="H90" s="106"/>
      <c r="I90" s="167"/>
      <c r="J90" s="141"/>
      <c r="K90" s="141"/>
      <c r="L90" s="141"/>
      <c r="M90" s="141"/>
      <c r="N90" s="141"/>
      <c r="O90" s="141"/>
      <c r="P90" s="141"/>
      <c r="Q90" s="141"/>
      <c r="R90" s="141"/>
      <c r="S90" s="141"/>
      <c r="T90" s="141"/>
      <c r="U90" s="141"/>
      <c r="V90" s="141"/>
      <c r="W90" s="141"/>
      <c r="X90" s="141"/>
      <c r="Y90" s="141"/>
      <c r="Z90" s="141"/>
      <c r="AA90" s="141"/>
      <c r="AB90" s="141"/>
      <c r="AC90" s="141"/>
      <c r="AD90" s="141"/>
      <c r="AE90" s="141"/>
      <c r="AF90" s="141"/>
      <c r="AG90" s="141"/>
      <c r="AH90" s="141"/>
      <c r="AI90" s="141"/>
      <c r="AJ90" s="243"/>
      <c r="AK90" s="236"/>
      <c r="AL90" s="237"/>
      <c r="AM90" s="237"/>
      <c r="AN90" s="53"/>
      <c r="AO90" s="53"/>
      <c r="AP90" s="48"/>
      <c r="AQ90" s="138"/>
      <c r="AT90" s="3"/>
      <c r="AU90" s="3"/>
      <c r="AV90" s="3"/>
      <c r="AW90" s="3"/>
    </row>
    <row r="91" spans="1:49" ht="27.75" customHeight="1">
      <c r="A91" s="221"/>
      <c r="B91" s="106"/>
      <c r="C91" s="103"/>
      <c r="D91" s="224"/>
      <c r="E91" s="106"/>
      <c r="F91" s="106"/>
      <c r="G91" s="106"/>
      <c r="H91" s="106"/>
      <c r="I91" s="167"/>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41"/>
      <c r="AG91" s="141"/>
      <c r="AH91" s="141"/>
      <c r="AI91" s="141"/>
      <c r="AJ91" s="243"/>
      <c r="AK91" s="238" t="s">
        <v>72</v>
      </c>
      <c r="AL91" s="239"/>
      <c r="AM91" s="239"/>
      <c r="AN91" s="42" t="s">
        <v>72</v>
      </c>
      <c r="AO91" s="42" t="s">
        <v>72</v>
      </c>
      <c r="AP91" s="48">
        <f>Y89+AA89+AC89</f>
        <v>0</v>
      </c>
      <c r="AQ91" s="138"/>
      <c r="AT91" s="3"/>
      <c r="AU91" s="3"/>
      <c r="AV91" s="3"/>
      <c r="AW91" s="3"/>
    </row>
    <row r="92" spans="1:49" ht="27.75" customHeight="1" thickBot="1">
      <c r="A92" s="221"/>
      <c r="B92" s="107"/>
      <c r="C92" s="104"/>
      <c r="D92" s="225"/>
      <c r="E92" s="107"/>
      <c r="F92" s="107"/>
      <c r="G92" s="107"/>
      <c r="H92" s="107"/>
      <c r="I92" s="168"/>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c r="AH92" s="142"/>
      <c r="AI92" s="142"/>
      <c r="AJ92" s="244"/>
      <c r="AK92" s="240" t="s">
        <v>73</v>
      </c>
      <c r="AL92" s="241"/>
      <c r="AM92" s="241"/>
      <c r="AN92" s="49" t="s">
        <v>73</v>
      </c>
      <c r="AO92" s="49" t="s">
        <v>73</v>
      </c>
      <c r="AP92" s="50">
        <f>AE89+AG89+AI89</f>
        <v>0</v>
      </c>
      <c r="AQ92" s="139"/>
      <c r="AT92" s="3"/>
      <c r="AU92" s="3"/>
      <c r="AV92" s="3"/>
      <c r="AW92" s="3"/>
    </row>
    <row r="93" spans="1:49" ht="155.44999999999999" customHeight="1">
      <c r="A93" s="221"/>
      <c r="B93" s="105" t="s">
        <v>182</v>
      </c>
      <c r="C93" s="102" t="s">
        <v>183</v>
      </c>
      <c r="D93" s="223"/>
      <c r="E93" s="105" t="s">
        <v>184</v>
      </c>
      <c r="F93" s="105" t="s">
        <v>185</v>
      </c>
      <c r="G93" s="226">
        <v>44576</v>
      </c>
      <c r="H93" s="226">
        <v>44903</v>
      </c>
      <c r="I93" s="166" t="s">
        <v>69</v>
      </c>
      <c r="J93" s="140">
        <v>0.5</v>
      </c>
      <c r="K93" s="140">
        <v>0.5</v>
      </c>
      <c r="L93" s="140"/>
      <c r="M93" s="140"/>
      <c r="N93" s="140"/>
      <c r="O93" s="140"/>
      <c r="P93" s="140"/>
      <c r="Q93" s="140"/>
      <c r="R93" s="140"/>
      <c r="S93" s="140"/>
      <c r="T93" s="140"/>
      <c r="U93" s="140"/>
      <c r="V93" s="140">
        <v>0.25</v>
      </c>
      <c r="W93" s="140"/>
      <c r="X93" s="140"/>
      <c r="Y93" s="140"/>
      <c r="Z93" s="140"/>
      <c r="AA93" s="140"/>
      <c r="AB93" s="140">
        <v>0.25</v>
      </c>
      <c r="AC93" s="140"/>
      <c r="AD93" s="140"/>
      <c r="AE93" s="140"/>
      <c r="AF93" s="140"/>
      <c r="AG93" s="140"/>
      <c r="AH93" s="140">
        <v>0.5</v>
      </c>
      <c r="AI93" s="140"/>
      <c r="AJ93" s="242">
        <f>J93*(M93+O93+Q93+S93+U93+W93+Y93+AA93+AC93+AE93+AG93+AI93)</f>
        <v>0</v>
      </c>
      <c r="AK93" s="234" t="s">
        <v>186</v>
      </c>
      <c r="AL93" s="235"/>
      <c r="AM93" s="235"/>
      <c r="AN93" s="54" t="s">
        <v>187</v>
      </c>
      <c r="AO93" s="46" t="s">
        <v>134</v>
      </c>
      <c r="AP93" s="47">
        <f>M93+O93+Q93</f>
        <v>0</v>
      </c>
      <c r="AQ93" s="137">
        <f>SUM(AP93:AP96)</f>
        <v>0</v>
      </c>
      <c r="AT93" s="3"/>
      <c r="AU93" s="3"/>
      <c r="AV93" s="3"/>
      <c r="AW93" s="3"/>
    </row>
    <row r="94" spans="1:49" ht="28.9" customHeight="1">
      <c r="A94" s="221"/>
      <c r="B94" s="106"/>
      <c r="C94" s="103"/>
      <c r="D94" s="224"/>
      <c r="E94" s="106"/>
      <c r="F94" s="106"/>
      <c r="G94" s="106"/>
      <c r="H94" s="106"/>
      <c r="I94" s="167"/>
      <c r="J94" s="141"/>
      <c r="K94" s="141"/>
      <c r="L94" s="141"/>
      <c r="M94" s="141"/>
      <c r="N94" s="141"/>
      <c r="O94" s="141"/>
      <c r="P94" s="141"/>
      <c r="Q94" s="141"/>
      <c r="R94" s="141"/>
      <c r="S94" s="141"/>
      <c r="T94" s="141"/>
      <c r="U94" s="141"/>
      <c r="V94" s="141"/>
      <c r="W94" s="141"/>
      <c r="X94" s="141"/>
      <c r="Y94" s="141"/>
      <c r="Z94" s="141"/>
      <c r="AA94" s="141"/>
      <c r="AB94" s="141"/>
      <c r="AC94" s="141"/>
      <c r="AD94" s="141"/>
      <c r="AE94" s="141"/>
      <c r="AF94" s="141"/>
      <c r="AG94" s="141"/>
      <c r="AH94" s="141"/>
      <c r="AI94" s="141"/>
      <c r="AJ94" s="243"/>
      <c r="AK94" s="236"/>
      <c r="AL94" s="237"/>
      <c r="AM94" s="237"/>
      <c r="AN94" s="51"/>
      <c r="AO94" s="52"/>
      <c r="AP94" s="48"/>
      <c r="AQ94" s="138"/>
      <c r="AT94" s="3"/>
      <c r="AU94" s="3"/>
      <c r="AV94" s="3"/>
      <c r="AW94" s="3"/>
    </row>
    <row r="95" spans="1:49" ht="15.6" customHeight="1">
      <c r="A95" s="221"/>
      <c r="B95" s="106"/>
      <c r="C95" s="103"/>
      <c r="D95" s="224"/>
      <c r="E95" s="106"/>
      <c r="F95" s="106"/>
      <c r="G95" s="106"/>
      <c r="H95" s="106"/>
      <c r="I95" s="167"/>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141"/>
      <c r="AI95" s="141"/>
      <c r="AJ95" s="243"/>
      <c r="AK95" s="238" t="s">
        <v>72</v>
      </c>
      <c r="AL95" s="239"/>
      <c r="AM95" s="239"/>
      <c r="AN95" s="42" t="s">
        <v>72</v>
      </c>
      <c r="AO95" s="42" t="s">
        <v>72</v>
      </c>
      <c r="AP95" s="48">
        <f>Y93+AA93+AC93</f>
        <v>0</v>
      </c>
      <c r="AQ95" s="138"/>
      <c r="AT95" s="3"/>
      <c r="AU95" s="3"/>
      <c r="AV95" s="3"/>
      <c r="AW95" s="3"/>
    </row>
    <row r="96" spans="1:49" ht="16.149999999999999" customHeight="1" thickBot="1">
      <c r="A96" s="222"/>
      <c r="B96" s="107"/>
      <c r="C96" s="104"/>
      <c r="D96" s="225"/>
      <c r="E96" s="107"/>
      <c r="F96" s="107"/>
      <c r="G96" s="107"/>
      <c r="H96" s="107"/>
      <c r="I96" s="168"/>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142"/>
      <c r="AI96" s="142"/>
      <c r="AJ96" s="244"/>
      <c r="AK96" s="240" t="s">
        <v>73</v>
      </c>
      <c r="AL96" s="241"/>
      <c r="AM96" s="241"/>
      <c r="AN96" s="49" t="s">
        <v>73</v>
      </c>
      <c r="AO96" s="49" t="s">
        <v>73</v>
      </c>
      <c r="AP96" s="50">
        <f>AE93+AG93+AI93</f>
        <v>0</v>
      </c>
      <c r="AQ96" s="139"/>
      <c r="AT96" s="3"/>
      <c r="AU96" s="3"/>
      <c r="AV96" s="3"/>
      <c r="AW96" s="3"/>
    </row>
    <row r="97" spans="1:49" ht="135.6" customHeight="1" thickBot="1">
      <c r="A97" s="220" t="s">
        <v>188</v>
      </c>
      <c r="B97" s="105" t="s">
        <v>189</v>
      </c>
      <c r="C97" s="102" t="s">
        <v>190</v>
      </c>
      <c r="D97" s="223"/>
      <c r="E97" s="248" t="s">
        <v>191</v>
      </c>
      <c r="F97" s="105" t="s">
        <v>103</v>
      </c>
      <c r="G97" s="245">
        <v>44621</v>
      </c>
      <c r="H97" s="245">
        <v>44915</v>
      </c>
      <c r="I97" s="166" t="s">
        <v>69</v>
      </c>
      <c r="J97" s="247">
        <v>0.33</v>
      </c>
      <c r="K97" s="247">
        <f>J97*(L97+N97+P97+R97+T97+V97+X97+Z97+AB97+AD97+AF97+AH97)</f>
        <v>0.33</v>
      </c>
      <c r="L97" s="247"/>
      <c r="M97" s="247"/>
      <c r="N97" s="247"/>
      <c r="O97" s="247"/>
      <c r="P97" s="247">
        <v>0.25</v>
      </c>
      <c r="Q97" s="247"/>
      <c r="R97" s="247"/>
      <c r="S97" s="247"/>
      <c r="T97" s="247"/>
      <c r="U97" s="247"/>
      <c r="V97" s="247">
        <v>0.25</v>
      </c>
      <c r="W97" s="247"/>
      <c r="X97" s="247"/>
      <c r="Y97" s="247"/>
      <c r="Z97" s="247"/>
      <c r="AA97" s="247"/>
      <c r="AB97" s="247">
        <v>0.25</v>
      </c>
      <c r="AC97" s="247"/>
      <c r="AD97" s="247"/>
      <c r="AE97" s="247"/>
      <c r="AF97" s="247"/>
      <c r="AG97" s="247"/>
      <c r="AH97" s="247">
        <v>0.25</v>
      </c>
      <c r="AI97" s="247"/>
      <c r="AJ97" s="242">
        <f>J97*(M97+O97+Q97+S97+U97+W97+Y97+AA97+AC97+AE97+AG97+AI97)</f>
        <v>0</v>
      </c>
      <c r="AK97" s="234" t="s">
        <v>192</v>
      </c>
      <c r="AL97" s="235"/>
      <c r="AM97" s="235"/>
      <c r="AN97" s="27" t="s">
        <v>193</v>
      </c>
      <c r="AO97" s="27" t="s">
        <v>134</v>
      </c>
      <c r="AP97" s="47">
        <f>M97+O97+Q97</f>
        <v>0</v>
      </c>
      <c r="AQ97" s="137">
        <f>SUM(AP97:AP100)</f>
        <v>0</v>
      </c>
      <c r="AT97" s="3"/>
      <c r="AU97" s="3"/>
      <c r="AV97" s="3"/>
      <c r="AW97" s="3"/>
    </row>
    <row r="98" spans="1:49" ht="36" customHeight="1" thickBot="1">
      <c r="A98" s="221"/>
      <c r="B98" s="106"/>
      <c r="C98" s="103"/>
      <c r="D98" s="224"/>
      <c r="E98" s="106"/>
      <c r="F98" s="106"/>
      <c r="G98" s="246"/>
      <c r="H98" s="246"/>
      <c r="I98" s="167"/>
      <c r="J98" s="247"/>
      <c r="K98" s="247"/>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3"/>
      <c r="AK98" s="236"/>
      <c r="AL98" s="237"/>
      <c r="AM98" s="237"/>
      <c r="AN98" s="51"/>
      <c r="AO98" s="52"/>
      <c r="AP98" s="48"/>
      <c r="AQ98" s="138"/>
      <c r="AT98" s="3"/>
      <c r="AU98" s="3"/>
      <c r="AV98" s="3"/>
      <c r="AW98" s="3"/>
    </row>
    <row r="99" spans="1:49" ht="37.5" customHeight="1" thickBot="1">
      <c r="A99" s="221"/>
      <c r="B99" s="106"/>
      <c r="C99" s="103"/>
      <c r="D99" s="224"/>
      <c r="E99" s="106"/>
      <c r="F99" s="106"/>
      <c r="G99" s="246"/>
      <c r="H99" s="246"/>
      <c r="I99" s="167"/>
      <c r="J99" s="247"/>
      <c r="K99" s="247"/>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3"/>
      <c r="AK99" s="238" t="s">
        <v>72</v>
      </c>
      <c r="AL99" s="239"/>
      <c r="AM99" s="239"/>
      <c r="AN99" s="42"/>
      <c r="AO99" s="42" t="s">
        <v>72</v>
      </c>
      <c r="AP99" s="48">
        <f>Y97+AA97+AC97</f>
        <v>0</v>
      </c>
      <c r="AQ99" s="138"/>
      <c r="AT99" s="3"/>
      <c r="AU99" s="3"/>
      <c r="AV99" s="3"/>
      <c r="AW99" s="3"/>
    </row>
    <row r="100" spans="1:49" ht="37.5" customHeight="1" thickBot="1">
      <c r="A100" s="221"/>
      <c r="B100" s="107"/>
      <c r="C100" s="104"/>
      <c r="D100" s="225"/>
      <c r="E100" s="107"/>
      <c r="F100" s="107"/>
      <c r="G100" s="246"/>
      <c r="H100" s="246"/>
      <c r="I100" s="168"/>
      <c r="J100" s="247"/>
      <c r="K100" s="247"/>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4"/>
      <c r="AK100" s="240" t="s">
        <v>73</v>
      </c>
      <c r="AL100" s="241"/>
      <c r="AM100" s="241"/>
      <c r="AN100" s="49" t="s">
        <v>73</v>
      </c>
      <c r="AO100" s="49" t="s">
        <v>73</v>
      </c>
      <c r="AP100" s="50">
        <f>AE97+AG97+AI97</f>
        <v>0</v>
      </c>
      <c r="AQ100" s="139"/>
      <c r="AT100" s="3"/>
      <c r="AU100" s="3"/>
      <c r="AV100" s="3"/>
      <c r="AW100" s="3"/>
    </row>
    <row r="101" spans="1:49" ht="112.9" customHeight="1" thickBot="1">
      <c r="A101" s="221"/>
      <c r="B101" s="105" t="s">
        <v>194</v>
      </c>
      <c r="C101" s="102" t="s">
        <v>195</v>
      </c>
      <c r="D101" s="223"/>
      <c r="E101" s="105" t="s">
        <v>142</v>
      </c>
      <c r="F101" s="105" t="s">
        <v>103</v>
      </c>
      <c r="G101" s="226">
        <v>44713</v>
      </c>
      <c r="H101" s="245">
        <v>44915</v>
      </c>
      <c r="I101" s="166" t="s">
        <v>69</v>
      </c>
      <c r="J101" s="140">
        <v>0.33</v>
      </c>
      <c r="K101" s="140">
        <f t="shared" ref="K101" si="5">J101*(L101+N101+P101+R101+T101+V101+X101+Z101+AB101+AD101+AF101+AH101)</f>
        <v>0.32996700000000001</v>
      </c>
      <c r="L101" s="247"/>
      <c r="M101" s="247"/>
      <c r="N101" s="247"/>
      <c r="O101" s="247"/>
      <c r="P101" s="247"/>
      <c r="Q101" s="247"/>
      <c r="R101" s="247"/>
      <c r="S101" s="247"/>
      <c r="T101" s="247"/>
      <c r="U101" s="247"/>
      <c r="V101" s="247">
        <v>0.33329999999999999</v>
      </c>
      <c r="W101" s="247"/>
      <c r="X101" s="247"/>
      <c r="Y101" s="247"/>
      <c r="Z101" s="247"/>
      <c r="AA101" s="247"/>
      <c r="AB101" s="247">
        <v>0.33329999999999999</v>
      </c>
      <c r="AC101" s="247"/>
      <c r="AD101" s="247"/>
      <c r="AE101" s="247"/>
      <c r="AF101" s="247"/>
      <c r="AG101" s="247"/>
      <c r="AH101" s="247">
        <v>0.33329999999999999</v>
      </c>
      <c r="AI101" s="247"/>
      <c r="AJ101" s="242">
        <f>J101*(M101+O101+Q101+S101+U101+W101+Y101+AA101+AC101+AE101+AG101+AI101)</f>
        <v>0</v>
      </c>
      <c r="AK101" s="234" t="s">
        <v>196</v>
      </c>
      <c r="AL101" s="235"/>
      <c r="AM101" s="235"/>
      <c r="AN101" s="46" t="s">
        <v>68</v>
      </c>
      <c r="AO101" s="46" t="s">
        <v>197</v>
      </c>
      <c r="AP101" s="47">
        <f>M101+O101+Q101</f>
        <v>0</v>
      </c>
      <c r="AQ101" s="137">
        <f>SUM(AP101:AP104)</f>
        <v>0</v>
      </c>
      <c r="AT101" s="3"/>
      <c r="AU101" s="3"/>
      <c r="AV101" s="3"/>
      <c r="AW101" s="3"/>
    </row>
    <row r="102" spans="1:49" ht="34.15" customHeight="1" thickBot="1">
      <c r="A102" s="221"/>
      <c r="B102" s="106"/>
      <c r="C102" s="103"/>
      <c r="D102" s="224"/>
      <c r="E102" s="106"/>
      <c r="F102" s="106"/>
      <c r="G102" s="249"/>
      <c r="H102" s="246"/>
      <c r="I102" s="167"/>
      <c r="J102" s="141"/>
      <c r="K102" s="141"/>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3"/>
      <c r="AK102" s="236"/>
      <c r="AL102" s="237"/>
      <c r="AM102" s="237"/>
      <c r="AN102" s="51"/>
      <c r="AO102" s="52"/>
      <c r="AP102" s="48"/>
      <c r="AQ102" s="138"/>
      <c r="AT102" s="3"/>
      <c r="AU102" s="3"/>
      <c r="AV102" s="3"/>
      <c r="AW102" s="3"/>
    </row>
    <row r="103" spans="1:49" ht="37.5" customHeight="1" thickBot="1">
      <c r="A103" s="221"/>
      <c r="B103" s="106"/>
      <c r="C103" s="103"/>
      <c r="D103" s="224"/>
      <c r="E103" s="106"/>
      <c r="F103" s="106"/>
      <c r="G103" s="249"/>
      <c r="H103" s="246"/>
      <c r="I103" s="167"/>
      <c r="J103" s="141"/>
      <c r="K103" s="141"/>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3"/>
      <c r="AK103" s="238" t="s">
        <v>72</v>
      </c>
      <c r="AL103" s="239"/>
      <c r="AM103" s="239"/>
      <c r="AN103" s="42" t="s">
        <v>72</v>
      </c>
      <c r="AO103" s="42" t="s">
        <v>72</v>
      </c>
      <c r="AP103" s="48">
        <f>Y101+AA101+AC101</f>
        <v>0</v>
      </c>
      <c r="AQ103" s="138"/>
      <c r="AT103" s="3"/>
      <c r="AU103" s="3"/>
      <c r="AV103" s="3"/>
      <c r="AW103" s="3"/>
    </row>
    <row r="104" spans="1:49" ht="37.5" customHeight="1" thickBot="1">
      <c r="A104" s="221"/>
      <c r="B104" s="107"/>
      <c r="C104" s="104"/>
      <c r="D104" s="225"/>
      <c r="E104" s="107"/>
      <c r="F104" s="107"/>
      <c r="G104" s="250"/>
      <c r="H104" s="246"/>
      <c r="I104" s="168"/>
      <c r="J104" s="142"/>
      <c r="K104" s="142"/>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4"/>
      <c r="AK104" s="240" t="s">
        <v>73</v>
      </c>
      <c r="AL104" s="241"/>
      <c r="AM104" s="241"/>
      <c r="AN104" s="49" t="s">
        <v>73</v>
      </c>
      <c r="AO104" s="49" t="s">
        <v>73</v>
      </c>
      <c r="AP104" s="50">
        <f>AE101+AG101+AI101</f>
        <v>0</v>
      </c>
      <c r="AQ104" s="139"/>
      <c r="AT104" s="3"/>
      <c r="AU104" s="3"/>
      <c r="AV104" s="3"/>
      <c r="AW104" s="3"/>
    </row>
    <row r="105" spans="1:49" ht="118.9" customHeight="1" thickBot="1">
      <c r="A105" s="221"/>
      <c r="B105" s="105" t="s">
        <v>198</v>
      </c>
      <c r="C105" s="102" t="s">
        <v>199</v>
      </c>
      <c r="D105" s="223"/>
      <c r="E105" s="105" t="s">
        <v>142</v>
      </c>
      <c r="F105" s="105" t="s">
        <v>103</v>
      </c>
      <c r="G105" s="245">
        <v>44682</v>
      </c>
      <c r="H105" s="245">
        <v>44915</v>
      </c>
      <c r="I105" s="166" t="s">
        <v>69</v>
      </c>
      <c r="J105" s="140">
        <v>0.34</v>
      </c>
      <c r="K105" s="140">
        <f t="shared" ref="K105" si="6">J105*(L105+N105+P105+R105+T105+V105+X105+Z105+AB105+AD105+AF105+AH105)</f>
        <v>0.34</v>
      </c>
      <c r="L105" s="247"/>
      <c r="M105" s="247"/>
      <c r="N105" s="247"/>
      <c r="O105" s="247"/>
      <c r="P105" s="247"/>
      <c r="Q105" s="247"/>
      <c r="R105" s="247"/>
      <c r="S105" s="247"/>
      <c r="T105" s="247"/>
      <c r="U105" s="247"/>
      <c r="V105" s="247">
        <v>0.33</v>
      </c>
      <c r="W105" s="247"/>
      <c r="X105" s="247"/>
      <c r="Y105" s="247"/>
      <c r="Z105" s="247"/>
      <c r="AA105" s="247"/>
      <c r="AB105" s="247">
        <v>0.33</v>
      </c>
      <c r="AC105" s="247"/>
      <c r="AD105" s="247"/>
      <c r="AE105" s="247"/>
      <c r="AF105" s="247"/>
      <c r="AG105" s="247"/>
      <c r="AH105" s="247">
        <v>0.34</v>
      </c>
      <c r="AI105" s="247"/>
      <c r="AJ105" s="242">
        <f>J105*(M105+O105+Q105+S105+U105+W105+Y105+AA105+AC105+AE105+AG105+AI105)</f>
        <v>0</v>
      </c>
      <c r="AK105" s="234" t="s">
        <v>200</v>
      </c>
      <c r="AL105" s="235"/>
      <c r="AM105" s="235"/>
      <c r="AN105" s="27" t="s">
        <v>201</v>
      </c>
      <c r="AO105" s="46" t="s">
        <v>134</v>
      </c>
      <c r="AP105" s="47">
        <f>M105+O105+Q105</f>
        <v>0</v>
      </c>
      <c r="AQ105" s="137">
        <f>SUM(AP105:AP108)</f>
        <v>0</v>
      </c>
      <c r="AT105" s="3"/>
      <c r="AU105" s="3"/>
      <c r="AV105" s="3"/>
      <c r="AW105" s="3"/>
    </row>
    <row r="106" spans="1:49" ht="28.9" customHeight="1" thickBot="1">
      <c r="A106" s="221"/>
      <c r="B106" s="106"/>
      <c r="C106" s="103"/>
      <c r="D106" s="224"/>
      <c r="E106" s="106"/>
      <c r="F106" s="106"/>
      <c r="G106" s="246"/>
      <c r="H106" s="246"/>
      <c r="I106" s="167"/>
      <c r="J106" s="141"/>
      <c r="K106" s="141"/>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3"/>
      <c r="AK106" s="236"/>
      <c r="AL106" s="237"/>
      <c r="AM106" s="237"/>
      <c r="AN106" s="51"/>
      <c r="AO106" s="52"/>
      <c r="AP106" s="48"/>
      <c r="AQ106" s="138"/>
      <c r="AT106" s="3"/>
      <c r="AU106" s="3"/>
      <c r="AV106" s="3"/>
      <c r="AW106" s="3"/>
    </row>
    <row r="107" spans="1:49" ht="37.5" customHeight="1" thickBot="1">
      <c r="A107" s="221"/>
      <c r="B107" s="106"/>
      <c r="C107" s="103"/>
      <c r="D107" s="224"/>
      <c r="E107" s="106"/>
      <c r="F107" s="106"/>
      <c r="G107" s="246"/>
      <c r="H107" s="246"/>
      <c r="I107" s="167"/>
      <c r="J107" s="141"/>
      <c r="K107" s="141"/>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247"/>
      <c r="AJ107" s="243"/>
      <c r="AK107" s="238" t="s">
        <v>72</v>
      </c>
      <c r="AL107" s="239"/>
      <c r="AM107" s="239"/>
      <c r="AN107" s="42" t="s">
        <v>72</v>
      </c>
      <c r="AO107" s="42" t="s">
        <v>72</v>
      </c>
      <c r="AP107" s="48">
        <f>Y105+AA105+AC105</f>
        <v>0</v>
      </c>
      <c r="AQ107" s="138"/>
      <c r="AT107" s="3"/>
      <c r="AU107" s="3"/>
      <c r="AV107" s="3"/>
      <c r="AW107" s="3"/>
    </row>
    <row r="108" spans="1:49" ht="37.5" customHeight="1" thickBot="1">
      <c r="A108" s="222"/>
      <c r="B108" s="107"/>
      <c r="C108" s="104"/>
      <c r="D108" s="225"/>
      <c r="E108" s="107"/>
      <c r="F108" s="107"/>
      <c r="G108" s="246"/>
      <c r="H108" s="246"/>
      <c r="I108" s="168"/>
      <c r="J108" s="142"/>
      <c r="K108" s="142"/>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4"/>
      <c r="AK108" s="240" t="s">
        <v>73</v>
      </c>
      <c r="AL108" s="241"/>
      <c r="AM108" s="241"/>
      <c r="AN108" s="49" t="s">
        <v>73</v>
      </c>
      <c r="AO108" s="49" t="s">
        <v>73</v>
      </c>
      <c r="AP108" s="50">
        <f>AE105+AG105+AI105</f>
        <v>0</v>
      </c>
      <c r="AQ108" s="139"/>
      <c r="AT108" s="3"/>
      <c r="AU108" s="3"/>
      <c r="AV108" s="3"/>
      <c r="AW108" s="3"/>
    </row>
    <row r="109" spans="1:49" ht="1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55"/>
      <c r="AO109" s="55"/>
      <c r="AP109" s="55"/>
      <c r="AQ109" s="55"/>
      <c r="AT109" s="3"/>
      <c r="AU109" s="3"/>
      <c r="AV109" s="3"/>
      <c r="AW109" s="3"/>
    </row>
    <row r="110" spans="1:49" ht="1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55"/>
      <c r="AO110" s="55"/>
      <c r="AP110" s="55"/>
      <c r="AQ110" s="55"/>
      <c r="AT110" s="3"/>
      <c r="AU110" s="3"/>
      <c r="AV110" s="3"/>
      <c r="AW110" s="3"/>
    </row>
    <row r="111" spans="1:49">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1:49">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1:49" ht="15.75" thickBo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1:49" ht="18.75" thickBot="1">
      <c r="A114" s="254" t="s">
        <v>202</v>
      </c>
      <c r="B114" s="255"/>
      <c r="C114" s="255"/>
      <c r="D114" s="255"/>
      <c r="E114" s="255"/>
      <c r="F114" s="255"/>
      <c r="G114" s="255"/>
      <c r="H114" s="255"/>
      <c r="I114" s="255"/>
      <c r="J114" s="255"/>
      <c r="K114" s="255"/>
      <c r="L114" s="255"/>
      <c r="M114" s="255"/>
      <c r="N114" s="255"/>
      <c r="O114" s="255"/>
      <c r="P114" s="255"/>
      <c r="Q114" s="56"/>
      <c r="R114" s="256">
        <f>AVERAGE(AQ97+AS62)</f>
        <v>0.20111111111111113</v>
      </c>
      <c r="S114" s="256"/>
      <c r="T114" s="256"/>
      <c r="U114" s="256"/>
      <c r="V114" s="256"/>
      <c r="W114" s="256"/>
      <c r="X114" s="256"/>
      <c r="Y114" s="256"/>
      <c r="Z114" s="256"/>
      <c r="AA114" s="256"/>
      <c r="AB114" s="256"/>
      <c r="AC114" s="256"/>
      <c r="AD114" s="256"/>
      <c r="AE114" s="256"/>
      <c r="AF114" s="256"/>
      <c r="AG114" s="256"/>
      <c r="AH114" s="256"/>
      <c r="AI114" s="257"/>
      <c r="AJ114" s="13"/>
      <c r="AK114" s="10"/>
      <c r="AL114" s="11"/>
      <c r="AM114" s="11"/>
      <c r="AN114" s="11"/>
      <c r="AO114" s="11"/>
      <c r="AP114" s="11"/>
      <c r="AQ114" s="11"/>
      <c r="AR114" s="11"/>
      <c r="AS114" s="22"/>
      <c r="AT114" s="3"/>
      <c r="AU114" s="3"/>
      <c r="AV114" s="3"/>
      <c r="AW114" s="3"/>
    </row>
    <row r="115" spans="1:49">
      <c r="A115" s="10"/>
      <c r="B115" s="260"/>
      <c r="C115" s="260"/>
      <c r="D115" s="260"/>
      <c r="E115" s="11"/>
      <c r="F115" s="11"/>
      <c r="G115" s="11"/>
      <c r="H115" s="11"/>
      <c r="I115" s="11"/>
      <c r="J115" s="260"/>
      <c r="K115" s="260"/>
      <c r="L115" s="260"/>
      <c r="M115" s="260"/>
      <c r="N115" s="260"/>
      <c r="O115" s="260"/>
      <c r="P115" s="260"/>
      <c r="Q115" s="260"/>
      <c r="R115" s="260"/>
      <c r="S115" s="260"/>
      <c r="T115" s="260"/>
      <c r="U115" s="260"/>
      <c r="V115" s="260"/>
      <c r="W115" s="251"/>
      <c r="X115" s="251"/>
      <c r="Y115" s="251"/>
      <c r="Z115" s="251"/>
      <c r="AA115" s="251"/>
      <c r="AB115" s="251"/>
      <c r="AC115" s="251"/>
      <c r="AD115" s="251"/>
      <c r="AE115" s="251"/>
      <c r="AF115" s="251"/>
      <c r="AG115" s="3"/>
      <c r="AH115" s="3"/>
      <c r="AI115" s="3"/>
      <c r="AJ115" s="3"/>
      <c r="AK115" s="21"/>
      <c r="AL115" s="11"/>
      <c r="AM115" s="11"/>
      <c r="AN115" s="11"/>
      <c r="AO115" s="11"/>
      <c r="AP115" s="11"/>
      <c r="AQ115" s="11"/>
      <c r="AR115" s="11"/>
      <c r="AS115" s="22"/>
      <c r="AT115" s="3"/>
      <c r="AU115" s="3"/>
      <c r="AV115" s="3"/>
      <c r="AW115" s="3"/>
    </row>
    <row r="116" spans="1:49">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1"/>
      <c r="AM116" s="11"/>
      <c r="AN116" s="11"/>
      <c r="AO116" s="11"/>
      <c r="AP116" s="11"/>
      <c r="AQ116" s="11"/>
      <c r="AR116" s="11"/>
      <c r="AS116" s="10"/>
      <c r="AT116" s="3"/>
      <c r="AU116" s="3"/>
      <c r="AV116" s="3"/>
      <c r="AW116" s="3"/>
    </row>
    <row r="117" spans="1:49" ht="18">
      <c r="A117" s="252" t="s">
        <v>203</v>
      </c>
      <c r="B117" s="252"/>
      <c r="C117" s="252"/>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c r="AA117" s="252"/>
      <c r="AB117" s="252"/>
      <c r="AC117" s="252"/>
      <c r="AD117" s="252"/>
      <c r="AE117" s="252"/>
      <c r="AF117" s="252"/>
      <c r="AG117" s="252"/>
      <c r="AH117" s="252"/>
      <c r="AI117" s="252"/>
      <c r="AJ117" s="252"/>
      <c r="AK117" s="252"/>
      <c r="AL117" s="10"/>
      <c r="AM117" s="10"/>
      <c r="AN117" s="10"/>
      <c r="AO117" s="10"/>
      <c r="AP117" s="10"/>
      <c r="AQ117" s="10"/>
      <c r="AR117" s="10"/>
      <c r="AS117" s="10"/>
      <c r="AT117" s="3"/>
      <c r="AU117" s="3"/>
      <c r="AV117" s="3"/>
      <c r="AW117" s="3"/>
    </row>
    <row r="118" spans="1:49">
      <c r="A118" s="253"/>
      <c r="B118" s="253"/>
      <c r="C118" s="253"/>
      <c r="D118" s="253"/>
      <c r="E118" s="253"/>
      <c r="F118" s="253"/>
      <c r="G118" s="253"/>
      <c r="H118" s="253"/>
      <c r="I118" s="253"/>
      <c r="J118" s="253"/>
      <c r="K118" s="253"/>
      <c r="L118" s="253"/>
      <c r="M118" s="253"/>
      <c r="N118" s="253"/>
      <c r="O118" s="253"/>
      <c r="P118" s="253"/>
      <c r="Q118" s="253"/>
      <c r="R118" s="253"/>
      <c r="S118" s="253"/>
      <c r="T118" s="253"/>
      <c r="U118" s="253"/>
      <c r="V118" s="253"/>
      <c r="W118" s="253"/>
      <c r="X118" s="253"/>
      <c r="Y118" s="253"/>
      <c r="Z118" s="253"/>
      <c r="AA118" s="253"/>
      <c r="AB118" s="253"/>
      <c r="AC118" s="253"/>
      <c r="AD118" s="253"/>
      <c r="AE118" s="253"/>
      <c r="AF118" s="253"/>
      <c r="AG118" s="253"/>
      <c r="AH118" s="253"/>
      <c r="AI118" s="253"/>
      <c r="AJ118" s="253"/>
      <c r="AK118" s="253"/>
      <c r="AL118" s="10"/>
      <c r="AM118" s="10"/>
      <c r="AN118" s="10"/>
      <c r="AO118" s="10"/>
      <c r="AP118" s="10"/>
      <c r="AQ118" s="10"/>
      <c r="AR118" s="10"/>
      <c r="AS118" s="11"/>
      <c r="AT118" s="3"/>
      <c r="AU118" s="3"/>
      <c r="AV118" s="3"/>
      <c r="AW118" s="3"/>
    </row>
    <row r="119" spans="1:49">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1"/>
      <c r="AM119" s="11"/>
      <c r="AN119" s="11"/>
      <c r="AO119" s="11"/>
      <c r="AP119" s="11"/>
      <c r="AQ119" s="11"/>
      <c r="AR119" s="11"/>
      <c r="AS119" s="11"/>
      <c r="AT119" s="3"/>
      <c r="AU119" s="3"/>
      <c r="AV119" s="3"/>
      <c r="AW119" s="3"/>
    </row>
    <row r="120" spans="1:49" ht="15.75" thickBo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1"/>
      <c r="AM120" s="11"/>
      <c r="AN120" s="11"/>
      <c r="AO120" s="11"/>
      <c r="AP120" s="11"/>
      <c r="AQ120" s="11"/>
      <c r="AR120" s="11"/>
      <c r="AS120" s="11"/>
      <c r="AT120" s="3"/>
      <c r="AU120" s="3"/>
      <c r="AV120" s="3"/>
      <c r="AW120" s="3"/>
    </row>
    <row r="121" spans="1:49" ht="36.75" thickBot="1">
      <c r="A121" s="57" t="s">
        <v>204</v>
      </c>
      <c r="B121" s="57" t="s">
        <v>205</v>
      </c>
      <c r="C121" s="58" t="s">
        <v>206</v>
      </c>
      <c r="D121" s="258" t="s">
        <v>207</v>
      </c>
      <c r="E121" s="258"/>
      <c r="F121" s="59" t="s">
        <v>208</v>
      </c>
      <c r="G121" s="60" t="s">
        <v>209</v>
      </c>
      <c r="Q121" s="10"/>
      <c r="R121" s="10"/>
      <c r="S121" s="10"/>
      <c r="T121" s="10"/>
      <c r="U121" s="10"/>
      <c r="V121" s="10"/>
      <c r="W121" s="10"/>
      <c r="X121" s="10"/>
      <c r="Y121" s="10"/>
      <c r="Z121" s="10"/>
      <c r="AA121" s="10"/>
      <c r="AB121" s="10"/>
      <c r="AC121" s="10"/>
      <c r="AD121" s="10"/>
      <c r="AE121" s="10"/>
      <c r="AF121" s="10"/>
      <c r="AG121" s="10"/>
      <c r="AH121" s="10"/>
      <c r="AI121" s="10"/>
      <c r="AJ121" s="10"/>
      <c r="AK121" s="10"/>
      <c r="AL121" s="11"/>
      <c r="AM121" s="11"/>
      <c r="AN121" s="11"/>
      <c r="AO121" s="11"/>
      <c r="AP121" s="11"/>
      <c r="AQ121" s="11"/>
      <c r="AR121" s="11"/>
      <c r="AS121" s="11"/>
      <c r="AT121" s="3"/>
      <c r="AU121" s="3"/>
      <c r="AV121" s="3"/>
      <c r="AW121" s="3"/>
    </row>
    <row r="122" spans="1:49" ht="15.75" thickBot="1">
      <c r="A122" s="61">
        <v>1</v>
      </c>
      <c r="B122" s="62">
        <v>44592</v>
      </c>
      <c r="C122" s="63" t="s">
        <v>210</v>
      </c>
      <c r="D122" s="259" t="s">
        <v>68</v>
      </c>
      <c r="E122" s="259"/>
      <c r="F122" s="64" t="s">
        <v>68</v>
      </c>
      <c r="G122" s="65" t="s">
        <v>68</v>
      </c>
      <c r="Q122" s="10"/>
      <c r="R122" s="10"/>
      <c r="S122" s="10"/>
      <c r="T122" s="10"/>
      <c r="U122" s="10"/>
      <c r="V122" s="10"/>
      <c r="W122" s="10"/>
      <c r="X122" s="10"/>
      <c r="Y122" s="10"/>
      <c r="Z122" s="10"/>
      <c r="AA122" s="10"/>
      <c r="AB122" s="10"/>
      <c r="AC122" s="10"/>
      <c r="AD122" s="10"/>
      <c r="AE122" s="10"/>
      <c r="AF122" s="10"/>
      <c r="AG122" s="10"/>
      <c r="AH122" s="10"/>
      <c r="AI122" s="10"/>
      <c r="AJ122" s="10"/>
      <c r="AK122" s="10"/>
      <c r="AL122" s="11"/>
      <c r="AM122" s="11"/>
      <c r="AN122" s="11"/>
      <c r="AO122" s="11"/>
      <c r="AP122" s="11"/>
      <c r="AQ122" s="11"/>
      <c r="AR122" s="11"/>
      <c r="AS122" s="11"/>
      <c r="AT122" s="3"/>
      <c r="AU122" s="3"/>
      <c r="AV122" s="3"/>
      <c r="AW122" s="3"/>
    </row>
    <row r="123" spans="1:49" ht="243" thickBot="1">
      <c r="A123" s="61">
        <v>2</v>
      </c>
      <c r="B123" s="62">
        <v>44764</v>
      </c>
      <c r="C123" s="63" t="s">
        <v>211</v>
      </c>
      <c r="D123" s="259" t="s">
        <v>212</v>
      </c>
      <c r="E123" s="259"/>
      <c r="F123" s="64" t="s">
        <v>213</v>
      </c>
      <c r="G123" s="66">
        <v>44592</v>
      </c>
      <c r="Q123" s="10"/>
      <c r="R123" s="10"/>
      <c r="S123" s="10"/>
      <c r="T123" s="10"/>
      <c r="U123" s="10"/>
      <c r="V123" s="10"/>
      <c r="W123" s="10"/>
      <c r="X123" s="10"/>
      <c r="Y123" s="10"/>
      <c r="Z123" s="10"/>
      <c r="AA123" s="10"/>
      <c r="AB123" s="10"/>
      <c r="AC123" s="10"/>
      <c r="AD123" s="10"/>
      <c r="AE123" s="10"/>
      <c r="AF123" s="10"/>
      <c r="AG123" s="10"/>
      <c r="AH123" s="10"/>
      <c r="AI123" s="10"/>
      <c r="AJ123" s="10"/>
      <c r="AK123" s="10"/>
      <c r="AL123" s="11"/>
      <c r="AM123" s="11"/>
      <c r="AN123" s="11"/>
      <c r="AO123" s="11"/>
      <c r="AP123" s="11"/>
      <c r="AQ123" s="11"/>
      <c r="AR123" s="11"/>
      <c r="AS123" s="11"/>
      <c r="AT123" s="3"/>
      <c r="AU123" s="3"/>
      <c r="AV123" s="3"/>
      <c r="AW123" s="3"/>
    </row>
    <row r="124" spans="1:49" ht="15.75" thickBot="1">
      <c r="A124" s="67"/>
      <c r="B124" s="61"/>
      <c r="C124" s="63"/>
      <c r="D124" s="259" t="s">
        <v>214</v>
      </c>
      <c r="E124" s="259"/>
      <c r="F124" s="64"/>
      <c r="G124" s="65"/>
      <c r="Q124" s="10"/>
      <c r="R124" s="10"/>
      <c r="S124" s="10"/>
      <c r="T124" s="10"/>
      <c r="U124" s="10"/>
      <c r="V124" s="10"/>
      <c r="W124" s="10"/>
      <c r="X124" s="10"/>
      <c r="Y124" s="10"/>
      <c r="Z124" s="10"/>
      <c r="AA124" s="10"/>
      <c r="AB124" s="10"/>
      <c r="AC124" s="10"/>
      <c r="AD124" s="10"/>
      <c r="AE124" s="10"/>
      <c r="AF124" s="10"/>
      <c r="AG124" s="10"/>
      <c r="AH124" s="10"/>
      <c r="AI124" s="10"/>
      <c r="AJ124" s="10"/>
      <c r="AK124" s="10"/>
      <c r="AL124" s="11"/>
      <c r="AM124" s="11"/>
      <c r="AN124" s="11"/>
      <c r="AO124" s="11"/>
      <c r="AP124" s="11"/>
      <c r="AQ124" s="11"/>
      <c r="AR124" s="11"/>
      <c r="AS124" s="11"/>
      <c r="AT124" s="3"/>
      <c r="AU124" s="3"/>
      <c r="AV124" s="3"/>
      <c r="AW124" s="3"/>
    </row>
    <row r="125" spans="1:49" ht="15.75" thickBot="1">
      <c r="A125" s="67"/>
      <c r="B125" s="61"/>
      <c r="C125" s="63"/>
      <c r="D125" s="259"/>
      <c r="E125" s="259"/>
      <c r="F125" s="64"/>
      <c r="G125" s="65"/>
      <c r="Q125" s="10"/>
      <c r="R125" s="10"/>
      <c r="S125" s="10"/>
      <c r="T125" s="10"/>
      <c r="U125" s="10"/>
      <c r="V125" s="10"/>
      <c r="W125" s="10"/>
      <c r="X125" s="10"/>
      <c r="Y125" s="10"/>
      <c r="Z125" s="10"/>
      <c r="AA125" s="10"/>
      <c r="AB125" s="10"/>
      <c r="AC125" s="10"/>
      <c r="AD125" s="10"/>
      <c r="AE125" s="10"/>
      <c r="AF125" s="10"/>
      <c r="AG125" s="10"/>
      <c r="AH125" s="10"/>
      <c r="AI125" s="10"/>
      <c r="AJ125" s="10"/>
      <c r="AK125" s="10"/>
      <c r="AL125" s="11"/>
      <c r="AM125" s="11"/>
      <c r="AN125" s="11"/>
      <c r="AO125" s="11"/>
      <c r="AP125" s="11"/>
      <c r="AQ125" s="11"/>
      <c r="AR125" s="11"/>
      <c r="AS125" s="11"/>
      <c r="AT125" s="3"/>
      <c r="AU125" s="3"/>
      <c r="AV125" s="3"/>
      <c r="AW125" s="3"/>
    </row>
    <row r="126" spans="1:49" ht="15.75" thickBot="1">
      <c r="A126" s="67"/>
      <c r="B126" s="61"/>
      <c r="C126" s="63"/>
      <c r="D126" s="259"/>
      <c r="E126" s="259"/>
      <c r="F126" s="64"/>
      <c r="G126" s="65"/>
      <c r="Q126" s="10"/>
      <c r="R126" s="10"/>
      <c r="S126" s="10"/>
      <c r="T126" s="10"/>
      <c r="U126" s="10"/>
      <c r="V126" s="10"/>
      <c r="W126" s="10"/>
      <c r="X126" s="10"/>
      <c r="Y126" s="10"/>
      <c r="Z126" s="10"/>
      <c r="AA126" s="10"/>
      <c r="AB126" s="10"/>
      <c r="AC126" s="10"/>
      <c r="AD126" s="10"/>
      <c r="AE126" s="10"/>
      <c r="AF126" s="10"/>
      <c r="AG126" s="10"/>
      <c r="AH126" s="10"/>
      <c r="AI126" s="10"/>
      <c r="AJ126" s="10"/>
      <c r="AK126" s="10"/>
      <c r="AL126" s="11"/>
      <c r="AM126" s="11"/>
      <c r="AN126" s="11"/>
      <c r="AO126" s="11"/>
      <c r="AP126" s="11"/>
      <c r="AQ126" s="11"/>
      <c r="AR126" s="11"/>
      <c r="AS126" s="11"/>
      <c r="AT126" s="3"/>
      <c r="AU126" s="3"/>
      <c r="AV126" s="3"/>
      <c r="AW126" s="3"/>
    </row>
    <row r="127" spans="1:49" ht="15.75" thickBot="1">
      <c r="A127" s="67"/>
      <c r="B127" s="61"/>
      <c r="C127" s="63"/>
      <c r="D127" s="259"/>
      <c r="E127" s="259"/>
      <c r="F127" s="64"/>
      <c r="G127" s="65"/>
      <c r="Q127" s="10"/>
      <c r="R127" s="10"/>
      <c r="S127" s="10"/>
      <c r="T127" s="10"/>
      <c r="U127" s="10"/>
      <c r="V127" s="10"/>
      <c r="W127" s="10"/>
      <c r="X127" s="10"/>
      <c r="Y127" s="10"/>
      <c r="Z127" s="10"/>
      <c r="AA127" s="10"/>
      <c r="AB127" s="10"/>
      <c r="AC127" s="10"/>
      <c r="AD127" s="10"/>
      <c r="AE127" s="10"/>
      <c r="AF127" s="10"/>
      <c r="AG127" s="10"/>
      <c r="AH127" s="10"/>
      <c r="AI127" s="10"/>
      <c r="AJ127" s="10"/>
      <c r="AK127" s="10"/>
      <c r="AL127" s="11"/>
      <c r="AM127" s="11"/>
      <c r="AN127" s="11"/>
      <c r="AO127" s="11"/>
      <c r="AP127" s="11"/>
      <c r="AQ127" s="11"/>
      <c r="AR127" s="11"/>
      <c r="AS127" s="11"/>
      <c r="AT127" s="3"/>
      <c r="AU127" s="3"/>
      <c r="AV127" s="3"/>
      <c r="AW127" s="3"/>
    </row>
    <row r="128" spans="1:49" ht="15.75" thickBot="1">
      <c r="A128" s="67"/>
      <c r="B128" s="61"/>
      <c r="C128" s="63"/>
      <c r="D128" s="259"/>
      <c r="E128" s="259"/>
      <c r="F128" s="64"/>
      <c r="G128" s="65"/>
      <c r="Q128" s="10"/>
      <c r="R128" s="10"/>
      <c r="S128" s="10"/>
      <c r="T128" s="10"/>
      <c r="U128" s="10"/>
      <c r="V128" s="10"/>
      <c r="W128" s="10"/>
      <c r="X128" s="10"/>
      <c r="Y128" s="10"/>
      <c r="Z128" s="10"/>
      <c r="AA128" s="10"/>
      <c r="AB128" s="10"/>
      <c r="AC128" s="10"/>
      <c r="AD128" s="10"/>
      <c r="AE128" s="10"/>
      <c r="AF128" s="10"/>
      <c r="AG128" s="10"/>
      <c r="AH128" s="10"/>
      <c r="AI128" s="10"/>
      <c r="AJ128" s="10"/>
      <c r="AK128" s="10"/>
      <c r="AL128" s="11"/>
      <c r="AM128" s="11"/>
      <c r="AN128" s="11"/>
      <c r="AO128" s="11"/>
      <c r="AP128" s="11"/>
      <c r="AQ128" s="11"/>
      <c r="AR128" s="11"/>
      <c r="AS128" s="11"/>
      <c r="AT128" s="3"/>
      <c r="AU128" s="3"/>
      <c r="AV128" s="3"/>
      <c r="AW128" s="3"/>
    </row>
    <row r="129" spans="1:49" ht="15.75" thickBot="1">
      <c r="A129" s="67"/>
      <c r="B129" s="61"/>
      <c r="C129" s="63"/>
      <c r="D129" s="259"/>
      <c r="E129" s="259"/>
      <c r="F129" s="64"/>
      <c r="G129" s="65"/>
      <c r="Q129" s="10"/>
      <c r="R129" s="10"/>
      <c r="S129" s="10"/>
      <c r="T129" s="10"/>
      <c r="U129" s="10"/>
      <c r="V129" s="10"/>
      <c r="W129" s="10"/>
      <c r="X129" s="10"/>
      <c r="Y129" s="10"/>
      <c r="Z129" s="10"/>
      <c r="AA129" s="10"/>
      <c r="AB129" s="10"/>
      <c r="AC129" s="10"/>
      <c r="AD129" s="10"/>
      <c r="AE129" s="10"/>
      <c r="AF129" s="10"/>
      <c r="AG129" s="10"/>
      <c r="AH129" s="10"/>
      <c r="AI129" s="10"/>
      <c r="AJ129" s="10"/>
      <c r="AK129" s="10"/>
      <c r="AL129" s="11"/>
      <c r="AM129" s="11"/>
      <c r="AN129" s="11"/>
      <c r="AO129" s="11"/>
      <c r="AP129" s="11"/>
      <c r="AQ129" s="11"/>
      <c r="AR129" s="11"/>
      <c r="AS129" s="11"/>
      <c r="AT129" s="3"/>
      <c r="AU129" s="3"/>
      <c r="AV129" s="3"/>
      <c r="AW129" s="3"/>
    </row>
    <row r="130" spans="1:49" ht="15.75" thickBot="1">
      <c r="A130" s="67"/>
      <c r="B130" s="67"/>
      <c r="C130" s="63"/>
      <c r="D130" s="259"/>
      <c r="E130" s="259"/>
      <c r="F130" s="64"/>
      <c r="G130" s="65"/>
      <c r="Q130" s="10"/>
      <c r="R130" s="10"/>
      <c r="S130" s="10"/>
      <c r="T130" s="10"/>
      <c r="U130" s="10"/>
      <c r="V130" s="10"/>
      <c r="W130" s="10"/>
      <c r="X130" s="10"/>
      <c r="Y130" s="10"/>
      <c r="Z130" s="10"/>
      <c r="AA130" s="10"/>
      <c r="AB130" s="10"/>
      <c r="AC130" s="10"/>
      <c r="AD130" s="10"/>
      <c r="AE130" s="10"/>
      <c r="AF130" s="10"/>
      <c r="AG130" s="10"/>
      <c r="AH130" s="10"/>
      <c r="AI130" s="10"/>
      <c r="AJ130" s="10"/>
      <c r="AK130" s="10"/>
      <c r="AL130" s="11"/>
      <c r="AM130" s="11"/>
      <c r="AN130" s="11"/>
      <c r="AO130" s="11"/>
      <c r="AP130" s="11"/>
      <c r="AQ130" s="11"/>
      <c r="AR130" s="11"/>
      <c r="AS130" s="11"/>
      <c r="AT130" s="3"/>
      <c r="AU130" s="3"/>
      <c r="AV130" s="3"/>
      <c r="AW130" s="3"/>
    </row>
    <row r="131" spans="1:49">
      <c r="A131" s="10"/>
      <c r="B131" s="260"/>
      <c r="C131" s="260"/>
      <c r="D131" s="260"/>
      <c r="E131" s="11"/>
      <c r="F131" s="11"/>
      <c r="G131"/>
      <c r="Q131" s="10"/>
      <c r="R131" s="10"/>
      <c r="S131" s="10"/>
      <c r="T131" s="10"/>
      <c r="U131" s="10"/>
      <c r="V131" s="10"/>
      <c r="W131" s="10"/>
      <c r="X131" s="10"/>
      <c r="Y131" s="10"/>
      <c r="Z131" s="10"/>
      <c r="AA131" s="10"/>
      <c r="AB131" s="10"/>
      <c r="AC131" s="10"/>
      <c r="AD131" s="10"/>
      <c r="AE131" s="10"/>
      <c r="AF131" s="10"/>
      <c r="AG131" s="10"/>
      <c r="AH131" s="10"/>
      <c r="AI131" s="10"/>
      <c r="AJ131" s="10"/>
      <c r="AK131" s="10"/>
      <c r="AL131" s="11"/>
      <c r="AM131" s="11"/>
      <c r="AN131" s="11"/>
      <c r="AO131" s="11"/>
      <c r="AP131" s="11"/>
      <c r="AQ131" s="11"/>
      <c r="AR131" s="11"/>
      <c r="AS131" s="11"/>
      <c r="AT131" s="3"/>
      <c r="AU131" s="3"/>
      <c r="AV131" s="3"/>
      <c r="AW131" s="3"/>
    </row>
    <row r="132" spans="1:49" ht="15.75" thickBot="1">
      <c r="A132" s="10"/>
      <c r="B132" s="10"/>
      <c r="C132" s="10"/>
      <c r="D132" s="10"/>
      <c r="F132" s="10"/>
      <c r="G132" s="10"/>
      <c r="I132"/>
      <c r="Q132" s="10"/>
      <c r="R132" s="10"/>
      <c r="S132" s="10"/>
      <c r="T132" s="10"/>
      <c r="U132" s="10"/>
      <c r="V132" s="10"/>
      <c r="W132" s="10"/>
      <c r="X132" s="10"/>
      <c r="Y132" s="10"/>
      <c r="Z132" s="10"/>
      <c r="AA132" s="10"/>
      <c r="AB132" s="10"/>
      <c r="AC132" s="10"/>
      <c r="AD132" s="10"/>
      <c r="AE132" s="10"/>
      <c r="AF132" s="10"/>
      <c r="AG132" s="10"/>
      <c r="AH132" s="10"/>
      <c r="AI132" s="10"/>
      <c r="AJ132" s="3"/>
      <c r="AK132" s="3"/>
      <c r="AL132" s="3"/>
      <c r="AM132" s="3"/>
      <c r="AN132" s="3"/>
      <c r="AO132" s="3"/>
      <c r="AP132" s="3"/>
      <c r="AQ132" s="3"/>
      <c r="AR132" s="3"/>
      <c r="AS132" s="3"/>
      <c r="AT132" s="3"/>
      <c r="AU132" s="3"/>
      <c r="AV132" s="3"/>
      <c r="AW132" s="3"/>
    </row>
    <row r="133" spans="1:49" ht="16.5" thickTop="1" thickBot="1">
      <c r="A133" s="261" t="s">
        <v>215</v>
      </c>
      <c r="B133" s="261"/>
      <c r="C133" s="261"/>
      <c r="D133" s="261"/>
      <c r="E133" s="261" t="s">
        <v>216</v>
      </c>
      <c r="F133" s="261"/>
      <c r="G133" s="261"/>
      <c r="H133" s="261"/>
      <c r="I133" s="261" t="s">
        <v>217</v>
      </c>
      <c r="J133" s="261"/>
      <c r="K133" s="261"/>
      <c r="L133" s="261"/>
      <c r="Q133" s="10"/>
      <c r="R133" s="10"/>
      <c r="S133" s="10"/>
      <c r="T133" s="10"/>
      <c r="U133" s="10"/>
      <c r="V133" s="10"/>
      <c r="W133" s="10"/>
      <c r="X133" s="10"/>
      <c r="Y133" s="10"/>
      <c r="Z133" s="10"/>
      <c r="AA133" s="10"/>
      <c r="AB133" s="10"/>
      <c r="AC133" s="10"/>
      <c r="AD133" s="10"/>
      <c r="AE133" s="10"/>
      <c r="AF133" s="10"/>
      <c r="AG133" s="10"/>
      <c r="AH133" s="10"/>
      <c r="AI133" s="10"/>
      <c r="AJ133" s="3"/>
      <c r="AK133" s="3"/>
      <c r="AL133" s="3"/>
      <c r="AM133" s="3"/>
      <c r="AN133" s="3"/>
      <c r="AO133" s="3"/>
      <c r="AP133" s="3"/>
      <c r="AQ133" s="3"/>
      <c r="AR133" s="3"/>
      <c r="AS133" s="3"/>
      <c r="AT133" s="3"/>
      <c r="AU133" s="3"/>
      <c r="AV133" s="3"/>
      <c r="AW133" s="3"/>
    </row>
    <row r="134" spans="1:49" ht="16.5" thickTop="1" thickBot="1">
      <c r="A134" s="261"/>
      <c r="B134" s="261"/>
      <c r="C134" s="261"/>
      <c r="D134" s="261"/>
      <c r="E134" s="261"/>
      <c r="F134" s="261"/>
      <c r="G134" s="261"/>
      <c r="H134" s="261"/>
      <c r="I134" s="261"/>
      <c r="J134" s="261"/>
      <c r="K134" s="261"/>
      <c r="L134" s="261"/>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1:49">
      <c r="A135" s="261"/>
      <c r="B135" s="261"/>
      <c r="C135" s="261"/>
      <c r="D135" s="261"/>
      <c r="E135" s="261"/>
      <c r="F135" s="261"/>
      <c r="G135" s="261"/>
      <c r="H135" s="261"/>
      <c r="I135" s="261"/>
      <c r="J135" s="261"/>
      <c r="K135" s="261"/>
      <c r="L135" s="261"/>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1:49" ht="15.6" customHeight="1">
      <c r="A136" s="262" t="s">
        <v>218</v>
      </c>
      <c r="B136" s="262"/>
      <c r="C136" s="262"/>
      <c r="D136" s="262"/>
      <c r="E136" s="262" t="s">
        <v>219</v>
      </c>
      <c r="F136" s="262"/>
      <c r="G136" s="262"/>
      <c r="H136" s="262"/>
      <c r="I136" s="68" t="s">
        <v>220</v>
      </c>
      <c r="J136" s="263" t="s">
        <v>221</v>
      </c>
      <c r="K136" s="263"/>
      <c r="L136" s="263"/>
      <c r="M136" s="69"/>
      <c r="N136" s="69"/>
      <c r="O136" s="69"/>
      <c r="P136" s="69"/>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row>
    <row r="137" spans="1:49">
      <c r="A137" s="68" t="s">
        <v>220</v>
      </c>
      <c r="B137" s="263" t="s">
        <v>222</v>
      </c>
      <c r="C137" s="263"/>
      <c r="D137" s="263"/>
      <c r="E137" s="68" t="s">
        <v>220</v>
      </c>
      <c r="F137" s="263" t="s">
        <v>223</v>
      </c>
      <c r="G137" s="263"/>
      <c r="H137" s="263"/>
      <c r="I137" s="68" t="s">
        <v>220</v>
      </c>
      <c r="J137" s="263"/>
      <c r="K137" s="263"/>
      <c r="L137" s="263"/>
      <c r="M137" s="69"/>
      <c r="N137" s="69"/>
      <c r="O137" s="69"/>
      <c r="P137" s="69"/>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row>
    <row r="138" spans="1:49" ht="15.6" customHeight="1">
      <c r="A138" s="68" t="s">
        <v>224</v>
      </c>
      <c r="B138" s="267">
        <v>44764</v>
      </c>
      <c r="C138" s="267"/>
      <c r="D138" s="267"/>
      <c r="E138" s="68" t="s">
        <v>225</v>
      </c>
      <c r="F138" s="267">
        <v>44818</v>
      </c>
      <c r="G138" s="267"/>
      <c r="H138" s="267"/>
      <c r="I138" s="68" t="s">
        <v>220</v>
      </c>
      <c r="J138" s="264"/>
      <c r="K138" s="265"/>
      <c r="L138" s="266"/>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row>
    <row r="139" spans="1:49">
      <c r="A139" s="262" t="s">
        <v>226</v>
      </c>
      <c r="B139" s="262"/>
      <c r="C139" s="262"/>
      <c r="D139" s="262"/>
      <c r="E139" s="262" t="s">
        <v>219</v>
      </c>
      <c r="F139" s="262"/>
      <c r="G139" s="262"/>
      <c r="H139" s="262"/>
      <c r="I139" s="68" t="s">
        <v>220</v>
      </c>
      <c r="J139" s="264"/>
      <c r="K139" s="265"/>
      <c r="L139" s="266"/>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row>
    <row r="140" spans="1:49" ht="15.6" customHeight="1">
      <c r="A140" s="68" t="s">
        <v>220</v>
      </c>
      <c r="B140" s="263" t="s">
        <v>222</v>
      </c>
      <c r="C140" s="263"/>
      <c r="D140" s="263"/>
      <c r="E140" s="68" t="s">
        <v>220</v>
      </c>
      <c r="F140" s="263" t="s">
        <v>227</v>
      </c>
      <c r="G140" s="263"/>
      <c r="H140" s="263"/>
      <c r="I140" s="68" t="s">
        <v>220</v>
      </c>
      <c r="J140" s="264"/>
      <c r="K140" s="265"/>
      <c r="L140" s="266"/>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row>
    <row r="141" spans="1:49" ht="15.6" customHeight="1">
      <c r="A141" s="68" t="s">
        <v>224</v>
      </c>
      <c r="B141" s="267">
        <v>44764</v>
      </c>
      <c r="C141" s="267"/>
      <c r="D141" s="267"/>
      <c r="E141" s="68" t="s">
        <v>225</v>
      </c>
      <c r="F141" s="267">
        <v>44818</v>
      </c>
      <c r="G141" s="267"/>
      <c r="H141" s="267"/>
      <c r="I141" s="68" t="s">
        <v>220</v>
      </c>
      <c r="J141" s="264"/>
      <c r="K141" s="265"/>
      <c r="L141" s="266"/>
      <c r="Q141" s="3"/>
      <c r="R141" s="3"/>
      <c r="S141" s="3"/>
      <c r="T141" s="3"/>
      <c r="U141" s="3"/>
      <c r="V141" s="3"/>
      <c r="W141" s="3"/>
      <c r="X141" s="3"/>
      <c r="Y141" s="3"/>
      <c r="Z141" s="3"/>
      <c r="AA141" s="3"/>
      <c r="AB141" s="3"/>
      <c r="AC141" s="3"/>
      <c r="AD141" s="3"/>
      <c r="AE141" s="3"/>
      <c r="AF141" s="3"/>
      <c r="AG141" s="3"/>
      <c r="AH141" s="3"/>
      <c r="AI141" s="3"/>
    </row>
    <row r="142" spans="1:49">
      <c r="A142" s="262"/>
      <c r="B142" s="262"/>
      <c r="C142" s="262"/>
      <c r="D142" s="262"/>
      <c r="E142" s="262" t="s">
        <v>228</v>
      </c>
      <c r="F142" s="262"/>
      <c r="G142" s="262"/>
      <c r="H142" s="262"/>
      <c r="I142" s="68" t="s">
        <v>220</v>
      </c>
      <c r="J142" s="264"/>
      <c r="K142" s="265"/>
      <c r="L142" s="266"/>
      <c r="Q142" s="3"/>
      <c r="R142" s="3"/>
      <c r="S142" s="3"/>
      <c r="T142" s="3"/>
      <c r="U142" s="3"/>
      <c r="V142" s="3"/>
      <c r="W142" s="3"/>
      <c r="X142" s="3"/>
      <c r="Y142" s="3"/>
      <c r="Z142" s="3"/>
      <c r="AA142" s="3"/>
      <c r="AB142" s="3"/>
      <c r="AC142" s="3"/>
      <c r="AD142" s="3"/>
      <c r="AE142" s="3"/>
      <c r="AF142" s="3"/>
      <c r="AG142" s="3"/>
      <c r="AH142" s="3"/>
      <c r="AI142" s="3"/>
    </row>
    <row r="143" spans="1:49" ht="16.5" thickTop="1" thickBot="1">
      <c r="A143" s="68" t="s">
        <v>220</v>
      </c>
      <c r="B143" s="263"/>
      <c r="C143" s="263"/>
      <c r="D143" s="263"/>
      <c r="E143" s="68" t="s">
        <v>220</v>
      </c>
      <c r="F143" s="263" t="s">
        <v>231</v>
      </c>
      <c r="G143" s="263"/>
      <c r="H143" s="263"/>
      <c r="I143" s="68" t="s">
        <v>220</v>
      </c>
      <c r="J143" s="264"/>
      <c r="K143" s="265"/>
      <c r="L143" s="266"/>
    </row>
    <row r="144" spans="1:49" ht="16.5" thickTop="1" thickBot="1">
      <c r="A144" s="68" t="s">
        <v>224</v>
      </c>
      <c r="B144" s="267"/>
      <c r="C144" s="267"/>
      <c r="D144" s="267"/>
      <c r="E144" s="68" t="s">
        <v>225</v>
      </c>
      <c r="F144" s="267">
        <v>44818</v>
      </c>
      <c r="G144" s="267"/>
      <c r="H144" s="267"/>
      <c r="I144" s="68" t="s">
        <v>220</v>
      </c>
      <c r="J144" s="264"/>
      <c r="K144" s="265"/>
      <c r="L144" s="266"/>
    </row>
    <row r="145" spans="1:16" ht="15.75" thickTop="1">
      <c r="A145" s="10"/>
      <c r="B145" s="10"/>
      <c r="C145" s="10"/>
      <c r="D145" s="10"/>
      <c r="E145" s="10"/>
      <c r="F145" s="10"/>
      <c r="G145" s="10"/>
      <c r="H145" s="10"/>
      <c r="I145" s="10"/>
      <c r="J145" s="10"/>
      <c r="K145" s="10"/>
      <c r="L145" s="10"/>
      <c r="M145" s="16"/>
      <c r="N145" s="16"/>
      <c r="O145" s="16"/>
      <c r="P145" s="16"/>
    </row>
    <row r="146" spans="1:16">
      <c r="A146" s="10"/>
      <c r="B146" s="10"/>
      <c r="C146" s="10"/>
      <c r="D146" s="10"/>
      <c r="E146" s="10"/>
      <c r="F146" s="10"/>
      <c r="G146" s="10"/>
      <c r="H146" s="10"/>
      <c r="I146" s="10"/>
      <c r="J146" s="10"/>
      <c r="K146" s="10"/>
      <c r="L146" s="10"/>
      <c r="M146" s="16"/>
      <c r="N146" s="16"/>
      <c r="O146" s="16"/>
      <c r="P146" s="16"/>
    </row>
    <row r="147" spans="1:16">
      <c r="A147" s="10"/>
      <c r="B147" s="10"/>
      <c r="C147" s="10"/>
      <c r="D147" s="10"/>
      <c r="E147" s="10"/>
      <c r="F147" s="10"/>
      <c r="G147" s="10"/>
      <c r="H147" s="10"/>
      <c r="I147" s="10"/>
      <c r="J147" s="10"/>
      <c r="K147" s="10"/>
      <c r="L147" s="10"/>
      <c r="M147" s="16"/>
      <c r="N147" s="16"/>
      <c r="O147" s="16"/>
      <c r="P147" s="16"/>
    </row>
    <row r="148" spans="1:16">
      <c r="A148" s="10"/>
      <c r="B148" s="10"/>
      <c r="C148" s="10"/>
      <c r="D148" s="10"/>
      <c r="E148" s="10"/>
      <c r="F148" s="10"/>
      <c r="G148" s="10"/>
      <c r="H148" s="10"/>
      <c r="I148" s="10"/>
      <c r="J148" s="10"/>
      <c r="K148" s="10"/>
      <c r="L148" s="10"/>
      <c r="M148" s="16"/>
      <c r="N148" s="16"/>
      <c r="O148" s="16"/>
      <c r="P148" s="16"/>
    </row>
    <row r="149" spans="1:16">
      <c r="A149" s="10"/>
      <c r="B149" s="10"/>
      <c r="C149" s="10"/>
      <c r="D149" s="10"/>
      <c r="E149" s="10"/>
      <c r="F149" s="10"/>
      <c r="G149" s="10"/>
      <c r="H149" s="10"/>
      <c r="I149" s="10"/>
      <c r="J149" s="10"/>
      <c r="K149" s="10"/>
      <c r="L149" s="10"/>
      <c r="M149" s="16"/>
      <c r="N149" s="16"/>
      <c r="O149" s="16"/>
      <c r="P149" s="16"/>
    </row>
  </sheetData>
  <mergeCells count="823">
    <mergeCell ref="B144:D144"/>
    <mergeCell ref="F144:H144"/>
    <mergeCell ref="J144:L144"/>
    <mergeCell ref="A142:D142"/>
    <mergeCell ref="E142:H142"/>
    <mergeCell ref="J142:L142"/>
    <mergeCell ref="B143:D143"/>
    <mergeCell ref="F143:H143"/>
    <mergeCell ref="J143:L143"/>
    <mergeCell ref="B140:D140"/>
    <mergeCell ref="F140:H140"/>
    <mergeCell ref="J140:L140"/>
    <mergeCell ref="B141:D141"/>
    <mergeCell ref="F141:H141"/>
    <mergeCell ref="J141:L141"/>
    <mergeCell ref="B138:D138"/>
    <mergeCell ref="F138:H138"/>
    <mergeCell ref="J138:L138"/>
    <mergeCell ref="A139:D139"/>
    <mergeCell ref="E139:H139"/>
    <mergeCell ref="J139:L139"/>
    <mergeCell ref="I133:L135"/>
    <mergeCell ref="A136:D136"/>
    <mergeCell ref="E136:H136"/>
    <mergeCell ref="J136:L136"/>
    <mergeCell ref="B137:D137"/>
    <mergeCell ref="F137:H137"/>
    <mergeCell ref="J137:L137"/>
    <mergeCell ref="D127:E127"/>
    <mergeCell ref="D128:E128"/>
    <mergeCell ref="D129:E129"/>
    <mergeCell ref="D130:E130"/>
    <mergeCell ref="B131:D131"/>
    <mergeCell ref="A133:D135"/>
    <mergeCell ref="E133:H135"/>
    <mergeCell ref="D121:E121"/>
    <mergeCell ref="D122:E122"/>
    <mergeCell ref="D123:E123"/>
    <mergeCell ref="D124:E124"/>
    <mergeCell ref="D125:E125"/>
    <mergeCell ref="D126:E126"/>
    <mergeCell ref="B115:D115"/>
    <mergeCell ref="J115:O115"/>
    <mergeCell ref="P115:V115"/>
    <mergeCell ref="W115:AF115"/>
    <mergeCell ref="A117:AK117"/>
    <mergeCell ref="A118:AK118"/>
    <mergeCell ref="AK105:AM105"/>
    <mergeCell ref="AQ105:AQ108"/>
    <mergeCell ref="AK106:AM106"/>
    <mergeCell ref="AK107:AM107"/>
    <mergeCell ref="AK108:AM108"/>
    <mergeCell ref="A114:P114"/>
    <mergeCell ref="R114:AI114"/>
    <mergeCell ref="AE105:AE108"/>
    <mergeCell ref="AF105:AF108"/>
    <mergeCell ref="AG105:AG108"/>
    <mergeCell ref="AH105:AH108"/>
    <mergeCell ref="AI105:AI108"/>
    <mergeCell ref="AJ105:AJ108"/>
    <mergeCell ref="Y105:Y108"/>
    <mergeCell ref="Z105:Z108"/>
    <mergeCell ref="AA105:AA108"/>
    <mergeCell ref="AB105:AB108"/>
    <mergeCell ref="AC105:AC108"/>
    <mergeCell ref="AD105:AD108"/>
    <mergeCell ref="S105:S108"/>
    <mergeCell ref="T105:T108"/>
    <mergeCell ref="I101:I104"/>
    <mergeCell ref="J101:J104"/>
    <mergeCell ref="K101:K104"/>
    <mergeCell ref="U105:U108"/>
    <mergeCell ref="V105:V108"/>
    <mergeCell ref="W105:W108"/>
    <mergeCell ref="X105:X108"/>
    <mergeCell ref="M105:M108"/>
    <mergeCell ref="N105:N108"/>
    <mergeCell ref="O105:O108"/>
    <mergeCell ref="P105:P108"/>
    <mergeCell ref="Q105:Q108"/>
    <mergeCell ref="R105:R108"/>
    <mergeCell ref="U101:U104"/>
    <mergeCell ref="V101:V104"/>
    <mergeCell ref="W101:W104"/>
    <mergeCell ref="X101:X104"/>
    <mergeCell ref="N101:N104"/>
    <mergeCell ref="Y101:Y104"/>
    <mergeCell ref="Z101:Z104"/>
    <mergeCell ref="O101:O104"/>
    <mergeCell ref="P101:P104"/>
    <mergeCell ref="Q101:Q104"/>
    <mergeCell ref="R101:R104"/>
    <mergeCell ref="S101:S104"/>
    <mergeCell ref="T101:T104"/>
    <mergeCell ref="AQ101:AQ104"/>
    <mergeCell ref="AK102:AM102"/>
    <mergeCell ref="AK103:AM103"/>
    <mergeCell ref="AK104:AM104"/>
    <mergeCell ref="AA101:AA104"/>
    <mergeCell ref="AB101:AB104"/>
    <mergeCell ref="AC101:AC104"/>
    <mergeCell ref="AD101:AD104"/>
    <mergeCell ref="AE101:AE104"/>
    <mergeCell ref="AF101:AF104"/>
    <mergeCell ref="AG101:AG104"/>
    <mergeCell ref="AH101:AH104"/>
    <mergeCell ref="AI101:AI104"/>
    <mergeCell ref="AQ97:AQ100"/>
    <mergeCell ref="AK98:AM98"/>
    <mergeCell ref="AK99:AM99"/>
    <mergeCell ref="AK100:AM100"/>
    <mergeCell ref="B101:B104"/>
    <mergeCell ref="C101:D104"/>
    <mergeCell ref="E101:E104"/>
    <mergeCell ref="F101:F104"/>
    <mergeCell ref="G101:G104"/>
    <mergeCell ref="H101:H104"/>
    <mergeCell ref="AF97:AF100"/>
    <mergeCell ref="AG97:AG100"/>
    <mergeCell ref="AH97:AH100"/>
    <mergeCell ref="AI97:AI100"/>
    <mergeCell ref="AJ97:AJ100"/>
    <mergeCell ref="AK97:AM97"/>
    <mergeCell ref="Z97:Z100"/>
    <mergeCell ref="AA97:AA100"/>
    <mergeCell ref="AB97:AB100"/>
    <mergeCell ref="AC97:AC100"/>
    <mergeCell ref="AD97:AD100"/>
    <mergeCell ref="AJ101:AJ104"/>
    <mergeCell ref="AK101:AM101"/>
    <mergeCell ref="AE97:AE100"/>
    <mergeCell ref="T97:T100"/>
    <mergeCell ref="U97:U100"/>
    <mergeCell ref="V97:V100"/>
    <mergeCell ref="W97:W100"/>
    <mergeCell ref="X97:X100"/>
    <mergeCell ref="Y97:Y100"/>
    <mergeCell ref="N97:N100"/>
    <mergeCell ref="O97:O100"/>
    <mergeCell ref="P97:P100"/>
    <mergeCell ref="Q97:Q100"/>
    <mergeCell ref="R97:R100"/>
    <mergeCell ref="S97:S100"/>
    <mergeCell ref="H97:H100"/>
    <mergeCell ref="I97:I100"/>
    <mergeCell ref="J97:J100"/>
    <mergeCell ref="K97:K100"/>
    <mergeCell ref="L97:L100"/>
    <mergeCell ref="M97:M100"/>
    <mergeCell ref="A97:A108"/>
    <mergeCell ref="B97:B100"/>
    <mergeCell ref="C97:D100"/>
    <mergeCell ref="E97:E100"/>
    <mergeCell ref="F97:F100"/>
    <mergeCell ref="G97:G100"/>
    <mergeCell ref="B105:B108"/>
    <mergeCell ref="C105:D108"/>
    <mergeCell ref="E105:E108"/>
    <mergeCell ref="F105:F108"/>
    <mergeCell ref="L101:L104"/>
    <mergeCell ref="M101:M104"/>
    <mergeCell ref="G105:G108"/>
    <mergeCell ref="H105:H108"/>
    <mergeCell ref="I105:I108"/>
    <mergeCell ref="J105:J108"/>
    <mergeCell ref="K105:K108"/>
    <mergeCell ref="L105:L108"/>
    <mergeCell ref="AG93:AG96"/>
    <mergeCell ref="AH93:AH96"/>
    <mergeCell ref="AI93:AI96"/>
    <mergeCell ref="AJ93:AJ96"/>
    <mergeCell ref="AK93:AM93"/>
    <mergeCell ref="AQ93:AQ96"/>
    <mergeCell ref="AK94:AM94"/>
    <mergeCell ref="AK95:AM95"/>
    <mergeCell ref="AK96:AM96"/>
    <mergeCell ref="AA93:AA96"/>
    <mergeCell ref="AB93:AB96"/>
    <mergeCell ref="AC93:AC96"/>
    <mergeCell ref="AD93:AD96"/>
    <mergeCell ref="AE93:AE96"/>
    <mergeCell ref="AF93:AF96"/>
    <mergeCell ref="U93:U96"/>
    <mergeCell ref="V93:V96"/>
    <mergeCell ref="W93:W96"/>
    <mergeCell ref="X93:X96"/>
    <mergeCell ref="Y93:Y96"/>
    <mergeCell ref="Z93:Z96"/>
    <mergeCell ref="O93:O96"/>
    <mergeCell ref="P93:P96"/>
    <mergeCell ref="Q93:Q96"/>
    <mergeCell ref="R93:R96"/>
    <mergeCell ref="S93:S96"/>
    <mergeCell ref="T93:T96"/>
    <mergeCell ref="I93:I96"/>
    <mergeCell ref="J93:J96"/>
    <mergeCell ref="K93:K96"/>
    <mergeCell ref="L93:L96"/>
    <mergeCell ref="M93:M96"/>
    <mergeCell ref="N93:N96"/>
    <mergeCell ref="B93:B96"/>
    <mergeCell ref="C93:D96"/>
    <mergeCell ref="E93:E96"/>
    <mergeCell ref="F93:F96"/>
    <mergeCell ref="G93:G96"/>
    <mergeCell ref="H93:H96"/>
    <mergeCell ref="AG89:AG92"/>
    <mergeCell ref="AH89:AH92"/>
    <mergeCell ref="AI89:AI92"/>
    <mergeCell ref="U89:U92"/>
    <mergeCell ref="V89:V92"/>
    <mergeCell ref="W89:W92"/>
    <mergeCell ref="X89:X92"/>
    <mergeCell ref="Y89:Y92"/>
    <mergeCell ref="Z89:Z92"/>
    <mergeCell ref="O89:O92"/>
    <mergeCell ref="P89:P92"/>
    <mergeCell ref="Q89:Q92"/>
    <mergeCell ref="R89:R92"/>
    <mergeCell ref="S89:S92"/>
    <mergeCell ref="T89:T92"/>
    <mergeCell ref="I89:I92"/>
    <mergeCell ref="J89:J92"/>
    <mergeCell ref="K89:K92"/>
    <mergeCell ref="AJ89:AJ92"/>
    <mergeCell ref="AK89:AM89"/>
    <mergeCell ref="AQ89:AQ92"/>
    <mergeCell ref="AK90:AM90"/>
    <mergeCell ref="AK91:AM91"/>
    <mergeCell ref="AK92:AM92"/>
    <mergeCell ref="AA89:AA92"/>
    <mergeCell ref="AB89:AB92"/>
    <mergeCell ref="AC89:AC92"/>
    <mergeCell ref="AD89:AD92"/>
    <mergeCell ref="AE89:AE92"/>
    <mergeCell ref="AF89:AF92"/>
    <mergeCell ref="L89:L92"/>
    <mergeCell ref="M89:M92"/>
    <mergeCell ref="N89:N92"/>
    <mergeCell ref="B89:B92"/>
    <mergeCell ref="C89:D92"/>
    <mergeCell ref="E89:E92"/>
    <mergeCell ref="F89:F92"/>
    <mergeCell ref="G89:G92"/>
    <mergeCell ref="H89:H92"/>
    <mergeCell ref="AG85:AG88"/>
    <mergeCell ref="AH85:AH88"/>
    <mergeCell ref="AI85:AI88"/>
    <mergeCell ref="AJ85:AJ88"/>
    <mergeCell ref="AK85:AM85"/>
    <mergeCell ref="AQ85:AQ88"/>
    <mergeCell ref="AK86:AM86"/>
    <mergeCell ref="AK87:AM87"/>
    <mergeCell ref="AK88:AM88"/>
    <mergeCell ref="AA85:AA88"/>
    <mergeCell ref="AB85:AB88"/>
    <mergeCell ref="AC85:AC88"/>
    <mergeCell ref="AD85:AD88"/>
    <mergeCell ref="AE85:AE88"/>
    <mergeCell ref="AF85:AF88"/>
    <mergeCell ref="U85:U88"/>
    <mergeCell ref="V85:V88"/>
    <mergeCell ref="W85:W88"/>
    <mergeCell ref="X85:X88"/>
    <mergeCell ref="Y85:Y88"/>
    <mergeCell ref="Z85:Z88"/>
    <mergeCell ref="O85:O88"/>
    <mergeCell ref="P85:P88"/>
    <mergeCell ref="Q85:Q88"/>
    <mergeCell ref="R85:R88"/>
    <mergeCell ref="S85:S88"/>
    <mergeCell ref="T85:T88"/>
    <mergeCell ref="I85:I88"/>
    <mergeCell ref="J85:J88"/>
    <mergeCell ref="K85:K88"/>
    <mergeCell ref="L85:L88"/>
    <mergeCell ref="M85:M88"/>
    <mergeCell ref="N85:N88"/>
    <mergeCell ref="B85:B88"/>
    <mergeCell ref="C85:D88"/>
    <mergeCell ref="E85:E88"/>
    <mergeCell ref="F85:F88"/>
    <mergeCell ref="G85:G88"/>
    <mergeCell ref="H85:H88"/>
    <mergeCell ref="AG81:AG84"/>
    <mergeCell ref="AH81:AH84"/>
    <mergeCell ref="AI81:AI84"/>
    <mergeCell ref="U81:U84"/>
    <mergeCell ref="V81:V84"/>
    <mergeCell ref="W81:W84"/>
    <mergeCell ref="X81:X84"/>
    <mergeCell ref="Y81:Y84"/>
    <mergeCell ref="Z81:Z84"/>
    <mergeCell ref="O81:O84"/>
    <mergeCell ref="P81:P84"/>
    <mergeCell ref="Q81:Q84"/>
    <mergeCell ref="R81:R84"/>
    <mergeCell ref="S81:S84"/>
    <mergeCell ref="T81:T84"/>
    <mergeCell ref="I81:I84"/>
    <mergeCell ref="J81:J84"/>
    <mergeCell ref="K81:K84"/>
    <mergeCell ref="AJ81:AJ84"/>
    <mergeCell ref="AK81:AM81"/>
    <mergeCell ref="AQ81:AQ84"/>
    <mergeCell ref="AK82:AM82"/>
    <mergeCell ref="AK83:AM83"/>
    <mergeCell ref="AK84:AM84"/>
    <mergeCell ref="AA81:AA84"/>
    <mergeCell ref="AB81:AB84"/>
    <mergeCell ref="AC81:AC84"/>
    <mergeCell ref="AD81:AD84"/>
    <mergeCell ref="AE81:AE84"/>
    <mergeCell ref="AF81:AF84"/>
    <mergeCell ref="L81:L84"/>
    <mergeCell ref="M81:M84"/>
    <mergeCell ref="N81:N84"/>
    <mergeCell ref="AQ77:AQ80"/>
    <mergeCell ref="AK78:AM78"/>
    <mergeCell ref="AK79:AM79"/>
    <mergeCell ref="AK80:AM80"/>
    <mergeCell ref="B81:B84"/>
    <mergeCell ref="C81:D84"/>
    <mergeCell ref="E81:E84"/>
    <mergeCell ref="F81:F84"/>
    <mergeCell ref="G81:G84"/>
    <mergeCell ref="H81:H84"/>
    <mergeCell ref="AF77:AF80"/>
    <mergeCell ref="AG77:AG80"/>
    <mergeCell ref="AH77:AH80"/>
    <mergeCell ref="AI77:AI80"/>
    <mergeCell ref="AJ77:AJ80"/>
    <mergeCell ref="AK77:AM77"/>
    <mergeCell ref="Z77:Z80"/>
    <mergeCell ref="AA77:AA80"/>
    <mergeCell ref="AB77:AB80"/>
    <mergeCell ref="AC77:AC80"/>
    <mergeCell ref="AD77:AD80"/>
    <mergeCell ref="AE77:AE80"/>
    <mergeCell ref="T77:T80"/>
    <mergeCell ref="U77:U80"/>
    <mergeCell ref="V77:V80"/>
    <mergeCell ref="W77:W80"/>
    <mergeCell ref="X77:X80"/>
    <mergeCell ref="Y77:Y80"/>
    <mergeCell ref="N77:N80"/>
    <mergeCell ref="O77:O80"/>
    <mergeCell ref="P77:P80"/>
    <mergeCell ref="Q77:Q80"/>
    <mergeCell ref="R77:R80"/>
    <mergeCell ref="S77:S80"/>
    <mergeCell ref="AK73:AM73"/>
    <mergeCell ref="AQ73:AQ76"/>
    <mergeCell ref="AK74:AM74"/>
    <mergeCell ref="AK75:AM75"/>
    <mergeCell ref="AK76:AM76"/>
    <mergeCell ref="AI73:AI76"/>
    <mergeCell ref="AJ73:AJ76"/>
    <mergeCell ref="P73:P76"/>
    <mergeCell ref="Q73:Q76"/>
    <mergeCell ref="R73:R76"/>
    <mergeCell ref="AK71:AM72"/>
    <mergeCell ref="AN71:AN72"/>
    <mergeCell ref="AO71:AO72"/>
    <mergeCell ref="B77:B80"/>
    <mergeCell ref="C77:D80"/>
    <mergeCell ref="E77:E80"/>
    <mergeCell ref="F77:F80"/>
    <mergeCell ref="G77:G80"/>
    <mergeCell ref="AE73:AE76"/>
    <mergeCell ref="AF73:AF76"/>
    <mergeCell ref="AG73:AG76"/>
    <mergeCell ref="AH73:AH76"/>
    <mergeCell ref="Y73:Y76"/>
    <mergeCell ref="Z73:Z76"/>
    <mergeCell ref="AA73:AA76"/>
    <mergeCell ref="AB73:AB76"/>
    <mergeCell ref="AC73:AC76"/>
    <mergeCell ref="AD73:AD76"/>
    <mergeCell ref="S73:S76"/>
    <mergeCell ref="T73:T76"/>
    <mergeCell ref="U73:U76"/>
    <mergeCell ref="V73:V76"/>
    <mergeCell ref="W73:W76"/>
    <mergeCell ref="X73:X76"/>
    <mergeCell ref="A73:A96"/>
    <mergeCell ref="B73:B76"/>
    <mergeCell ref="C73:D76"/>
    <mergeCell ref="E73:E76"/>
    <mergeCell ref="F73:F76"/>
    <mergeCell ref="Z70:AA71"/>
    <mergeCell ref="AB70:AC71"/>
    <mergeCell ref="AD70:AE71"/>
    <mergeCell ref="AF70:AG71"/>
    <mergeCell ref="G73:G76"/>
    <mergeCell ref="H73:H76"/>
    <mergeCell ref="I73:I76"/>
    <mergeCell ref="J73:J76"/>
    <mergeCell ref="K73:K76"/>
    <mergeCell ref="L73:L76"/>
    <mergeCell ref="M73:M76"/>
    <mergeCell ref="N73:N76"/>
    <mergeCell ref="O73:O76"/>
    <mergeCell ref="H77:H80"/>
    <mergeCell ref="I77:I80"/>
    <mergeCell ref="J77:J80"/>
    <mergeCell ref="K77:K80"/>
    <mergeCell ref="L77:L80"/>
    <mergeCell ref="M77:M80"/>
    <mergeCell ref="AP62:AR62"/>
    <mergeCell ref="A65:AS65"/>
    <mergeCell ref="A69:A72"/>
    <mergeCell ref="B69:B72"/>
    <mergeCell ref="C69:D72"/>
    <mergeCell ref="E69:E72"/>
    <mergeCell ref="F69:F72"/>
    <mergeCell ref="G69:G72"/>
    <mergeCell ref="H69:H72"/>
    <mergeCell ref="I69:I72"/>
    <mergeCell ref="J69:AJ69"/>
    <mergeCell ref="AK69:AQ70"/>
    <mergeCell ref="J70:K71"/>
    <mergeCell ref="L70:M71"/>
    <mergeCell ref="N70:O71"/>
    <mergeCell ref="P70:Q71"/>
    <mergeCell ref="R70:S71"/>
    <mergeCell ref="T70:U71"/>
    <mergeCell ref="V70:W71"/>
    <mergeCell ref="X70:Y71"/>
    <mergeCell ref="AP71:AP72"/>
    <mergeCell ref="AQ71:AQ72"/>
    <mergeCell ref="AH70:AI71"/>
    <mergeCell ref="AJ70:AJ72"/>
    <mergeCell ref="AK58:AK61"/>
    <mergeCell ref="AL58:AL61"/>
    <mergeCell ref="AM58:AM61"/>
    <mergeCell ref="AN58:AN61"/>
    <mergeCell ref="AS58:AS61"/>
    <mergeCell ref="AD58:AD61"/>
    <mergeCell ref="AE58:AE61"/>
    <mergeCell ref="AF58:AF61"/>
    <mergeCell ref="AG58:AG61"/>
    <mergeCell ref="AH58:AH61"/>
    <mergeCell ref="AI58:AI61"/>
    <mergeCell ref="AB58:AB61"/>
    <mergeCell ref="AC58:AC61"/>
    <mergeCell ref="R58:R61"/>
    <mergeCell ref="S58:S61"/>
    <mergeCell ref="T58:T61"/>
    <mergeCell ref="U58:U61"/>
    <mergeCell ref="V58:V61"/>
    <mergeCell ref="W58:W61"/>
    <mergeCell ref="AJ58:AJ61"/>
    <mergeCell ref="G58:G61"/>
    <mergeCell ref="H58:H61"/>
    <mergeCell ref="I58:I61"/>
    <mergeCell ref="J58:J61"/>
    <mergeCell ref="K58:K61"/>
    <mergeCell ref="X58:X61"/>
    <mergeCell ref="Y58:Y61"/>
    <mergeCell ref="Z58:Z61"/>
    <mergeCell ref="AA58:AA61"/>
    <mergeCell ref="A58:A61"/>
    <mergeCell ref="B58:B61"/>
    <mergeCell ref="C58:C61"/>
    <mergeCell ref="D58:D61"/>
    <mergeCell ref="E58:E61"/>
    <mergeCell ref="AE54:AE57"/>
    <mergeCell ref="AF54:AF57"/>
    <mergeCell ref="AG54:AG57"/>
    <mergeCell ref="AH54:AH57"/>
    <mergeCell ref="Y54:Y57"/>
    <mergeCell ref="Z54:Z57"/>
    <mergeCell ref="AA54:AA57"/>
    <mergeCell ref="AB54:AB57"/>
    <mergeCell ref="AC54:AC57"/>
    <mergeCell ref="AD54:AD57"/>
    <mergeCell ref="S54:S57"/>
    <mergeCell ref="T54:T57"/>
    <mergeCell ref="L58:L61"/>
    <mergeCell ref="M58:M61"/>
    <mergeCell ref="N58:N61"/>
    <mergeCell ref="O58:O61"/>
    <mergeCell ref="P58:P61"/>
    <mergeCell ref="Q58:Q61"/>
    <mergeCell ref="F58:F61"/>
    <mergeCell ref="A54:A57"/>
    <mergeCell ref="B54:B57"/>
    <mergeCell ref="C54:C57"/>
    <mergeCell ref="D54:D57"/>
    <mergeCell ref="E54:E57"/>
    <mergeCell ref="F54:F57"/>
    <mergeCell ref="U54:U57"/>
    <mergeCell ref="V54:V57"/>
    <mergeCell ref="W54:W57"/>
    <mergeCell ref="M54:M57"/>
    <mergeCell ref="N54:N57"/>
    <mergeCell ref="O54:O57"/>
    <mergeCell ref="P54:P57"/>
    <mergeCell ref="Q54:Q57"/>
    <mergeCell ref="R54:R57"/>
    <mergeCell ref="AS50:AS53"/>
    <mergeCell ref="AD50:AD53"/>
    <mergeCell ref="AE50:AE53"/>
    <mergeCell ref="AF50:AF53"/>
    <mergeCell ref="AG50:AG53"/>
    <mergeCell ref="AH50:AH53"/>
    <mergeCell ref="AI50:AI53"/>
    <mergeCell ref="G54:G57"/>
    <mergeCell ref="H54:H57"/>
    <mergeCell ref="I54:I57"/>
    <mergeCell ref="J54:J57"/>
    <mergeCell ref="K54:K57"/>
    <mergeCell ref="L54:L57"/>
    <mergeCell ref="X54:X57"/>
    <mergeCell ref="AK54:AK57"/>
    <mergeCell ref="AL54:AL57"/>
    <mergeCell ref="AM54:AM57"/>
    <mergeCell ref="AN54:AN57"/>
    <mergeCell ref="AS54:AS57"/>
    <mergeCell ref="AI54:AI57"/>
    <mergeCell ref="AJ54:AJ57"/>
    <mergeCell ref="T50:T53"/>
    <mergeCell ref="U50:U53"/>
    <mergeCell ref="V50:V53"/>
    <mergeCell ref="W50:W53"/>
    <mergeCell ref="AJ50:AJ53"/>
    <mergeCell ref="AK50:AK53"/>
    <mergeCell ref="AL50:AL53"/>
    <mergeCell ref="AM50:AM53"/>
    <mergeCell ref="AN50:AN53"/>
    <mergeCell ref="L50:L53"/>
    <mergeCell ref="M50:M53"/>
    <mergeCell ref="N50:N53"/>
    <mergeCell ref="O50:O53"/>
    <mergeCell ref="P50:P53"/>
    <mergeCell ref="Q50:Q53"/>
    <mergeCell ref="X50:X53"/>
    <mergeCell ref="Y50:Y53"/>
    <mergeCell ref="Z50:Z53"/>
    <mergeCell ref="AA50:AA53"/>
    <mergeCell ref="AB50:AB53"/>
    <mergeCell ref="AC50:AC53"/>
    <mergeCell ref="R50:R53"/>
    <mergeCell ref="S50:S53"/>
    <mergeCell ref="AL46:AL49"/>
    <mergeCell ref="AM46:AM49"/>
    <mergeCell ref="AN46:AN49"/>
    <mergeCell ref="Y46:Y49"/>
    <mergeCell ref="N46:N49"/>
    <mergeCell ref="O46:O49"/>
    <mergeCell ref="P46:P49"/>
    <mergeCell ref="Q46:Q49"/>
    <mergeCell ref="R46:R49"/>
    <mergeCell ref="S46:S49"/>
    <mergeCell ref="AS46:AS49"/>
    <mergeCell ref="F50:F53"/>
    <mergeCell ref="G50:G53"/>
    <mergeCell ref="H50:H53"/>
    <mergeCell ref="I50:I53"/>
    <mergeCell ref="J50:J53"/>
    <mergeCell ref="K50:K53"/>
    <mergeCell ref="AF46:AF49"/>
    <mergeCell ref="AG46:AG49"/>
    <mergeCell ref="AH46:AH49"/>
    <mergeCell ref="AI46:AI49"/>
    <mergeCell ref="AJ46:AJ49"/>
    <mergeCell ref="AK46:AK49"/>
    <mergeCell ref="Z46:Z49"/>
    <mergeCell ref="AA46:AA49"/>
    <mergeCell ref="AB46:AB49"/>
    <mergeCell ref="AC46:AC49"/>
    <mergeCell ref="AD46:AD49"/>
    <mergeCell ref="AE46:AE49"/>
    <mergeCell ref="T46:T49"/>
    <mergeCell ref="U46:U49"/>
    <mergeCell ref="V46:V49"/>
    <mergeCell ref="W46:W49"/>
    <mergeCell ref="X46:X49"/>
    <mergeCell ref="AN42:AN45"/>
    <mergeCell ref="AS42:AS45"/>
    <mergeCell ref="F46:F49"/>
    <mergeCell ref="G46:G49"/>
    <mergeCell ref="H46:H49"/>
    <mergeCell ref="I46:I49"/>
    <mergeCell ref="J46:J49"/>
    <mergeCell ref="K46:K49"/>
    <mergeCell ref="L46:L49"/>
    <mergeCell ref="M46:M49"/>
    <mergeCell ref="AH42:AH45"/>
    <mergeCell ref="AI42:AI45"/>
    <mergeCell ref="AJ42:AJ45"/>
    <mergeCell ref="AK42:AK45"/>
    <mergeCell ref="AL42:AL45"/>
    <mergeCell ref="AM42:AM45"/>
    <mergeCell ref="AB42:AB45"/>
    <mergeCell ref="AC42:AC45"/>
    <mergeCell ref="AD42:AD45"/>
    <mergeCell ref="AE42:AE45"/>
    <mergeCell ref="AF42:AF45"/>
    <mergeCell ref="AG42:AG45"/>
    <mergeCell ref="V42:V45"/>
    <mergeCell ref="W42:W45"/>
    <mergeCell ref="X42:X45"/>
    <mergeCell ref="Y42:Y45"/>
    <mergeCell ref="Z42:Z45"/>
    <mergeCell ref="AA42:AA45"/>
    <mergeCell ref="P42:P45"/>
    <mergeCell ref="Q42:Q45"/>
    <mergeCell ref="R42:R45"/>
    <mergeCell ref="S42:S45"/>
    <mergeCell ref="T42:T45"/>
    <mergeCell ref="U42:U45"/>
    <mergeCell ref="J42:J45"/>
    <mergeCell ref="K42:K45"/>
    <mergeCell ref="L42:L45"/>
    <mergeCell ref="M42:M45"/>
    <mergeCell ref="N42:N45"/>
    <mergeCell ref="O42:O45"/>
    <mergeCell ref="AS38:AS41"/>
    <mergeCell ref="A42:A53"/>
    <mergeCell ref="B42:B53"/>
    <mergeCell ref="C42:C53"/>
    <mergeCell ref="D42:D53"/>
    <mergeCell ref="E42:E53"/>
    <mergeCell ref="F42:F45"/>
    <mergeCell ref="G42:G45"/>
    <mergeCell ref="H42:H45"/>
    <mergeCell ref="I42:I45"/>
    <mergeCell ref="AI38:AI41"/>
    <mergeCell ref="AJ38:AJ41"/>
    <mergeCell ref="AK38:AK41"/>
    <mergeCell ref="AL38:AL41"/>
    <mergeCell ref="AM38:AM41"/>
    <mergeCell ref="AN38:AN41"/>
    <mergeCell ref="AC38:AC41"/>
    <mergeCell ref="AD38:AD41"/>
    <mergeCell ref="AE38:AE41"/>
    <mergeCell ref="AF38:AF41"/>
    <mergeCell ref="AG38:AG41"/>
    <mergeCell ref="AH38:AH41"/>
    <mergeCell ref="W38:W41"/>
    <mergeCell ref="X38:X41"/>
    <mergeCell ref="Y38:Y41"/>
    <mergeCell ref="Z38:Z41"/>
    <mergeCell ref="AA38:AA41"/>
    <mergeCell ref="AB38:AB41"/>
    <mergeCell ref="Q38:Q41"/>
    <mergeCell ref="R38:R41"/>
    <mergeCell ref="S38:S41"/>
    <mergeCell ref="T38:T41"/>
    <mergeCell ref="U38:U41"/>
    <mergeCell ref="V38:V41"/>
    <mergeCell ref="K38:K41"/>
    <mergeCell ref="L38:L41"/>
    <mergeCell ref="M38:M41"/>
    <mergeCell ref="N38:N41"/>
    <mergeCell ref="O38:O41"/>
    <mergeCell ref="P38:P41"/>
    <mergeCell ref="AK34:AK37"/>
    <mergeCell ref="AL34:AL37"/>
    <mergeCell ref="AM34:AM37"/>
    <mergeCell ref="AN34:AN37"/>
    <mergeCell ref="AS34:AS37"/>
    <mergeCell ref="F38:F41"/>
    <mergeCell ref="G38:G41"/>
    <mergeCell ref="H38:H41"/>
    <mergeCell ref="I38:I41"/>
    <mergeCell ref="J38:J41"/>
    <mergeCell ref="AE34:AE37"/>
    <mergeCell ref="AF34:AF37"/>
    <mergeCell ref="AG34:AG37"/>
    <mergeCell ref="AH34:AH37"/>
    <mergeCell ref="AI34:AI37"/>
    <mergeCell ref="AJ34:AJ37"/>
    <mergeCell ref="Y34:Y37"/>
    <mergeCell ref="Z34:Z37"/>
    <mergeCell ref="AA34:AA37"/>
    <mergeCell ref="AB34:AB37"/>
    <mergeCell ref="AC34:AC37"/>
    <mergeCell ref="AD34:AD37"/>
    <mergeCell ref="S34:S37"/>
    <mergeCell ref="T34:T37"/>
    <mergeCell ref="U34:U37"/>
    <mergeCell ref="V34:V37"/>
    <mergeCell ref="W34:W37"/>
    <mergeCell ref="X34:X37"/>
    <mergeCell ref="M34:M37"/>
    <mergeCell ref="N34:N37"/>
    <mergeCell ref="O34:O37"/>
    <mergeCell ref="P34:P37"/>
    <mergeCell ref="Q34:Q37"/>
    <mergeCell ref="R34:R37"/>
    <mergeCell ref="G34:G37"/>
    <mergeCell ref="H34:H37"/>
    <mergeCell ref="I34:I37"/>
    <mergeCell ref="J34:J37"/>
    <mergeCell ref="K34:K37"/>
    <mergeCell ref="L34:L37"/>
    <mergeCell ref="A34:A41"/>
    <mergeCell ref="B34:B41"/>
    <mergeCell ref="C34:C41"/>
    <mergeCell ref="D34:D41"/>
    <mergeCell ref="E34:E41"/>
    <mergeCell ref="F34:F37"/>
    <mergeCell ref="AJ30:AJ33"/>
    <mergeCell ref="AK30:AK33"/>
    <mergeCell ref="AL30:AL33"/>
    <mergeCell ref="AM30:AM33"/>
    <mergeCell ref="AN30:AN33"/>
    <mergeCell ref="AS30:AS33"/>
    <mergeCell ref="AD30:AD33"/>
    <mergeCell ref="AE30:AE33"/>
    <mergeCell ref="AF30:AF33"/>
    <mergeCell ref="AG30:AG33"/>
    <mergeCell ref="AH30:AH33"/>
    <mergeCell ref="AI30:AI33"/>
    <mergeCell ref="P30:P33"/>
    <mergeCell ref="Q30:Q33"/>
    <mergeCell ref="AL26:AL29"/>
    <mergeCell ref="AM26:AM29"/>
    <mergeCell ref="AN26:AN29"/>
    <mergeCell ref="Y26:Y29"/>
    <mergeCell ref="N26:N29"/>
    <mergeCell ref="O26:O29"/>
    <mergeCell ref="P26:P29"/>
    <mergeCell ref="Q26:Q29"/>
    <mergeCell ref="R26:R29"/>
    <mergeCell ref="S26:S29"/>
    <mergeCell ref="X30:X33"/>
    <mergeCell ref="Y30:Y33"/>
    <mergeCell ref="Z30:Z33"/>
    <mergeCell ref="AA30:AA33"/>
    <mergeCell ref="AB30:AB33"/>
    <mergeCell ref="AC30:AC33"/>
    <mergeCell ref="R30:R33"/>
    <mergeCell ref="S30:S33"/>
    <mergeCell ref="T30:T33"/>
    <mergeCell ref="U30:U33"/>
    <mergeCell ref="V30:V33"/>
    <mergeCell ref="W30:W33"/>
    <mergeCell ref="H30:H33"/>
    <mergeCell ref="I30:I33"/>
    <mergeCell ref="J30:J33"/>
    <mergeCell ref="K30:K33"/>
    <mergeCell ref="AF26:AF29"/>
    <mergeCell ref="AG26:AG29"/>
    <mergeCell ref="AH26:AH29"/>
    <mergeCell ref="AI26:AI29"/>
    <mergeCell ref="AJ26:AJ29"/>
    <mergeCell ref="Z26:Z29"/>
    <mergeCell ref="AA26:AA29"/>
    <mergeCell ref="AB26:AB29"/>
    <mergeCell ref="AC26:AC29"/>
    <mergeCell ref="AD26:AD29"/>
    <mergeCell ref="AE26:AE29"/>
    <mergeCell ref="T26:T29"/>
    <mergeCell ref="U26:U29"/>
    <mergeCell ref="V26:V29"/>
    <mergeCell ref="W26:W29"/>
    <mergeCell ref="X26:X29"/>
    <mergeCell ref="L30:L33"/>
    <mergeCell ref="M30:M33"/>
    <mergeCell ref="N30:N33"/>
    <mergeCell ref="O30:O33"/>
    <mergeCell ref="L26:L29"/>
    <mergeCell ref="M26:M29"/>
    <mergeCell ref="AQ24:AQ25"/>
    <mergeCell ref="AR24:AR25"/>
    <mergeCell ref="AS24:AS25"/>
    <mergeCell ref="L24:L25"/>
    <mergeCell ref="M24:M25"/>
    <mergeCell ref="AO24:AO25"/>
    <mergeCell ref="AP24:AP25"/>
    <mergeCell ref="AN23:AN25"/>
    <mergeCell ref="AB23:AC24"/>
    <mergeCell ref="AD23:AE24"/>
    <mergeCell ref="AF23:AG24"/>
    <mergeCell ref="AH23:AI24"/>
    <mergeCell ref="AJ23:AK24"/>
    <mergeCell ref="AL23:AM24"/>
    <mergeCell ref="P23:Q24"/>
    <mergeCell ref="R23:S24"/>
    <mergeCell ref="T23:U24"/>
    <mergeCell ref="V23:W24"/>
    <mergeCell ref="AS26:AS29"/>
    <mergeCell ref="AK26:AK29"/>
    <mergeCell ref="X23:Y24"/>
    <mergeCell ref="Z23:AA24"/>
    <mergeCell ref="A26:A33"/>
    <mergeCell ref="B26:B33"/>
    <mergeCell ref="C26:C33"/>
    <mergeCell ref="D26:D33"/>
    <mergeCell ref="E26:E33"/>
    <mergeCell ref="F26:F29"/>
    <mergeCell ref="G26:G29"/>
    <mergeCell ref="J24:J25"/>
    <mergeCell ref="K24:K25"/>
    <mergeCell ref="A24:A25"/>
    <mergeCell ref="B24:B25"/>
    <mergeCell ref="C24:C25"/>
    <mergeCell ref="D24:D25"/>
    <mergeCell ref="E24:E25"/>
    <mergeCell ref="F24:F25"/>
    <mergeCell ref="G24:G25"/>
    <mergeCell ref="H24:H25"/>
    <mergeCell ref="I24:I25"/>
    <mergeCell ref="H26:H29"/>
    <mergeCell ref="I26:I29"/>
    <mergeCell ref="J26:J29"/>
    <mergeCell ref="K26:K29"/>
    <mergeCell ref="F30:F33"/>
    <mergeCell ref="G30:G33"/>
    <mergeCell ref="A1:A4"/>
    <mergeCell ref="B1:AQ2"/>
    <mergeCell ref="B3:AQ4"/>
    <mergeCell ref="A19:AS19"/>
    <mergeCell ref="A22:M22"/>
    <mergeCell ref="N22:AN22"/>
    <mergeCell ref="AO22:AS23"/>
    <mergeCell ref="A23:E23"/>
    <mergeCell ref="F23:M23"/>
    <mergeCell ref="N23:O24"/>
  </mergeCells>
  <conditionalFormatting sqref="P34:Q34">
    <cfRule type="colorScale" priority="24">
      <colorScale>
        <cfvo type="min"/>
        <cfvo type="max"/>
        <color rgb="FFFFDB75"/>
        <color theme="9" tint="0.39997558519241921"/>
      </colorScale>
    </cfRule>
  </conditionalFormatting>
  <conditionalFormatting sqref="R34:AM34">
    <cfRule type="colorScale" priority="23">
      <colorScale>
        <cfvo type="min"/>
        <cfvo type="max"/>
        <color rgb="FFFFDB75"/>
        <color theme="9" tint="0.39997558519241921"/>
      </colorScale>
    </cfRule>
  </conditionalFormatting>
  <conditionalFormatting sqref="P54:Q54">
    <cfRule type="colorScale" priority="22">
      <colorScale>
        <cfvo type="min"/>
        <cfvo type="max"/>
        <color rgb="FFFFDB75"/>
        <color theme="9" tint="0.39997558519241921"/>
      </colorScale>
    </cfRule>
  </conditionalFormatting>
  <conditionalFormatting sqref="R54:AM54">
    <cfRule type="colorScale" priority="21">
      <colorScale>
        <cfvo type="min"/>
        <cfvo type="max"/>
        <color rgb="FFFFDB75"/>
        <color theme="9" tint="0.39997558519241921"/>
      </colorScale>
    </cfRule>
  </conditionalFormatting>
  <conditionalFormatting sqref="P38:Q38">
    <cfRule type="colorScale" priority="20">
      <colorScale>
        <cfvo type="min"/>
        <cfvo type="max"/>
        <color rgb="FFFFDB75"/>
        <color theme="9" tint="0.39997558519241921"/>
      </colorScale>
    </cfRule>
  </conditionalFormatting>
  <conditionalFormatting sqref="R38:AM38">
    <cfRule type="colorScale" priority="19">
      <colorScale>
        <cfvo type="min"/>
        <cfvo type="max"/>
        <color rgb="FFFFDB75"/>
        <color theme="9" tint="0.39997558519241921"/>
      </colorScale>
    </cfRule>
  </conditionalFormatting>
  <conditionalFormatting sqref="L73:M73">
    <cfRule type="colorScale" priority="18">
      <colorScale>
        <cfvo type="min"/>
        <cfvo type="max"/>
        <color rgb="FFFFDB75"/>
        <color theme="9" tint="0.39997558519241921"/>
      </colorScale>
    </cfRule>
  </conditionalFormatting>
  <conditionalFormatting sqref="N73:AI73">
    <cfRule type="colorScale" priority="17">
      <colorScale>
        <cfvo type="min"/>
        <cfvo type="max"/>
        <color rgb="FFFFDB75"/>
        <color theme="9" tint="0.39997558519241921"/>
      </colorScale>
    </cfRule>
  </conditionalFormatting>
  <conditionalFormatting sqref="Q26">
    <cfRule type="colorScale" priority="15">
      <colorScale>
        <cfvo type="min"/>
        <cfvo type="max"/>
        <color rgb="FFFFDB75"/>
        <color theme="9" tint="0.39997558519241921"/>
      </colorScale>
    </cfRule>
  </conditionalFormatting>
  <conditionalFormatting sqref="S26:AM26">
    <cfRule type="colorScale" priority="14">
      <colorScale>
        <cfvo type="min"/>
        <cfvo type="max"/>
        <color rgb="FFFFDB75"/>
        <color theme="9" tint="0.39997558519241921"/>
      </colorScale>
    </cfRule>
  </conditionalFormatting>
  <conditionalFormatting sqref="P30:Q30">
    <cfRule type="colorScale" priority="13">
      <colorScale>
        <cfvo type="min"/>
        <cfvo type="max"/>
        <color rgb="FFFFDB75"/>
        <color theme="9" tint="0.39997558519241921"/>
      </colorScale>
    </cfRule>
  </conditionalFormatting>
  <conditionalFormatting sqref="P26">
    <cfRule type="colorScale" priority="12">
      <colorScale>
        <cfvo type="min"/>
        <cfvo type="max"/>
        <color rgb="FFFFDB75"/>
        <color theme="9" tint="0.39997558519241921"/>
      </colorScale>
    </cfRule>
  </conditionalFormatting>
  <conditionalFormatting sqref="R26">
    <cfRule type="colorScale" priority="11">
      <colorScale>
        <cfvo type="min"/>
        <cfvo type="max"/>
        <color rgb="FFFFDB75"/>
        <color theme="9" tint="0.39997558519241921"/>
      </colorScale>
    </cfRule>
  </conditionalFormatting>
  <conditionalFormatting sqref="R30:AM30">
    <cfRule type="colorScale" priority="16">
      <colorScale>
        <cfvo type="min"/>
        <cfvo type="max"/>
        <color rgb="FFFFDB75"/>
        <color theme="9" tint="0.39997558519241921"/>
      </colorScale>
    </cfRule>
  </conditionalFormatting>
  <conditionalFormatting sqref="P42:AM42">
    <cfRule type="colorScale" priority="10">
      <colorScale>
        <cfvo type="min"/>
        <cfvo type="max"/>
        <color rgb="FFFFDB75"/>
        <color theme="9" tint="0.39997558519241921"/>
      </colorScale>
    </cfRule>
  </conditionalFormatting>
  <conditionalFormatting sqref="P46:Q46">
    <cfRule type="colorScale" priority="9">
      <colorScale>
        <cfvo type="min"/>
        <cfvo type="max"/>
        <color rgb="FFFFDB75"/>
        <color theme="9" tint="0.39997558519241921"/>
      </colorScale>
    </cfRule>
  </conditionalFormatting>
  <conditionalFormatting sqref="R46:AM46">
    <cfRule type="colorScale" priority="8">
      <colorScale>
        <cfvo type="min"/>
        <cfvo type="max"/>
        <color rgb="FFFFDB75"/>
        <color theme="9" tint="0.39997558519241921"/>
      </colorScale>
    </cfRule>
  </conditionalFormatting>
  <conditionalFormatting sqref="P50:Q50">
    <cfRule type="colorScale" priority="7">
      <colorScale>
        <cfvo type="min"/>
        <cfvo type="max"/>
        <color rgb="FFFFDB75"/>
        <color theme="9" tint="0.39997558519241921"/>
      </colorScale>
    </cfRule>
  </conditionalFormatting>
  <conditionalFormatting sqref="R50:AM50">
    <cfRule type="colorScale" priority="6">
      <colorScale>
        <cfvo type="min"/>
        <cfvo type="max"/>
        <color rgb="FFFFDB75"/>
        <color theme="9" tint="0.39997558519241921"/>
      </colorScale>
    </cfRule>
  </conditionalFormatting>
  <conditionalFormatting sqref="L89:M89 L77:M77 L81:M81 L85:M85 L93:M93">
    <cfRule type="colorScale" priority="25">
      <colorScale>
        <cfvo type="min"/>
        <cfvo type="max"/>
        <color rgb="FFFFDB75"/>
        <color theme="9" tint="0.39997558519241921"/>
      </colorScale>
    </cfRule>
  </conditionalFormatting>
  <conditionalFormatting sqref="N89:AI89 N77:AI77 N81:AI81 N85:AI85 N93:AI93">
    <cfRule type="colorScale" priority="26">
      <colorScale>
        <cfvo type="min"/>
        <cfvo type="max"/>
        <color rgb="FFFFDB75"/>
        <color theme="9" tint="0.39997558519241921"/>
      </colorScale>
    </cfRule>
  </conditionalFormatting>
  <conditionalFormatting sqref="L97:M97 L101:M101 L105:M105">
    <cfRule type="colorScale" priority="4">
      <colorScale>
        <cfvo type="min"/>
        <cfvo type="max"/>
        <color rgb="FFFFDB75"/>
        <color theme="9" tint="0.39997558519241921"/>
      </colorScale>
    </cfRule>
  </conditionalFormatting>
  <conditionalFormatting sqref="N97:AI97 N101:AI101 N105:Y105 AA105 AC105:AG105 AI105">
    <cfRule type="colorScale" priority="5">
      <colorScale>
        <cfvo type="min"/>
        <cfvo type="max"/>
        <color rgb="FFFFDB75"/>
        <color theme="9" tint="0.39997558519241921"/>
      </colorScale>
    </cfRule>
  </conditionalFormatting>
  <conditionalFormatting sqref="Z105">
    <cfRule type="colorScale" priority="3">
      <colorScale>
        <cfvo type="min"/>
        <cfvo type="max"/>
        <color rgb="FFFFDB75"/>
        <color theme="9" tint="0.39997558519241921"/>
      </colorScale>
    </cfRule>
  </conditionalFormatting>
  <conditionalFormatting sqref="AB105">
    <cfRule type="colorScale" priority="2">
      <colorScale>
        <cfvo type="min"/>
        <cfvo type="max"/>
        <color rgb="FFFFDB75"/>
        <color theme="9" tint="0.39997558519241921"/>
      </colorScale>
    </cfRule>
  </conditionalFormatting>
  <conditionalFormatting sqref="AH105">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7F08B-4EE7-475F-8022-B523D952B525}">
  <sheetPr>
    <pageSetUpPr fitToPage="1"/>
  </sheetPr>
  <dimension ref="B1:AC61"/>
  <sheetViews>
    <sheetView showGridLines="0" view="pageBreakPreview" topLeftCell="A4" zoomScaleNormal="100" zoomScaleSheetLayoutView="100" workbookViewId="0">
      <selection activeCell="G20" sqref="G20:I20"/>
    </sheetView>
  </sheetViews>
  <sheetFormatPr baseColWidth="10" defaultColWidth="5.140625" defaultRowHeight="13.5" customHeight="1"/>
  <cols>
    <col min="1" max="1" width="5.140625" style="270"/>
    <col min="2" max="2" width="14.28515625" style="270" customWidth="1"/>
    <col min="3" max="3" width="11.7109375" style="270" customWidth="1"/>
    <col min="4" max="4" width="12.7109375" style="391" customWidth="1"/>
    <col min="5" max="5" width="12.140625" style="391" customWidth="1"/>
    <col min="6" max="12" width="7.42578125" style="270" customWidth="1"/>
    <col min="13" max="13" width="11.85546875" style="270" customWidth="1"/>
    <col min="14" max="23" width="7.42578125" style="270" customWidth="1"/>
    <col min="24" max="24" width="10.5703125" style="270" customWidth="1"/>
    <col min="25" max="25" width="41.140625" style="270" customWidth="1"/>
    <col min="26" max="26" width="11.7109375" style="270" customWidth="1"/>
    <col min="27" max="27" width="29.7109375" style="270" customWidth="1"/>
    <col min="28" max="28" width="16.28515625" style="271" customWidth="1"/>
    <col min="29" max="29" width="5.140625" style="271"/>
    <col min="30" max="16384" width="5.140625" style="270"/>
  </cols>
  <sheetData>
    <row r="1" spans="2:27" ht="15.6" customHeight="1">
      <c r="B1" s="268"/>
      <c r="C1" s="268"/>
      <c r="D1" s="268" t="s">
        <v>0</v>
      </c>
      <c r="E1" s="268"/>
      <c r="F1" s="268"/>
      <c r="G1" s="268"/>
      <c r="H1" s="268"/>
      <c r="I1" s="268"/>
      <c r="J1" s="268"/>
      <c r="K1" s="268"/>
      <c r="L1" s="268"/>
      <c r="M1" s="268"/>
      <c r="N1" s="268"/>
      <c r="O1" s="268"/>
      <c r="P1" s="268"/>
      <c r="Q1" s="268"/>
      <c r="R1" s="268"/>
      <c r="S1" s="269" t="s">
        <v>1</v>
      </c>
      <c r="T1" s="269"/>
      <c r="U1" s="269"/>
      <c r="V1" s="269" t="s">
        <v>232</v>
      </c>
      <c r="W1" s="269"/>
      <c r="X1" s="269"/>
    </row>
    <row r="2" spans="2:27" ht="12.75">
      <c r="B2" s="268"/>
      <c r="C2" s="268"/>
      <c r="D2" s="268"/>
      <c r="E2" s="268"/>
      <c r="F2" s="268"/>
      <c r="G2" s="268"/>
      <c r="H2" s="268"/>
      <c r="I2" s="268"/>
      <c r="J2" s="268"/>
      <c r="K2" s="268"/>
      <c r="L2" s="268"/>
      <c r="M2" s="268"/>
      <c r="N2" s="268"/>
      <c r="O2" s="268"/>
      <c r="P2" s="268"/>
      <c r="Q2" s="268"/>
      <c r="R2" s="268"/>
      <c r="S2" s="269" t="s">
        <v>3</v>
      </c>
      <c r="T2" s="269"/>
      <c r="U2" s="269"/>
      <c r="V2" s="272" t="s">
        <v>233</v>
      </c>
      <c r="W2" s="272"/>
      <c r="X2" s="272"/>
    </row>
    <row r="3" spans="2:27" ht="12.75">
      <c r="B3" s="268"/>
      <c r="C3" s="268"/>
      <c r="D3" s="268" t="s">
        <v>234</v>
      </c>
      <c r="E3" s="268"/>
      <c r="F3" s="268"/>
      <c r="G3" s="268"/>
      <c r="H3" s="268"/>
      <c r="I3" s="268"/>
      <c r="J3" s="268"/>
      <c r="K3" s="268"/>
      <c r="L3" s="268"/>
      <c r="M3" s="268"/>
      <c r="N3" s="268"/>
      <c r="O3" s="268"/>
      <c r="P3" s="268"/>
      <c r="Q3" s="268"/>
      <c r="R3" s="268"/>
      <c r="S3" s="269" t="s">
        <v>5</v>
      </c>
      <c r="T3" s="269"/>
      <c r="U3" s="269"/>
      <c r="V3" s="269" t="s">
        <v>6</v>
      </c>
      <c r="W3" s="269"/>
      <c r="X3" s="269"/>
    </row>
    <row r="4" spans="2:27" ht="15.6" customHeight="1">
      <c r="B4" s="268"/>
      <c r="C4" s="268"/>
      <c r="D4" s="268"/>
      <c r="E4" s="268"/>
      <c r="F4" s="268"/>
      <c r="G4" s="268"/>
      <c r="H4" s="268"/>
      <c r="I4" s="268"/>
      <c r="J4" s="268"/>
      <c r="K4" s="268"/>
      <c r="L4" s="268"/>
      <c r="M4" s="268"/>
      <c r="N4" s="268"/>
      <c r="O4" s="268"/>
      <c r="P4" s="268"/>
      <c r="Q4" s="268"/>
      <c r="R4" s="268"/>
      <c r="S4" s="269" t="s">
        <v>235</v>
      </c>
      <c r="T4" s="269"/>
      <c r="U4" s="269"/>
      <c r="V4" s="273">
        <v>44725</v>
      </c>
      <c r="W4" s="268"/>
      <c r="X4" s="268"/>
    </row>
    <row r="5" spans="2:27" ht="9" customHeight="1">
      <c r="B5" s="274"/>
      <c r="C5" s="275"/>
      <c r="D5" s="275"/>
      <c r="E5" s="275"/>
      <c r="F5" s="275"/>
      <c r="G5" s="275"/>
      <c r="H5" s="275"/>
      <c r="I5" s="275"/>
      <c r="J5" s="275"/>
      <c r="K5" s="275"/>
      <c r="L5" s="275"/>
      <c r="M5" s="275"/>
      <c r="N5" s="275"/>
      <c r="O5" s="275"/>
      <c r="P5" s="275"/>
      <c r="Q5" s="275"/>
      <c r="R5" s="275"/>
      <c r="S5" s="275"/>
      <c r="T5" s="275"/>
      <c r="U5" s="275"/>
      <c r="V5" s="275"/>
      <c r="W5" s="275"/>
      <c r="X5" s="276"/>
    </row>
    <row r="6" spans="2:27" ht="18.600000000000001" customHeight="1">
      <c r="B6" s="277" t="s">
        <v>236</v>
      </c>
      <c r="C6" s="278"/>
      <c r="D6" s="278"/>
      <c r="E6" s="278"/>
      <c r="F6" s="278"/>
      <c r="G6" s="278"/>
      <c r="H6" s="278"/>
      <c r="I6" s="278"/>
      <c r="J6" s="278"/>
      <c r="K6" s="278"/>
      <c r="L6" s="278"/>
      <c r="M6" s="278"/>
      <c r="N6" s="278"/>
      <c r="O6" s="278"/>
      <c r="P6" s="278"/>
      <c r="Q6" s="278"/>
      <c r="R6" s="278"/>
      <c r="S6" s="278"/>
      <c r="T6" s="278"/>
      <c r="U6" s="278"/>
      <c r="V6" s="278"/>
      <c r="W6" s="278"/>
      <c r="X6" s="279"/>
    </row>
    <row r="7" spans="2:27" ht="16.899999999999999" customHeight="1">
      <c r="B7" s="274" t="s">
        <v>237</v>
      </c>
      <c r="C7" s="275"/>
      <c r="D7" s="275"/>
      <c r="E7" s="275"/>
      <c r="F7" s="275"/>
      <c r="G7" s="275"/>
      <c r="H7" s="276"/>
      <c r="I7" s="274" t="s">
        <v>238</v>
      </c>
      <c r="J7" s="275"/>
      <c r="K7" s="275"/>
      <c r="L7" s="275"/>
      <c r="M7" s="275"/>
      <c r="N7" s="275"/>
      <c r="O7" s="275"/>
      <c r="P7" s="275"/>
      <c r="Q7" s="275"/>
      <c r="R7" s="275"/>
      <c r="S7" s="275"/>
      <c r="T7" s="276"/>
      <c r="U7" s="274" t="s">
        <v>239</v>
      </c>
      <c r="V7" s="275"/>
      <c r="W7" s="275"/>
      <c r="X7" s="276"/>
    </row>
    <row r="8" spans="2:27" ht="26.65" customHeight="1">
      <c r="B8" s="280" t="s">
        <v>240</v>
      </c>
      <c r="C8" s="281"/>
      <c r="D8" s="281"/>
      <c r="E8" s="281"/>
      <c r="F8" s="281"/>
      <c r="G8" s="281"/>
      <c r="H8" s="282"/>
      <c r="I8" s="280" t="s">
        <v>69</v>
      </c>
      <c r="J8" s="281"/>
      <c r="K8" s="281"/>
      <c r="L8" s="281"/>
      <c r="M8" s="281"/>
      <c r="N8" s="281"/>
      <c r="O8" s="281"/>
      <c r="P8" s="281"/>
      <c r="Q8" s="281"/>
      <c r="R8" s="281"/>
      <c r="S8" s="281"/>
      <c r="T8" s="282"/>
      <c r="U8" s="280" t="s">
        <v>241</v>
      </c>
      <c r="V8" s="281"/>
      <c r="W8" s="281"/>
      <c r="X8" s="282"/>
    </row>
    <row r="9" spans="2:27" ht="19.149999999999999" customHeight="1">
      <c r="B9" s="277" t="s">
        <v>242</v>
      </c>
      <c r="C9" s="278"/>
      <c r="D9" s="278"/>
      <c r="E9" s="278"/>
      <c r="F9" s="278"/>
      <c r="G9" s="278"/>
      <c r="H9" s="278"/>
      <c r="I9" s="278"/>
      <c r="J9" s="278"/>
      <c r="K9" s="278"/>
      <c r="L9" s="278"/>
      <c r="M9" s="278"/>
      <c r="N9" s="278"/>
      <c r="O9" s="278"/>
      <c r="P9" s="278"/>
      <c r="Q9" s="278"/>
      <c r="R9" s="278"/>
      <c r="S9" s="278"/>
      <c r="T9" s="278"/>
      <c r="U9" s="278"/>
      <c r="V9" s="278"/>
      <c r="W9" s="278"/>
      <c r="X9" s="279"/>
    </row>
    <row r="10" spans="2:27" ht="15" customHeight="1">
      <c r="B10" s="268" t="s">
        <v>243</v>
      </c>
      <c r="C10" s="268"/>
      <c r="D10" s="268"/>
      <c r="E10" s="268"/>
      <c r="F10" s="268"/>
      <c r="G10" s="274" t="s">
        <v>244</v>
      </c>
      <c r="H10" s="275"/>
      <c r="I10" s="275"/>
      <c r="J10" s="275"/>
      <c r="K10" s="275"/>
      <c r="L10" s="275"/>
      <c r="M10" s="275"/>
      <c r="N10" s="275"/>
      <c r="O10" s="276"/>
      <c r="P10" s="274" t="s">
        <v>245</v>
      </c>
      <c r="Q10" s="275"/>
      <c r="R10" s="275"/>
      <c r="S10" s="275"/>
      <c r="T10" s="275"/>
      <c r="U10" s="276"/>
      <c r="V10" s="274" t="s">
        <v>3</v>
      </c>
      <c r="W10" s="275"/>
      <c r="X10" s="276"/>
    </row>
    <row r="11" spans="2:27" ht="34.9" customHeight="1">
      <c r="B11" s="283" t="s">
        <v>246</v>
      </c>
      <c r="C11" s="283"/>
      <c r="D11" s="283"/>
      <c r="E11" s="283"/>
      <c r="F11" s="283"/>
      <c r="G11" s="284" t="s">
        <v>247</v>
      </c>
      <c r="H11" s="285"/>
      <c r="I11" s="285"/>
      <c r="J11" s="285"/>
      <c r="K11" s="285"/>
      <c r="L11" s="285"/>
      <c r="M11" s="285"/>
      <c r="N11" s="285"/>
      <c r="O11" s="286"/>
      <c r="P11" s="280" t="s">
        <v>248</v>
      </c>
      <c r="Q11" s="281"/>
      <c r="R11" s="281"/>
      <c r="S11" s="281"/>
      <c r="T11" s="281"/>
      <c r="U11" s="282"/>
      <c r="V11" s="287" t="s">
        <v>249</v>
      </c>
      <c r="W11" s="288"/>
      <c r="X11" s="289"/>
    </row>
    <row r="12" spans="2:27" ht="49.9" customHeight="1">
      <c r="B12" s="268" t="s">
        <v>250</v>
      </c>
      <c r="C12" s="268"/>
      <c r="D12" s="268"/>
      <c r="E12" s="268"/>
      <c r="F12" s="268" t="s">
        <v>251</v>
      </c>
      <c r="G12" s="268"/>
      <c r="H12" s="268"/>
      <c r="I12" s="268"/>
      <c r="J12" s="268"/>
      <c r="K12" s="268"/>
      <c r="L12" s="268"/>
      <c r="M12" s="268"/>
      <c r="N12" s="290" t="s">
        <v>252</v>
      </c>
      <c r="O12" s="290"/>
      <c r="P12" s="290"/>
      <c r="Q12" s="290"/>
      <c r="R12" s="290"/>
      <c r="S12" s="268" t="s">
        <v>253</v>
      </c>
      <c r="T12" s="268"/>
      <c r="U12" s="268"/>
      <c r="V12" s="268"/>
      <c r="W12" s="268"/>
      <c r="X12" s="268"/>
    </row>
    <row r="13" spans="2:27" ht="81.599999999999994" customHeight="1">
      <c r="B13" s="283" t="s">
        <v>254</v>
      </c>
      <c r="C13" s="283"/>
      <c r="D13" s="283"/>
      <c r="E13" s="283"/>
      <c r="F13" s="283" t="s">
        <v>61</v>
      </c>
      <c r="G13" s="283"/>
      <c r="H13" s="283"/>
      <c r="I13" s="283"/>
      <c r="J13" s="283"/>
      <c r="K13" s="283"/>
      <c r="L13" s="283"/>
      <c r="M13" s="283"/>
      <c r="N13" s="283" t="s">
        <v>255</v>
      </c>
      <c r="O13" s="283"/>
      <c r="P13" s="283"/>
      <c r="Q13" s="283"/>
      <c r="R13" s="283"/>
      <c r="S13" s="283" t="s">
        <v>255</v>
      </c>
      <c r="T13" s="283"/>
      <c r="U13" s="283"/>
      <c r="V13" s="283"/>
      <c r="W13" s="283"/>
      <c r="X13" s="283"/>
    </row>
    <row r="14" spans="2:27" ht="16.149999999999999" customHeight="1">
      <c r="B14" s="291" t="s">
        <v>256</v>
      </c>
      <c r="C14" s="292"/>
      <c r="D14" s="292"/>
      <c r="E14" s="292"/>
      <c r="F14" s="293"/>
      <c r="G14" s="294" t="s">
        <v>257</v>
      </c>
      <c r="H14" s="295"/>
      <c r="I14" s="295"/>
      <c r="J14" s="296"/>
      <c r="K14" s="291" t="s">
        <v>258</v>
      </c>
      <c r="L14" s="292"/>
      <c r="M14" s="292"/>
      <c r="N14" s="293"/>
      <c r="O14" s="274" t="s">
        <v>259</v>
      </c>
      <c r="P14" s="275"/>
      <c r="Q14" s="275"/>
      <c r="R14" s="275"/>
      <c r="S14" s="275"/>
      <c r="T14" s="275"/>
      <c r="U14" s="275"/>
      <c r="V14" s="275"/>
      <c r="W14" s="275"/>
      <c r="X14" s="276"/>
      <c r="Y14" s="297"/>
      <c r="Z14" s="297"/>
      <c r="AA14" s="297"/>
    </row>
    <row r="15" spans="2:27" ht="64.900000000000006" customHeight="1">
      <c r="B15" s="298"/>
      <c r="C15" s="299"/>
      <c r="D15" s="299"/>
      <c r="E15" s="299"/>
      <c r="F15" s="300"/>
      <c r="G15" s="301"/>
      <c r="H15" s="302"/>
      <c r="I15" s="302"/>
      <c r="J15" s="303"/>
      <c r="K15" s="298"/>
      <c r="L15" s="299"/>
      <c r="M15" s="299"/>
      <c r="N15" s="300"/>
      <c r="O15" s="274" t="s">
        <v>260</v>
      </c>
      <c r="P15" s="275"/>
      <c r="Q15" s="275"/>
      <c r="R15" s="276"/>
      <c r="S15" s="304" t="s">
        <v>261</v>
      </c>
      <c r="T15" s="305"/>
      <c r="U15" s="306"/>
      <c r="V15" s="304" t="s">
        <v>262</v>
      </c>
      <c r="W15" s="305"/>
      <c r="X15" s="306"/>
      <c r="Y15" s="297"/>
      <c r="Z15" s="297"/>
      <c r="AA15" s="297"/>
    </row>
    <row r="16" spans="2:27" ht="25.9" customHeight="1">
      <c r="B16" s="283" t="s">
        <v>263</v>
      </c>
      <c r="C16" s="283"/>
      <c r="D16" s="283"/>
      <c r="E16" s="283"/>
      <c r="F16" s="283"/>
      <c r="G16" s="307" t="s">
        <v>264</v>
      </c>
      <c r="H16" s="307"/>
      <c r="I16" s="307"/>
      <c r="J16" s="307"/>
      <c r="K16" s="307">
        <v>0.25</v>
      </c>
      <c r="L16" s="307"/>
      <c r="M16" s="307"/>
      <c r="N16" s="307"/>
      <c r="O16" s="308" t="s">
        <v>265</v>
      </c>
      <c r="P16" s="308" t="s">
        <v>266</v>
      </c>
      <c r="Q16" s="308" t="s">
        <v>267</v>
      </c>
      <c r="R16" s="308" t="s">
        <v>268</v>
      </c>
      <c r="S16" s="283" t="s">
        <v>269</v>
      </c>
      <c r="T16" s="283"/>
      <c r="U16" s="283"/>
      <c r="V16" s="309" t="s">
        <v>266</v>
      </c>
      <c r="W16" s="309"/>
      <c r="X16" s="309"/>
    </row>
    <row r="17" spans="2:27" ht="88.9" customHeight="1">
      <c r="B17" s="283"/>
      <c r="C17" s="283"/>
      <c r="D17" s="283"/>
      <c r="E17" s="283"/>
      <c r="F17" s="283"/>
      <c r="G17" s="307"/>
      <c r="H17" s="307"/>
      <c r="I17" s="307"/>
      <c r="J17" s="307"/>
      <c r="K17" s="307"/>
      <c r="L17" s="307"/>
      <c r="M17" s="307"/>
      <c r="N17" s="307"/>
      <c r="O17" s="310">
        <v>0.4</v>
      </c>
      <c r="P17" s="310">
        <v>0.25</v>
      </c>
      <c r="Q17" s="310">
        <v>0.25</v>
      </c>
      <c r="R17" s="310">
        <v>0.1</v>
      </c>
      <c r="S17" s="283"/>
      <c r="T17" s="283"/>
      <c r="U17" s="283"/>
      <c r="V17" s="309"/>
      <c r="W17" s="309"/>
      <c r="X17" s="309"/>
    </row>
    <row r="18" spans="2:27" ht="18" customHeight="1">
      <c r="B18" s="277" t="s">
        <v>270</v>
      </c>
      <c r="C18" s="278"/>
      <c r="D18" s="278"/>
      <c r="E18" s="278"/>
      <c r="F18" s="278"/>
      <c r="G18" s="278"/>
      <c r="H18" s="278"/>
      <c r="I18" s="278"/>
      <c r="J18" s="278"/>
      <c r="K18" s="278"/>
      <c r="L18" s="278"/>
      <c r="M18" s="278"/>
      <c r="N18" s="278"/>
      <c r="O18" s="278"/>
      <c r="P18" s="278"/>
      <c r="Q18" s="278"/>
      <c r="R18" s="278"/>
      <c r="S18" s="278"/>
      <c r="T18" s="278"/>
      <c r="U18" s="278"/>
      <c r="V18" s="278"/>
      <c r="W18" s="278"/>
      <c r="X18" s="279"/>
      <c r="Z18" s="270" t="s">
        <v>214</v>
      </c>
    </row>
    <row r="19" spans="2:27" ht="34.9" customHeight="1">
      <c r="B19" s="311" t="s">
        <v>271</v>
      </c>
      <c r="C19" s="294" t="s">
        <v>272</v>
      </c>
      <c r="D19" s="296"/>
      <c r="E19" s="294" t="s">
        <v>273</v>
      </c>
      <c r="F19" s="296"/>
      <c r="G19" s="312" t="s">
        <v>274</v>
      </c>
      <c r="H19" s="313"/>
      <c r="I19" s="313"/>
      <c r="J19" s="313"/>
      <c r="K19" s="313"/>
      <c r="L19" s="313"/>
      <c r="M19" s="313"/>
      <c r="N19" s="313"/>
      <c r="O19" s="313"/>
      <c r="P19" s="313"/>
      <c r="Q19" s="313"/>
      <c r="R19" s="314"/>
      <c r="S19" s="294" t="s">
        <v>275</v>
      </c>
      <c r="T19" s="295"/>
      <c r="U19" s="295"/>
      <c r="V19" s="295"/>
      <c r="W19" s="295"/>
      <c r="X19" s="296"/>
    </row>
    <row r="20" spans="2:27" ht="28.5" customHeight="1">
      <c r="B20" s="315"/>
      <c r="C20" s="301"/>
      <c r="D20" s="303"/>
      <c r="E20" s="301"/>
      <c r="F20" s="303"/>
      <c r="G20" s="274" t="s">
        <v>276</v>
      </c>
      <c r="H20" s="275"/>
      <c r="I20" s="276"/>
      <c r="J20" s="274" t="s">
        <v>277</v>
      </c>
      <c r="K20" s="275"/>
      <c r="L20" s="276"/>
      <c r="M20" s="304" t="s">
        <v>278</v>
      </c>
      <c r="N20" s="305"/>
      <c r="O20" s="306"/>
      <c r="P20" s="304" t="s">
        <v>279</v>
      </c>
      <c r="Q20" s="305"/>
      <c r="R20" s="306"/>
      <c r="S20" s="301"/>
      <c r="T20" s="302"/>
      <c r="U20" s="302"/>
      <c r="V20" s="302"/>
      <c r="W20" s="302"/>
      <c r="X20" s="303"/>
    </row>
    <row r="21" spans="2:27" ht="89.45" customHeight="1">
      <c r="B21" s="316" t="s">
        <v>280</v>
      </c>
      <c r="C21" s="284" t="s">
        <v>281</v>
      </c>
      <c r="D21" s="286"/>
      <c r="E21" s="317">
        <v>0.25</v>
      </c>
      <c r="F21" s="318"/>
      <c r="G21" s="317">
        <v>0.25</v>
      </c>
      <c r="H21" s="285"/>
      <c r="I21" s="286"/>
      <c r="J21" s="317" t="s">
        <v>282</v>
      </c>
      <c r="K21" s="285"/>
      <c r="L21" s="286"/>
      <c r="M21" s="317" t="s">
        <v>283</v>
      </c>
      <c r="N21" s="285"/>
      <c r="O21" s="286"/>
      <c r="P21" s="284" t="s">
        <v>284</v>
      </c>
      <c r="Q21" s="285"/>
      <c r="R21" s="286"/>
      <c r="S21" s="284" t="s">
        <v>285</v>
      </c>
      <c r="T21" s="285"/>
      <c r="U21" s="285"/>
      <c r="V21" s="285"/>
      <c r="W21" s="285"/>
      <c r="X21" s="286"/>
    </row>
    <row r="22" spans="2:27" ht="25.15" customHeight="1">
      <c r="B22" s="268" t="s">
        <v>286</v>
      </c>
      <c r="C22" s="268"/>
      <c r="D22" s="268"/>
      <c r="E22" s="268"/>
      <c r="F22" s="268"/>
      <c r="G22" s="268"/>
      <c r="H22" s="268"/>
      <c r="I22" s="268"/>
      <c r="J22" s="268"/>
      <c r="K22" s="268"/>
      <c r="L22" s="268"/>
      <c r="M22" s="268"/>
      <c r="N22" s="268" t="s">
        <v>287</v>
      </c>
      <c r="O22" s="268"/>
      <c r="P22" s="268"/>
      <c r="Q22" s="268"/>
      <c r="R22" s="268"/>
      <c r="S22" s="268"/>
      <c r="T22" s="268"/>
      <c r="U22" s="268"/>
      <c r="V22" s="268"/>
      <c r="W22" s="268"/>
      <c r="X22" s="268"/>
    </row>
    <row r="23" spans="2:27" ht="45.4" customHeight="1">
      <c r="B23" s="283" t="s">
        <v>288</v>
      </c>
      <c r="C23" s="283"/>
      <c r="D23" s="283"/>
      <c r="E23" s="283"/>
      <c r="F23" s="283"/>
      <c r="G23" s="283"/>
      <c r="H23" s="283"/>
      <c r="I23" s="283"/>
      <c r="J23" s="283"/>
      <c r="K23" s="283"/>
      <c r="L23" s="283"/>
      <c r="M23" s="283"/>
      <c r="N23" s="283" t="s">
        <v>289</v>
      </c>
      <c r="O23" s="283"/>
      <c r="P23" s="283"/>
      <c r="Q23" s="283"/>
      <c r="R23" s="283"/>
      <c r="S23" s="283"/>
      <c r="T23" s="283"/>
      <c r="U23" s="283"/>
      <c r="V23" s="283"/>
      <c r="W23" s="283"/>
      <c r="X23" s="283"/>
      <c r="AA23" s="319"/>
    </row>
    <row r="24" spans="2:27" ht="19.149999999999999" customHeight="1">
      <c r="B24" s="277" t="s">
        <v>290</v>
      </c>
      <c r="C24" s="278"/>
      <c r="D24" s="278"/>
      <c r="E24" s="278"/>
      <c r="F24" s="278"/>
      <c r="G24" s="278"/>
      <c r="H24" s="278"/>
      <c r="I24" s="278"/>
      <c r="J24" s="278"/>
      <c r="K24" s="278"/>
      <c r="L24" s="278"/>
      <c r="M24" s="278"/>
      <c r="N24" s="278"/>
      <c r="O24" s="278"/>
      <c r="P24" s="278"/>
      <c r="Q24" s="278"/>
      <c r="R24" s="278"/>
      <c r="S24" s="278"/>
      <c r="T24" s="278"/>
      <c r="U24" s="278"/>
      <c r="V24" s="278"/>
      <c r="W24" s="278"/>
      <c r="X24" s="279"/>
    </row>
    <row r="25" spans="2:27" ht="19.149999999999999" customHeight="1">
      <c r="B25" s="320" t="s">
        <v>291</v>
      </c>
      <c r="C25" s="320"/>
      <c r="D25" s="321" t="s">
        <v>292</v>
      </c>
      <c r="E25" s="321"/>
      <c r="F25" s="322" t="s">
        <v>293</v>
      </c>
      <c r="G25" s="322"/>
      <c r="H25" s="323"/>
      <c r="I25" s="321" t="s">
        <v>294</v>
      </c>
      <c r="J25" s="321"/>
      <c r="K25" s="321"/>
      <c r="L25" s="324" t="s">
        <v>295</v>
      </c>
      <c r="M25" s="323"/>
      <c r="N25" s="321" t="s">
        <v>296</v>
      </c>
      <c r="O25" s="321"/>
      <c r="P25" s="321"/>
      <c r="Q25" s="324" t="s">
        <v>297</v>
      </c>
      <c r="R25" s="322"/>
      <c r="S25" s="323"/>
      <c r="T25" s="321" t="s">
        <v>298</v>
      </c>
      <c r="U25" s="321"/>
      <c r="V25" s="321"/>
      <c r="W25" s="325" t="s">
        <v>299</v>
      </c>
      <c r="X25" s="326"/>
    </row>
    <row r="26" spans="2:27" ht="19.149999999999999" customHeight="1">
      <c r="B26" s="320" t="s">
        <v>300</v>
      </c>
      <c r="C26" s="320"/>
      <c r="D26" s="327"/>
      <c r="E26" s="328"/>
      <c r="F26" s="327">
        <v>0</v>
      </c>
      <c r="G26" s="329"/>
      <c r="H26" s="328"/>
      <c r="I26" s="330">
        <v>3</v>
      </c>
      <c r="J26" s="331"/>
      <c r="K26" s="332"/>
      <c r="L26" s="330"/>
      <c r="M26" s="332"/>
      <c r="N26" s="330"/>
      <c r="O26" s="331"/>
      <c r="P26" s="332"/>
      <c r="Q26" s="330"/>
      <c r="R26" s="331"/>
      <c r="S26" s="332"/>
      <c r="T26" s="330"/>
      <c r="U26" s="331"/>
      <c r="V26" s="332"/>
      <c r="W26" s="330"/>
      <c r="X26" s="332"/>
      <c r="Z26" s="333"/>
      <c r="AA26" s="333"/>
    </row>
    <row r="27" spans="2:27" ht="19.149999999999999" customHeight="1">
      <c r="B27" s="320" t="s">
        <v>301</v>
      </c>
      <c r="C27" s="320"/>
      <c r="D27" s="327"/>
      <c r="E27" s="328"/>
      <c r="F27" s="327">
        <v>4</v>
      </c>
      <c r="G27" s="329"/>
      <c r="H27" s="328"/>
      <c r="I27" s="330">
        <v>4</v>
      </c>
      <c r="J27" s="331"/>
      <c r="K27" s="332"/>
      <c r="L27" s="330"/>
      <c r="M27" s="332"/>
      <c r="N27" s="330"/>
      <c r="O27" s="331"/>
      <c r="P27" s="332"/>
      <c r="Q27" s="330"/>
      <c r="R27" s="331"/>
      <c r="S27" s="332"/>
      <c r="T27" s="330"/>
      <c r="U27" s="331"/>
      <c r="V27" s="332"/>
      <c r="W27" s="330"/>
      <c r="X27" s="332"/>
      <c r="Y27" s="319"/>
    </row>
    <row r="28" spans="2:27" ht="19.899999999999999" customHeight="1">
      <c r="B28" s="334" t="s">
        <v>302</v>
      </c>
      <c r="C28" s="334"/>
      <c r="D28" s="334"/>
      <c r="E28" s="334"/>
      <c r="F28" s="334"/>
      <c r="G28" s="334"/>
      <c r="H28" s="334"/>
      <c r="I28" s="334"/>
      <c r="J28" s="334"/>
      <c r="K28" s="334"/>
      <c r="L28" s="334"/>
      <c r="M28" s="334"/>
      <c r="N28" s="334"/>
      <c r="O28" s="334"/>
      <c r="P28" s="334"/>
      <c r="Q28" s="334"/>
      <c r="R28" s="334"/>
      <c r="S28" s="334"/>
      <c r="T28" s="334"/>
      <c r="U28" s="334"/>
      <c r="V28" s="334"/>
      <c r="W28" s="334"/>
      <c r="X28" s="334"/>
    </row>
    <row r="29" spans="2:27" ht="19.899999999999999" customHeight="1">
      <c r="B29" s="335"/>
      <c r="C29" s="336"/>
      <c r="D29" s="336"/>
      <c r="E29" s="336"/>
      <c r="F29" s="336"/>
      <c r="G29" s="336"/>
      <c r="H29" s="336"/>
      <c r="I29" s="336"/>
      <c r="J29" s="336"/>
      <c r="K29" s="336"/>
      <c r="L29" s="336"/>
      <c r="M29" s="336"/>
      <c r="N29" s="336"/>
      <c r="O29" s="336"/>
      <c r="P29" s="336"/>
      <c r="Q29" s="336"/>
      <c r="R29" s="336"/>
      <c r="S29" s="336"/>
      <c r="T29" s="336"/>
      <c r="U29" s="336"/>
      <c r="V29" s="336"/>
      <c r="W29" s="336"/>
      <c r="X29" s="337"/>
    </row>
    <row r="30" spans="2:27" ht="38.25">
      <c r="B30" s="338" t="s">
        <v>303</v>
      </c>
      <c r="C30" s="339" t="s">
        <v>304</v>
      </c>
      <c r="D30" s="339" t="s">
        <v>305</v>
      </c>
      <c r="E30" s="339" t="s">
        <v>306</v>
      </c>
      <c r="H30" s="340"/>
      <c r="I30" s="340"/>
      <c r="J30" s="340"/>
      <c r="K30" s="340"/>
      <c r="L30" s="340"/>
      <c r="M30" s="340"/>
      <c r="N30" s="340"/>
      <c r="O30" s="340"/>
      <c r="P30" s="340"/>
      <c r="Q30" s="340"/>
      <c r="R30" s="340"/>
      <c r="S30" s="341"/>
      <c r="T30" s="341"/>
      <c r="U30" s="341"/>
      <c r="V30" s="341"/>
      <c r="W30" s="341"/>
      <c r="X30" s="342"/>
    </row>
    <row r="31" spans="2:27" ht="17.649999999999999" customHeight="1">
      <c r="B31" s="343" t="s">
        <v>307</v>
      </c>
      <c r="C31" s="344">
        <f>(F26/F27)*1</f>
        <v>0</v>
      </c>
      <c r="D31" s="345">
        <v>0.4</v>
      </c>
      <c r="E31" s="345">
        <f>SUM(C31:C38)</f>
        <v>0.75</v>
      </c>
      <c r="H31" s="346"/>
      <c r="I31" s="346"/>
      <c r="J31" s="340"/>
      <c r="K31" s="340"/>
      <c r="L31" s="347"/>
      <c r="M31" s="348"/>
      <c r="N31" s="346"/>
      <c r="O31" s="346"/>
      <c r="P31" s="346"/>
      <c r="Q31" s="346"/>
      <c r="R31" s="346"/>
      <c r="S31" s="349"/>
      <c r="T31" s="349"/>
      <c r="U31" s="349"/>
      <c r="V31" s="349"/>
      <c r="W31" s="349"/>
      <c r="X31" s="350"/>
    </row>
    <row r="32" spans="2:27" ht="17.649999999999999" customHeight="1">
      <c r="B32" s="351"/>
      <c r="C32" s="352"/>
      <c r="D32" s="353"/>
      <c r="E32" s="354"/>
      <c r="H32" s="340"/>
      <c r="I32" s="340"/>
      <c r="J32" s="340"/>
      <c r="K32" s="340"/>
      <c r="L32" s="355"/>
      <c r="M32" s="347"/>
      <c r="N32" s="340"/>
      <c r="O32" s="340"/>
      <c r="P32" s="340"/>
      <c r="Q32" s="340"/>
      <c r="R32" s="340"/>
      <c r="S32" s="349"/>
      <c r="T32" s="349"/>
      <c r="U32" s="349"/>
      <c r="V32" s="349"/>
      <c r="W32" s="349"/>
      <c r="X32" s="350"/>
    </row>
    <row r="33" spans="2:27" ht="17.649999999999999" customHeight="1">
      <c r="B33" s="343" t="s">
        <v>308</v>
      </c>
      <c r="C33" s="344">
        <f>(I26/I27)*1</f>
        <v>0.75</v>
      </c>
      <c r="D33" s="345">
        <v>0.25</v>
      </c>
      <c r="E33" s="354"/>
      <c r="H33" s="340"/>
      <c r="I33" s="340"/>
      <c r="J33" s="340"/>
      <c r="K33" s="340"/>
      <c r="L33" s="355"/>
      <c r="M33" s="347"/>
      <c r="N33" s="340"/>
      <c r="O33" s="340"/>
      <c r="P33" s="340"/>
      <c r="Q33" s="340"/>
      <c r="R33" s="340"/>
      <c r="S33" s="349"/>
      <c r="T33" s="349"/>
      <c r="U33" s="349"/>
      <c r="V33" s="349"/>
      <c r="W33" s="349"/>
      <c r="X33" s="350"/>
    </row>
    <row r="34" spans="2:27" ht="17.649999999999999" customHeight="1">
      <c r="B34" s="351"/>
      <c r="C34" s="352"/>
      <c r="D34" s="353"/>
      <c r="E34" s="354"/>
      <c r="H34" s="340"/>
      <c r="I34" s="340"/>
      <c r="J34" s="340"/>
      <c r="K34" s="340"/>
      <c r="L34" s="355"/>
      <c r="M34" s="347"/>
      <c r="N34" s="340"/>
      <c r="O34" s="340"/>
      <c r="P34" s="340"/>
      <c r="Q34" s="340"/>
      <c r="R34" s="340"/>
      <c r="S34" s="349"/>
      <c r="T34" s="349"/>
      <c r="U34" s="349"/>
      <c r="V34" s="349"/>
      <c r="W34" s="349"/>
      <c r="X34" s="350"/>
    </row>
    <row r="35" spans="2:27" ht="17.649999999999999" customHeight="1">
      <c r="B35" s="343" t="s">
        <v>309</v>
      </c>
      <c r="C35" s="344">
        <f>IF(ISERROR($N$26/$N$27),0,$N$26/$N$27)*0.1+IF(ISERROR($Q$26/$Q$27),0,$Q$26/$Q$27)*0.1</f>
        <v>0</v>
      </c>
      <c r="D35" s="345">
        <v>0.25</v>
      </c>
      <c r="E35" s="354"/>
      <c r="H35" s="340"/>
      <c r="I35" s="340"/>
      <c r="J35" s="340"/>
      <c r="K35" s="340"/>
      <c r="L35" s="355"/>
      <c r="M35" s="347"/>
      <c r="N35" s="340"/>
      <c r="O35" s="340"/>
      <c r="P35" s="340"/>
      <c r="Q35" s="340"/>
      <c r="R35" s="340"/>
      <c r="S35" s="349"/>
      <c r="T35" s="349"/>
      <c r="U35" s="349"/>
      <c r="V35" s="349"/>
      <c r="W35" s="349"/>
      <c r="X35" s="350"/>
    </row>
    <row r="36" spans="2:27" ht="17.649999999999999" customHeight="1">
      <c r="B36" s="351"/>
      <c r="C36" s="352"/>
      <c r="D36" s="353"/>
      <c r="E36" s="354"/>
      <c r="H36" s="340"/>
      <c r="I36" s="340"/>
      <c r="J36" s="340"/>
      <c r="K36" s="340"/>
      <c r="L36" s="355"/>
      <c r="M36" s="347"/>
      <c r="N36" s="340"/>
      <c r="O36" s="340"/>
      <c r="P36" s="340"/>
      <c r="Q36" s="340"/>
      <c r="R36" s="340"/>
      <c r="S36" s="349"/>
      <c r="T36" s="349"/>
      <c r="U36" s="349"/>
      <c r="V36" s="349"/>
      <c r="W36" s="349"/>
      <c r="X36" s="350"/>
    </row>
    <row r="37" spans="2:27" ht="17.649999999999999" customHeight="1">
      <c r="B37" s="343" t="s">
        <v>310</v>
      </c>
      <c r="C37" s="344">
        <f>IF(ISERROR($T$26/$T$27),0,$T$26/$T$27)*0.1+IF(ISERROR($W$26/$W$27),0,$W$26/$W$27)*0.1</f>
        <v>0</v>
      </c>
      <c r="D37" s="345">
        <v>0.25</v>
      </c>
      <c r="E37" s="354"/>
      <c r="H37" s="340"/>
      <c r="I37" s="340"/>
      <c r="J37" s="340"/>
      <c r="K37" s="340"/>
      <c r="L37" s="355"/>
      <c r="M37" s="347"/>
      <c r="N37" s="340"/>
      <c r="O37" s="340"/>
      <c r="P37" s="340"/>
      <c r="Q37" s="340"/>
      <c r="R37" s="340"/>
      <c r="S37" s="349"/>
      <c r="T37" s="349"/>
      <c r="U37" s="349"/>
      <c r="V37" s="349"/>
      <c r="W37" s="349"/>
      <c r="X37" s="350"/>
    </row>
    <row r="38" spans="2:27" ht="17.649999999999999" customHeight="1">
      <c r="B38" s="356"/>
      <c r="C38" s="352"/>
      <c r="D38" s="353"/>
      <c r="E38" s="353"/>
      <c r="H38" s="340"/>
      <c r="I38" s="340"/>
      <c r="J38" s="340"/>
      <c r="K38" s="340"/>
      <c r="L38" s="355"/>
      <c r="M38" s="347"/>
      <c r="N38" s="340"/>
      <c r="O38" s="340"/>
      <c r="P38" s="340"/>
      <c r="Q38" s="340"/>
      <c r="R38" s="340"/>
      <c r="S38" s="349"/>
      <c r="T38" s="349"/>
      <c r="U38" s="349"/>
      <c r="V38" s="349"/>
      <c r="W38" s="349"/>
      <c r="X38" s="350"/>
    </row>
    <row r="39" spans="2:27" ht="30" customHeight="1">
      <c r="B39" s="284" t="s">
        <v>311</v>
      </c>
      <c r="C39" s="285"/>
      <c r="D39" s="285"/>
      <c r="E39" s="286"/>
      <c r="H39" s="340"/>
      <c r="I39" s="340"/>
      <c r="J39" s="340"/>
      <c r="K39" s="340"/>
      <c r="L39" s="355"/>
      <c r="M39" s="347"/>
      <c r="N39" s="340"/>
      <c r="O39" s="340"/>
      <c r="P39" s="340"/>
      <c r="Q39" s="340"/>
      <c r="R39" s="340"/>
      <c r="S39" s="349"/>
      <c r="T39" s="349"/>
      <c r="U39" s="349"/>
      <c r="V39" s="349"/>
      <c r="W39" s="349"/>
      <c r="X39" s="350"/>
    </row>
    <row r="40" spans="2:27" ht="17.649999999999999" customHeight="1">
      <c r="B40" s="357"/>
      <c r="C40" s="358"/>
      <c r="D40" s="359"/>
      <c r="E40" s="359"/>
      <c r="H40" s="340"/>
      <c r="I40" s="340"/>
      <c r="J40" s="340"/>
      <c r="K40" s="340"/>
      <c r="L40" s="355"/>
      <c r="M40" s="347"/>
      <c r="N40" s="340"/>
      <c r="O40" s="340"/>
      <c r="P40" s="340"/>
      <c r="Q40" s="340"/>
      <c r="R40" s="340"/>
      <c r="S40" s="349"/>
      <c r="T40" s="349"/>
      <c r="U40" s="349"/>
      <c r="V40" s="349"/>
      <c r="W40" s="349"/>
      <c r="X40" s="350"/>
    </row>
    <row r="41" spans="2:27" ht="17.649999999999999" customHeight="1">
      <c r="B41" s="357"/>
      <c r="C41" s="358"/>
      <c r="D41" s="359"/>
      <c r="E41" s="359"/>
      <c r="H41" s="340"/>
      <c r="I41" s="340"/>
      <c r="J41" s="340"/>
      <c r="K41" s="340"/>
      <c r="L41" s="355"/>
      <c r="M41" s="347"/>
      <c r="N41" s="340"/>
      <c r="O41" s="340"/>
      <c r="P41" s="340"/>
      <c r="Q41" s="340"/>
      <c r="R41" s="340"/>
      <c r="S41" s="349"/>
      <c r="T41" s="349"/>
      <c r="U41" s="349"/>
      <c r="V41" s="349"/>
      <c r="W41" s="349"/>
      <c r="X41" s="350"/>
    </row>
    <row r="42" spans="2:27" ht="17.25" customHeight="1">
      <c r="B42" s="357"/>
      <c r="C42" s="358"/>
      <c r="D42" s="359"/>
      <c r="E42" s="359"/>
      <c r="H42" s="340"/>
      <c r="I42" s="340"/>
      <c r="J42" s="340"/>
      <c r="K42" s="340"/>
      <c r="L42" s="355"/>
      <c r="M42" s="347"/>
      <c r="N42" s="340"/>
      <c r="O42" s="340"/>
      <c r="P42" s="340"/>
      <c r="Q42" s="340"/>
      <c r="R42" s="340"/>
      <c r="S42" s="341"/>
      <c r="T42" s="341"/>
      <c r="U42" s="341"/>
      <c r="V42" s="341"/>
      <c r="W42" s="341"/>
      <c r="X42" s="342"/>
    </row>
    <row r="43" spans="2:27" ht="17.25" customHeight="1">
      <c r="B43" s="360"/>
      <c r="C43" s="361"/>
      <c r="D43" s="362"/>
      <c r="E43" s="362"/>
      <c r="F43" s="363"/>
      <c r="G43" s="363"/>
      <c r="H43" s="363"/>
      <c r="I43" s="363"/>
      <c r="J43" s="363"/>
      <c r="K43" s="363"/>
      <c r="L43" s="364"/>
      <c r="M43" s="365"/>
      <c r="N43" s="363"/>
      <c r="O43" s="363"/>
      <c r="P43" s="363"/>
      <c r="Q43" s="363"/>
      <c r="R43" s="363"/>
      <c r="S43" s="363"/>
      <c r="T43" s="363"/>
      <c r="U43" s="363"/>
      <c r="V43" s="363"/>
      <c r="W43" s="363"/>
      <c r="X43" s="366"/>
    </row>
    <row r="44" spans="2:27" ht="15.75" customHeight="1">
      <c r="B44" s="367" t="s">
        <v>312</v>
      </c>
      <c r="C44" s="367"/>
      <c r="D44" s="367"/>
      <c r="E44" s="367"/>
      <c r="F44" s="367"/>
      <c r="G44" s="367"/>
      <c r="H44" s="367"/>
      <c r="I44" s="367"/>
      <c r="J44" s="367"/>
      <c r="K44" s="367"/>
      <c r="L44" s="367"/>
      <c r="M44" s="367"/>
      <c r="N44" s="367"/>
      <c r="O44" s="367"/>
      <c r="P44" s="367"/>
      <c r="Q44" s="367"/>
      <c r="R44" s="367"/>
      <c r="S44" s="367"/>
      <c r="T44" s="367"/>
      <c r="U44" s="367"/>
      <c r="V44" s="367"/>
      <c r="W44" s="367"/>
      <c r="X44" s="367"/>
      <c r="Z44" s="368"/>
    </row>
    <row r="45" spans="2:27" ht="105.6" customHeight="1">
      <c r="B45" s="369" t="s">
        <v>313</v>
      </c>
      <c r="C45" s="370"/>
      <c r="D45" s="370"/>
      <c r="E45" s="370"/>
      <c r="F45" s="370"/>
      <c r="G45" s="370"/>
      <c r="H45" s="370"/>
      <c r="I45" s="370"/>
      <c r="J45" s="370"/>
      <c r="K45" s="370"/>
      <c r="L45" s="370"/>
      <c r="M45" s="370"/>
      <c r="N45" s="370"/>
      <c r="O45" s="370"/>
      <c r="P45" s="370"/>
      <c r="Q45" s="370"/>
      <c r="R45" s="370"/>
      <c r="S45" s="370"/>
      <c r="T45" s="370"/>
      <c r="U45" s="370"/>
      <c r="V45" s="370"/>
      <c r="W45" s="370"/>
      <c r="X45" s="371"/>
      <c r="Y45" s="347"/>
      <c r="Z45" s="347"/>
      <c r="AA45" s="347"/>
    </row>
    <row r="46" spans="2:27" ht="18" customHeight="1">
      <c r="B46" s="372" t="s">
        <v>314</v>
      </c>
      <c r="C46" s="372"/>
      <c r="D46" s="372"/>
      <c r="E46" s="372"/>
      <c r="F46" s="372"/>
      <c r="G46" s="372"/>
      <c r="H46" s="372"/>
      <c r="I46" s="372"/>
      <c r="J46" s="372"/>
      <c r="K46" s="372"/>
      <c r="L46" s="372"/>
      <c r="M46" s="372"/>
      <c r="N46" s="372"/>
      <c r="O46" s="372"/>
      <c r="P46" s="372"/>
      <c r="Q46" s="372"/>
      <c r="R46" s="372"/>
      <c r="S46" s="372"/>
      <c r="T46" s="372"/>
      <c r="U46" s="372"/>
      <c r="V46" s="372"/>
      <c r="W46" s="372"/>
      <c r="X46" s="372"/>
      <c r="Y46" s="373"/>
      <c r="Z46" s="358"/>
      <c r="AA46" s="355"/>
    </row>
    <row r="47" spans="2:27" ht="32.25" customHeight="1">
      <c r="B47" s="374"/>
      <c r="C47" s="375"/>
      <c r="D47" s="375"/>
      <c r="E47" s="375"/>
      <c r="F47" s="375"/>
      <c r="G47" s="375"/>
      <c r="H47" s="375"/>
      <c r="I47" s="375"/>
      <c r="J47" s="375"/>
      <c r="K47" s="375"/>
      <c r="L47" s="375"/>
      <c r="M47" s="375"/>
      <c r="N47" s="375"/>
      <c r="O47" s="375"/>
      <c r="P47" s="375"/>
      <c r="Q47" s="375"/>
      <c r="R47" s="375"/>
      <c r="S47" s="375"/>
      <c r="T47" s="375"/>
      <c r="U47" s="375"/>
      <c r="V47" s="375"/>
      <c r="W47" s="375"/>
      <c r="X47" s="376"/>
      <c r="Y47" s="373"/>
      <c r="Z47" s="358"/>
      <c r="AA47" s="355"/>
    </row>
    <row r="48" spans="2:27" ht="16.149999999999999" customHeight="1">
      <c r="B48" s="372" t="s">
        <v>315</v>
      </c>
      <c r="C48" s="372"/>
      <c r="D48" s="372"/>
      <c r="E48" s="372"/>
      <c r="F48" s="372"/>
      <c r="G48" s="372"/>
      <c r="H48" s="372"/>
      <c r="I48" s="372"/>
      <c r="J48" s="372"/>
      <c r="K48" s="372"/>
      <c r="L48" s="372"/>
      <c r="M48" s="372"/>
      <c r="N48" s="372"/>
      <c r="O48" s="372"/>
      <c r="P48" s="372"/>
      <c r="Q48" s="372"/>
      <c r="R48" s="372"/>
      <c r="S48" s="372"/>
      <c r="T48" s="372"/>
      <c r="U48" s="372"/>
      <c r="V48" s="372"/>
      <c r="W48" s="372"/>
      <c r="X48" s="372"/>
      <c r="Y48" s="373"/>
      <c r="Z48" s="358"/>
      <c r="AA48" s="355"/>
    </row>
    <row r="49" spans="2:27" ht="15.6" customHeight="1">
      <c r="B49" s="377" t="s">
        <v>3</v>
      </c>
      <c r="C49" s="378" t="s">
        <v>316</v>
      </c>
      <c r="D49" s="379"/>
      <c r="E49" s="380" t="s">
        <v>317</v>
      </c>
      <c r="F49" s="378"/>
      <c r="G49" s="378"/>
      <c r="H49" s="378"/>
      <c r="I49" s="378"/>
      <c r="J49" s="378"/>
      <c r="K49" s="379"/>
      <c r="L49" s="380" t="s">
        <v>318</v>
      </c>
      <c r="M49" s="378"/>
      <c r="N49" s="378"/>
      <c r="O49" s="378"/>
      <c r="P49" s="378"/>
      <c r="Q49" s="378"/>
      <c r="R49" s="378"/>
      <c r="S49" s="379"/>
      <c r="T49" s="380" t="s">
        <v>319</v>
      </c>
      <c r="U49" s="378"/>
      <c r="V49" s="378"/>
      <c r="W49" s="378"/>
      <c r="X49" s="379"/>
      <c r="Y49" s="373"/>
      <c r="Z49" s="358"/>
      <c r="AA49" s="355"/>
    </row>
    <row r="50" spans="2:27" ht="15" customHeight="1">
      <c r="B50" s="381">
        <v>1</v>
      </c>
      <c r="C50" s="382">
        <v>44301</v>
      </c>
      <c r="D50" s="283"/>
      <c r="E50" s="283" t="s">
        <v>320</v>
      </c>
      <c r="F50" s="283"/>
      <c r="G50" s="283"/>
      <c r="H50" s="283"/>
      <c r="I50" s="283"/>
      <c r="J50" s="283"/>
      <c r="K50" s="283"/>
      <c r="L50" s="283" t="s">
        <v>321</v>
      </c>
      <c r="M50" s="283"/>
      <c r="N50" s="283"/>
      <c r="O50" s="283"/>
      <c r="P50" s="283"/>
      <c r="Q50" s="283"/>
      <c r="R50" s="283"/>
      <c r="S50" s="283"/>
      <c r="T50" s="382">
        <v>44301</v>
      </c>
      <c r="U50" s="283"/>
      <c r="V50" s="283"/>
      <c r="W50" s="283"/>
      <c r="X50" s="283"/>
      <c r="Y50" s="373"/>
      <c r="Z50" s="358"/>
      <c r="AA50" s="355"/>
    </row>
    <row r="51" spans="2:27" ht="37.15" customHeight="1">
      <c r="B51" s="381">
        <v>2</v>
      </c>
      <c r="C51" s="382">
        <v>44785</v>
      </c>
      <c r="D51" s="283"/>
      <c r="E51" s="283" t="s">
        <v>322</v>
      </c>
      <c r="F51" s="283"/>
      <c r="G51" s="283"/>
      <c r="H51" s="283"/>
      <c r="I51" s="283"/>
      <c r="J51" s="283"/>
      <c r="K51" s="283"/>
      <c r="L51" s="283" t="s">
        <v>323</v>
      </c>
      <c r="M51" s="283"/>
      <c r="N51" s="283"/>
      <c r="O51" s="283"/>
      <c r="P51" s="283"/>
      <c r="Q51" s="283"/>
      <c r="R51" s="283"/>
      <c r="S51" s="283"/>
      <c r="T51" s="382">
        <v>44785</v>
      </c>
      <c r="U51" s="283"/>
      <c r="V51" s="283"/>
      <c r="W51" s="283"/>
      <c r="X51" s="283"/>
      <c r="Y51" s="373"/>
      <c r="Z51" s="358"/>
      <c r="AA51" s="355"/>
    </row>
    <row r="52" spans="2:27" ht="15" customHeight="1">
      <c r="B52" s="381"/>
      <c r="C52" s="283"/>
      <c r="D52" s="283"/>
      <c r="E52" s="283"/>
      <c r="F52" s="283"/>
      <c r="G52" s="283"/>
      <c r="H52" s="283"/>
      <c r="I52" s="283"/>
      <c r="J52" s="283"/>
      <c r="K52" s="283"/>
      <c r="L52" s="283"/>
      <c r="M52" s="283"/>
      <c r="N52" s="283"/>
      <c r="O52" s="283"/>
      <c r="P52" s="283"/>
      <c r="Q52" s="283"/>
      <c r="R52" s="283"/>
      <c r="S52" s="283"/>
      <c r="T52" s="283"/>
      <c r="U52" s="283"/>
      <c r="V52" s="283"/>
      <c r="W52" s="283"/>
      <c r="X52" s="283"/>
      <c r="Y52" s="373"/>
      <c r="Z52" s="358"/>
      <c r="AA52" s="355"/>
    </row>
    <row r="53" spans="2:27" ht="15" customHeight="1">
      <c r="B53" s="381"/>
      <c r="C53" s="283"/>
      <c r="D53" s="283"/>
      <c r="E53" s="283"/>
      <c r="F53" s="283"/>
      <c r="G53" s="283"/>
      <c r="H53" s="283"/>
      <c r="I53" s="283"/>
      <c r="J53" s="283"/>
      <c r="K53" s="283"/>
      <c r="L53" s="283"/>
      <c r="M53" s="283"/>
      <c r="N53" s="283"/>
      <c r="O53" s="283"/>
      <c r="P53" s="283"/>
      <c r="Q53" s="283"/>
      <c r="R53" s="283"/>
      <c r="S53" s="283"/>
      <c r="T53" s="283"/>
      <c r="U53" s="283"/>
      <c r="V53" s="283"/>
      <c r="W53" s="283"/>
      <c r="X53" s="283"/>
      <c r="Y53" s="373"/>
      <c r="Z53" s="358"/>
      <c r="AA53" s="355"/>
    </row>
    <row r="54" spans="2:27" ht="15" customHeight="1">
      <c r="B54" s="381"/>
      <c r="C54" s="283"/>
      <c r="D54" s="283"/>
      <c r="E54" s="283"/>
      <c r="F54" s="283"/>
      <c r="G54" s="283"/>
      <c r="H54" s="283"/>
      <c r="I54" s="283"/>
      <c r="J54" s="283"/>
      <c r="K54" s="283"/>
      <c r="L54" s="283"/>
      <c r="M54" s="283"/>
      <c r="N54" s="283"/>
      <c r="O54" s="283"/>
      <c r="P54" s="283"/>
      <c r="Q54" s="283"/>
      <c r="R54" s="283"/>
      <c r="S54" s="283"/>
      <c r="T54" s="283"/>
      <c r="U54" s="283"/>
      <c r="V54" s="283"/>
      <c r="W54" s="283"/>
      <c r="X54" s="283"/>
      <c r="Y54" s="373"/>
      <c r="Z54" s="358"/>
      <c r="AA54" s="355"/>
    </row>
    <row r="55" spans="2:27" ht="15.6" customHeight="1">
      <c r="B55" s="383" t="s">
        <v>324</v>
      </c>
      <c r="C55" s="384"/>
      <c r="D55" s="384"/>
      <c r="E55" s="384"/>
      <c r="F55" s="384"/>
      <c r="G55" s="384"/>
      <c r="H55" s="384"/>
      <c r="I55" s="384"/>
      <c r="J55" s="384"/>
      <c r="K55" s="384"/>
      <c r="L55" s="384"/>
      <c r="M55" s="384"/>
      <c r="N55" s="384"/>
      <c r="O55" s="384"/>
      <c r="P55" s="384"/>
      <c r="Q55" s="384"/>
      <c r="R55" s="384"/>
      <c r="S55" s="384"/>
      <c r="T55" s="384"/>
      <c r="U55" s="384"/>
      <c r="V55" s="384"/>
      <c r="W55" s="384"/>
      <c r="X55" s="385"/>
      <c r="Y55" s="373"/>
      <c r="Z55" s="358"/>
      <c r="AA55" s="355"/>
    </row>
    <row r="56" spans="2:27" ht="26.65" customHeight="1">
      <c r="B56" s="386" t="s">
        <v>325</v>
      </c>
      <c r="C56" s="284" t="s">
        <v>326</v>
      </c>
      <c r="D56" s="285"/>
      <c r="E56" s="285"/>
      <c r="F56" s="285"/>
      <c r="G56" s="285"/>
      <c r="H56" s="285"/>
      <c r="I56" s="285"/>
      <c r="J56" s="285"/>
      <c r="K56" s="285"/>
      <c r="L56" s="285"/>
      <c r="M56" s="286"/>
      <c r="N56" s="387" t="s">
        <v>327</v>
      </c>
      <c r="O56" s="388"/>
      <c r="P56" s="284" t="s">
        <v>328</v>
      </c>
      <c r="Q56" s="285"/>
      <c r="R56" s="285"/>
      <c r="S56" s="285"/>
      <c r="T56" s="285"/>
      <c r="U56" s="285"/>
      <c r="V56" s="285"/>
      <c r="W56" s="285"/>
      <c r="X56" s="286"/>
    </row>
    <row r="57" spans="2:27" ht="24.6" customHeight="1">
      <c r="B57" s="386" t="s">
        <v>329</v>
      </c>
      <c r="C57" s="284" t="s">
        <v>330</v>
      </c>
      <c r="D57" s="285"/>
      <c r="E57" s="285"/>
      <c r="F57" s="285"/>
      <c r="G57" s="285"/>
      <c r="H57" s="285"/>
      <c r="I57" s="285"/>
      <c r="J57" s="285"/>
      <c r="K57" s="285"/>
      <c r="L57" s="285"/>
      <c r="M57" s="286"/>
      <c r="N57" s="387" t="s">
        <v>327</v>
      </c>
      <c r="O57" s="388"/>
      <c r="P57" s="389" t="s">
        <v>331</v>
      </c>
      <c r="Q57" s="389"/>
      <c r="R57" s="389"/>
      <c r="S57" s="389"/>
      <c r="T57" s="389"/>
      <c r="U57" s="389"/>
      <c r="V57" s="389"/>
      <c r="W57" s="389"/>
      <c r="X57" s="389"/>
    </row>
    <row r="58" spans="2:27" ht="27.6" customHeight="1">
      <c r="B58" s="386" t="s">
        <v>332</v>
      </c>
      <c r="C58" s="284" t="s">
        <v>330</v>
      </c>
      <c r="D58" s="285"/>
      <c r="E58" s="285"/>
      <c r="F58" s="285"/>
      <c r="G58" s="285"/>
      <c r="H58" s="285"/>
      <c r="I58" s="285"/>
      <c r="J58" s="285"/>
      <c r="K58" s="285"/>
      <c r="L58" s="285"/>
      <c r="M58" s="286"/>
      <c r="N58" s="387" t="s">
        <v>327</v>
      </c>
      <c r="O58" s="388"/>
      <c r="P58" s="389" t="s">
        <v>331</v>
      </c>
      <c r="Q58" s="389"/>
      <c r="R58" s="389"/>
      <c r="S58" s="389"/>
      <c r="T58" s="389"/>
      <c r="U58" s="389"/>
      <c r="V58" s="389"/>
      <c r="W58" s="389"/>
      <c r="X58" s="389"/>
    </row>
    <row r="59" spans="2:27" ht="13.5" customHeight="1">
      <c r="B59" s="383" t="s">
        <v>333</v>
      </c>
      <c r="C59" s="384"/>
      <c r="D59" s="384"/>
      <c r="E59" s="384"/>
      <c r="F59" s="384"/>
      <c r="G59" s="384"/>
      <c r="H59" s="384"/>
      <c r="I59" s="384"/>
      <c r="J59" s="384"/>
      <c r="K59" s="384"/>
      <c r="L59" s="384"/>
      <c r="M59" s="384"/>
      <c r="N59" s="384"/>
      <c r="O59" s="384"/>
      <c r="P59" s="384"/>
      <c r="Q59" s="384"/>
      <c r="R59" s="384"/>
      <c r="S59" s="384"/>
      <c r="T59" s="384"/>
      <c r="U59" s="384"/>
      <c r="V59" s="384"/>
      <c r="W59" s="384"/>
      <c r="X59" s="385"/>
    </row>
    <row r="60" spans="2:27" ht="20.45" customHeight="1">
      <c r="B60" s="390" t="s">
        <v>334</v>
      </c>
      <c r="C60" s="284" t="s">
        <v>335</v>
      </c>
      <c r="D60" s="285"/>
      <c r="E60" s="285"/>
      <c r="F60" s="285"/>
      <c r="G60" s="285"/>
      <c r="H60" s="285"/>
      <c r="I60" s="285"/>
      <c r="J60" s="285"/>
      <c r="K60" s="285"/>
      <c r="L60" s="285"/>
      <c r="M60" s="286"/>
      <c r="N60" s="387" t="s">
        <v>327</v>
      </c>
      <c r="O60" s="388"/>
      <c r="P60" s="284" t="s">
        <v>336</v>
      </c>
      <c r="Q60" s="285"/>
      <c r="R60" s="285"/>
      <c r="S60" s="285"/>
      <c r="T60" s="285"/>
      <c r="U60" s="285"/>
      <c r="V60" s="285"/>
      <c r="W60" s="285"/>
      <c r="X60" s="286"/>
    </row>
    <row r="61" spans="2:27" ht="20.45" customHeight="1">
      <c r="B61" s="390" t="s">
        <v>337</v>
      </c>
      <c r="C61" s="284" t="s">
        <v>338</v>
      </c>
      <c r="D61" s="285"/>
      <c r="E61" s="285"/>
      <c r="F61" s="285"/>
      <c r="G61" s="285"/>
      <c r="H61" s="285"/>
      <c r="I61" s="285"/>
      <c r="J61" s="285"/>
      <c r="K61" s="285"/>
      <c r="L61" s="285"/>
      <c r="M61" s="286"/>
      <c r="N61" s="387" t="s">
        <v>327</v>
      </c>
      <c r="O61" s="388"/>
      <c r="P61" s="284" t="s">
        <v>336</v>
      </c>
      <c r="Q61" s="285"/>
      <c r="R61" s="285"/>
      <c r="S61" s="285"/>
      <c r="T61" s="285"/>
      <c r="U61" s="285"/>
      <c r="V61" s="285"/>
      <c r="W61" s="285"/>
      <c r="X61" s="286"/>
    </row>
  </sheetData>
  <sheetProtection selectLockedCells="1" selectUnlockedCells="1"/>
  <mergeCells count="209">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N38:O38"/>
    <mergeCell ref="P38:R38"/>
    <mergeCell ref="B39:E39"/>
    <mergeCell ref="H39:I39"/>
    <mergeCell ref="J39:K39"/>
    <mergeCell ref="N39:O39"/>
    <mergeCell ref="P39:R39"/>
    <mergeCell ref="P36:R36"/>
    <mergeCell ref="B37:B38"/>
    <mergeCell ref="C37:C38"/>
    <mergeCell ref="D37:D38"/>
    <mergeCell ref="H37:I37"/>
    <mergeCell ref="J37:K37"/>
    <mergeCell ref="N37:O37"/>
    <mergeCell ref="P37:R37"/>
    <mergeCell ref="H38:I38"/>
    <mergeCell ref="J38:K38"/>
    <mergeCell ref="B35:B36"/>
    <mergeCell ref="C35:C36"/>
    <mergeCell ref="D35:D36"/>
    <mergeCell ref="H35:I35"/>
    <mergeCell ref="J35:K35"/>
    <mergeCell ref="N35:O35"/>
    <mergeCell ref="H36:I36"/>
    <mergeCell ref="J36:K36"/>
    <mergeCell ref="N36:O36"/>
    <mergeCell ref="B33:B34"/>
    <mergeCell ref="C33:C34"/>
    <mergeCell ref="D33:D34"/>
    <mergeCell ref="H33:I33"/>
    <mergeCell ref="J33:K33"/>
    <mergeCell ref="N33:O33"/>
    <mergeCell ref="H34:I34"/>
    <mergeCell ref="J34:K34"/>
    <mergeCell ref="N34:O34"/>
    <mergeCell ref="E31:E38"/>
    <mergeCell ref="J31:K31"/>
    <mergeCell ref="S31:X42"/>
    <mergeCell ref="H32:I32"/>
    <mergeCell ref="J32:K32"/>
    <mergeCell ref="N32:O32"/>
    <mergeCell ref="P32:R32"/>
    <mergeCell ref="P33:R33"/>
    <mergeCell ref="P34:R34"/>
    <mergeCell ref="P35:R35"/>
    <mergeCell ref="W27:X27"/>
    <mergeCell ref="B28:X28"/>
    <mergeCell ref="H30:I31"/>
    <mergeCell ref="J30:M30"/>
    <mergeCell ref="N30:O31"/>
    <mergeCell ref="P30:R31"/>
    <mergeCell ref="S30:X30"/>
    <mergeCell ref="B31:B32"/>
    <mergeCell ref="C31:C32"/>
    <mergeCell ref="D31:D32"/>
    <mergeCell ref="T26:V26"/>
    <mergeCell ref="W26:X26"/>
    <mergeCell ref="B27:C27"/>
    <mergeCell ref="D27:E27"/>
    <mergeCell ref="F27:H27"/>
    <mergeCell ref="I27:K27"/>
    <mergeCell ref="L27:M27"/>
    <mergeCell ref="N27:P27"/>
    <mergeCell ref="Q27:S27"/>
    <mergeCell ref="T27:V27"/>
    <mergeCell ref="Q25:S25"/>
    <mergeCell ref="T25:V25"/>
    <mergeCell ref="W25:X25"/>
    <mergeCell ref="B26:C26"/>
    <mergeCell ref="D26:E26"/>
    <mergeCell ref="F26:H26"/>
    <mergeCell ref="I26:K26"/>
    <mergeCell ref="L26:M26"/>
    <mergeCell ref="N26:P26"/>
    <mergeCell ref="Q26:S26"/>
    <mergeCell ref="B25:C25"/>
    <mergeCell ref="D25:E25"/>
    <mergeCell ref="F25:H25"/>
    <mergeCell ref="I25:K25"/>
    <mergeCell ref="L25:M25"/>
    <mergeCell ref="N25:P25"/>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815A-7A79-4B16-A962-84640E3486AD}">
  <sheetPr>
    <pageSetUpPr fitToPage="1"/>
  </sheetPr>
  <dimension ref="B1:AC61"/>
  <sheetViews>
    <sheetView showGridLines="0" view="pageBreakPreview" zoomScaleNormal="100" zoomScaleSheetLayoutView="100" workbookViewId="0">
      <selection activeCell="K14" sqref="K14:N15"/>
    </sheetView>
  </sheetViews>
  <sheetFormatPr baseColWidth="10" defaultColWidth="5.140625" defaultRowHeight="13.5" customHeight="1"/>
  <cols>
    <col min="1" max="1" width="5.140625" style="270"/>
    <col min="2" max="2" width="14.28515625" style="270" customWidth="1"/>
    <col min="3" max="3" width="11.7109375" style="270" customWidth="1"/>
    <col min="4" max="4" width="12.7109375" style="391" customWidth="1"/>
    <col min="5" max="5" width="10.7109375" style="391" customWidth="1"/>
    <col min="6" max="12" width="7.42578125" style="270" customWidth="1"/>
    <col min="13" max="13" width="11.85546875" style="270" customWidth="1"/>
    <col min="14" max="23" width="7.42578125" style="270" customWidth="1"/>
    <col min="24" max="24" width="10.5703125" style="270" customWidth="1"/>
    <col min="25" max="25" width="41.140625" style="270" customWidth="1"/>
    <col min="26" max="26" width="11.7109375" style="270" customWidth="1"/>
    <col min="27" max="27" width="29.7109375" style="270" customWidth="1"/>
    <col min="28" max="28" width="16.28515625" style="271" customWidth="1"/>
    <col min="29" max="29" width="5.140625" style="271"/>
    <col min="30" max="16384" width="5.140625" style="270"/>
  </cols>
  <sheetData>
    <row r="1" spans="2:27" s="271" customFormat="1" ht="15.6" customHeight="1">
      <c r="B1" s="268"/>
      <c r="C1" s="268"/>
      <c r="D1" s="268" t="s">
        <v>0</v>
      </c>
      <c r="E1" s="268"/>
      <c r="F1" s="268"/>
      <c r="G1" s="268"/>
      <c r="H1" s="268"/>
      <c r="I1" s="268"/>
      <c r="J1" s="268"/>
      <c r="K1" s="268"/>
      <c r="L1" s="268"/>
      <c r="M1" s="268"/>
      <c r="N1" s="268"/>
      <c r="O1" s="268"/>
      <c r="P1" s="268"/>
      <c r="Q1" s="268"/>
      <c r="R1" s="268"/>
      <c r="S1" s="269" t="s">
        <v>1</v>
      </c>
      <c r="T1" s="269"/>
      <c r="U1" s="269"/>
      <c r="V1" s="269" t="s">
        <v>232</v>
      </c>
      <c r="W1" s="269"/>
      <c r="X1" s="269"/>
      <c r="Y1" s="270"/>
      <c r="Z1" s="270"/>
      <c r="AA1" s="270"/>
    </row>
    <row r="2" spans="2:27" s="271" customFormat="1" ht="12.75">
      <c r="B2" s="268"/>
      <c r="C2" s="268"/>
      <c r="D2" s="268"/>
      <c r="E2" s="268"/>
      <c r="F2" s="268"/>
      <c r="G2" s="268"/>
      <c r="H2" s="268"/>
      <c r="I2" s="268"/>
      <c r="J2" s="268"/>
      <c r="K2" s="268"/>
      <c r="L2" s="268"/>
      <c r="M2" s="268"/>
      <c r="N2" s="268"/>
      <c r="O2" s="268"/>
      <c r="P2" s="268"/>
      <c r="Q2" s="268"/>
      <c r="R2" s="268"/>
      <c r="S2" s="269" t="s">
        <v>3</v>
      </c>
      <c r="T2" s="269"/>
      <c r="U2" s="269"/>
      <c r="V2" s="272" t="s">
        <v>233</v>
      </c>
      <c r="W2" s="272"/>
      <c r="X2" s="272"/>
      <c r="Y2" s="270"/>
      <c r="Z2" s="270"/>
      <c r="AA2" s="270"/>
    </row>
    <row r="3" spans="2:27" s="271" customFormat="1" ht="12.75">
      <c r="B3" s="268"/>
      <c r="C3" s="268"/>
      <c r="D3" s="268" t="s">
        <v>234</v>
      </c>
      <c r="E3" s="268"/>
      <c r="F3" s="268"/>
      <c r="G3" s="268"/>
      <c r="H3" s="268"/>
      <c r="I3" s="268"/>
      <c r="J3" s="268"/>
      <c r="K3" s="268"/>
      <c r="L3" s="268"/>
      <c r="M3" s="268"/>
      <c r="N3" s="268"/>
      <c r="O3" s="268"/>
      <c r="P3" s="268"/>
      <c r="Q3" s="268"/>
      <c r="R3" s="268"/>
      <c r="S3" s="269" t="s">
        <v>5</v>
      </c>
      <c r="T3" s="269"/>
      <c r="U3" s="269"/>
      <c r="V3" s="269" t="s">
        <v>6</v>
      </c>
      <c r="W3" s="269"/>
      <c r="X3" s="269"/>
      <c r="Y3" s="270"/>
      <c r="Z3" s="270"/>
      <c r="AA3" s="270"/>
    </row>
    <row r="4" spans="2:27" s="271" customFormat="1" ht="15.6" customHeight="1">
      <c r="B4" s="268"/>
      <c r="C4" s="268"/>
      <c r="D4" s="268"/>
      <c r="E4" s="268"/>
      <c r="F4" s="268"/>
      <c r="G4" s="268"/>
      <c r="H4" s="268"/>
      <c r="I4" s="268"/>
      <c r="J4" s="268"/>
      <c r="K4" s="268"/>
      <c r="L4" s="268"/>
      <c r="M4" s="268"/>
      <c r="N4" s="268"/>
      <c r="O4" s="268"/>
      <c r="P4" s="268"/>
      <c r="Q4" s="268"/>
      <c r="R4" s="268"/>
      <c r="S4" s="269" t="s">
        <v>235</v>
      </c>
      <c r="T4" s="269"/>
      <c r="U4" s="269"/>
      <c r="V4" s="273">
        <v>44725</v>
      </c>
      <c r="W4" s="268"/>
      <c r="X4" s="268"/>
      <c r="Y4" s="270"/>
      <c r="Z4" s="270"/>
      <c r="AA4" s="270"/>
    </row>
    <row r="5" spans="2:27" s="271" customFormat="1" ht="9" customHeight="1">
      <c r="B5" s="274"/>
      <c r="C5" s="275"/>
      <c r="D5" s="275"/>
      <c r="E5" s="275"/>
      <c r="F5" s="275"/>
      <c r="G5" s="275"/>
      <c r="H5" s="275"/>
      <c r="I5" s="275"/>
      <c r="J5" s="275"/>
      <c r="K5" s="275"/>
      <c r="L5" s="275"/>
      <c r="M5" s="275"/>
      <c r="N5" s="275"/>
      <c r="O5" s="275"/>
      <c r="P5" s="275"/>
      <c r="Q5" s="275"/>
      <c r="R5" s="275"/>
      <c r="S5" s="275"/>
      <c r="T5" s="275"/>
      <c r="U5" s="275"/>
      <c r="V5" s="275"/>
      <c r="W5" s="275"/>
      <c r="X5" s="276"/>
      <c r="Y5" s="270"/>
      <c r="Z5" s="270"/>
      <c r="AA5" s="270"/>
    </row>
    <row r="6" spans="2:27" s="271" customFormat="1" ht="18.600000000000001" customHeight="1">
      <c r="B6" s="277" t="s">
        <v>236</v>
      </c>
      <c r="C6" s="278"/>
      <c r="D6" s="278"/>
      <c r="E6" s="278"/>
      <c r="F6" s="278"/>
      <c r="G6" s="278"/>
      <c r="H6" s="278"/>
      <c r="I6" s="278"/>
      <c r="J6" s="278"/>
      <c r="K6" s="278"/>
      <c r="L6" s="278"/>
      <c r="M6" s="278"/>
      <c r="N6" s="278"/>
      <c r="O6" s="278"/>
      <c r="P6" s="278"/>
      <c r="Q6" s="278"/>
      <c r="R6" s="278"/>
      <c r="S6" s="278"/>
      <c r="T6" s="278"/>
      <c r="U6" s="278"/>
      <c r="V6" s="278"/>
      <c r="W6" s="278"/>
      <c r="X6" s="279"/>
      <c r="Y6" s="270"/>
      <c r="Z6" s="270"/>
      <c r="AA6" s="270"/>
    </row>
    <row r="7" spans="2:27" s="271" customFormat="1" ht="16.899999999999999" customHeight="1">
      <c r="B7" s="274" t="s">
        <v>237</v>
      </c>
      <c r="C7" s="275"/>
      <c r="D7" s="275"/>
      <c r="E7" s="275"/>
      <c r="F7" s="275"/>
      <c r="G7" s="275"/>
      <c r="H7" s="276"/>
      <c r="I7" s="274" t="s">
        <v>238</v>
      </c>
      <c r="J7" s="275"/>
      <c r="K7" s="275"/>
      <c r="L7" s="275"/>
      <c r="M7" s="275"/>
      <c r="N7" s="275"/>
      <c r="O7" s="275"/>
      <c r="P7" s="275"/>
      <c r="Q7" s="275"/>
      <c r="R7" s="275"/>
      <c r="S7" s="275"/>
      <c r="T7" s="276"/>
      <c r="U7" s="274" t="s">
        <v>239</v>
      </c>
      <c r="V7" s="275"/>
      <c r="W7" s="275"/>
      <c r="X7" s="276"/>
      <c r="Y7" s="270"/>
      <c r="Z7" s="270"/>
      <c r="AA7" s="270"/>
    </row>
    <row r="8" spans="2:27" s="271" customFormat="1" ht="26.65" customHeight="1">
      <c r="B8" s="280" t="s">
        <v>240</v>
      </c>
      <c r="C8" s="281"/>
      <c r="D8" s="281"/>
      <c r="E8" s="281"/>
      <c r="F8" s="281"/>
      <c r="G8" s="281"/>
      <c r="H8" s="282"/>
      <c r="I8" s="280" t="s">
        <v>69</v>
      </c>
      <c r="J8" s="281"/>
      <c r="K8" s="281"/>
      <c r="L8" s="281"/>
      <c r="M8" s="281"/>
      <c r="N8" s="281"/>
      <c r="O8" s="281"/>
      <c r="P8" s="281"/>
      <c r="Q8" s="281"/>
      <c r="R8" s="281"/>
      <c r="S8" s="281"/>
      <c r="T8" s="282"/>
      <c r="U8" s="280" t="s">
        <v>241</v>
      </c>
      <c r="V8" s="281"/>
      <c r="W8" s="281"/>
      <c r="X8" s="282"/>
      <c r="Y8" s="270"/>
      <c r="Z8" s="270"/>
      <c r="AA8" s="270"/>
    </row>
    <row r="9" spans="2:27" s="271" customFormat="1" ht="19.149999999999999" customHeight="1">
      <c r="B9" s="277" t="s">
        <v>242</v>
      </c>
      <c r="C9" s="278"/>
      <c r="D9" s="278"/>
      <c r="E9" s="278"/>
      <c r="F9" s="278"/>
      <c r="G9" s="278"/>
      <c r="H9" s="278"/>
      <c r="I9" s="278"/>
      <c r="J9" s="278"/>
      <c r="K9" s="278"/>
      <c r="L9" s="278"/>
      <c r="M9" s="278"/>
      <c r="N9" s="278"/>
      <c r="O9" s="278"/>
      <c r="P9" s="278"/>
      <c r="Q9" s="278"/>
      <c r="R9" s="278"/>
      <c r="S9" s="278"/>
      <c r="T9" s="278"/>
      <c r="U9" s="278"/>
      <c r="V9" s="278"/>
      <c r="W9" s="278"/>
      <c r="X9" s="279"/>
      <c r="Y9" s="270"/>
      <c r="Z9" s="270"/>
      <c r="AA9" s="270"/>
    </row>
    <row r="10" spans="2:27" s="271" customFormat="1" ht="15" customHeight="1">
      <c r="B10" s="268" t="s">
        <v>243</v>
      </c>
      <c r="C10" s="268"/>
      <c r="D10" s="268"/>
      <c r="E10" s="268"/>
      <c r="F10" s="268"/>
      <c r="G10" s="274" t="s">
        <v>244</v>
      </c>
      <c r="H10" s="275"/>
      <c r="I10" s="275"/>
      <c r="J10" s="275"/>
      <c r="K10" s="275"/>
      <c r="L10" s="275"/>
      <c r="M10" s="275"/>
      <c r="N10" s="275"/>
      <c r="O10" s="276"/>
      <c r="P10" s="274" t="s">
        <v>245</v>
      </c>
      <c r="Q10" s="275"/>
      <c r="R10" s="275"/>
      <c r="S10" s="275"/>
      <c r="T10" s="275"/>
      <c r="U10" s="276"/>
      <c r="V10" s="274" t="s">
        <v>3</v>
      </c>
      <c r="W10" s="275"/>
      <c r="X10" s="276"/>
      <c r="Y10" s="270"/>
      <c r="Z10" s="270"/>
      <c r="AA10" s="270"/>
    </row>
    <row r="11" spans="2:27" s="271" customFormat="1" ht="34.9" customHeight="1">
      <c r="B11" s="283" t="s">
        <v>339</v>
      </c>
      <c r="C11" s="283"/>
      <c r="D11" s="283"/>
      <c r="E11" s="283"/>
      <c r="F11" s="283"/>
      <c r="G11" s="284" t="s">
        <v>247</v>
      </c>
      <c r="H11" s="285"/>
      <c r="I11" s="285"/>
      <c r="J11" s="285"/>
      <c r="K11" s="285"/>
      <c r="L11" s="285"/>
      <c r="M11" s="285"/>
      <c r="N11" s="285"/>
      <c r="O11" s="286"/>
      <c r="P11" s="280" t="s">
        <v>340</v>
      </c>
      <c r="Q11" s="281"/>
      <c r="R11" s="281"/>
      <c r="S11" s="281"/>
      <c r="T11" s="281"/>
      <c r="U11" s="282"/>
      <c r="V11" s="287" t="s">
        <v>249</v>
      </c>
      <c r="W11" s="288"/>
      <c r="X11" s="289"/>
      <c r="Y11" s="270"/>
      <c r="Z11" s="270"/>
      <c r="AA11" s="270"/>
    </row>
    <row r="12" spans="2:27" s="271" customFormat="1" ht="49.9" customHeight="1">
      <c r="B12" s="268" t="s">
        <v>250</v>
      </c>
      <c r="C12" s="268"/>
      <c r="D12" s="268"/>
      <c r="E12" s="268"/>
      <c r="F12" s="268" t="s">
        <v>251</v>
      </c>
      <c r="G12" s="268"/>
      <c r="H12" s="268"/>
      <c r="I12" s="268"/>
      <c r="J12" s="268"/>
      <c r="K12" s="268"/>
      <c r="L12" s="268"/>
      <c r="M12" s="268"/>
      <c r="N12" s="290" t="s">
        <v>252</v>
      </c>
      <c r="O12" s="290"/>
      <c r="P12" s="290"/>
      <c r="Q12" s="290"/>
      <c r="R12" s="290"/>
      <c r="S12" s="268" t="s">
        <v>253</v>
      </c>
      <c r="T12" s="268"/>
      <c r="U12" s="268"/>
      <c r="V12" s="268"/>
      <c r="W12" s="268"/>
      <c r="X12" s="268"/>
      <c r="Y12" s="270"/>
      <c r="Z12" s="270"/>
      <c r="AA12" s="270"/>
    </row>
    <row r="13" spans="2:27" s="271" customFormat="1" ht="81.599999999999994" customHeight="1">
      <c r="B13" s="283" t="s">
        <v>254</v>
      </c>
      <c r="C13" s="283"/>
      <c r="D13" s="283"/>
      <c r="E13" s="283"/>
      <c r="F13" s="283" t="s">
        <v>80</v>
      </c>
      <c r="G13" s="283"/>
      <c r="H13" s="283"/>
      <c r="I13" s="283"/>
      <c r="J13" s="283"/>
      <c r="K13" s="283"/>
      <c r="L13" s="283"/>
      <c r="M13" s="283"/>
      <c r="N13" s="283" t="s">
        <v>255</v>
      </c>
      <c r="O13" s="283"/>
      <c r="P13" s="283"/>
      <c r="Q13" s="283"/>
      <c r="R13" s="283"/>
      <c r="S13" s="283" t="s">
        <v>255</v>
      </c>
      <c r="T13" s="283"/>
      <c r="U13" s="283"/>
      <c r="V13" s="283"/>
      <c r="W13" s="283"/>
      <c r="X13" s="283"/>
      <c r="Y13" s="270"/>
      <c r="Z13" s="270"/>
      <c r="AA13" s="270"/>
    </row>
    <row r="14" spans="2:27" s="271" customFormat="1" ht="16.149999999999999" customHeight="1">
      <c r="B14" s="291" t="s">
        <v>256</v>
      </c>
      <c r="C14" s="292"/>
      <c r="D14" s="292"/>
      <c r="E14" s="292"/>
      <c r="F14" s="293"/>
      <c r="G14" s="294" t="s">
        <v>257</v>
      </c>
      <c r="H14" s="295"/>
      <c r="I14" s="295"/>
      <c r="J14" s="296"/>
      <c r="K14" s="291" t="s">
        <v>258</v>
      </c>
      <c r="L14" s="292"/>
      <c r="M14" s="292"/>
      <c r="N14" s="293"/>
      <c r="O14" s="274" t="s">
        <v>259</v>
      </c>
      <c r="P14" s="275"/>
      <c r="Q14" s="275"/>
      <c r="R14" s="275"/>
      <c r="S14" s="275"/>
      <c r="T14" s="275"/>
      <c r="U14" s="275"/>
      <c r="V14" s="275"/>
      <c r="W14" s="275"/>
      <c r="X14" s="276"/>
      <c r="Y14" s="297"/>
      <c r="Z14" s="297"/>
      <c r="AA14" s="297"/>
    </row>
    <row r="15" spans="2:27" s="271" customFormat="1" ht="64.900000000000006" customHeight="1">
      <c r="B15" s="298"/>
      <c r="C15" s="299"/>
      <c r="D15" s="299"/>
      <c r="E15" s="299"/>
      <c r="F15" s="300"/>
      <c r="G15" s="301"/>
      <c r="H15" s="302"/>
      <c r="I15" s="302"/>
      <c r="J15" s="303"/>
      <c r="K15" s="298"/>
      <c r="L15" s="299"/>
      <c r="M15" s="299"/>
      <c r="N15" s="300"/>
      <c r="O15" s="274" t="s">
        <v>260</v>
      </c>
      <c r="P15" s="275"/>
      <c r="Q15" s="275"/>
      <c r="R15" s="276"/>
      <c r="S15" s="304" t="s">
        <v>261</v>
      </c>
      <c r="T15" s="305"/>
      <c r="U15" s="306"/>
      <c r="V15" s="304" t="s">
        <v>262</v>
      </c>
      <c r="W15" s="305"/>
      <c r="X15" s="306"/>
      <c r="Y15" s="297"/>
      <c r="Z15" s="297"/>
      <c r="AA15" s="297"/>
    </row>
    <row r="16" spans="2:27" s="271" customFormat="1" ht="25.9" customHeight="1">
      <c r="B16" s="283" t="s">
        <v>341</v>
      </c>
      <c r="C16" s="283"/>
      <c r="D16" s="283"/>
      <c r="E16" s="283"/>
      <c r="F16" s="283"/>
      <c r="G16" s="307" t="s">
        <v>264</v>
      </c>
      <c r="H16" s="307"/>
      <c r="I16" s="307"/>
      <c r="J16" s="307"/>
      <c r="K16" s="307">
        <v>0.04</v>
      </c>
      <c r="L16" s="307"/>
      <c r="M16" s="307"/>
      <c r="N16" s="307"/>
      <c r="O16" s="308" t="s">
        <v>265</v>
      </c>
      <c r="P16" s="308" t="s">
        <v>266</v>
      </c>
      <c r="Q16" s="308" t="s">
        <v>267</v>
      </c>
      <c r="R16" s="308" t="s">
        <v>268</v>
      </c>
      <c r="S16" s="283" t="s">
        <v>342</v>
      </c>
      <c r="T16" s="283"/>
      <c r="U16" s="283"/>
      <c r="V16" s="309" t="s">
        <v>266</v>
      </c>
      <c r="W16" s="309"/>
      <c r="X16" s="309"/>
      <c r="Y16" s="270"/>
      <c r="Z16" s="270"/>
      <c r="AA16" s="270"/>
    </row>
    <row r="17" spans="2:27" s="271" customFormat="1" ht="88.9" customHeight="1">
      <c r="B17" s="283"/>
      <c r="C17" s="283"/>
      <c r="D17" s="283"/>
      <c r="E17" s="283"/>
      <c r="F17" s="283"/>
      <c r="G17" s="307"/>
      <c r="H17" s="307"/>
      <c r="I17" s="307"/>
      <c r="J17" s="307"/>
      <c r="K17" s="307"/>
      <c r="L17" s="307"/>
      <c r="M17" s="307"/>
      <c r="N17" s="307"/>
      <c r="O17" s="310" t="s">
        <v>255</v>
      </c>
      <c r="P17" s="310">
        <v>0.04</v>
      </c>
      <c r="Q17" s="310">
        <v>0.04</v>
      </c>
      <c r="R17" s="310">
        <v>0.04</v>
      </c>
      <c r="S17" s="283"/>
      <c r="T17" s="283"/>
      <c r="U17" s="283"/>
      <c r="V17" s="309"/>
      <c r="W17" s="309"/>
      <c r="X17" s="309"/>
      <c r="Y17" s="270"/>
      <c r="Z17" s="270"/>
      <c r="AA17" s="270"/>
    </row>
    <row r="18" spans="2:27" s="271" customFormat="1" ht="18" customHeight="1">
      <c r="B18" s="277" t="s">
        <v>270</v>
      </c>
      <c r="C18" s="278"/>
      <c r="D18" s="278"/>
      <c r="E18" s="278"/>
      <c r="F18" s="278"/>
      <c r="G18" s="278"/>
      <c r="H18" s="278"/>
      <c r="I18" s="278"/>
      <c r="J18" s="278"/>
      <c r="K18" s="278"/>
      <c r="L18" s="278"/>
      <c r="M18" s="278"/>
      <c r="N18" s="278"/>
      <c r="O18" s="278"/>
      <c r="P18" s="278"/>
      <c r="Q18" s="278"/>
      <c r="R18" s="278"/>
      <c r="S18" s="278"/>
      <c r="T18" s="278"/>
      <c r="U18" s="278"/>
      <c r="V18" s="278"/>
      <c r="W18" s="278"/>
      <c r="X18" s="279"/>
      <c r="Y18" s="270"/>
      <c r="Z18" s="270" t="s">
        <v>214</v>
      </c>
      <c r="AA18" s="270"/>
    </row>
    <row r="19" spans="2:27" s="271" customFormat="1" ht="34.9" customHeight="1">
      <c r="B19" s="311" t="s">
        <v>271</v>
      </c>
      <c r="C19" s="294" t="s">
        <v>272</v>
      </c>
      <c r="D19" s="296"/>
      <c r="E19" s="294" t="s">
        <v>273</v>
      </c>
      <c r="F19" s="296"/>
      <c r="G19" s="312" t="s">
        <v>274</v>
      </c>
      <c r="H19" s="313"/>
      <c r="I19" s="313"/>
      <c r="J19" s="313"/>
      <c r="K19" s="313"/>
      <c r="L19" s="313"/>
      <c r="M19" s="313"/>
      <c r="N19" s="313"/>
      <c r="O19" s="313"/>
      <c r="P19" s="313"/>
      <c r="Q19" s="313"/>
      <c r="R19" s="314"/>
      <c r="S19" s="294" t="s">
        <v>275</v>
      </c>
      <c r="T19" s="295"/>
      <c r="U19" s="295"/>
      <c r="V19" s="295"/>
      <c r="W19" s="295"/>
      <c r="X19" s="296"/>
      <c r="Y19" s="270"/>
      <c r="Z19" s="270"/>
      <c r="AA19" s="270"/>
    </row>
    <row r="20" spans="2:27" s="271" customFormat="1" ht="28.5" customHeight="1">
      <c r="B20" s="315"/>
      <c r="C20" s="301"/>
      <c r="D20" s="303"/>
      <c r="E20" s="301"/>
      <c r="F20" s="303"/>
      <c r="G20" s="274" t="s">
        <v>276</v>
      </c>
      <c r="H20" s="275"/>
      <c r="I20" s="276"/>
      <c r="J20" s="274" t="s">
        <v>277</v>
      </c>
      <c r="K20" s="275"/>
      <c r="L20" s="276"/>
      <c r="M20" s="304" t="s">
        <v>278</v>
      </c>
      <c r="N20" s="305"/>
      <c r="O20" s="306"/>
      <c r="P20" s="304" t="s">
        <v>279</v>
      </c>
      <c r="Q20" s="305"/>
      <c r="R20" s="306"/>
      <c r="S20" s="301"/>
      <c r="T20" s="302"/>
      <c r="U20" s="302"/>
      <c r="V20" s="302"/>
      <c r="W20" s="302"/>
      <c r="X20" s="303"/>
      <c r="Y20" s="270"/>
      <c r="Z20" s="270"/>
      <c r="AA20" s="270"/>
    </row>
    <row r="21" spans="2:27" s="271" customFormat="1" ht="95.45" customHeight="1">
      <c r="B21" s="316" t="s">
        <v>280</v>
      </c>
      <c r="C21" s="284" t="s">
        <v>343</v>
      </c>
      <c r="D21" s="286"/>
      <c r="E21" s="317">
        <v>0.04</v>
      </c>
      <c r="F21" s="318"/>
      <c r="G21" s="317">
        <v>0.04</v>
      </c>
      <c r="H21" s="285"/>
      <c r="I21" s="286"/>
      <c r="J21" s="317" t="s">
        <v>344</v>
      </c>
      <c r="K21" s="285"/>
      <c r="L21" s="286"/>
      <c r="M21" s="317" t="s">
        <v>345</v>
      </c>
      <c r="N21" s="285"/>
      <c r="O21" s="286"/>
      <c r="P21" s="284" t="s">
        <v>284</v>
      </c>
      <c r="Q21" s="285"/>
      <c r="R21" s="286"/>
      <c r="S21" s="284" t="s">
        <v>285</v>
      </c>
      <c r="T21" s="285"/>
      <c r="U21" s="285"/>
      <c r="V21" s="285"/>
      <c r="W21" s="285"/>
      <c r="X21" s="286"/>
      <c r="Y21" s="270"/>
      <c r="Z21" s="270"/>
      <c r="AA21" s="270"/>
    </row>
    <row r="22" spans="2:27" s="271" customFormat="1" ht="25.15" customHeight="1">
      <c r="B22" s="268" t="s">
        <v>286</v>
      </c>
      <c r="C22" s="268"/>
      <c r="D22" s="268"/>
      <c r="E22" s="268"/>
      <c r="F22" s="268"/>
      <c r="G22" s="268"/>
      <c r="H22" s="268"/>
      <c r="I22" s="268"/>
      <c r="J22" s="268"/>
      <c r="K22" s="268"/>
      <c r="L22" s="268"/>
      <c r="M22" s="268"/>
      <c r="N22" s="268" t="s">
        <v>287</v>
      </c>
      <c r="O22" s="268"/>
      <c r="P22" s="268"/>
      <c r="Q22" s="268"/>
      <c r="R22" s="268"/>
      <c r="S22" s="268"/>
      <c r="T22" s="268"/>
      <c r="U22" s="268"/>
      <c r="V22" s="268"/>
      <c r="W22" s="268"/>
      <c r="X22" s="268"/>
      <c r="Y22" s="270"/>
      <c r="Z22" s="270"/>
      <c r="AA22" s="270"/>
    </row>
    <row r="23" spans="2:27" s="271" customFormat="1" ht="45.4" customHeight="1">
      <c r="B23" s="283" t="s">
        <v>346</v>
      </c>
      <c r="C23" s="283"/>
      <c r="D23" s="283"/>
      <c r="E23" s="283"/>
      <c r="F23" s="283"/>
      <c r="G23" s="283"/>
      <c r="H23" s="283"/>
      <c r="I23" s="283"/>
      <c r="J23" s="283"/>
      <c r="K23" s="283"/>
      <c r="L23" s="283"/>
      <c r="M23" s="283"/>
      <c r="N23" s="283" t="s">
        <v>347</v>
      </c>
      <c r="O23" s="283"/>
      <c r="P23" s="283"/>
      <c r="Q23" s="283"/>
      <c r="R23" s="283"/>
      <c r="S23" s="283"/>
      <c r="T23" s="283"/>
      <c r="U23" s="283"/>
      <c r="V23" s="283"/>
      <c r="W23" s="283"/>
      <c r="X23" s="283"/>
      <c r="Y23" s="270"/>
      <c r="Z23" s="270"/>
      <c r="AA23" s="319"/>
    </row>
    <row r="24" spans="2:27" s="271" customFormat="1" ht="19.149999999999999" customHeight="1">
      <c r="B24" s="277" t="s">
        <v>290</v>
      </c>
      <c r="C24" s="278"/>
      <c r="D24" s="278"/>
      <c r="E24" s="278"/>
      <c r="F24" s="278"/>
      <c r="G24" s="278"/>
      <c r="H24" s="278"/>
      <c r="I24" s="278"/>
      <c r="J24" s="278"/>
      <c r="K24" s="278"/>
      <c r="L24" s="278"/>
      <c r="M24" s="278"/>
      <c r="N24" s="278"/>
      <c r="O24" s="278"/>
      <c r="P24" s="278"/>
      <c r="Q24" s="278"/>
      <c r="R24" s="278"/>
      <c r="S24" s="278"/>
      <c r="T24" s="278"/>
      <c r="U24" s="278"/>
      <c r="V24" s="278"/>
      <c r="W24" s="278"/>
      <c r="X24" s="279"/>
      <c r="Y24" s="270"/>
      <c r="Z24" s="270"/>
      <c r="AA24" s="270"/>
    </row>
    <row r="25" spans="2:27" s="271" customFormat="1" ht="19.149999999999999" customHeight="1">
      <c r="B25" s="392" t="s">
        <v>291</v>
      </c>
      <c r="C25" s="393"/>
      <c r="D25" s="304" t="s">
        <v>26</v>
      </c>
      <c r="E25" s="305"/>
      <c r="F25" s="305"/>
      <c r="G25" s="305"/>
      <c r="H25" s="306"/>
      <c r="I25" s="274" t="s">
        <v>29</v>
      </c>
      <c r="J25" s="275"/>
      <c r="K25" s="275"/>
      <c r="L25" s="275"/>
      <c r="M25" s="276"/>
      <c r="N25" s="274" t="s">
        <v>32</v>
      </c>
      <c r="O25" s="275"/>
      <c r="P25" s="275"/>
      <c r="Q25" s="275"/>
      <c r="R25" s="275"/>
      <c r="S25" s="276"/>
      <c r="T25" s="304" t="s">
        <v>35</v>
      </c>
      <c r="U25" s="305"/>
      <c r="V25" s="305"/>
      <c r="W25" s="305"/>
      <c r="X25" s="306"/>
      <c r="Y25" s="270"/>
      <c r="Z25" s="270"/>
      <c r="AA25" s="270"/>
    </row>
    <row r="26" spans="2:27" s="271" customFormat="1" ht="19.149999999999999" customHeight="1">
      <c r="B26" s="394" t="s">
        <v>300</v>
      </c>
      <c r="C26" s="394"/>
      <c r="D26" s="395">
        <v>3.8</v>
      </c>
      <c r="E26" s="396"/>
      <c r="F26" s="396"/>
      <c r="G26" s="396"/>
      <c r="H26" s="397"/>
      <c r="I26" s="280">
        <v>3.3</v>
      </c>
      <c r="J26" s="281"/>
      <c r="K26" s="281"/>
      <c r="L26" s="281"/>
      <c r="M26" s="282"/>
      <c r="N26" s="280"/>
      <c r="O26" s="281"/>
      <c r="P26" s="281"/>
      <c r="Q26" s="281"/>
      <c r="R26" s="281"/>
      <c r="S26" s="282"/>
      <c r="T26" s="280"/>
      <c r="U26" s="281"/>
      <c r="V26" s="281"/>
      <c r="W26" s="281"/>
      <c r="X26" s="282"/>
      <c r="Y26" s="270"/>
      <c r="Z26" s="333"/>
      <c r="AA26" s="333"/>
    </row>
    <row r="27" spans="2:27" s="271" customFormat="1" ht="19.149999999999999" customHeight="1">
      <c r="B27" s="394" t="s">
        <v>301</v>
      </c>
      <c r="C27" s="394"/>
      <c r="D27" s="395">
        <v>4</v>
      </c>
      <c r="E27" s="396"/>
      <c r="F27" s="396"/>
      <c r="G27" s="396"/>
      <c r="H27" s="397"/>
      <c r="I27" s="280">
        <v>4</v>
      </c>
      <c r="J27" s="281"/>
      <c r="K27" s="281"/>
      <c r="L27" s="281"/>
      <c r="M27" s="282"/>
      <c r="N27" s="280"/>
      <c r="O27" s="281"/>
      <c r="P27" s="281"/>
      <c r="Q27" s="281"/>
      <c r="R27" s="281"/>
      <c r="S27" s="282"/>
      <c r="T27" s="280"/>
      <c r="U27" s="281"/>
      <c r="V27" s="281"/>
      <c r="W27" s="281"/>
      <c r="X27" s="282"/>
      <c r="Y27" s="319"/>
      <c r="Z27" s="270"/>
      <c r="AA27" s="270"/>
    </row>
    <row r="28" spans="2:27" s="271" customFormat="1" ht="19.899999999999999" customHeight="1">
      <c r="B28" s="334" t="s">
        <v>302</v>
      </c>
      <c r="C28" s="334"/>
      <c r="D28" s="334"/>
      <c r="E28" s="334"/>
      <c r="F28" s="334"/>
      <c r="G28" s="334"/>
      <c r="H28" s="334"/>
      <c r="I28" s="334"/>
      <c r="J28" s="334"/>
      <c r="K28" s="334"/>
      <c r="L28" s="334"/>
      <c r="M28" s="334"/>
      <c r="N28" s="334"/>
      <c r="O28" s="334"/>
      <c r="P28" s="334"/>
      <c r="Q28" s="334"/>
      <c r="R28" s="334"/>
      <c r="S28" s="334"/>
      <c r="T28" s="334"/>
      <c r="U28" s="334"/>
      <c r="V28" s="334"/>
      <c r="W28" s="334"/>
      <c r="X28" s="334"/>
      <c r="Y28" s="270"/>
      <c r="Z28" s="270"/>
      <c r="AA28" s="270"/>
    </row>
    <row r="29" spans="2:27" s="271" customFormat="1" ht="19.899999999999999" customHeight="1">
      <c r="B29" s="335"/>
      <c r="C29" s="336"/>
      <c r="D29" s="336"/>
      <c r="E29" s="336"/>
      <c r="F29" s="336"/>
      <c r="G29" s="336"/>
      <c r="H29" s="336"/>
      <c r="I29" s="336"/>
      <c r="J29" s="336"/>
      <c r="K29" s="336"/>
      <c r="L29" s="336"/>
      <c r="M29" s="336"/>
      <c r="N29" s="336"/>
      <c r="O29" s="336"/>
      <c r="P29" s="336"/>
      <c r="Q29" s="336"/>
      <c r="R29" s="336"/>
      <c r="S29" s="336"/>
      <c r="T29" s="336"/>
      <c r="U29" s="336"/>
      <c r="V29" s="336"/>
      <c r="W29" s="336"/>
      <c r="X29" s="337"/>
      <c r="Y29" s="270"/>
      <c r="Z29" s="270"/>
      <c r="AA29" s="270"/>
    </row>
    <row r="30" spans="2:27" s="271" customFormat="1" ht="38.25">
      <c r="B30" s="398" t="s">
        <v>303</v>
      </c>
      <c r="C30" s="399" t="s">
        <v>304</v>
      </c>
      <c r="D30" s="399" t="s">
        <v>305</v>
      </c>
      <c r="E30" s="399" t="s">
        <v>348</v>
      </c>
      <c r="F30" s="270"/>
      <c r="G30" s="270"/>
      <c r="H30" s="340"/>
      <c r="I30" s="340"/>
      <c r="J30" s="340"/>
      <c r="K30" s="340"/>
      <c r="L30" s="340"/>
      <c r="M30" s="340"/>
      <c r="N30" s="340"/>
      <c r="O30" s="340"/>
      <c r="P30" s="340"/>
      <c r="Q30" s="340"/>
      <c r="R30" s="340"/>
      <c r="S30" s="341"/>
      <c r="T30" s="341"/>
      <c r="U30" s="341"/>
      <c r="V30" s="341"/>
      <c r="W30" s="341"/>
      <c r="X30" s="342"/>
      <c r="Y30" s="270"/>
      <c r="Z30" s="270"/>
      <c r="AA30" s="270"/>
    </row>
    <row r="31" spans="2:27" s="271" customFormat="1" ht="17.649999999999999" customHeight="1">
      <c r="B31" s="400" t="s">
        <v>26</v>
      </c>
      <c r="C31" s="401">
        <f>IF(ISERROR($D$26/$D$27),0,$D$26/$D$27)*0.04</f>
        <v>3.7999999999999999E-2</v>
      </c>
      <c r="D31" s="402">
        <f>$E$21</f>
        <v>0.04</v>
      </c>
      <c r="E31" s="403">
        <f>AVERAGE(C31:C34)</f>
        <v>1.7750000000000002E-2</v>
      </c>
      <c r="F31" s="270"/>
      <c r="G31" s="270"/>
      <c r="H31" s="346"/>
      <c r="I31" s="346"/>
      <c r="J31" s="340"/>
      <c r="K31" s="340"/>
      <c r="L31" s="347"/>
      <c r="M31" s="348"/>
      <c r="N31" s="346"/>
      <c r="O31" s="346"/>
      <c r="P31" s="346"/>
      <c r="Q31" s="346"/>
      <c r="R31" s="346"/>
      <c r="S31" s="349"/>
      <c r="T31" s="349"/>
      <c r="U31" s="349"/>
      <c r="V31" s="349"/>
      <c r="W31" s="349"/>
      <c r="X31" s="350"/>
      <c r="Y31" s="270"/>
      <c r="Z31" s="270"/>
      <c r="AA31" s="270"/>
    </row>
    <row r="32" spans="2:27" s="271" customFormat="1" ht="17.649999999999999" customHeight="1">
      <c r="B32" s="400" t="s">
        <v>29</v>
      </c>
      <c r="C32" s="401">
        <f>IF(ISERROR($I$26/$I$27),0,$I$26/$I$27*0.04)</f>
        <v>3.3000000000000002E-2</v>
      </c>
      <c r="D32" s="402">
        <f>$E$21</f>
        <v>0.04</v>
      </c>
      <c r="E32" s="404"/>
      <c r="F32" s="270"/>
      <c r="G32" s="270"/>
      <c r="H32" s="340"/>
      <c r="I32" s="340"/>
      <c r="J32" s="340"/>
      <c r="K32" s="340"/>
      <c r="L32" s="355"/>
      <c r="M32" s="347"/>
      <c r="N32" s="340"/>
      <c r="O32" s="340"/>
      <c r="P32" s="340"/>
      <c r="Q32" s="340"/>
      <c r="R32" s="340"/>
      <c r="S32" s="349"/>
      <c r="T32" s="349"/>
      <c r="U32" s="349"/>
      <c r="V32" s="349"/>
      <c r="W32" s="349"/>
      <c r="X32" s="350"/>
      <c r="Y32" s="270"/>
      <c r="Z32" s="270"/>
      <c r="AA32" s="270"/>
    </row>
    <row r="33" spans="2:27" s="271" customFormat="1" ht="17.649999999999999" customHeight="1">
      <c r="B33" s="400" t="s">
        <v>32</v>
      </c>
      <c r="C33" s="401">
        <f>IF(ISERROR($N$26/$N$27),0,$N$26/$N$27)*0.04</f>
        <v>0</v>
      </c>
      <c r="D33" s="402">
        <f>$E$21</f>
        <v>0.04</v>
      </c>
      <c r="E33" s="404"/>
      <c r="F33" s="270"/>
      <c r="G33" s="270"/>
      <c r="H33" s="340"/>
      <c r="I33" s="340"/>
      <c r="J33" s="340"/>
      <c r="K33" s="340"/>
      <c r="L33" s="355"/>
      <c r="M33" s="347"/>
      <c r="N33" s="340"/>
      <c r="O33" s="340"/>
      <c r="P33" s="340"/>
      <c r="Q33" s="340"/>
      <c r="R33" s="340"/>
      <c r="S33" s="349"/>
      <c r="T33" s="349"/>
      <c r="U33" s="349"/>
      <c r="V33" s="349"/>
      <c r="W33" s="349"/>
      <c r="X33" s="350"/>
      <c r="Y33" s="270"/>
      <c r="Z33" s="270"/>
      <c r="AA33" s="270"/>
    </row>
    <row r="34" spans="2:27" s="271" customFormat="1" ht="17.649999999999999" customHeight="1">
      <c r="B34" s="400" t="s">
        <v>35</v>
      </c>
      <c r="C34" s="401">
        <f>IF(ISERROR($T$26/$T$27),0,$T$26/$T$27)*0.04</f>
        <v>0</v>
      </c>
      <c r="D34" s="402">
        <f>$E$21</f>
        <v>0.04</v>
      </c>
      <c r="E34" s="405"/>
      <c r="F34" s="270"/>
      <c r="G34" s="270"/>
      <c r="H34" s="340"/>
      <c r="I34" s="340"/>
      <c r="J34" s="340"/>
      <c r="K34" s="340"/>
      <c r="L34" s="355"/>
      <c r="M34" s="347"/>
      <c r="N34" s="340"/>
      <c r="O34" s="340"/>
      <c r="P34" s="340"/>
      <c r="Q34" s="340"/>
      <c r="R34" s="340"/>
      <c r="S34" s="349"/>
      <c r="T34" s="349"/>
      <c r="U34" s="349"/>
      <c r="V34" s="349"/>
      <c r="W34" s="349"/>
      <c r="X34" s="350"/>
      <c r="Y34" s="270"/>
      <c r="Z34" s="270"/>
      <c r="AA34" s="270"/>
    </row>
    <row r="35" spans="2:27" s="271" customFormat="1" ht="25.9" customHeight="1">
      <c r="B35" s="284" t="s">
        <v>349</v>
      </c>
      <c r="C35" s="285"/>
      <c r="D35" s="285"/>
      <c r="E35" s="286"/>
      <c r="F35" s="270"/>
      <c r="G35" s="270"/>
      <c r="H35" s="340"/>
      <c r="I35" s="340"/>
      <c r="J35" s="340"/>
      <c r="K35" s="340"/>
      <c r="L35" s="355"/>
      <c r="M35" s="347"/>
      <c r="N35" s="340"/>
      <c r="O35" s="340"/>
      <c r="P35" s="340"/>
      <c r="Q35" s="340"/>
      <c r="R35" s="340"/>
      <c r="S35" s="349"/>
      <c r="T35" s="349"/>
      <c r="U35" s="349"/>
      <c r="V35" s="349"/>
      <c r="W35" s="349"/>
      <c r="X35" s="350"/>
      <c r="Y35" s="270"/>
      <c r="Z35" s="270"/>
      <c r="AA35" s="270"/>
    </row>
    <row r="36" spans="2:27" s="271" customFormat="1" ht="17.649999999999999" customHeight="1">
      <c r="B36" s="357"/>
      <c r="C36" s="358"/>
      <c r="D36" s="359"/>
      <c r="E36" s="359"/>
      <c r="F36" s="270"/>
      <c r="G36" s="270"/>
      <c r="H36" s="340"/>
      <c r="I36" s="340"/>
      <c r="J36" s="340"/>
      <c r="K36" s="340"/>
      <c r="L36" s="355"/>
      <c r="M36" s="347"/>
      <c r="N36" s="340"/>
      <c r="O36" s="340"/>
      <c r="P36" s="340"/>
      <c r="Q36" s="340"/>
      <c r="R36" s="340"/>
      <c r="S36" s="349"/>
      <c r="T36" s="349"/>
      <c r="U36" s="349"/>
      <c r="V36" s="349"/>
      <c r="W36" s="349"/>
      <c r="X36" s="350"/>
      <c r="Y36" s="270"/>
      <c r="Z36" s="270"/>
      <c r="AA36" s="270"/>
    </row>
    <row r="37" spans="2:27" s="271" customFormat="1" ht="17.649999999999999" customHeight="1">
      <c r="B37" s="357"/>
      <c r="C37" s="358"/>
      <c r="D37" s="359"/>
      <c r="E37" s="359"/>
      <c r="F37" s="270"/>
      <c r="G37" s="270"/>
      <c r="H37" s="340"/>
      <c r="I37" s="340"/>
      <c r="J37" s="340"/>
      <c r="K37" s="340"/>
      <c r="L37" s="355"/>
      <c r="M37" s="347"/>
      <c r="N37" s="340"/>
      <c r="O37" s="340"/>
      <c r="P37" s="340"/>
      <c r="Q37" s="340"/>
      <c r="R37" s="340"/>
      <c r="S37" s="349"/>
      <c r="T37" s="349"/>
      <c r="U37" s="349"/>
      <c r="V37" s="349"/>
      <c r="W37" s="349"/>
      <c r="X37" s="350"/>
      <c r="Y37" s="270"/>
      <c r="Z37" s="270"/>
      <c r="AA37" s="270"/>
    </row>
    <row r="38" spans="2:27" s="271" customFormat="1" ht="17.649999999999999" customHeight="1">
      <c r="B38" s="357"/>
      <c r="C38" s="358"/>
      <c r="D38" s="359"/>
      <c r="E38" s="359"/>
      <c r="F38" s="270"/>
      <c r="G38" s="270"/>
      <c r="H38" s="340"/>
      <c r="I38" s="340"/>
      <c r="J38" s="340"/>
      <c r="K38" s="340"/>
      <c r="L38" s="355"/>
      <c r="M38" s="347"/>
      <c r="N38" s="340"/>
      <c r="O38" s="340"/>
      <c r="P38" s="340"/>
      <c r="Q38" s="340"/>
      <c r="R38" s="340"/>
      <c r="S38" s="349"/>
      <c r="T38" s="349"/>
      <c r="U38" s="349"/>
      <c r="V38" s="349"/>
      <c r="W38" s="349"/>
      <c r="X38" s="350"/>
      <c r="Y38" s="270"/>
      <c r="Z38" s="270"/>
      <c r="AA38" s="270"/>
    </row>
    <row r="39" spans="2:27" s="271" customFormat="1" ht="17.649999999999999" customHeight="1">
      <c r="B39" s="357"/>
      <c r="C39" s="358"/>
      <c r="D39" s="359"/>
      <c r="E39" s="359"/>
      <c r="F39" s="270"/>
      <c r="G39" s="270"/>
      <c r="H39" s="340"/>
      <c r="I39" s="340"/>
      <c r="J39" s="340"/>
      <c r="K39" s="340"/>
      <c r="L39" s="355"/>
      <c r="M39" s="347"/>
      <c r="N39" s="340"/>
      <c r="O39" s="340"/>
      <c r="P39" s="340"/>
      <c r="Q39" s="340"/>
      <c r="R39" s="340"/>
      <c r="S39" s="349"/>
      <c r="T39" s="349"/>
      <c r="U39" s="349"/>
      <c r="V39" s="349"/>
      <c r="W39" s="349"/>
      <c r="X39" s="350"/>
      <c r="Y39" s="270"/>
      <c r="Z39" s="270"/>
      <c r="AA39" s="270"/>
    </row>
    <row r="40" spans="2:27" s="271" customFormat="1" ht="17.649999999999999" customHeight="1">
      <c r="B40" s="357"/>
      <c r="C40" s="358"/>
      <c r="D40" s="359"/>
      <c r="E40" s="359"/>
      <c r="F40" s="270"/>
      <c r="G40" s="270"/>
      <c r="H40" s="340"/>
      <c r="I40" s="340"/>
      <c r="J40" s="340"/>
      <c r="K40" s="340"/>
      <c r="L40" s="355"/>
      <c r="M40" s="347"/>
      <c r="N40" s="340"/>
      <c r="O40" s="340"/>
      <c r="P40" s="340"/>
      <c r="Q40" s="340"/>
      <c r="R40" s="340"/>
      <c r="S40" s="349"/>
      <c r="T40" s="349"/>
      <c r="U40" s="349"/>
      <c r="V40" s="349"/>
      <c r="W40" s="349"/>
      <c r="X40" s="350"/>
      <c r="Y40" s="270"/>
      <c r="Z40" s="270"/>
      <c r="AA40" s="270"/>
    </row>
    <row r="41" spans="2:27" s="271" customFormat="1" ht="17.649999999999999" customHeight="1">
      <c r="B41" s="357"/>
      <c r="C41" s="358"/>
      <c r="D41" s="359"/>
      <c r="E41" s="359"/>
      <c r="F41" s="270"/>
      <c r="G41" s="270"/>
      <c r="H41" s="340"/>
      <c r="I41" s="340"/>
      <c r="J41" s="340"/>
      <c r="K41" s="340"/>
      <c r="L41" s="355"/>
      <c r="M41" s="347"/>
      <c r="N41" s="340"/>
      <c r="O41" s="340"/>
      <c r="P41" s="340"/>
      <c r="Q41" s="340"/>
      <c r="R41" s="340"/>
      <c r="S41" s="349"/>
      <c r="T41" s="349"/>
      <c r="U41" s="349"/>
      <c r="V41" s="349"/>
      <c r="W41" s="349"/>
      <c r="X41" s="350"/>
      <c r="Y41" s="270"/>
      <c r="Z41" s="270"/>
      <c r="AA41" s="270"/>
    </row>
    <row r="42" spans="2:27" s="271" customFormat="1" ht="17.25" customHeight="1">
      <c r="B42" s="357"/>
      <c r="C42" s="358"/>
      <c r="D42" s="359"/>
      <c r="E42" s="359"/>
      <c r="F42" s="270"/>
      <c r="G42" s="270"/>
      <c r="H42" s="340"/>
      <c r="I42" s="340"/>
      <c r="J42" s="340"/>
      <c r="K42" s="340"/>
      <c r="L42" s="355"/>
      <c r="M42" s="347"/>
      <c r="N42" s="340"/>
      <c r="O42" s="340"/>
      <c r="P42" s="340"/>
      <c r="Q42" s="340"/>
      <c r="R42" s="340"/>
      <c r="S42" s="341"/>
      <c r="T42" s="341"/>
      <c r="U42" s="341"/>
      <c r="V42" s="341"/>
      <c r="W42" s="341"/>
      <c r="X42" s="342"/>
      <c r="Y42" s="270"/>
      <c r="Z42" s="270"/>
      <c r="AA42" s="270"/>
    </row>
    <row r="43" spans="2:27" s="271" customFormat="1" ht="17.25" customHeight="1">
      <c r="B43" s="360"/>
      <c r="C43" s="361"/>
      <c r="D43" s="362"/>
      <c r="E43" s="362"/>
      <c r="F43" s="363"/>
      <c r="G43" s="363"/>
      <c r="H43" s="363"/>
      <c r="I43" s="363"/>
      <c r="J43" s="363"/>
      <c r="K43" s="363"/>
      <c r="L43" s="364"/>
      <c r="M43" s="365"/>
      <c r="N43" s="363"/>
      <c r="O43" s="363"/>
      <c r="P43" s="363"/>
      <c r="Q43" s="363"/>
      <c r="R43" s="363"/>
      <c r="S43" s="363"/>
      <c r="T43" s="363"/>
      <c r="U43" s="363"/>
      <c r="V43" s="363"/>
      <c r="W43" s="363"/>
      <c r="X43" s="366"/>
      <c r="Y43" s="270"/>
      <c r="Z43" s="270"/>
      <c r="AA43" s="270"/>
    </row>
    <row r="44" spans="2:27" s="271" customFormat="1" ht="15.75" customHeight="1">
      <c r="B44" s="367" t="s">
        <v>312</v>
      </c>
      <c r="C44" s="367"/>
      <c r="D44" s="367"/>
      <c r="E44" s="367"/>
      <c r="F44" s="367"/>
      <c r="G44" s="367"/>
      <c r="H44" s="367"/>
      <c r="I44" s="367"/>
      <c r="J44" s="367"/>
      <c r="K44" s="367"/>
      <c r="L44" s="367"/>
      <c r="M44" s="367"/>
      <c r="N44" s="367"/>
      <c r="O44" s="367"/>
      <c r="P44" s="367"/>
      <c r="Q44" s="367"/>
      <c r="R44" s="367"/>
      <c r="S44" s="367"/>
      <c r="T44" s="367"/>
      <c r="U44" s="367"/>
      <c r="V44" s="367"/>
      <c r="W44" s="367"/>
      <c r="X44" s="367"/>
      <c r="Y44" s="270"/>
      <c r="Z44" s="368"/>
      <c r="AA44" s="270"/>
    </row>
    <row r="45" spans="2:27" s="271" customFormat="1" ht="102.6" customHeight="1">
      <c r="B45" s="369" t="s">
        <v>350</v>
      </c>
      <c r="C45" s="370"/>
      <c r="D45" s="370"/>
      <c r="E45" s="370"/>
      <c r="F45" s="370"/>
      <c r="G45" s="370"/>
      <c r="H45" s="370"/>
      <c r="I45" s="370"/>
      <c r="J45" s="370"/>
      <c r="K45" s="370"/>
      <c r="L45" s="370"/>
      <c r="M45" s="370"/>
      <c r="N45" s="370"/>
      <c r="O45" s="370"/>
      <c r="P45" s="370"/>
      <c r="Q45" s="370"/>
      <c r="R45" s="370"/>
      <c r="S45" s="370"/>
      <c r="T45" s="370"/>
      <c r="U45" s="370"/>
      <c r="V45" s="370"/>
      <c r="W45" s="370"/>
      <c r="X45" s="371"/>
      <c r="Y45" s="347"/>
      <c r="Z45" s="347"/>
      <c r="AA45" s="347"/>
    </row>
    <row r="46" spans="2:27" s="271" customFormat="1" ht="18" customHeight="1">
      <c r="B46" s="372" t="s">
        <v>314</v>
      </c>
      <c r="C46" s="372"/>
      <c r="D46" s="372"/>
      <c r="E46" s="372"/>
      <c r="F46" s="372"/>
      <c r="G46" s="372"/>
      <c r="H46" s="372"/>
      <c r="I46" s="372"/>
      <c r="J46" s="372"/>
      <c r="K46" s="372"/>
      <c r="L46" s="372"/>
      <c r="M46" s="372"/>
      <c r="N46" s="372"/>
      <c r="O46" s="372"/>
      <c r="P46" s="372"/>
      <c r="Q46" s="372"/>
      <c r="R46" s="372"/>
      <c r="S46" s="372"/>
      <c r="T46" s="372"/>
      <c r="U46" s="372"/>
      <c r="V46" s="372"/>
      <c r="W46" s="372"/>
      <c r="X46" s="372"/>
      <c r="Y46" s="373"/>
      <c r="Z46" s="358"/>
      <c r="AA46" s="355"/>
    </row>
    <row r="47" spans="2:27" s="271" customFormat="1" ht="32.25" customHeight="1">
      <c r="B47" s="374" t="s">
        <v>351</v>
      </c>
      <c r="C47" s="375"/>
      <c r="D47" s="375"/>
      <c r="E47" s="375"/>
      <c r="F47" s="375"/>
      <c r="G47" s="375"/>
      <c r="H47" s="375"/>
      <c r="I47" s="375"/>
      <c r="J47" s="375"/>
      <c r="K47" s="375"/>
      <c r="L47" s="375"/>
      <c r="M47" s="375"/>
      <c r="N47" s="375"/>
      <c r="O47" s="375"/>
      <c r="P47" s="375"/>
      <c r="Q47" s="375"/>
      <c r="R47" s="375"/>
      <c r="S47" s="375"/>
      <c r="T47" s="375"/>
      <c r="U47" s="375"/>
      <c r="V47" s="375"/>
      <c r="W47" s="375"/>
      <c r="X47" s="376"/>
      <c r="Y47" s="373"/>
      <c r="Z47" s="358"/>
      <c r="AA47" s="355"/>
    </row>
    <row r="48" spans="2:27" s="271" customFormat="1" ht="16.149999999999999" customHeight="1">
      <c r="B48" s="372" t="s">
        <v>315</v>
      </c>
      <c r="C48" s="372"/>
      <c r="D48" s="372"/>
      <c r="E48" s="372"/>
      <c r="F48" s="372"/>
      <c r="G48" s="372"/>
      <c r="H48" s="372"/>
      <c r="I48" s="372"/>
      <c r="J48" s="372"/>
      <c r="K48" s="372"/>
      <c r="L48" s="372"/>
      <c r="M48" s="372"/>
      <c r="N48" s="372"/>
      <c r="O48" s="372"/>
      <c r="P48" s="372"/>
      <c r="Q48" s="372"/>
      <c r="R48" s="372"/>
      <c r="S48" s="372"/>
      <c r="T48" s="372"/>
      <c r="U48" s="372"/>
      <c r="V48" s="372"/>
      <c r="W48" s="372"/>
      <c r="X48" s="372"/>
      <c r="Y48" s="373"/>
      <c r="Z48" s="358"/>
      <c r="AA48" s="355"/>
    </row>
    <row r="49" spans="2:27" s="271" customFormat="1" ht="15.6" customHeight="1">
      <c r="B49" s="377" t="s">
        <v>3</v>
      </c>
      <c r="C49" s="378" t="s">
        <v>316</v>
      </c>
      <c r="D49" s="379"/>
      <c r="E49" s="380" t="s">
        <v>317</v>
      </c>
      <c r="F49" s="378"/>
      <c r="G49" s="378"/>
      <c r="H49" s="378"/>
      <c r="I49" s="378"/>
      <c r="J49" s="378"/>
      <c r="K49" s="379"/>
      <c r="L49" s="380" t="s">
        <v>318</v>
      </c>
      <c r="M49" s="378"/>
      <c r="N49" s="378"/>
      <c r="O49" s="378"/>
      <c r="P49" s="378"/>
      <c r="Q49" s="378"/>
      <c r="R49" s="378"/>
      <c r="S49" s="379"/>
      <c r="T49" s="380" t="s">
        <v>319</v>
      </c>
      <c r="U49" s="378"/>
      <c r="V49" s="378"/>
      <c r="W49" s="378"/>
      <c r="X49" s="379"/>
      <c r="Y49" s="373"/>
      <c r="Z49" s="358"/>
      <c r="AA49" s="355"/>
    </row>
    <row r="50" spans="2:27" s="271" customFormat="1" ht="15" customHeight="1">
      <c r="B50" s="381">
        <v>1</v>
      </c>
      <c r="C50" s="382">
        <v>44301</v>
      </c>
      <c r="D50" s="283"/>
      <c r="E50" s="283" t="s">
        <v>320</v>
      </c>
      <c r="F50" s="283"/>
      <c r="G50" s="283"/>
      <c r="H50" s="283"/>
      <c r="I50" s="283"/>
      <c r="J50" s="283"/>
      <c r="K50" s="283"/>
      <c r="L50" s="283" t="s">
        <v>321</v>
      </c>
      <c r="M50" s="283"/>
      <c r="N50" s="283"/>
      <c r="O50" s="283"/>
      <c r="P50" s="283"/>
      <c r="Q50" s="283"/>
      <c r="R50" s="283"/>
      <c r="S50" s="283"/>
      <c r="T50" s="382">
        <v>44301</v>
      </c>
      <c r="U50" s="283"/>
      <c r="V50" s="283"/>
      <c r="W50" s="283"/>
      <c r="X50" s="283"/>
      <c r="Y50" s="373"/>
      <c r="Z50" s="358"/>
      <c r="AA50" s="355"/>
    </row>
    <row r="51" spans="2:27" s="271" customFormat="1" ht="37.15" customHeight="1">
      <c r="B51" s="381">
        <v>2</v>
      </c>
      <c r="C51" s="382">
        <v>44785</v>
      </c>
      <c r="D51" s="283"/>
      <c r="E51" s="283" t="s">
        <v>322</v>
      </c>
      <c r="F51" s="283"/>
      <c r="G51" s="283"/>
      <c r="H51" s="283"/>
      <c r="I51" s="283"/>
      <c r="J51" s="283"/>
      <c r="K51" s="283"/>
      <c r="L51" s="283" t="s">
        <v>323</v>
      </c>
      <c r="M51" s="283"/>
      <c r="N51" s="283"/>
      <c r="O51" s="283"/>
      <c r="P51" s="283"/>
      <c r="Q51" s="283"/>
      <c r="R51" s="283"/>
      <c r="S51" s="283"/>
      <c r="T51" s="382">
        <v>44785</v>
      </c>
      <c r="U51" s="283"/>
      <c r="V51" s="283"/>
      <c r="W51" s="283"/>
      <c r="X51" s="283"/>
      <c r="Y51" s="373"/>
      <c r="Z51" s="358"/>
      <c r="AA51" s="355"/>
    </row>
    <row r="52" spans="2:27" s="271" customFormat="1" ht="15" customHeight="1">
      <c r="B52" s="381"/>
      <c r="C52" s="283"/>
      <c r="D52" s="283"/>
      <c r="E52" s="283"/>
      <c r="F52" s="283"/>
      <c r="G52" s="283"/>
      <c r="H52" s="283"/>
      <c r="I52" s="283"/>
      <c r="J52" s="283"/>
      <c r="K52" s="283"/>
      <c r="L52" s="283"/>
      <c r="M52" s="283"/>
      <c r="N52" s="283"/>
      <c r="O52" s="283"/>
      <c r="P52" s="283"/>
      <c r="Q52" s="283"/>
      <c r="R52" s="283"/>
      <c r="S52" s="283"/>
      <c r="T52" s="283"/>
      <c r="U52" s="283"/>
      <c r="V52" s="283"/>
      <c r="W52" s="283"/>
      <c r="X52" s="283"/>
      <c r="Y52" s="373"/>
      <c r="Z52" s="358"/>
      <c r="AA52" s="355"/>
    </row>
    <row r="53" spans="2:27" s="271" customFormat="1" ht="15" customHeight="1">
      <c r="B53" s="381"/>
      <c r="C53" s="283"/>
      <c r="D53" s="283"/>
      <c r="E53" s="283"/>
      <c r="F53" s="283"/>
      <c r="G53" s="283"/>
      <c r="H53" s="283"/>
      <c r="I53" s="283"/>
      <c r="J53" s="283"/>
      <c r="K53" s="283"/>
      <c r="L53" s="283"/>
      <c r="M53" s="283"/>
      <c r="N53" s="283"/>
      <c r="O53" s="283"/>
      <c r="P53" s="283"/>
      <c r="Q53" s="283"/>
      <c r="R53" s="283"/>
      <c r="S53" s="283"/>
      <c r="T53" s="283"/>
      <c r="U53" s="283"/>
      <c r="V53" s="283"/>
      <c r="W53" s="283"/>
      <c r="X53" s="283"/>
      <c r="Y53" s="373"/>
      <c r="Z53" s="358"/>
      <c r="AA53" s="355"/>
    </row>
    <row r="54" spans="2:27" s="271" customFormat="1" ht="15" customHeight="1">
      <c r="B54" s="381"/>
      <c r="C54" s="283"/>
      <c r="D54" s="283"/>
      <c r="E54" s="283"/>
      <c r="F54" s="283"/>
      <c r="G54" s="283"/>
      <c r="H54" s="283"/>
      <c r="I54" s="283"/>
      <c r="J54" s="283"/>
      <c r="K54" s="283"/>
      <c r="L54" s="283"/>
      <c r="M54" s="283"/>
      <c r="N54" s="283"/>
      <c r="O54" s="283"/>
      <c r="P54" s="283"/>
      <c r="Q54" s="283"/>
      <c r="R54" s="283"/>
      <c r="S54" s="283"/>
      <c r="T54" s="283"/>
      <c r="U54" s="283"/>
      <c r="V54" s="283"/>
      <c r="W54" s="283"/>
      <c r="X54" s="283"/>
      <c r="Y54" s="373"/>
      <c r="Z54" s="358"/>
      <c r="AA54" s="355"/>
    </row>
    <row r="55" spans="2:27" s="271" customFormat="1" ht="15.6" customHeight="1">
      <c r="B55" s="383" t="s">
        <v>324</v>
      </c>
      <c r="C55" s="384"/>
      <c r="D55" s="384"/>
      <c r="E55" s="384"/>
      <c r="F55" s="384"/>
      <c r="G55" s="384"/>
      <c r="H55" s="384"/>
      <c r="I55" s="384"/>
      <c r="J55" s="384"/>
      <c r="K55" s="384"/>
      <c r="L55" s="384"/>
      <c r="M55" s="384"/>
      <c r="N55" s="384"/>
      <c r="O55" s="384"/>
      <c r="P55" s="384"/>
      <c r="Q55" s="384"/>
      <c r="R55" s="384"/>
      <c r="S55" s="384"/>
      <c r="T55" s="384"/>
      <c r="U55" s="384"/>
      <c r="V55" s="384"/>
      <c r="W55" s="384"/>
      <c r="X55" s="385"/>
      <c r="Y55" s="373"/>
      <c r="Z55" s="358"/>
      <c r="AA55" s="355"/>
    </row>
    <row r="56" spans="2:27" s="271" customFormat="1" ht="26.65" customHeight="1">
      <c r="B56" s="386" t="s">
        <v>325</v>
      </c>
      <c r="C56" s="284" t="s">
        <v>326</v>
      </c>
      <c r="D56" s="285"/>
      <c r="E56" s="285"/>
      <c r="F56" s="285"/>
      <c r="G56" s="285"/>
      <c r="H56" s="285"/>
      <c r="I56" s="285"/>
      <c r="J56" s="285"/>
      <c r="K56" s="285"/>
      <c r="L56" s="285"/>
      <c r="M56" s="286"/>
      <c r="N56" s="387" t="s">
        <v>327</v>
      </c>
      <c r="O56" s="388"/>
      <c r="P56" s="284" t="s">
        <v>328</v>
      </c>
      <c r="Q56" s="285"/>
      <c r="R56" s="285"/>
      <c r="S56" s="285"/>
      <c r="T56" s="285"/>
      <c r="U56" s="285"/>
      <c r="V56" s="285"/>
      <c r="W56" s="285"/>
      <c r="X56" s="286"/>
      <c r="Y56" s="270"/>
      <c r="Z56" s="270"/>
      <c r="AA56" s="270"/>
    </row>
    <row r="57" spans="2:27" s="271" customFormat="1" ht="24.6" customHeight="1">
      <c r="B57" s="386" t="s">
        <v>329</v>
      </c>
      <c r="C57" s="284" t="s">
        <v>330</v>
      </c>
      <c r="D57" s="285"/>
      <c r="E57" s="285"/>
      <c r="F57" s="285"/>
      <c r="G57" s="285"/>
      <c r="H57" s="285"/>
      <c r="I57" s="285"/>
      <c r="J57" s="285"/>
      <c r="K57" s="285"/>
      <c r="L57" s="285"/>
      <c r="M57" s="286"/>
      <c r="N57" s="387" t="s">
        <v>327</v>
      </c>
      <c r="O57" s="388"/>
      <c r="P57" s="389" t="s">
        <v>331</v>
      </c>
      <c r="Q57" s="389"/>
      <c r="R57" s="389"/>
      <c r="S57" s="389"/>
      <c r="T57" s="389"/>
      <c r="U57" s="389"/>
      <c r="V57" s="389"/>
      <c r="W57" s="389"/>
      <c r="X57" s="389"/>
      <c r="Y57" s="270"/>
      <c r="Z57" s="270"/>
      <c r="AA57" s="270"/>
    </row>
    <row r="58" spans="2:27" s="271" customFormat="1" ht="27.6" customHeight="1">
      <c r="B58" s="386" t="s">
        <v>332</v>
      </c>
      <c r="C58" s="284" t="s">
        <v>330</v>
      </c>
      <c r="D58" s="285"/>
      <c r="E58" s="285"/>
      <c r="F58" s="285"/>
      <c r="G58" s="285"/>
      <c r="H58" s="285"/>
      <c r="I58" s="285"/>
      <c r="J58" s="285"/>
      <c r="K58" s="285"/>
      <c r="L58" s="285"/>
      <c r="M58" s="286"/>
      <c r="N58" s="387" t="s">
        <v>327</v>
      </c>
      <c r="O58" s="388"/>
      <c r="P58" s="389" t="s">
        <v>331</v>
      </c>
      <c r="Q58" s="389"/>
      <c r="R58" s="389"/>
      <c r="S58" s="389"/>
      <c r="T58" s="389"/>
      <c r="U58" s="389"/>
      <c r="V58" s="389"/>
      <c r="W58" s="389"/>
      <c r="X58" s="389"/>
      <c r="Y58" s="270"/>
      <c r="Z58" s="270"/>
      <c r="AA58" s="270"/>
    </row>
    <row r="59" spans="2:27" ht="13.5" customHeight="1">
      <c r="B59" s="383" t="s">
        <v>333</v>
      </c>
      <c r="C59" s="384"/>
      <c r="D59" s="384"/>
      <c r="E59" s="384"/>
      <c r="F59" s="384"/>
      <c r="G59" s="384"/>
      <c r="H59" s="384"/>
      <c r="I59" s="384"/>
      <c r="J59" s="384"/>
      <c r="K59" s="384"/>
      <c r="L59" s="384"/>
      <c r="M59" s="384"/>
      <c r="N59" s="384"/>
      <c r="O59" s="384"/>
      <c r="P59" s="384"/>
      <c r="Q59" s="384"/>
      <c r="R59" s="384"/>
      <c r="S59" s="384"/>
      <c r="T59" s="384"/>
      <c r="U59" s="384"/>
      <c r="V59" s="384"/>
      <c r="W59" s="384"/>
      <c r="X59" s="385"/>
    </row>
    <row r="60" spans="2:27" ht="20.45" customHeight="1">
      <c r="B60" s="390" t="s">
        <v>334</v>
      </c>
      <c r="C60" s="284" t="s">
        <v>335</v>
      </c>
      <c r="D60" s="285"/>
      <c r="E60" s="285"/>
      <c r="F60" s="285"/>
      <c r="G60" s="285"/>
      <c r="H60" s="285"/>
      <c r="I60" s="285"/>
      <c r="J60" s="285"/>
      <c r="K60" s="285"/>
      <c r="L60" s="285"/>
      <c r="M60" s="286"/>
      <c r="N60" s="387" t="s">
        <v>327</v>
      </c>
      <c r="O60" s="388"/>
      <c r="P60" s="284" t="s">
        <v>336</v>
      </c>
      <c r="Q60" s="285"/>
      <c r="R60" s="285"/>
      <c r="S60" s="285"/>
      <c r="T60" s="285"/>
      <c r="U60" s="285"/>
      <c r="V60" s="285"/>
      <c r="W60" s="285"/>
      <c r="X60" s="286"/>
    </row>
    <row r="61" spans="2:27" ht="20.45" customHeight="1">
      <c r="B61" s="390" t="s">
        <v>337</v>
      </c>
      <c r="C61" s="284" t="s">
        <v>338</v>
      </c>
      <c r="D61" s="285"/>
      <c r="E61" s="285"/>
      <c r="F61" s="285"/>
      <c r="G61" s="285"/>
      <c r="H61" s="285"/>
      <c r="I61" s="285"/>
      <c r="J61" s="285"/>
      <c r="K61" s="285"/>
      <c r="L61" s="285"/>
      <c r="M61" s="286"/>
      <c r="N61" s="387" t="s">
        <v>327</v>
      </c>
      <c r="O61" s="388"/>
      <c r="P61" s="284" t="s">
        <v>336</v>
      </c>
      <c r="Q61" s="285"/>
      <c r="R61" s="285"/>
      <c r="S61" s="285"/>
      <c r="T61" s="285"/>
      <c r="U61" s="285"/>
      <c r="V61" s="285"/>
      <c r="W61" s="285"/>
      <c r="X61" s="286"/>
    </row>
  </sheetData>
  <sheetProtection selectLockedCells="1" selectUnlockedCells="1"/>
  <mergeCells count="185">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84D89-E6C7-44C0-A7B4-938868DBCFCD}">
  <sheetPr>
    <pageSetUpPr fitToPage="1"/>
  </sheetPr>
  <dimension ref="B1:AC61"/>
  <sheetViews>
    <sheetView showGridLines="0" tabSelected="1" view="pageBreakPreview" zoomScaleNormal="100" zoomScaleSheetLayoutView="100" workbookViewId="0">
      <selection activeCell="F13" sqref="F13:M13"/>
    </sheetView>
  </sheetViews>
  <sheetFormatPr baseColWidth="10" defaultColWidth="5.140625" defaultRowHeight="13.5" customHeight="1"/>
  <cols>
    <col min="1" max="1" width="5.140625" style="270"/>
    <col min="2" max="2" width="14.28515625" style="270" customWidth="1"/>
    <col min="3" max="3" width="11.7109375" style="270" customWidth="1"/>
    <col min="4" max="4" width="12.7109375" style="391" customWidth="1"/>
    <col min="5" max="5" width="10.7109375" style="391" customWidth="1"/>
    <col min="6" max="12" width="7.42578125" style="270" customWidth="1"/>
    <col min="13" max="13" width="11.85546875" style="270" customWidth="1"/>
    <col min="14" max="23" width="7.42578125" style="270" customWidth="1"/>
    <col min="24" max="24" width="10.5703125" style="270" customWidth="1"/>
    <col min="25" max="25" width="41.140625" style="270" customWidth="1"/>
    <col min="26" max="26" width="11.7109375" style="270" customWidth="1"/>
    <col min="27" max="27" width="29.7109375" style="270" customWidth="1"/>
    <col min="28" max="28" width="16.28515625" style="271" customWidth="1"/>
    <col min="29" max="29" width="5.140625" style="271"/>
    <col min="30" max="16384" width="5.140625" style="270"/>
  </cols>
  <sheetData>
    <row r="1" spans="2:27" s="271" customFormat="1" ht="15.6" customHeight="1">
      <c r="B1" s="268"/>
      <c r="C1" s="268"/>
      <c r="D1" s="268" t="s">
        <v>0</v>
      </c>
      <c r="E1" s="268"/>
      <c r="F1" s="268"/>
      <c r="G1" s="268"/>
      <c r="H1" s="268"/>
      <c r="I1" s="268"/>
      <c r="J1" s="268"/>
      <c r="K1" s="268"/>
      <c r="L1" s="268"/>
      <c r="M1" s="268"/>
      <c r="N1" s="268"/>
      <c r="O1" s="268"/>
      <c r="P1" s="268"/>
      <c r="Q1" s="268"/>
      <c r="R1" s="268"/>
      <c r="S1" s="269" t="s">
        <v>1</v>
      </c>
      <c r="T1" s="269"/>
      <c r="U1" s="269"/>
      <c r="V1" s="269" t="s">
        <v>232</v>
      </c>
      <c r="W1" s="269"/>
      <c r="X1" s="269"/>
      <c r="Y1" s="270"/>
      <c r="Z1" s="270"/>
      <c r="AA1" s="270"/>
    </row>
    <row r="2" spans="2:27" s="271" customFormat="1" ht="12.75">
      <c r="B2" s="268"/>
      <c r="C2" s="268"/>
      <c r="D2" s="268"/>
      <c r="E2" s="268"/>
      <c r="F2" s="268"/>
      <c r="G2" s="268"/>
      <c r="H2" s="268"/>
      <c r="I2" s="268"/>
      <c r="J2" s="268"/>
      <c r="K2" s="268"/>
      <c r="L2" s="268"/>
      <c r="M2" s="268"/>
      <c r="N2" s="268"/>
      <c r="O2" s="268"/>
      <c r="P2" s="268"/>
      <c r="Q2" s="268"/>
      <c r="R2" s="268"/>
      <c r="S2" s="269" t="s">
        <v>3</v>
      </c>
      <c r="T2" s="269"/>
      <c r="U2" s="269"/>
      <c r="V2" s="272" t="s">
        <v>233</v>
      </c>
      <c r="W2" s="272"/>
      <c r="X2" s="272"/>
      <c r="Y2" s="270"/>
      <c r="Z2" s="270"/>
      <c r="AA2" s="270"/>
    </row>
    <row r="3" spans="2:27" s="271" customFormat="1" ht="12.75">
      <c r="B3" s="268"/>
      <c r="C3" s="268"/>
      <c r="D3" s="268" t="s">
        <v>234</v>
      </c>
      <c r="E3" s="268"/>
      <c r="F3" s="268"/>
      <c r="G3" s="268"/>
      <c r="H3" s="268"/>
      <c r="I3" s="268"/>
      <c r="J3" s="268"/>
      <c r="K3" s="268"/>
      <c r="L3" s="268"/>
      <c r="M3" s="268"/>
      <c r="N3" s="268"/>
      <c r="O3" s="268"/>
      <c r="P3" s="268"/>
      <c r="Q3" s="268"/>
      <c r="R3" s="268"/>
      <c r="S3" s="269" t="s">
        <v>5</v>
      </c>
      <c r="T3" s="269"/>
      <c r="U3" s="269"/>
      <c r="V3" s="269" t="s">
        <v>6</v>
      </c>
      <c r="W3" s="269"/>
      <c r="X3" s="269"/>
      <c r="Y3" s="270"/>
      <c r="Z3" s="270"/>
      <c r="AA3" s="270"/>
    </row>
    <row r="4" spans="2:27" s="271" customFormat="1" ht="15.6" customHeight="1">
      <c r="B4" s="268"/>
      <c r="C4" s="268"/>
      <c r="D4" s="268"/>
      <c r="E4" s="268"/>
      <c r="F4" s="268"/>
      <c r="G4" s="268"/>
      <c r="H4" s="268"/>
      <c r="I4" s="268"/>
      <c r="J4" s="268"/>
      <c r="K4" s="268"/>
      <c r="L4" s="268"/>
      <c r="M4" s="268"/>
      <c r="N4" s="268"/>
      <c r="O4" s="268"/>
      <c r="P4" s="268"/>
      <c r="Q4" s="268"/>
      <c r="R4" s="268"/>
      <c r="S4" s="269" t="s">
        <v>235</v>
      </c>
      <c r="T4" s="269"/>
      <c r="U4" s="269"/>
      <c r="V4" s="273">
        <v>44725</v>
      </c>
      <c r="W4" s="268"/>
      <c r="X4" s="268"/>
      <c r="Y4" s="270"/>
      <c r="Z4" s="270"/>
      <c r="AA4" s="270"/>
    </row>
    <row r="5" spans="2:27" s="271" customFormat="1" ht="9" customHeight="1">
      <c r="B5" s="274"/>
      <c r="C5" s="275"/>
      <c r="D5" s="275"/>
      <c r="E5" s="275"/>
      <c r="F5" s="275"/>
      <c r="G5" s="275"/>
      <c r="H5" s="275"/>
      <c r="I5" s="275"/>
      <c r="J5" s="275"/>
      <c r="K5" s="275"/>
      <c r="L5" s="275"/>
      <c r="M5" s="275"/>
      <c r="N5" s="275"/>
      <c r="O5" s="275"/>
      <c r="P5" s="275"/>
      <c r="Q5" s="275"/>
      <c r="R5" s="275"/>
      <c r="S5" s="275"/>
      <c r="T5" s="275"/>
      <c r="U5" s="275"/>
      <c r="V5" s="275"/>
      <c r="W5" s="275"/>
      <c r="X5" s="276"/>
      <c r="Y5" s="270"/>
      <c r="Z5" s="270"/>
      <c r="AA5" s="270"/>
    </row>
    <row r="6" spans="2:27" s="271" customFormat="1" ht="18.600000000000001" customHeight="1">
      <c r="B6" s="277" t="s">
        <v>236</v>
      </c>
      <c r="C6" s="278"/>
      <c r="D6" s="278"/>
      <c r="E6" s="278"/>
      <c r="F6" s="278"/>
      <c r="G6" s="278"/>
      <c r="H6" s="278"/>
      <c r="I6" s="278"/>
      <c r="J6" s="278"/>
      <c r="K6" s="278"/>
      <c r="L6" s="278"/>
      <c r="M6" s="278"/>
      <c r="N6" s="278"/>
      <c r="O6" s="278"/>
      <c r="P6" s="278"/>
      <c r="Q6" s="278"/>
      <c r="R6" s="278"/>
      <c r="S6" s="278"/>
      <c r="T6" s="278"/>
      <c r="U6" s="278"/>
      <c r="V6" s="278"/>
      <c r="W6" s="278"/>
      <c r="X6" s="279"/>
      <c r="Y6" s="270"/>
      <c r="Z6" s="270"/>
      <c r="AA6" s="270"/>
    </row>
    <row r="7" spans="2:27" s="271" customFormat="1" ht="16.899999999999999" customHeight="1">
      <c r="B7" s="274" t="s">
        <v>237</v>
      </c>
      <c r="C7" s="275"/>
      <c r="D7" s="275"/>
      <c r="E7" s="275"/>
      <c r="F7" s="275"/>
      <c r="G7" s="275"/>
      <c r="H7" s="276"/>
      <c r="I7" s="274" t="s">
        <v>238</v>
      </c>
      <c r="J7" s="275"/>
      <c r="K7" s="275"/>
      <c r="L7" s="275"/>
      <c r="M7" s="275"/>
      <c r="N7" s="275"/>
      <c r="O7" s="275"/>
      <c r="P7" s="275"/>
      <c r="Q7" s="275"/>
      <c r="R7" s="275"/>
      <c r="S7" s="275"/>
      <c r="T7" s="276"/>
      <c r="U7" s="274" t="s">
        <v>239</v>
      </c>
      <c r="V7" s="275"/>
      <c r="W7" s="275"/>
      <c r="X7" s="276"/>
      <c r="Y7" s="270"/>
      <c r="Z7" s="270"/>
      <c r="AA7" s="270"/>
    </row>
    <row r="8" spans="2:27" s="271" customFormat="1" ht="26.65" customHeight="1">
      <c r="B8" s="280" t="s">
        <v>240</v>
      </c>
      <c r="C8" s="281"/>
      <c r="D8" s="281"/>
      <c r="E8" s="281"/>
      <c r="F8" s="281"/>
      <c r="G8" s="281"/>
      <c r="H8" s="282"/>
      <c r="I8" s="280" t="s">
        <v>69</v>
      </c>
      <c r="J8" s="281"/>
      <c r="K8" s="281"/>
      <c r="L8" s="281"/>
      <c r="M8" s="281"/>
      <c r="N8" s="281"/>
      <c r="O8" s="281"/>
      <c r="P8" s="281"/>
      <c r="Q8" s="281"/>
      <c r="R8" s="281"/>
      <c r="S8" s="281"/>
      <c r="T8" s="282"/>
      <c r="U8" s="280" t="s">
        <v>241</v>
      </c>
      <c r="V8" s="281"/>
      <c r="W8" s="281"/>
      <c r="X8" s="282"/>
      <c r="Y8" s="270"/>
      <c r="Z8" s="270"/>
      <c r="AA8" s="270"/>
    </row>
    <row r="9" spans="2:27" s="271" customFormat="1" ht="19.149999999999999" customHeight="1">
      <c r="B9" s="277" t="s">
        <v>242</v>
      </c>
      <c r="C9" s="278"/>
      <c r="D9" s="278"/>
      <c r="E9" s="278"/>
      <c r="F9" s="278"/>
      <c r="G9" s="278"/>
      <c r="H9" s="278"/>
      <c r="I9" s="278"/>
      <c r="J9" s="278"/>
      <c r="K9" s="278"/>
      <c r="L9" s="278"/>
      <c r="M9" s="278"/>
      <c r="N9" s="278"/>
      <c r="O9" s="278"/>
      <c r="P9" s="278"/>
      <c r="Q9" s="278"/>
      <c r="R9" s="278"/>
      <c r="S9" s="278"/>
      <c r="T9" s="278"/>
      <c r="U9" s="278"/>
      <c r="V9" s="278"/>
      <c r="W9" s="278"/>
      <c r="X9" s="279"/>
      <c r="Y9" s="270"/>
      <c r="Z9" s="270"/>
      <c r="AA9" s="270"/>
    </row>
    <row r="10" spans="2:27" s="271" customFormat="1" ht="15" customHeight="1">
      <c r="B10" s="268" t="s">
        <v>243</v>
      </c>
      <c r="C10" s="268"/>
      <c r="D10" s="268"/>
      <c r="E10" s="268"/>
      <c r="F10" s="268"/>
      <c r="G10" s="274" t="s">
        <v>244</v>
      </c>
      <c r="H10" s="275"/>
      <c r="I10" s="275"/>
      <c r="J10" s="275"/>
      <c r="K10" s="275"/>
      <c r="L10" s="275"/>
      <c r="M10" s="275"/>
      <c r="N10" s="275"/>
      <c r="O10" s="276"/>
      <c r="P10" s="274" t="s">
        <v>245</v>
      </c>
      <c r="Q10" s="275"/>
      <c r="R10" s="275"/>
      <c r="S10" s="275"/>
      <c r="T10" s="275"/>
      <c r="U10" s="276"/>
      <c r="V10" s="274" t="s">
        <v>3</v>
      </c>
      <c r="W10" s="275"/>
      <c r="X10" s="276"/>
      <c r="Y10" s="270"/>
      <c r="Z10" s="270"/>
      <c r="AA10" s="270"/>
    </row>
    <row r="11" spans="2:27" s="271" customFormat="1" ht="34.9" customHeight="1">
      <c r="B11" s="283" t="s">
        <v>352</v>
      </c>
      <c r="C11" s="283"/>
      <c r="D11" s="283"/>
      <c r="E11" s="283"/>
      <c r="F11" s="283"/>
      <c r="G11" s="284" t="s">
        <v>247</v>
      </c>
      <c r="H11" s="285"/>
      <c r="I11" s="285"/>
      <c r="J11" s="285"/>
      <c r="K11" s="285"/>
      <c r="L11" s="285"/>
      <c r="M11" s="285"/>
      <c r="N11" s="285"/>
      <c r="O11" s="286"/>
      <c r="P11" s="280" t="s">
        <v>353</v>
      </c>
      <c r="Q11" s="281"/>
      <c r="R11" s="281"/>
      <c r="S11" s="281"/>
      <c r="T11" s="281"/>
      <c r="U11" s="282"/>
      <c r="V11" s="287" t="s">
        <v>354</v>
      </c>
      <c r="W11" s="288"/>
      <c r="X11" s="289"/>
      <c r="Y11" s="270"/>
      <c r="Z11" s="270"/>
      <c r="AA11" s="270"/>
    </row>
    <row r="12" spans="2:27" s="271" customFormat="1" ht="49.9" customHeight="1">
      <c r="B12" s="268" t="s">
        <v>250</v>
      </c>
      <c r="C12" s="268"/>
      <c r="D12" s="268"/>
      <c r="E12" s="268"/>
      <c r="F12" s="268" t="s">
        <v>251</v>
      </c>
      <c r="G12" s="268"/>
      <c r="H12" s="268"/>
      <c r="I12" s="268"/>
      <c r="J12" s="268"/>
      <c r="K12" s="268"/>
      <c r="L12" s="268"/>
      <c r="M12" s="268"/>
      <c r="N12" s="290" t="s">
        <v>252</v>
      </c>
      <c r="O12" s="290"/>
      <c r="P12" s="290"/>
      <c r="Q12" s="290"/>
      <c r="R12" s="290"/>
      <c r="S12" s="268" t="s">
        <v>253</v>
      </c>
      <c r="T12" s="268"/>
      <c r="U12" s="268"/>
      <c r="V12" s="268"/>
      <c r="W12" s="268"/>
      <c r="X12" s="268"/>
      <c r="Y12" s="270"/>
      <c r="Z12" s="270"/>
      <c r="AA12" s="270"/>
    </row>
    <row r="13" spans="2:27" s="271" customFormat="1" ht="81.599999999999994" customHeight="1">
      <c r="B13" s="283" t="s">
        <v>254</v>
      </c>
      <c r="C13" s="283"/>
      <c r="D13" s="283"/>
      <c r="E13" s="283"/>
      <c r="F13" s="283" t="s">
        <v>80</v>
      </c>
      <c r="G13" s="283"/>
      <c r="H13" s="283"/>
      <c r="I13" s="283"/>
      <c r="J13" s="283"/>
      <c r="K13" s="283"/>
      <c r="L13" s="283"/>
      <c r="M13" s="283"/>
      <c r="N13" s="283" t="s">
        <v>255</v>
      </c>
      <c r="O13" s="283"/>
      <c r="P13" s="283"/>
      <c r="Q13" s="283"/>
      <c r="R13" s="283"/>
      <c r="S13" s="283" t="s">
        <v>255</v>
      </c>
      <c r="T13" s="283"/>
      <c r="U13" s="283"/>
      <c r="V13" s="283"/>
      <c r="W13" s="283"/>
      <c r="X13" s="283"/>
      <c r="Y13" s="270"/>
      <c r="Z13" s="270"/>
      <c r="AA13" s="270"/>
    </row>
    <row r="14" spans="2:27" s="271" customFormat="1" ht="16.149999999999999" customHeight="1">
      <c r="B14" s="291" t="s">
        <v>256</v>
      </c>
      <c r="C14" s="292"/>
      <c r="D14" s="292"/>
      <c r="E14" s="292"/>
      <c r="F14" s="293"/>
      <c r="G14" s="294" t="s">
        <v>257</v>
      </c>
      <c r="H14" s="295"/>
      <c r="I14" s="295"/>
      <c r="J14" s="296"/>
      <c r="K14" s="291" t="s">
        <v>258</v>
      </c>
      <c r="L14" s="292"/>
      <c r="M14" s="292"/>
      <c r="N14" s="293"/>
      <c r="O14" s="274" t="s">
        <v>259</v>
      </c>
      <c r="P14" s="275"/>
      <c r="Q14" s="275"/>
      <c r="R14" s="275"/>
      <c r="S14" s="275"/>
      <c r="T14" s="275"/>
      <c r="U14" s="275"/>
      <c r="V14" s="275"/>
      <c r="W14" s="275"/>
      <c r="X14" s="276"/>
      <c r="Y14" s="297"/>
      <c r="Z14" s="297"/>
      <c r="AA14" s="297"/>
    </row>
    <row r="15" spans="2:27" s="271" customFormat="1" ht="64.900000000000006" customHeight="1">
      <c r="B15" s="298"/>
      <c r="C15" s="299"/>
      <c r="D15" s="299"/>
      <c r="E15" s="299"/>
      <c r="F15" s="300"/>
      <c r="G15" s="301"/>
      <c r="H15" s="302"/>
      <c r="I15" s="302"/>
      <c r="J15" s="303"/>
      <c r="K15" s="298"/>
      <c r="L15" s="299"/>
      <c r="M15" s="299"/>
      <c r="N15" s="300"/>
      <c r="O15" s="274" t="s">
        <v>260</v>
      </c>
      <c r="P15" s="275"/>
      <c r="Q15" s="275"/>
      <c r="R15" s="276"/>
      <c r="S15" s="304" t="s">
        <v>261</v>
      </c>
      <c r="T15" s="305"/>
      <c r="U15" s="306"/>
      <c r="V15" s="304" t="s">
        <v>262</v>
      </c>
      <c r="W15" s="305"/>
      <c r="X15" s="306"/>
      <c r="Y15" s="297"/>
      <c r="Z15" s="297"/>
      <c r="AA15" s="297"/>
    </row>
    <row r="16" spans="2:27" s="271" customFormat="1" ht="25.9" customHeight="1">
      <c r="B16" s="283" t="s">
        <v>355</v>
      </c>
      <c r="C16" s="283"/>
      <c r="D16" s="283"/>
      <c r="E16" s="283"/>
      <c r="F16" s="283"/>
      <c r="G16" s="307" t="s">
        <v>264</v>
      </c>
      <c r="H16" s="307"/>
      <c r="I16" s="307"/>
      <c r="J16" s="307"/>
      <c r="K16" s="307">
        <v>1</v>
      </c>
      <c r="L16" s="307"/>
      <c r="M16" s="307"/>
      <c r="N16" s="307"/>
      <c r="O16" s="308" t="s">
        <v>265</v>
      </c>
      <c r="P16" s="308" t="s">
        <v>266</v>
      </c>
      <c r="Q16" s="308" t="s">
        <v>267</v>
      </c>
      <c r="R16" s="308" t="s">
        <v>268</v>
      </c>
      <c r="S16" s="283" t="s">
        <v>342</v>
      </c>
      <c r="T16" s="283"/>
      <c r="U16" s="283"/>
      <c r="V16" s="309" t="s">
        <v>266</v>
      </c>
      <c r="W16" s="309"/>
      <c r="X16" s="309"/>
      <c r="Y16" s="270"/>
      <c r="Z16" s="270"/>
      <c r="AA16" s="270"/>
    </row>
    <row r="17" spans="2:27" s="271" customFormat="1" ht="88.9" customHeight="1">
      <c r="B17" s="283"/>
      <c r="C17" s="283"/>
      <c r="D17" s="283"/>
      <c r="E17" s="283"/>
      <c r="F17" s="283"/>
      <c r="G17" s="307"/>
      <c r="H17" s="307"/>
      <c r="I17" s="307"/>
      <c r="J17" s="307"/>
      <c r="K17" s="307"/>
      <c r="L17" s="307"/>
      <c r="M17" s="307"/>
      <c r="N17" s="307"/>
      <c r="O17" s="310" t="s">
        <v>255</v>
      </c>
      <c r="P17" s="310">
        <v>1</v>
      </c>
      <c r="Q17" s="310">
        <v>1</v>
      </c>
      <c r="R17" s="310">
        <v>1</v>
      </c>
      <c r="S17" s="283"/>
      <c r="T17" s="283"/>
      <c r="U17" s="283"/>
      <c r="V17" s="309"/>
      <c r="W17" s="309"/>
      <c r="X17" s="309"/>
      <c r="Y17" s="270"/>
      <c r="Z17" s="270"/>
      <c r="AA17" s="270"/>
    </row>
    <row r="18" spans="2:27" s="271" customFormat="1" ht="18" customHeight="1">
      <c r="B18" s="277" t="s">
        <v>270</v>
      </c>
      <c r="C18" s="278"/>
      <c r="D18" s="278"/>
      <c r="E18" s="278"/>
      <c r="F18" s="278"/>
      <c r="G18" s="278"/>
      <c r="H18" s="278"/>
      <c r="I18" s="278"/>
      <c r="J18" s="278"/>
      <c r="K18" s="278"/>
      <c r="L18" s="278"/>
      <c r="M18" s="278"/>
      <c r="N18" s="278"/>
      <c r="O18" s="278"/>
      <c r="P18" s="278"/>
      <c r="Q18" s="278"/>
      <c r="R18" s="278"/>
      <c r="S18" s="278"/>
      <c r="T18" s="278"/>
      <c r="U18" s="278"/>
      <c r="V18" s="278"/>
      <c r="W18" s="278"/>
      <c r="X18" s="279"/>
      <c r="Y18" s="270"/>
      <c r="Z18" s="270" t="s">
        <v>214</v>
      </c>
      <c r="AA18" s="270"/>
    </row>
    <row r="19" spans="2:27" s="271" customFormat="1" ht="34.9" customHeight="1">
      <c r="B19" s="311" t="s">
        <v>271</v>
      </c>
      <c r="C19" s="294" t="s">
        <v>272</v>
      </c>
      <c r="D19" s="296"/>
      <c r="E19" s="294" t="s">
        <v>273</v>
      </c>
      <c r="F19" s="296"/>
      <c r="G19" s="312" t="s">
        <v>274</v>
      </c>
      <c r="H19" s="313"/>
      <c r="I19" s="313"/>
      <c r="J19" s="313"/>
      <c r="K19" s="313"/>
      <c r="L19" s="313"/>
      <c r="M19" s="313"/>
      <c r="N19" s="313"/>
      <c r="O19" s="313"/>
      <c r="P19" s="313"/>
      <c r="Q19" s="313"/>
      <c r="R19" s="314"/>
      <c r="S19" s="294" t="s">
        <v>275</v>
      </c>
      <c r="T19" s="295"/>
      <c r="U19" s="295"/>
      <c r="V19" s="295"/>
      <c r="W19" s="295"/>
      <c r="X19" s="296"/>
      <c r="Y19" s="270"/>
      <c r="Z19" s="270"/>
      <c r="AA19" s="270"/>
    </row>
    <row r="20" spans="2:27" s="271" customFormat="1" ht="28.5" customHeight="1">
      <c r="B20" s="315"/>
      <c r="C20" s="301"/>
      <c r="D20" s="303"/>
      <c r="E20" s="301"/>
      <c r="F20" s="303"/>
      <c r="G20" s="274" t="s">
        <v>276</v>
      </c>
      <c r="H20" s="275"/>
      <c r="I20" s="276"/>
      <c r="J20" s="274" t="s">
        <v>277</v>
      </c>
      <c r="K20" s="275"/>
      <c r="L20" s="276"/>
      <c r="M20" s="304" t="s">
        <v>278</v>
      </c>
      <c r="N20" s="305"/>
      <c r="O20" s="306"/>
      <c r="P20" s="304" t="s">
        <v>279</v>
      </c>
      <c r="Q20" s="305"/>
      <c r="R20" s="306"/>
      <c r="S20" s="301"/>
      <c r="T20" s="302"/>
      <c r="U20" s="302"/>
      <c r="V20" s="302"/>
      <c r="W20" s="302"/>
      <c r="X20" s="303"/>
      <c r="Y20" s="270"/>
      <c r="Z20" s="270"/>
      <c r="AA20" s="270"/>
    </row>
    <row r="21" spans="2:27" s="271" customFormat="1" ht="73.900000000000006" customHeight="1">
      <c r="B21" s="316" t="s">
        <v>280</v>
      </c>
      <c r="C21" s="284" t="s">
        <v>343</v>
      </c>
      <c r="D21" s="286"/>
      <c r="E21" s="317">
        <v>1</v>
      </c>
      <c r="F21" s="318"/>
      <c r="G21" s="317">
        <v>1</v>
      </c>
      <c r="H21" s="285"/>
      <c r="I21" s="286"/>
      <c r="J21" s="317" t="s">
        <v>356</v>
      </c>
      <c r="K21" s="285"/>
      <c r="L21" s="286"/>
      <c r="M21" s="317" t="s">
        <v>357</v>
      </c>
      <c r="N21" s="285"/>
      <c r="O21" s="286"/>
      <c r="P21" s="284" t="s">
        <v>284</v>
      </c>
      <c r="Q21" s="285"/>
      <c r="R21" s="286"/>
      <c r="S21" s="284" t="s">
        <v>285</v>
      </c>
      <c r="T21" s="285"/>
      <c r="U21" s="285"/>
      <c r="V21" s="285"/>
      <c r="W21" s="285"/>
      <c r="X21" s="286"/>
      <c r="Y21" s="270"/>
      <c r="Z21" s="270"/>
      <c r="AA21" s="270"/>
    </row>
    <row r="22" spans="2:27" s="271" customFormat="1" ht="25.15" customHeight="1">
      <c r="B22" s="268" t="s">
        <v>286</v>
      </c>
      <c r="C22" s="268"/>
      <c r="D22" s="268"/>
      <c r="E22" s="268"/>
      <c r="F22" s="268"/>
      <c r="G22" s="268"/>
      <c r="H22" s="268"/>
      <c r="I22" s="268"/>
      <c r="J22" s="268"/>
      <c r="K22" s="268"/>
      <c r="L22" s="268"/>
      <c r="M22" s="268"/>
      <c r="N22" s="268" t="s">
        <v>287</v>
      </c>
      <c r="O22" s="268"/>
      <c r="P22" s="268"/>
      <c r="Q22" s="268"/>
      <c r="R22" s="268"/>
      <c r="S22" s="268"/>
      <c r="T22" s="268"/>
      <c r="U22" s="268"/>
      <c r="V22" s="268"/>
      <c r="W22" s="268"/>
      <c r="X22" s="268"/>
      <c r="Y22" s="270"/>
      <c r="Z22" s="270"/>
      <c r="AA22" s="270"/>
    </row>
    <row r="23" spans="2:27" s="271" customFormat="1" ht="45.4" customHeight="1">
      <c r="B23" s="283" t="s">
        <v>358</v>
      </c>
      <c r="C23" s="283"/>
      <c r="D23" s="283"/>
      <c r="E23" s="283"/>
      <c r="F23" s="283"/>
      <c r="G23" s="283"/>
      <c r="H23" s="283"/>
      <c r="I23" s="283"/>
      <c r="J23" s="283"/>
      <c r="K23" s="283"/>
      <c r="L23" s="283"/>
      <c r="M23" s="283"/>
      <c r="N23" s="283" t="s">
        <v>359</v>
      </c>
      <c r="O23" s="283"/>
      <c r="P23" s="283"/>
      <c r="Q23" s="283"/>
      <c r="R23" s="283"/>
      <c r="S23" s="283"/>
      <c r="T23" s="283"/>
      <c r="U23" s="283"/>
      <c r="V23" s="283"/>
      <c r="W23" s="283"/>
      <c r="X23" s="283"/>
      <c r="Y23" s="270"/>
      <c r="Z23" s="270"/>
      <c r="AA23" s="319"/>
    </row>
    <row r="24" spans="2:27" s="271" customFormat="1" ht="19.149999999999999" customHeight="1">
      <c r="B24" s="277" t="s">
        <v>290</v>
      </c>
      <c r="C24" s="278"/>
      <c r="D24" s="278"/>
      <c r="E24" s="278"/>
      <c r="F24" s="278"/>
      <c r="G24" s="278"/>
      <c r="H24" s="278"/>
      <c r="I24" s="278"/>
      <c r="J24" s="278"/>
      <c r="K24" s="278"/>
      <c r="L24" s="278"/>
      <c r="M24" s="278"/>
      <c r="N24" s="278"/>
      <c r="O24" s="278"/>
      <c r="P24" s="278"/>
      <c r="Q24" s="278"/>
      <c r="R24" s="278"/>
      <c r="S24" s="278"/>
      <c r="T24" s="278"/>
      <c r="U24" s="278"/>
      <c r="V24" s="278"/>
      <c r="W24" s="278"/>
      <c r="X24" s="279"/>
      <c r="Y24" s="270"/>
      <c r="Z24" s="270"/>
      <c r="AA24" s="270"/>
    </row>
    <row r="25" spans="2:27" s="271" customFormat="1" ht="19.149999999999999" customHeight="1">
      <c r="B25" s="392" t="s">
        <v>291</v>
      </c>
      <c r="C25" s="393"/>
      <c r="D25" s="304" t="s">
        <v>26</v>
      </c>
      <c r="E25" s="305"/>
      <c r="F25" s="305"/>
      <c r="G25" s="305"/>
      <c r="H25" s="306"/>
      <c r="I25" s="274" t="s">
        <v>29</v>
      </c>
      <c r="J25" s="275"/>
      <c r="K25" s="275"/>
      <c r="L25" s="275"/>
      <c r="M25" s="276"/>
      <c r="N25" s="274" t="s">
        <v>32</v>
      </c>
      <c r="O25" s="275"/>
      <c r="P25" s="275"/>
      <c r="Q25" s="275"/>
      <c r="R25" s="275"/>
      <c r="S25" s="276"/>
      <c r="T25" s="304" t="s">
        <v>35</v>
      </c>
      <c r="U25" s="305"/>
      <c r="V25" s="305"/>
      <c r="W25" s="305"/>
      <c r="X25" s="306"/>
      <c r="Y25" s="270"/>
      <c r="Z25" s="270"/>
      <c r="AA25" s="270"/>
    </row>
    <row r="26" spans="2:27" s="271" customFormat="1" ht="19.149999999999999" customHeight="1">
      <c r="B26" s="394" t="s">
        <v>300</v>
      </c>
      <c r="C26" s="394"/>
      <c r="D26" s="395">
        <v>82</v>
      </c>
      <c r="E26" s="396"/>
      <c r="F26" s="396"/>
      <c r="G26" s="396"/>
      <c r="H26" s="397"/>
      <c r="I26" s="280"/>
      <c r="J26" s="281"/>
      <c r="K26" s="281"/>
      <c r="L26" s="281"/>
      <c r="M26" s="282"/>
      <c r="N26" s="280"/>
      <c r="O26" s="281"/>
      <c r="P26" s="281"/>
      <c r="Q26" s="281"/>
      <c r="R26" s="281"/>
      <c r="S26" s="282"/>
      <c r="T26" s="280"/>
      <c r="U26" s="281"/>
      <c r="V26" s="281"/>
      <c r="W26" s="281"/>
      <c r="X26" s="282"/>
      <c r="Y26" s="270"/>
      <c r="Z26" s="333"/>
      <c r="AA26" s="333"/>
    </row>
    <row r="27" spans="2:27" s="271" customFormat="1" ht="19.149999999999999" customHeight="1">
      <c r="B27" s="394" t="s">
        <v>301</v>
      </c>
      <c r="C27" s="394"/>
      <c r="D27" s="395">
        <v>79</v>
      </c>
      <c r="E27" s="396"/>
      <c r="F27" s="396"/>
      <c r="G27" s="396"/>
      <c r="H27" s="397"/>
      <c r="I27" s="280"/>
      <c r="J27" s="281"/>
      <c r="K27" s="281"/>
      <c r="L27" s="281"/>
      <c r="M27" s="282"/>
      <c r="N27" s="280"/>
      <c r="O27" s="281"/>
      <c r="P27" s="281"/>
      <c r="Q27" s="281"/>
      <c r="R27" s="281"/>
      <c r="S27" s="282"/>
      <c r="T27" s="280"/>
      <c r="U27" s="281"/>
      <c r="V27" s="281"/>
      <c r="W27" s="281"/>
      <c r="X27" s="282"/>
      <c r="Y27" s="319"/>
      <c r="Z27" s="270"/>
      <c r="AA27" s="270"/>
    </row>
    <row r="28" spans="2:27" s="271" customFormat="1" ht="19.899999999999999" customHeight="1">
      <c r="B28" s="334" t="s">
        <v>302</v>
      </c>
      <c r="C28" s="334"/>
      <c r="D28" s="334"/>
      <c r="E28" s="334"/>
      <c r="F28" s="334"/>
      <c r="G28" s="334"/>
      <c r="H28" s="334"/>
      <c r="I28" s="334"/>
      <c r="J28" s="334"/>
      <c r="K28" s="334"/>
      <c r="L28" s="334"/>
      <c r="M28" s="334"/>
      <c r="N28" s="334"/>
      <c r="O28" s="334"/>
      <c r="P28" s="334"/>
      <c r="Q28" s="334"/>
      <c r="R28" s="334"/>
      <c r="S28" s="334"/>
      <c r="T28" s="334"/>
      <c r="U28" s="334"/>
      <c r="V28" s="334"/>
      <c r="W28" s="334"/>
      <c r="X28" s="334"/>
      <c r="Y28" s="270"/>
      <c r="Z28" s="270"/>
      <c r="AA28" s="270"/>
    </row>
    <row r="29" spans="2:27" s="271" customFormat="1" ht="19.899999999999999" customHeight="1">
      <c r="B29" s="335"/>
      <c r="C29" s="336"/>
      <c r="D29" s="336"/>
      <c r="E29" s="336"/>
      <c r="F29" s="336"/>
      <c r="G29" s="336"/>
      <c r="H29" s="336"/>
      <c r="I29" s="336"/>
      <c r="J29" s="336"/>
      <c r="K29" s="336"/>
      <c r="L29" s="336"/>
      <c r="M29" s="336"/>
      <c r="N29" s="336"/>
      <c r="O29" s="336"/>
      <c r="P29" s="336"/>
      <c r="Q29" s="336"/>
      <c r="R29" s="336"/>
      <c r="S29" s="336"/>
      <c r="T29" s="336"/>
      <c r="U29" s="336"/>
      <c r="V29" s="336"/>
      <c r="W29" s="336"/>
      <c r="X29" s="337"/>
      <c r="Y29" s="270"/>
      <c r="Z29" s="270"/>
      <c r="AA29" s="270"/>
    </row>
    <row r="30" spans="2:27" s="271" customFormat="1" ht="38.25">
      <c r="B30" s="398" t="s">
        <v>303</v>
      </c>
      <c r="C30" s="399" t="s">
        <v>304</v>
      </c>
      <c r="D30" s="399" t="s">
        <v>305</v>
      </c>
      <c r="E30" s="399" t="s">
        <v>348</v>
      </c>
      <c r="F30" s="270"/>
      <c r="G30" s="270"/>
      <c r="H30" s="340"/>
      <c r="I30" s="340"/>
      <c r="J30" s="340"/>
      <c r="K30" s="340"/>
      <c r="L30" s="340"/>
      <c r="M30" s="340"/>
      <c r="N30" s="340"/>
      <c r="O30" s="340"/>
      <c r="P30" s="340"/>
      <c r="Q30" s="340"/>
      <c r="R30" s="340"/>
      <c r="S30" s="341"/>
      <c r="T30" s="341"/>
      <c r="U30" s="341"/>
      <c r="V30" s="341"/>
      <c r="W30" s="341"/>
      <c r="X30" s="342"/>
      <c r="Y30" s="270"/>
      <c r="Z30" s="270"/>
      <c r="AA30" s="270"/>
    </row>
    <row r="31" spans="2:27" s="271" customFormat="1" ht="17.649999999999999" customHeight="1">
      <c r="B31" s="400" t="s">
        <v>26</v>
      </c>
      <c r="C31" s="401">
        <f>(D26/D27)*1</f>
        <v>1.0379746835443038</v>
      </c>
      <c r="D31" s="402">
        <f>$E$21</f>
        <v>1</v>
      </c>
      <c r="E31" s="403">
        <f>AVERAGE(C31)*0.33</f>
        <v>0.34253164556962024</v>
      </c>
      <c r="F31" s="270"/>
      <c r="G31" s="270"/>
      <c r="H31" s="346"/>
      <c r="I31" s="346"/>
      <c r="J31" s="340"/>
      <c r="K31" s="340"/>
      <c r="L31" s="347"/>
      <c r="M31" s="348"/>
      <c r="N31" s="346"/>
      <c r="O31" s="346"/>
      <c r="P31" s="346"/>
      <c r="Q31" s="346"/>
      <c r="R31" s="346"/>
      <c r="S31" s="349"/>
      <c r="T31" s="349"/>
      <c r="U31" s="349"/>
      <c r="V31" s="349"/>
      <c r="W31" s="349"/>
      <c r="X31" s="350"/>
      <c r="Y31" s="270"/>
      <c r="Z31" s="270"/>
      <c r="AA31" s="270"/>
    </row>
    <row r="32" spans="2:27" s="271" customFormat="1" ht="17.649999999999999" customHeight="1">
      <c r="B32" s="400" t="s">
        <v>29</v>
      </c>
      <c r="C32" s="401" t="e">
        <f>(I26/I27)*1</f>
        <v>#DIV/0!</v>
      </c>
      <c r="D32" s="402">
        <f>$E$21</f>
        <v>1</v>
      </c>
      <c r="E32" s="404"/>
      <c r="F32" s="270"/>
      <c r="G32" s="270"/>
      <c r="H32" s="340"/>
      <c r="I32" s="340"/>
      <c r="J32" s="340"/>
      <c r="K32" s="340"/>
      <c r="L32" s="355"/>
      <c r="M32" s="347"/>
      <c r="N32" s="340"/>
      <c r="O32" s="340"/>
      <c r="P32" s="340"/>
      <c r="Q32" s="340"/>
      <c r="R32" s="340"/>
      <c r="S32" s="349"/>
      <c r="T32" s="349"/>
      <c r="U32" s="349"/>
      <c r="V32" s="349"/>
      <c r="W32" s="349"/>
      <c r="X32" s="350"/>
      <c r="Y32" s="270"/>
      <c r="Z32" s="270"/>
      <c r="AA32" s="270"/>
    </row>
    <row r="33" spans="2:27" s="271" customFormat="1" ht="17.649999999999999" customHeight="1">
      <c r="B33" s="400" t="s">
        <v>32</v>
      </c>
      <c r="C33" s="401" t="e">
        <f>(N26/N27)*1</f>
        <v>#DIV/0!</v>
      </c>
      <c r="D33" s="402">
        <f>$E$21</f>
        <v>1</v>
      </c>
      <c r="E33" s="404"/>
      <c r="F33" s="270"/>
      <c r="G33" s="270"/>
      <c r="H33" s="340"/>
      <c r="I33" s="340"/>
      <c r="J33" s="340"/>
      <c r="K33" s="340"/>
      <c r="L33" s="355"/>
      <c r="M33" s="347"/>
      <c r="N33" s="340"/>
      <c r="O33" s="340"/>
      <c r="P33" s="340"/>
      <c r="Q33" s="340"/>
      <c r="R33" s="340"/>
      <c r="S33" s="349"/>
      <c r="T33" s="349"/>
      <c r="U33" s="349"/>
      <c r="V33" s="349"/>
      <c r="W33" s="349"/>
      <c r="X33" s="350"/>
      <c r="Y33" s="270"/>
      <c r="Z33" s="270"/>
      <c r="AA33" s="270"/>
    </row>
    <row r="34" spans="2:27" s="271" customFormat="1" ht="17.649999999999999" customHeight="1">
      <c r="B34" s="400" t="s">
        <v>35</v>
      </c>
      <c r="C34" s="401" t="e">
        <f>(T26/T27)*1</f>
        <v>#DIV/0!</v>
      </c>
      <c r="D34" s="402">
        <f>$E$21</f>
        <v>1</v>
      </c>
      <c r="E34" s="405"/>
      <c r="F34" s="270"/>
      <c r="G34" s="270"/>
      <c r="H34" s="340"/>
      <c r="I34" s="340"/>
      <c r="J34" s="340"/>
      <c r="K34" s="340"/>
      <c r="L34" s="355"/>
      <c r="M34" s="347"/>
      <c r="N34" s="340"/>
      <c r="O34" s="340"/>
      <c r="P34" s="340"/>
      <c r="Q34" s="340"/>
      <c r="R34" s="340"/>
      <c r="S34" s="349"/>
      <c r="T34" s="349"/>
      <c r="U34" s="349"/>
      <c r="V34" s="349"/>
      <c r="W34" s="349"/>
      <c r="X34" s="350"/>
      <c r="Y34" s="270"/>
      <c r="Z34" s="270"/>
      <c r="AA34" s="270"/>
    </row>
    <row r="35" spans="2:27" s="271" customFormat="1" ht="25.9" customHeight="1">
      <c r="B35" s="284" t="s">
        <v>349</v>
      </c>
      <c r="C35" s="285"/>
      <c r="D35" s="285"/>
      <c r="E35" s="286"/>
      <c r="F35" s="270"/>
      <c r="G35" s="270"/>
      <c r="H35" s="340"/>
      <c r="I35" s="340"/>
      <c r="J35" s="340"/>
      <c r="K35" s="340"/>
      <c r="L35" s="355"/>
      <c r="M35" s="347"/>
      <c r="N35" s="340"/>
      <c r="O35" s="340"/>
      <c r="P35" s="340"/>
      <c r="Q35" s="340"/>
      <c r="R35" s="340"/>
      <c r="S35" s="349"/>
      <c r="T35" s="349"/>
      <c r="U35" s="349"/>
      <c r="V35" s="349"/>
      <c r="W35" s="349"/>
      <c r="X35" s="350"/>
      <c r="Y35" s="270"/>
      <c r="Z35" s="270"/>
      <c r="AA35" s="270"/>
    </row>
    <row r="36" spans="2:27" s="271" customFormat="1" ht="17.649999999999999" customHeight="1">
      <c r="B36" s="357"/>
      <c r="C36" s="358"/>
      <c r="D36" s="359"/>
      <c r="E36" s="359"/>
      <c r="F36" s="270"/>
      <c r="G36" s="270"/>
      <c r="H36" s="340"/>
      <c r="I36" s="340"/>
      <c r="J36" s="340"/>
      <c r="K36" s="340"/>
      <c r="L36" s="355"/>
      <c r="M36" s="347"/>
      <c r="N36" s="340"/>
      <c r="O36" s="340"/>
      <c r="P36" s="340"/>
      <c r="Q36" s="340"/>
      <c r="R36" s="340"/>
      <c r="S36" s="349"/>
      <c r="T36" s="349"/>
      <c r="U36" s="349"/>
      <c r="V36" s="349"/>
      <c r="W36" s="349"/>
      <c r="X36" s="350"/>
      <c r="Y36" s="270"/>
      <c r="Z36" s="270"/>
      <c r="AA36" s="270"/>
    </row>
    <row r="37" spans="2:27" s="271" customFormat="1" ht="17.649999999999999" customHeight="1">
      <c r="B37" s="357"/>
      <c r="C37" s="358"/>
      <c r="D37" s="359"/>
      <c r="E37" s="359"/>
      <c r="F37" s="270"/>
      <c r="G37" s="270"/>
      <c r="H37" s="340"/>
      <c r="I37" s="340"/>
      <c r="J37" s="340"/>
      <c r="K37" s="340"/>
      <c r="L37" s="355"/>
      <c r="M37" s="347"/>
      <c r="N37" s="340"/>
      <c r="O37" s="340"/>
      <c r="P37" s="340"/>
      <c r="Q37" s="340"/>
      <c r="R37" s="340"/>
      <c r="S37" s="349"/>
      <c r="T37" s="349"/>
      <c r="U37" s="349"/>
      <c r="V37" s="349"/>
      <c r="W37" s="349"/>
      <c r="X37" s="350"/>
      <c r="Y37" s="270"/>
      <c r="Z37" s="270"/>
      <c r="AA37" s="270"/>
    </row>
    <row r="38" spans="2:27" s="271" customFormat="1" ht="17.649999999999999" customHeight="1">
      <c r="B38" s="357"/>
      <c r="C38" s="358"/>
      <c r="D38" s="359"/>
      <c r="E38" s="359"/>
      <c r="F38" s="270"/>
      <c r="G38" s="270"/>
      <c r="H38" s="340"/>
      <c r="I38" s="340"/>
      <c r="J38" s="340"/>
      <c r="K38" s="340"/>
      <c r="L38" s="355"/>
      <c r="M38" s="347"/>
      <c r="N38" s="340"/>
      <c r="O38" s="340"/>
      <c r="P38" s="340"/>
      <c r="Q38" s="340"/>
      <c r="R38" s="340"/>
      <c r="S38" s="349"/>
      <c r="T38" s="349"/>
      <c r="U38" s="349"/>
      <c r="V38" s="349"/>
      <c r="W38" s="349"/>
      <c r="X38" s="350"/>
      <c r="Y38" s="270"/>
      <c r="Z38" s="270"/>
      <c r="AA38" s="270"/>
    </row>
    <row r="39" spans="2:27" s="271" customFormat="1" ht="17.649999999999999" customHeight="1">
      <c r="B39" s="357"/>
      <c r="C39" s="358"/>
      <c r="D39" s="359"/>
      <c r="E39" s="359"/>
      <c r="F39" s="270"/>
      <c r="G39" s="270"/>
      <c r="H39" s="340"/>
      <c r="I39" s="340"/>
      <c r="J39" s="340"/>
      <c r="K39" s="340"/>
      <c r="L39" s="355"/>
      <c r="M39" s="347"/>
      <c r="N39" s="340"/>
      <c r="O39" s="340"/>
      <c r="P39" s="340"/>
      <c r="Q39" s="340"/>
      <c r="R39" s="340"/>
      <c r="S39" s="349"/>
      <c r="T39" s="349"/>
      <c r="U39" s="349"/>
      <c r="V39" s="349"/>
      <c r="W39" s="349"/>
      <c r="X39" s="350"/>
      <c r="Y39" s="270"/>
      <c r="Z39" s="270"/>
      <c r="AA39" s="270"/>
    </row>
    <row r="40" spans="2:27" s="271" customFormat="1" ht="17.649999999999999" customHeight="1">
      <c r="B40" s="357"/>
      <c r="C40" s="358"/>
      <c r="D40" s="359"/>
      <c r="E40" s="359"/>
      <c r="F40" s="270"/>
      <c r="G40" s="270"/>
      <c r="H40" s="340"/>
      <c r="I40" s="340"/>
      <c r="J40" s="340"/>
      <c r="K40" s="340"/>
      <c r="L40" s="355"/>
      <c r="M40" s="347"/>
      <c r="N40" s="340"/>
      <c r="O40" s="340"/>
      <c r="P40" s="340"/>
      <c r="Q40" s="340"/>
      <c r="R40" s="340"/>
      <c r="S40" s="349"/>
      <c r="T40" s="349"/>
      <c r="U40" s="349"/>
      <c r="V40" s="349"/>
      <c r="W40" s="349"/>
      <c r="X40" s="350"/>
      <c r="Y40" s="270"/>
      <c r="Z40" s="270"/>
      <c r="AA40" s="270"/>
    </row>
    <row r="41" spans="2:27" s="271" customFormat="1" ht="17.649999999999999" customHeight="1">
      <c r="B41" s="357"/>
      <c r="C41" s="358"/>
      <c r="D41" s="359"/>
      <c r="E41" s="359"/>
      <c r="F41" s="270"/>
      <c r="G41" s="270"/>
      <c r="H41" s="340"/>
      <c r="I41" s="340"/>
      <c r="J41" s="340"/>
      <c r="K41" s="340"/>
      <c r="L41" s="355"/>
      <c r="M41" s="347"/>
      <c r="N41" s="340"/>
      <c r="O41" s="340"/>
      <c r="P41" s="340"/>
      <c r="Q41" s="340"/>
      <c r="R41" s="340"/>
      <c r="S41" s="349"/>
      <c r="T41" s="349"/>
      <c r="U41" s="349"/>
      <c r="V41" s="349"/>
      <c r="W41" s="349"/>
      <c r="X41" s="350"/>
      <c r="Y41" s="270"/>
      <c r="Z41" s="270"/>
      <c r="AA41" s="270"/>
    </row>
    <row r="42" spans="2:27" s="271" customFormat="1" ht="17.25" customHeight="1">
      <c r="B42" s="357"/>
      <c r="C42" s="358"/>
      <c r="D42" s="359"/>
      <c r="E42" s="359"/>
      <c r="F42" s="270"/>
      <c r="G42" s="270"/>
      <c r="H42" s="340"/>
      <c r="I42" s="340"/>
      <c r="J42" s="340"/>
      <c r="K42" s="340"/>
      <c r="L42" s="355"/>
      <c r="M42" s="347"/>
      <c r="N42" s="340"/>
      <c r="O42" s="340"/>
      <c r="P42" s="340"/>
      <c r="Q42" s="340"/>
      <c r="R42" s="340"/>
      <c r="S42" s="341"/>
      <c r="T42" s="341"/>
      <c r="U42" s="341"/>
      <c r="V42" s="341"/>
      <c r="W42" s="341"/>
      <c r="X42" s="342"/>
      <c r="Y42" s="270"/>
      <c r="Z42" s="270"/>
      <c r="AA42" s="270"/>
    </row>
    <row r="43" spans="2:27" s="271" customFormat="1" ht="17.25" customHeight="1">
      <c r="B43" s="360"/>
      <c r="C43" s="361"/>
      <c r="D43" s="362"/>
      <c r="E43" s="362"/>
      <c r="F43" s="363"/>
      <c r="G43" s="363"/>
      <c r="H43" s="363"/>
      <c r="I43" s="363"/>
      <c r="J43" s="363"/>
      <c r="K43" s="363"/>
      <c r="L43" s="364"/>
      <c r="M43" s="365"/>
      <c r="N43" s="363"/>
      <c r="O43" s="363"/>
      <c r="P43" s="363"/>
      <c r="Q43" s="363"/>
      <c r="R43" s="363"/>
      <c r="S43" s="363"/>
      <c r="T43" s="363"/>
      <c r="U43" s="363"/>
      <c r="V43" s="363"/>
      <c r="W43" s="363"/>
      <c r="X43" s="366"/>
      <c r="Y43" s="270"/>
      <c r="Z43" s="270"/>
      <c r="AA43" s="270"/>
    </row>
    <row r="44" spans="2:27" s="271" customFormat="1" ht="15.75" customHeight="1">
      <c r="B44" s="367" t="s">
        <v>312</v>
      </c>
      <c r="C44" s="367"/>
      <c r="D44" s="367"/>
      <c r="E44" s="367"/>
      <c r="F44" s="367"/>
      <c r="G44" s="367"/>
      <c r="H44" s="367"/>
      <c r="I44" s="367"/>
      <c r="J44" s="367"/>
      <c r="K44" s="367"/>
      <c r="L44" s="367"/>
      <c r="M44" s="367"/>
      <c r="N44" s="367"/>
      <c r="O44" s="367"/>
      <c r="P44" s="367"/>
      <c r="Q44" s="367"/>
      <c r="R44" s="367"/>
      <c r="S44" s="367"/>
      <c r="T44" s="367"/>
      <c r="U44" s="367"/>
      <c r="V44" s="367"/>
      <c r="W44" s="367"/>
      <c r="X44" s="367"/>
      <c r="Y44" s="270"/>
      <c r="Z44" s="368"/>
      <c r="AA44" s="270"/>
    </row>
    <row r="45" spans="2:27" s="271" customFormat="1" ht="123.6" customHeight="1">
      <c r="B45" s="369" t="s">
        <v>360</v>
      </c>
      <c r="C45" s="370"/>
      <c r="D45" s="370"/>
      <c r="E45" s="370"/>
      <c r="F45" s="370"/>
      <c r="G45" s="370"/>
      <c r="H45" s="370"/>
      <c r="I45" s="370"/>
      <c r="J45" s="370"/>
      <c r="K45" s="370"/>
      <c r="L45" s="370"/>
      <c r="M45" s="370"/>
      <c r="N45" s="370"/>
      <c r="O45" s="370"/>
      <c r="P45" s="370"/>
      <c r="Q45" s="370"/>
      <c r="R45" s="370"/>
      <c r="S45" s="370"/>
      <c r="T45" s="370"/>
      <c r="U45" s="370"/>
      <c r="V45" s="370"/>
      <c r="W45" s="370"/>
      <c r="X45" s="371"/>
      <c r="Y45" s="347"/>
      <c r="Z45" s="347"/>
      <c r="AA45" s="347"/>
    </row>
    <row r="46" spans="2:27" s="271" customFormat="1" ht="18" customHeight="1">
      <c r="B46" s="372" t="s">
        <v>314</v>
      </c>
      <c r="C46" s="372"/>
      <c r="D46" s="372"/>
      <c r="E46" s="372"/>
      <c r="F46" s="372"/>
      <c r="G46" s="372"/>
      <c r="H46" s="372"/>
      <c r="I46" s="372"/>
      <c r="J46" s="372"/>
      <c r="K46" s="372"/>
      <c r="L46" s="372"/>
      <c r="M46" s="372"/>
      <c r="N46" s="372"/>
      <c r="O46" s="372"/>
      <c r="P46" s="372"/>
      <c r="Q46" s="372"/>
      <c r="R46" s="372"/>
      <c r="S46" s="372"/>
      <c r="T46" s="372"/>
      <c r="U46" s="372"/>
      <c r="V46" s="372"/>
      <c r="W46" s="372"/>
      <c r="X46" s="372"/>
      <c r="Y46" s="373"/>
      <c r="Z46" s="358"/>
      <c r="AA46" s="355"/>
    </row>
    <row r="47" spans="2:27" s="271" customFormat="1" ht="32.25" customHeight="1">
      <c r="B47" s="374" t="s">
        <v>361</v>
      </c>
      <c r="C47" s="375"/>
      <c r="D47" s="375"/>
      <c r="E47" s="375"/>
      <c r="F47" s="375"/>
      <c r="G47" s="375"/>
      <c r="H47" s="375"/>
      <c r="I47" s="375"/>
      <c r="J47" s="375"/>
      <c r="K47" s="375"/>
      <c r="L47" s="375"/>
      <c r="M47" s="375"/>
      <c r="N47" s="375"/>
      <c r="O47" s="375"/>
      <c r="P47" s="375"/>
      <c r="Q47" s="375"/>
      <c r="R47" s="375"/>
      <c r="S47" s="375"/>
      <c r="T47" s="375"/>
      <c r="U47" s="375"/>
      <c r="V47" s="375"/>
      <c r="W47" s="375"/>
      <c r="X47" s="376"/>
      <c r="Y47" s="373"/>
      <c r="Z47" s="358"/>
      <c r="AA47" s="355"/>
    </row>
    <row r="48" spans="2:27" s="271" customFormat="1" ht="16.149999999999999" customHeight="1">
      <c r="B48" s="372" t="s">
        <v>315</v>
      </c>
      <c r="C48" s="372"/>
      <c r="D48" s="372"/>
      <c r="E48" s="372"/>
      <c r="F48" s="372"/>
      <c r="G48" s="372"/>
      <c r="H48" s="372"/>
      <c r="I48" s="372"/>
      <c r="J48" s="372"/>
      <c r="K48" s="372"/>
      <c r="L48" s="372"/>
      <c r="M48" s="372"/>
      <c r="N48" s="372"/>
      <c r="O48" s="372"/>
      <c r="P48" s="372"/>
      <c r="Q48" s="372"/>
      <c r="R48" s="372"/>
      <c r="S48" s="372"/>
      <c r="T48" s="372"/>
      <c r="U48" s="372"/>
      <c r="V48" s="372"/>
      <c r="W48" s="372"/>
      <c r="X48" s="372"/>
      <c r="Y48" s="373"/>
      <c r="Z48" s="358"/>
      <c r="AA48" s="355"/>
    </row>
    <row r="49" spans="2:27" s="271" customFormat="1" ht="15.6" customHeight="1">
      <c r="B49" s="377" t="s">
        <v>3</v>
      </c>
      <c r="C49" s="378" t="s">
        <v>316</v>
      </c>
      <c r="D49" s="379"/>
      <c r="E49" s="380" t="s">
        <v>317</v>
      </c>
      <c r="F49" s="378"/>
      <c r="G49" s="378"/>
      <c r="H49" s="378"/>
      <c r="I49" s="378"/>
      <c r="J49" s="378"/>
      <c r="K49" s="379"/>
      <c r="L49" s="380" t="s">
        <v>318</v>
      </c>
      <c r="M49" s="378"/>
      <c r="N49" s="378"/>
      <c r="O49" s="378"/>
      <c r="P49" s="378"/>
      <c r="Q49" s="378"/>
      <c r="R49" s="378"/>
      <c r="S49" s="379"/>
      <c r="T49" s="380" t="s">
        <v>319</v>
      </c>
      <c r="U49" s="378"/>
      <c r="V49" s="378"/>
      <c r="W49" s="378"/>
      <c r="X49" s="379"/>
      <c r="Y49" s="373"/>
      <c r="Z49" s="358"/>
      <c r="AA49" s="355"/>
    </row>
    <row r="50" spans="2:27" s="271" customFormat="1" ht="15" customHeight="1">
      <c r="B50" s="381">
        <v>1</v>
      </c>
      <c r="C50" s="382">
        <v>44785</v>
      </c>
      <c r="D50" s="283"/>
      <c r="E50" s="283" t="s">
        <v>320</v>
      </c>
      <c r="F50" s="283"/>
      <c r="G50" s="283"/>
      <c r="H50" s="283"/>
      <c r="I50" s="283"/>
      <c r="J50" s="283"/>
      <c r="K50" s="283"/>
      <c r="L50" s="283" t="s">
        <v>321</v>
      </c>
      <c r="M50" s="283"/>
      <c r="N50" s="283"/>
      <c r="O50" s="283"/>
      <c r="P50" s="283"/>
      <c r="Q50" s="283"/>
      <c r="R50" s="283"/>
      <c r="S50" s="283"/>
      <c r="T50" s="382">
        <v>44785</v>
      </c>
      <c r="U50" s="283"/>
      <c r="V50" s="283"/>
      <c r="W50" s="283"/>
      <c r="X50" s="283"/>
      <c r="Y50" s="373"/>
      <c r="Z50" s="358"/>
      <c r="AA50" s="355"/>
    </row>
    <row r="51" spans="2:27" s="271" customFormat="1" ht="37.15" customHeight="1">
      <c r="B51" s="381"/>
      <c r="C51" s="406"/>
      <c r="D51" s="407"/>
      <c r="E51" s="283"/>
      <c r="F51" s="283"/>
      <c r="G51" s="283"/>
      <c r="H51" s="283"/>
      <c r="I51" s="283"/>
      <c r="J51" s="283"/>
      <c r="K51" s="283"/>
      <c r="L51" s="283"/>
      <c r="M51" s="283"/>
      <c r="N51" s="283"/>
      <c r="O51" s="283"/>
      <c r="P51" s="283"/>
      <c r="Q51" s="283"/>
      <c r="R51" s="283"/>
      <c r="S51" s="283"/>
      <c r="T51" s="283"/>
      <c r="U51" s="283"/>
      <c r="V51" s="283"/>
      <c r="W51" s="283"/>
      <c r="X51" s="283"/>
      <c r="Y51" s="373"/>
      <c r="Z51" s="358"/>
      <c r="AA51" s="355"/>
    </row>
    <row r="52" spans="2:27" s="271" customFormat="1" ht="15" customHeight="1">
      <c r="B52" s="381"/>
      <c r="C52" s="283"/>
      <c r="D52" s="283"/>
      <c r="E52" s="283"/>
      <c r="F52" s="283"/>
      <c r="G52" s="283"/>
      <c r="H52" s="283"/>
      <c r="I52" s="283"/>
      <c r="J52" s="283"/>
      <c r="K52" s="283"/>
      <c r="L52" s="283"/>
      <c r="M52" s="283"/>
      <c r="N52" s="283"/>
      <c r="O52" s="283"/>
      <c r="P52" s="283"/>
      <c r="Q52" s="283"/>
      <c r="R52" s="283"/>
      <c r="S52" s="283"/>
      <c r="T52" s="283"/>
      <c r="U52" s="283"/>
      <c r="V52" s="283"/>
      <c r="W52" s="283"/>
      <c r="X52" s="283"/>
      <c r="Y52" s="373"/>
      <c r="Z52" s="358"/>
      <c r="AA52" s="355"/>
    </row>
    <row r="53" spans="2:27" s="271" customFormat="1" ht="15" customHeight="1">
      <c r="B53" s="381"/>
      <c r="C53" s="283"/>
      <c r="D53" s="283"/>
      <c r="E53" s="283"/>
      <c r="F53" s="283"/>
      <c r="G53" s="283"/>
      <c r="H53" s="283"/>
      <c r="I53" s="283"/>
      <c r="J53" s="283"/>
      <c r="K53" s="283"/>
      <c r="L53" s="283"/>
      <c r="M53" s="283"/>
      <c r="N53" s="283"/>
      <c r="O53" s="283"/>
      <c r="P53" s="283"/>
      <c r="Q53" s="283"/>
      <c r="R53" s="283"/>
      <c r="S53" s="283"/>
      <c r="T53" s="283"/>
      <c r="U53" s="283"/>
      <c r="V53" s="283"/>
      <c r="W53" s="283"/>
      <c r="X53" s="283"/>
      <c r="Y53" s="373"/>
      <c r="Z53" s="358"/>
      <c r="AA53" s="355"/>
    </row>
    <row r="54" spans="2:27" s="271" customFormat="1" ht="15" customHeight="1">
      <c r="B54" s="381"/>
      <c r="C54" s="283"/>
      <c r="D54" s="283"/>
      <c r="E54" s="283"/>
      <c r="F54" s="283"/>
      <c r="G54" s="283"/>
      <c r="H54" s="283"/>
      <c r="I54" s="283"/>
      <c r="J54" s="283"/>
      <c r="K54" s="283"/>
      <c r="L54" s="283"/>
      <c r="M54" s="283"/>
      <c r="N54" s="283"/>
      <c r="O54" s="283"/>
      <c r="P54" s="283"/>
      <c r="Q54" s="283"/>
      <c r="R54" s="283"/>
      <c r="S54" s="283"/>
      <c r="T54" s="283"/>
      <c r="U54" s="283"/>
      <c r="V54" s="283"/>
      <c r="W54" s="283"/>
      <c r="X54" s="283"/>
      <c r="Y54" s="373"/>
      <c r="Z54" s="358"/>
      <c r="AA54" s="355"/>
    </row>
    <row r="55" spans="2:27" s="271" customFormat="1" ht="15.6" customHeight="1">
      <c r="B55" s="383" t="s">
        <v>324</v>
      </c>
      <c r="C55" s="384"/>
      <c r="D55" s="384"/>
      <c r="E55" s="384"/>
      <c r="F55" s="384"/>
      <c r="G55" s="384"/>
      <c r="H55" s="384"/>
      <c r="I55" s="384"/>
      <c r="J55" s="384"/>
      <c r="K55" s="384"/>
      <c r="L55" s="384"/>
      <c r="M55" s="384"/>
      <c r="N55" s="384"/>
      <c r="O55" s="384"/>
      <c r="P55" s="384"/>
      <c r="Q55" s="384"/>
      <c r="R55" s="384"/>
      <c r="S55" s="384"/>
      <c r="T55" s="384"/>
      <c r="U55" s="384"/>
      <c r="V55" s="384"/>
      <c r="W55" s="384"/>
      <c r="X55" s="385"/>
      <c r="Y55" s="373"/>
      <c r="Z55" s="358"/>
      <c r="AA55" s="355"/>
    </row>
    <row r="56" spans="2:27" s="271" customFormat="1" ht="26.65" customHeight="1">
      <c r="B56" s="386" t="s">
        <v>325</v>
      </c>
      <c r="C56" s="284" t="s">
        <v>326</v>
      </c>
      <c r="D56" s="285"/>
      <c r="E56" s="285"/>
      <c r="F56" s="285"/>
      <c r="G56" s="285"/>
      <c r="H56" s="285"/>
      <c r="I56" s="285"/>
      <c r="J56" s="285"/>
      <c r="K56" s="285"/>
      <c r="L56" s="285"/>
      <c r="M56" s="286"/>
      <c r="N56" s="387" t="s">
        <v>327</v>
      </c>
      <c r="O56" s="388"/>
      <c r="P56" s="284" t="s">
        <v>328</v>
      </c>
      <c r="Q56" s="285"/>
      <c r="R56" s="285"/>
      <c r="S56" s="285"/>
      <c r="T56" s="285"/>
      <c r="U56" s="285"/>
      <c r="V56" s="285"/>
      <c r="W56" s="285"/>
      <c r="X56" s="286"/>
      <c r="Y56" s="270"/>
      <c r="Z56" s="270"/>
      <c r="AA56" s="270"/>
    </row>
    <row r="57" spans="2:27" s="271" customFormat="1" ht="24.6" customHeight="1">
      <c r="B57" s="386" t="s">
        <v>329</v>
      </c>
      <c r="C57" s="284" t="s">
        <v>330</v>
      </c>
      <c r="D57" s="285"/>
      <c r="E57" s="285"/>
      <c r="F57" s="285"/>
      <c r="G57" s="285"/>
      <c r="H57" s="285"/>
      <c r="I57" s="285"/>
      <c r="J57" s="285"/>
      <c r="K57" s="285"/>
      <c r="L57" s="285"/>
      <c r="M57" s="286"/>
      <c r="N57" s="387" t="s">
        <v>327</v>
      </c>
      <c r="O57" s="388"/>
      <c r="P57" s="389" t="s">
        <v>331</v>
      </c>
      <c r="Q57" s="389"/>
      <c r="R57" s="389"/>
      <c r="S57" s="389"/>
      <c r="T57" s="389"/>
      <c r="U57" s="389"/>
      <c r="V57" s="389"/>
      <c r="W57" s="389"/>
      <c r="X57" s="389"/>
      <c r="Y57" s="270"/>
      <c r="Z57" s="270"/>
      <c r="AA57" s="270"/>
    </row>
    <row r="58" spans="2:27" s="271" customFormat="1" ht="27.6" customHeight="1">
      <c r="B58" s="386" t="s">
        <v>332</v>
      </c>
      <c r="C58" s="284" t="s">
        <v>330</v>
      </c>
      <c r="D58" s="285"/>
      <c r="E58" s="285"/>
      <c r="F58" s="285"/>
      <c r="G58" s="285"/>
      <c r="H58" s="285"/>
      <c r="I58" s="285"/>
      <c r="J58" s="285"/>
      <c r="K58" s="285"/>
      <c r="L58" s="285"/>
      <c r="M58" s="286"/>
      <c r="N58" s="387" t="s">
        <v>327</v>
      </c>
      <c r="O58" s="388"/>
      <c r="P58" s="389" t="s">
        <v>331</v>
      </c>
      <c r="Q58" s="389"/>
      <c r="R58" s="389"/>
      <c r="S58" s="389"/>
      <c r="T58" s="389"/>
      <c r="U58" s="389"/>
      <c r="V58" s="389"/>
      <c r="W58" s="389"/>
      <c r="X58" s="389"/>
      <c r="Y58" s="270"/>
      <c r="Z58" s="270"/>
      <c r="AA58" s="270"/>
    </row>
    <row r="59" spans="2:27" ht="13.5" customHeight="1">
      <c r="B59" s="383" t="s">
        <v>333</v>
      </c>
      <c r="C59" s="384"/>
      <c r="D59" s="384"/>
      <c r="E59" s="384"/>
      <c r="F59" s="384"/>
      <c r="G59" s="384"/>
      <c r="H59" s="384"/>
      <c r="I59" s="384"/>
      <c r="J59" s="384"/>
      <c r="K59" s="384"/>
      <c r="L59" s="384"/>
      <c r="M59" s="384"/>
      <c r="N59" s="384"/>
      <c r="O59" s="384"/>
      <c r="P59" s="384"/>
      <c r="Q59" s="384"/>
      <c r="R59" s="384"/>
      <c r="S59" s="384"/>
      <c r="T59" s="384"/>
      <c r="U59" s="384"/>
      <c r="V59" s="384"/>
      <c r="W59" s="384"/>
      <c r="X59" s="385"/>
    </row>
    <row r="60" spans="2:27" ht="23.45" customHeight="1">
      <c r="B60" s="390" t="s">
        <v>334</v>
      </c>
      <c r="C60" s="284" t="s">
        <v>335</v>
      </c>
      <c r="D60" s="285"/>
      <c r="E60" s="285"/>
      <c r="F60" s="285"/>
      <c r="G60" s="285"/>
      <c r="H60" s="285"/>
      <c r="I60" s="285"/>
      <c r="J60" s="285"/>
      <c r="K60" s="285"/>
      <c r="L60" s="285"/>
      <c r="M60" s="286"/>
      <c r="N60" s="387" t="s">
        <v>327</v>
      </c>
      <c r="O60" s="388"/>
      <c r="P60" s="284" t="s">
        <v>336</v>
      </c>
      <c r="Q60" s="285"/>
      <c r="R60" s="285"/>
      <c r="S60" s="285"/>
      <c r="T60" s="285"/>
      <c r="U60" s="285"/>
      <c r="V60" s="285"/>
      <c r="W60" s="285"/>
      <c r="X60" s="286"/>
    </row>
    <row r="61" spans="2:27" ht="23.45" customHeight="1">
      <c r="B61" s="390" t="s">
        <v>337</v>
      </c>
      <c r="C61" s="284" t="s">
        <v>338</v>
      </c>
      <c r="D61" s="285"/>
      <c r="E61" s="285"/>
      <c r="F61" s="285"/>
      <c r="G61" s="285"/>
      <c r="H61" s="285"/>
      <c r="I61" s="285"/>
      <c r="J61" s="285"/>
      <c r="K61" s="285"/>
      <c r="L61" s="285"/>
      <c r="M61" s="286"/>
      <c r="N61" s="387" t="s">
        <v>327</v>
      </c>
      <c r="O61" s="388"/>
      <c r="P61" s="284" t="s">
        <v>336</v>
      </c>
      <c r="Q61" s="285"/>
      <c r="R61" s="285"/>
      <c r="S61" s="285"/>
      <c r="T61" s="285"/>
      <c r="U61" s="285"/>
      <c r="V61" s="285"/>
      <c r="W61" s="285"/>
      <c r="X61" s="286"/>
    </row>
  </sheetData>
  <sheetProtection selectLockedCells="1" selectUnlockedCells="1"/>
  <mergeCells count="185">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4C5C6B-401D-4C6D-9B8E-1200DEAA02E5}">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2.xml><?xml version="1.0" encoding="utf-8"?>
<ds:datastoreItem xmlns:ds="http://schemas.openxmlformats.org/officeDocument/2006/customXml" ds:itemID="{0E750129-57D6-49FD-82C5-AC63EC5DDB6E}">
  <ds:schemaRefs>
    <ds:schemaRef ds:uri="http://schemas.microsoft.com/sharepoint/v3/contenttype/forms"/>
  </ds:schemaRefs>
</ds:datastoreItem>
</file>

<file path=customXml/itemProps3.xml><?xml version="1.0" encoding="utf-8"?>
<ds:datastoreItem xmlns:ds="http://schemas.openxmlformats.org/officeDocument/2006/customXml" ds:itemID="{6BEDF5DB-F6AA-4C19-8C8C-55DCCA66D1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PLAN DE ACCION</vt:lpstr>
      <vt:lpstr>IN-PEI-GES-COM-001</vt:lpstr>
      <vt:lpstr>IN-PEI GES-COM-002</vt:lpstr>
      <vt:lpstr>IN-PEI GES-COM-003</vt:lpstr>
      <vt:lpstr>'IN-PEI GES-COM-002'!Área_de_impresión</vt:lpstr>
      <vt:lpstr>'IN-PEI GES-COM-003'!Área_de_impresión</vt:lpstr>
      <vt:lpstr>'IN-PEI-GES-COM-001'!Área_de_impresión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dc:creator>
  <cp:keywords/>
  <dc:description/>
  <cp:lastModifiedBy>yuli peña</cp:lastModifiedBy>
  <cp:revision/>
  <dcterms:created xsi:type="dcterms:W3CDTF">2022-08-22T22:32:59Z</dcterms:created>
  <dcterms:modified xsi:type="dcterms:W3CDTF">2022-09-14T19:59:00Z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