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yuyuc\Downloads\"/>
    </mc:Choice>
  </mc:AlternateContent>
  <xr:revisionPtr revIDLastSave="0" documentId="13_ncr:1_{B2CF1E2E-0118-4F68-A3F9-D248C74E060B}" xr6:coauthVersionLast="45" xr6:coauthVersionMax="47" xr10:uidLastSave="{00000000-0000-0000-0000-000000000000}"/>
  <bookViews>
    <workbookView xWindow="-120" yWindow="-120" windowWidth="29040" windowHeight="15840" xr2:uid="{00000000-000D-0000-FFFF-FFFF00000000}"/>
  </bookViews>
  <sheets>
    <sheet name="PLAN DE ACCION" sheetId="7" r:id="rId1"/>
    <sheet name="IN-PEI GES-GFI-001" sheetId="16" r:id="rId2"/>
    <sheet name="IN-PEI GES-GFI-002" sheetId="17" r:id="rId3"/>
    <sheet name="Hoja1" sheetId="12" state="hidden" r:id="rId4"/>
    <sheet name="lista" sheetId="15" state="hidden" r:id="rId5"/>
  </sheets>
  <externalReferences>
    <externalReference r:id="rId6"/>
    <externalReference r:id="rId7"/>
  </externalReferences>
  <definedNames>
    <definedName name="_100.000_aportes_realizados_en_la_plataforma__Bogotá_Abierta" localSheetId="1">#REF!</definedName>
    <definedName name="_100.000_aportes_realizados_en_la_plataforma__Bogotá_Abierta" localSheetId="2">#REF!</definedName>
    <definedName name="_100.000_aportes_realizados_en_la_plataforma__Bogotá_Abierta">#REF!</definedName>
    <definedName name="_100__del_marco_de_gestión_de_TI___Arquitectura_empresarial_implementado" localSheetId="1">#REF!</definedName>
    <definedName name="_100__del_marco_de_gestión_de_TI___Arquitectura_empresarial_implementado" localSheetId="2">#REF!</definedName>
    <definedName name="_100__del_marco_de_gestión_de_TI___Arquitectura_empresarial_implementado">#REF!</definedName>
    <definedName name="_1013_Formación_para_una_participación_ciudadana_incidente_en_los_asuntos_públicos_de_la_ciudad." localSheetId="1">#REF!</definedName>
    <definedName name="_1013_Formación_para_una_participación_ciudadana_incidente_en_los_asuntos_públicos_de_la_ciudad." localSheetId="2">#REF!</definedName>
    <definedName name="_1013_Formación_para_una_participación_ciudadana_incidente_en_los_asuntos_públicos_de_la_ciudad.">#REF!</definedName>
    <definedName name="_1014_Fortalecimiento_a_las_organizaciones_para_la_participación_incidente_en_la_ciudad.">#REF!</definedName>
    <definedName name="_1080_Fortalecimiento_y_modernización_de_la_gestión_institucional">#REF!</definedName>
    <definedName name="_1088_Estrategias_para_la_modernización_de_las_Organizaciones_Comunales_en_el_Distrito_Capital.__1">#REF!</definedName>
    <definedName name="_1089_Promoción_para_una_participación_incidente_en_el_Distrito_Capital.">#REF!</definedName>
    <definedName name="_1193_Modernización_de_las_herramientas_tecnológicas_del_IDPAC.">#REF!</definedName>
    <definedName name="_20_de_puntos_de_participación_IDPAC_en_las_localidades.">#REF!</definedName>
    <definedName name="_xlnm._FilterDatabase" localSheetId="0" hidden="1">'PLAN DE ACCION'!$A$25:$AW$62</definedName>
    <definedName name="_Llevar_a_un_100__la_implementación_de_las_leyes_1712_de_2014_y_1474_de_2011" localSheetId="1">#REF!</definedName>
    <definedName name="_Llevar_a_un_100__la_implementación_de_las_leyes_1712_de_2014_y_1474_de_2011" localSheetId="2">#REF!</definedName>
    <definedName name="_Llevar_a_un_100__la_implementación_de_las_leyes_1712_de_2014_y_1474_de_2011">#REF!</definedName>
    <definedName name="Acompañar_50acciones_de_participación_ciudadana_realizadas_por_organizaciones_de_Propiedad_horizontal.">#REF!</definedName>
    <definedName name="Acompañar_el_50__de_las_organizaciones_comunales_de_primer_grado_en_temas_relacionados_con_acción_comunal.">#REF!</definedName>
    <definedName name="Acompañar_técnicamente_100_instancias_de_participación_en_el_Distrito_Capital.">#REF!</definedName>
    <definedName name="Acompañar100__de_las_organizaciones_comunales_de_segundo_grado_en_temas_relacionados_con_acción_comunal">#REF!</definedName>
    <definedName name="Adecuar_en_un_100__las_redes_y_hardware_de_acuerdo_a_las_necesidades_del_IDPAC.">#REF!</definedName>
    <definedName name="_xlnm.Print_Area" localSheetId="1">'IN-PEI GES-GFI-001'!$A$1:$X$63</definedName>
    <definedName name="_xlnm.Print_Area" localSheetId="2">'IN-PEI GES-GFI-002'!$A$1:$X$61</definedName>
    <definedName name="Atender_20_puntos_de_Participación_IDPAC" localSheetId="1">#REF!</definedName>
    <definedName name="Atender_20_puntos_de_Participación_IDPAC" localSheetId="2">#REF!</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 localSheetId="1">#REF!</definedName>
    <definedName name="Atender_en_un_100__los_requerimientos_de_Inspección__Vigilancia_y_control_de_las_organizaciones_comunales_que_sean_identificadas_como_prioritarias_por_la_Sub_Dirección_de_Asuntos_Comunales" localSheetId="2">#REF!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 localSheetId="1">#REF!</definedName>
    <definedName name="Consolidar_Bogotá_Abierta_como_plataforma_digital_que_promueva_la_participación_ciudadana_en_el_Distrito." localSheetId="2">#REF!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#REF!</definedName>
    <definedName name="EA1_Adecuar_y_mantener_el_Sistema_Integrado_de_Gestión_del_IDPAC">#REF!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#REF!</definedName>
    <definedName name="Formar_10.000_ciudadanos_en_participación">#REF!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#REF!</definedName>
    <definedName name="Fortalecer_100__la_capacidad_operativa_en_los_procesos_estratégicos_y_de_apoyo">#REF!</definedName>
    <definedName name="Fortalecer_150_organizaciones_de_mujer_y_género_en_espacios_y_procesos_de_participación">#REF!</definedName>
    <definedName name="Fortalecer_150_organizaciones_étnicas_en_espacios_y_procesos_de_participación">#REF!</definedName>
    <definedName name="Fortalecer_50__organizaciones_sociales_de_población_con_discapacidad_en_espacios_y_procesos_de_participación">#REF!</definedName>
    <definedName name="Fortalecer_50_organizaciones_de_nuevas_expresiones_en_espacios_y_procesos_de_participación">#REF!</definedName>
    <definedName name="Fortalecer_los_19_Consejos_Locales_de_Propiedad_Horizontal_en_el_Distrito_Capital">#REF!</definedName>
    <definedName name="Generar_1_alianza_anual_con_entidad_pública_o_privada_para_el_fortalecimiento_de_las_JAC">#REF!</definedName>
    <definedName name="GM1_Modernizar_la_participación_en_el_Distrito_Capital">#REF!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#REF!</definedName>
    <definedName name="Incrementar_a_un_90__la_sostenibilidad_del_SIG_en_el_Gobierno_Distrital">#REF!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#REF!</definedName>
    <definedName name="Mejorar_las_herramientas_administrativas_del_IDPAC">#REF!</definedName>
    <definedName name="Periodicidadindicador">[1]Hoja1!$D$1:$D$4</definedName>
    <definedName name="Promover_64_acciones_de_transferencia_de_conocimiento_realizadas_por_líderes_formados_a_través_del_intercambio_de_experiencias_de_Bogotá_Líder" localSheetId="1">#REF!</definedName>
    <definedName name="Promover_64_acciones_de_transferencia_de_conocimiento_realizadas_por_líderes_formados_a_través_del_intercambio_de_experiencias_de_Bogotá_Líder" localSheetId="2">#REF!</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 localSheetId="1">#REF!</definedName>
    <definedName name="Promover_y_acompañar_acciones_de_desarrollo_de_125_organizaciones_Comunales_en_el_Distrito_Capital" localSheetId="2">#REF!</definedName>
    <definedName name="Promover_y_acompañar_acciones_de_desarrollo_de_125_organizaciones_Comunales_en_el_Distrito_Capital">#REF!</definedName>
    <definedName name="Propiciar_64_espacios_de_transferencia_de_conocimiento_realizados_por_los_líderes_formados." localSheetId="1">#REF!</definedName>
    <definedName name="Propiciar_64_espacios_de_transferencia_de_conocimiento_realizados_por_los_líderes_formados." localSheetId="2">#REF!</definedName>
    <definedName name="Propiciar_64_espacios_de_transferencia_de_conocimiento_realizados_por_los_líderes_formados.">#REF!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#REF!</definedName>
    <definedName name="Registrar_40.000_ciudadanos_en_la_plataforma_Bogotá_Abierta">#REF!</definedName>
    <definedName name="RI1_Fortalecer_la_capacidad_operativa_del_IDPAC">#REF!</definedName>
    <definedName name="Sostener_en_un_100__el_Sistema_Integrado_de_Gestión___SIG">#REF!</definedName>
    <definedName name="Subdirección_de_Fortalecimiento_de_la_Organización_Social">#REF!</definedName>
    <definedName name="Subdirección_de_Promoción_de_la_Participación">#REF!</definedName>
    <definedName name="Vincular_a_80_líderes_de_las_organizaciones_sociales_en_espacios_de_intercambio_de_conocimiento_a_nivel_nacional_o_internacional">#REF!</definedName>
  </definedNames>
  <calcPr calcId="191029"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4" i="17" l="1"/>
  <c r="C34" i="17"/>
  <c r="D33" i="17"/>
  <c r="C33" i="17"/>
  <c r="D32" i="17"/>
  <c r="C32" i="17"/>
  <c r="D31" i="17"/>
  <c r="C31" i="17"/>
  <c r="E31" i="17" s="1"/>
  <c r="D42" i="16"/>
  <c r="C42" i="16"/>
  <c r="D41" i="16"/>
  <c r="C41" i="16"/>
  <c r="D40" i="16"/>
  <c r="C40" i="16"/>
  <c r="D39" i="16"/>
  <c r="C39" i="16"/>
  <c r="D38" i="16"/>
  <c r="C38" i="16"/>
  <c r="D37" i="16"/>
  <c r="C37" i="16"/>
  <c r="D36" i="16"/>
  <c r="C36" i="16"/>
  <c r="D35" i="16"/>
  <c r="C35" i="16"/>
  <c r="D34" i="16"/>
  <c r="C34" i="16"/>
  <c r="D33" i="16"/>
  <c r="C33" i="16"/>
  <c r="D32" i="16"/>
  <c r="C32" i="16"/>
  <c r="E31" i="16"/>
  <c r="D31" i="16"/>
  <c r="C31" i="16"/>
  <c r="N46" i="7" l="1"/>
  <c r="N42" i="7"/>
  <c r="N38" i="7"/>
  <c r="N34" i="7"/>
  <c r="N30" i="7"/>
  <c r="N26" i="7"/>
  <c r="AR57" i="7" l="1"/>
  <c r="AR56" i="7"/>
  <c r="AR55" i="7"/>
  <c r="AR54" i="7"/>
  <c r="AN54" i="7"/>
  <c r="O38" i="7"/>
  <c r="O34" i="7"/>
  <c r="AN34" i="7"/>
  <c r="AN38" i="7"/>
  <c r="O30" i="7"/>
  <c r="O26" i="7"/>
  <c r="AS54" i="7" l="1"/>
  <c r="K81" i="7"/>
  <c r="K77" i="7"/>
  <c r="K73" i="7"/>
  <c r="O50" i="7"/>
  <c r="O46" i="7" l="1"/>
  <c r="O42" i="7"/>
  <c r="AJ81" i="7"/>
  <c r="AP84" i="7" l="1"/>
  <c r="AP83" i="7"/>
  <c r="AP82" i="7"/>
  <c r="AP81" i="7"/>
  <c r="AP80" i="7"/>
  <c r="AP79" i="7"/>
  <c r="AP78" i="7"/>
  <c r="AP77" i="7"/>
  <c r="AJ77" i="7"/>
  <c r="AP76" i="7"/>
  <c r="AP75" i="7"/>
  <c r="AP74" i="7"/>
  <c r="AP73" i="7"/>
  <c r="AJ73" i="7"/>
  <c r="AR53" i="7"/>
  <c r="AR52" i="7"/>
  <c r="AR51" i="7"/>
  <c r="AR50" i="7"/>
  <c r="AN50" i="7"/>
  <c r="AR45" i="7"/>
  <c r="AR44" i="7"/>
  <c r="AR43" i="7"/>
  <c r="AR42" i="7"/>
  <c r="AN42" i="7"/>
  <c r="AR41" i="7"/>
  <c r="AR40" i="7"/>
  <c r="AR39" i="7"/>
  <c r="AR38" i="7"/>
  <c r="AR37" i="7"/>
  <c r="AR36" i="7"/>
  <c r="AR35" i="7"/>
  <c r="AR34" i="7"/>
  <c r="AR33" i="7"/>
  <c r="AR32" i="7"/>
  <c r="AR31" i="7"/>
  <c r="AR30" i="7"/>
  <c r="AN30" i="7"/>
  <c r="AR49" i="7"/>
  <c r="AR48" i="7"/>
  <c r="AR47" i="7"/>
  <c r="AR46" i="7"/>
  <c r="AN46" i="7"/>
  <c r="AR61" i="7"/>
  <c r="AR60" i="7"/>
  <c r="AR59" i="7"/>
  <c r="AR58" i="7"/>
  <c r="AN58" i="7"/>
  <c r="AR29" i="7"/>
  <c r="AR28" i="7"/>
  <c r="AR27" i="7"/>
  <c r="AR26" i="7"/>
  <c r="AQ73" i="7" l="1"/>
  <c r="AQ81" i="7"/>
  <c r="AQ77" i="7"/>
  <c r="AS50" i="7"/>
  <c r="AS46" i="7"/>
  <c r="AS30" i="7"/>
  <c r="AS38" i="7"/>
  <c r="AS26" i="7"/>
  <c r="AS58" i="7"/>
  <c r="AS34" i="7"/>
  <c r="AS42" i="7"/>
  <c r="AQ85" i="7" l="1"/>
  <c r="AS62" i="7"/>
  <c r="R89" i="7" l="1"/>
  <c r="AN26" i="7"/>
</calcChain>
</file>

<file path=xl/sharedStrings.xml><?xml version="1.0" encoding="utf-8"?>
<sst xmlns="http://schemas.openxmlformats.org/spreadsheetml/2006/main" count="1175" uniqueCount="750">
  <si>
    <t>PLANEACIÓN</t>
  </si>
  <si>
    <t>CÓDIGO</t>
  </si>
  <si>
    <t>E-PLA-FT-003</t>
  </si>
  <si>
    <t>VERSIÓN</t>
  </si>
  <si>
    <t>FORMULACIÓN Y SEGUIMIENTO DEL PLAN DE ACCIÓN</t>
  </si>
  <si>
    <t>PÁGINA</t>
  </si>
  <si>
    <t>VIGENTE DESDE</t>
  </si>
  <si>
    <t xml:space="preserve">Fecha: </t>
  </si>
  <si>
    <t>Vigencia del plan:</t>
  </si>
  <si>
    <t>Tipo de reporte:</t>
  </si>
  <si>
    <t xml:space="preserve">Subdirección / Oficina: </t>
  </si>
  <si>
    <t>Oficina asesora de planeación</t>
  </si>
  <si>
    <t>Proceso:</t>
  </si>
  <si>
    <t>Comunicaciones</t>
  </si>
  <si>
    <t>Recursos:</t>
  </si>
  <si>
    <t>ACCIONES ESTRATÉGICAS - PLAN DE ACCIÓN</t>
  </si>
  <si>
    <t>FORMULACIÓN</t>
  </si>
  <si>
    <t xml:space="preserve">SEGUIMIENTO </t>
  </si>
  <si>
    <t>Objetivo Estratégico</t>
  </si>
  <si>
    <t>Estrategia</t>
  </si>
  <si>
    <t>Actividades</t>
  </si>
  <si>
    <t>Fecha Inicio</t>
  </si>
  <si>
    <t>Fecha Final</t>
  </si>
  <si>
    <t>Peso de las actividades</t>
  </si>
  <si>
    <t xml:space="preserve">Enero </t>
  </si>
  <si>
    <t>Febrero</t>
  </si>
  <si>
    <t>Marzo</t>
  </si>
  <si>
    <t>Abril</t>
  </si>
  <si>
    <t>Mayo</t>
  </si>
  <si>
    <t>Junio</t>
  </si>
  <si>
    <t>Julio</t>
  </si>
  <si>
    <t>Agosto</t>
  </si>
  <si>
    <t>Septiembre</t>
  </si>
  <si>
    <t>Octubre</t>
  </si>
  <si>
    <t>Noviembre</t>
  </si>
  <si>
    <t>Diciembre</t>
  </si>
  <si>
    <t>Subtotal ejecutado
(Actividades)</t>
  </si>
  <si>
    <t>Soportes Avances (Actas de  Asistencia, Informes, Estudios, Informes de Convenios, etc.)</t>
  </si>
  <si>
    <t>% Avance por trimestre</t>
  </si>
  <si>
    <t>% Avance Ejecución Anual</t>
  </si>
  <si>
    <t>Desg</t>
  </si>
  <si>
    <t>Suma</t>
  </si>
  <si>
    <t>Prog</t>
  </si>
  <si>
    <t>Ejec</t>
  </si>
  <si>
    <t>Segundo Trimestre</t>
  </si>
  <si>
    <t>Tercer Trimestre</t>
  </si>
  <si>
    <t>Cuarto Trimestre</t>
  </si>
  <si>
    <t>Primer Trimestre</t>
  </si>
  <si>
    <t>** El resultado debe propender por obtener una ejecución del 100% en este componente</t>
  </si>
  <si>
    <t>OTRAS ACCIONES DEL PROCESO - PLAN OPERATIVO</t>
  </si>
  <si>
    <t>Tema/Categoría</t>
  </si>
  <si>
    <t>SEGUIMIENTO</t>
  </si>
  <si>
    <t>Total porcentaje ejecutado</t>
  </si>
  <si>
    <t>N°</t>
  </si>
  <si>
    <t>Fecha</t>
  </si>
  <si>
    <t>Observaciones y/o los cambios</t>
  </si>
  <si>
    <t>Fecha en que comienza a aplicar dicho cambio</t>
  </si>
  <si>
    <t>APROBADO  POR</t>
  </si>
  <si>
    <t xml:space="preserve">líder de proceso </t>
  </si>
  <si>
    <t>Responsable de área/dependencia</t>
  </si>
  <si>
    <t xml:space="preserve">Nombre y Cargo: </t>
  </si>
  <si>
    <t xml:space="preserve">
ELABORADO POR 
</t>
  </si>
  <si>
    <t>Iniciativa estratégica</t>
  </si>
  <si>
    <t>Plan institucional Decreto 612 al que pertenece la actividad</t>
  </si>
  <si>
    <t>Área/grupo/ equipo de trabajo responsable</t>
  </si>
  <si>
    <t>Descripción de actividades desarrolladas</t>
  </si>
  <si>
    <t>Modificaciones o ajustes al plan de acción:</t>
  </si>
  <si>
    <t>Justificación</t>
  </si>
  <si>
    <t>Iniciativa estratégica y actividad que impacta</t>
  </si>
  <si>
    <t>Gestor de planeación</t>
  </si>
  <si>
    <t>Fecha de aprobación:</t>
  </si>
  <si>
    <t>Fecha de revisión :</t>
  </si>
  <si>
    <t>1 DE 1</t>
  </si>
  <si>
    <t>PROGRAMACIÓN MENSUAL</t>
  </si>
  <si>
    <t>PLAN ESTRATEGICO INSTITUCIONAL</t>
  </si>
  <si>
    <t>PLAN DE ACCION INSTITUCIONAL</t>
  </si>
  <si>
    <t>Limitantes</t>
  </si>
  <si>
    <t>1. FIN DE LA POBREZA</t>
  </si>
  <si>
    <t>OBJETIVOS</t>
  </si>
  <si>
    <t>METAS DEL OBJETIVO</t>
  </si>
  <si>
    <t>1.1 - Erradicar la extrema pobreza</t>
  </si>
  <si>
    <t>1.2 - Reducir la pobreza en, al menos, un 50%</t>
  </si>
  <si>
    <t>1.3 - Implementar sistemas de protección social</t>
  </si>
  <si>
    <t>1.4 - Igualdad de derechos a la propiedad, servicios y recursos económicos</t>
  </si>
  <si>
    <t>1.5 - Fomentar la resiliencia a desastres ambientales, económicos y sociales</t>
  </si>
  <si>
    <t>1.A - Movilizar recursos para implementar políticas tendientes a erradicar la pobreza</t>
  </si>
  <si>
    <t>1.B - Desarrollar marcos normativos focalizados a población en situación de pobreza y sensibles al género</t>
  </si>
  <si>
    <t>2. HAMBRE CERO</t>
  </si>
  <si>
    <t>2.1 - Acceso Universal a Alimentos Seguros y Nutricionales</t>
  </si>
  <si>
    <t>2.2 - Terminar con todas las formas de desnutrición</t>
  </si>
  <si>
    <t>2.3 - Duplicar la productividad y los ingresos de pequeños productores de alimentos</t>
  </si>
  <si>
    <t>2.4 - Producción sostenible de alimentos y prácticas agrícolas resilientes</t>
  </si>
  <si>
    <t>2.5 - Asegurar la diversidad genética en la producción de alimentos</t>
  </si>
  <si>
    <t>2.A - Invertir en infraestructura rural, investigación agrícola, tecnología y bancos de genes</t>
  </si>
  <si>
    <t>2.B - Prevenir restricciones al comercio agrícola, distorsiones del mercado y subsidios a la exportación</t>
  </si>
  <si>
    <t>2.C - Asegurar mercados de productos alimenticios estables y acceso oportuno a la información</t>
  </si>
  <si>
    <t>3. SALUD Y BIENESTAR</t>
  </si>
  <si>
    <t>3.1 - Reducir la mortalidad materna</t>
  </si>
  <si>
    <t>3.2 - Acabar con las muertes prevenibles de menores de 5 años de edad</t>
  </si>
  <si>
    <t>3.3 - Lucha contra las enfermedades transmisibles</t>
  </si>
  <si>
    <t>3.4 - Reducir la mortalidad por enfermedades no transmisibles</t>
  </si>
  <si>
    <t>3.5 - Prevenir y tratar el abuso de sustancias</t>
  </si>
  <si>
    <t>3.6 - Reducir lesiones y muertes en carreteras</t>
  </si>
  <si>
    <t>3.7 - Acceso universal a atención reproductiva, planificación y educación</t>
  </si>
  <si>
    <t>3.8 - Alcanzar la cobertura universal de salud</t>
  </si>
  <si>
    <t>3.9 - Reducir las enfermedades y muertes causadas por productos químicos peligrosos y contaminación</t>
  </si>
  <si>
    <t>3.A - Implementar el Convenio Marco de la OMS para el Control del Tabaco</t>
  </si>
  <si>
    <t>3.B - Apoyar la investigación, el desarrollo y el acceso universal a vacunas y medicamentos asequibles</t>
  </si>
  <si>
    <t>3.C - Aumentar la financiación de la salud y el apoyo a la fuerza laboral en los países en desarrollo</t>
  </si>
  <si>
    <t>3.D - Mejorar los sistemas de alerta temprana para los riesgos a la salud mundial</t>
  </si>
  <si>
    <t>4. EDUCACIÓN DE CALIDAD</t>
  </si>
  <si>
    <t>4.1 - Educación Básica y Media Gratuita</t>
  </si>
  <si>
    <t>4.2 - Igual acceso a educación preescolar de calidad</t>
  </si>
  <si>
    <t>4.3 - Igualdad de acceso a educación técnica, vocacional y superior</t>
  </si>
  <si>
    <t>4.4 - Aumentar el número de personas con habilidades relevantes para el éxito financiero</t>
  </si>
  <si>
    <t>4.5 - No Discriminación en la Educación</t>
  </si>
  <si>
    <t>4.6 - Alfabetización y aptitudes aritméticas Universales</t>
  </si>
  <si>
    <t>4.7 - Educación para la Ciudadanía Global</t>
  </si>
  <si>
    <t>4.A - Construir y mejorar escuelas inclusivas y seguras</t>
  </si>
  <si>
    <t>4.B - Ampliar becas de educación superior para los países en desarrollo</t>
  </si>
  <si>
    <t>4.C - Aumentar la oferta de profesores cualificados en los países en desarrollo</t>
  </si>
  <si>
    <t>5. IGUALDAD DE GÉNERO</t>
  </si>
  <si>
    <t>5.1 - Poner fin a la discriminación contra las mujeres y las niñas</t>
  </si>
  <si>
    <t>5.2 - Poner fin a toda la violencia contra las mujeres y su explotación</t>
  </si>
  <si>
    <t>5.3 - Eliminar los matrimonios forzados y la mutilación genital</t>
  </si>
  <si>
    <t>5.4 - Valorar el cuidado no remunerado y promover las responsabilidades domésticas compartidas</t>
  </si>
  <si>
    <t>5.5 - Igualdad de Oportunidades y Participación en posiciones de Liderazgo</t>
  </si>
  <si>
    <t>5.6 - Acceso Universal a los Derechos y Salud Reproductiva</t>
  </si>
  <si>
    <t>5.A - Igualdad de acceso a recursos económicos, posesión de propiedades y servicios</t>
  </si>
  <si>
    <t>5.B - Promover el empoderamiento de las mujeres a través de la tecnología</t>
  </si>
  <si>
    <t>5.C - Adoptar políticas y hacer cumplir la legislación que promueve la igualdad de género</t>
  </si>
  <si>
    <t>6. AGUA LIMPIA Y SANEAMIENTO</t>
  </si>
  <si>
    <t>6.1 - Agua potable segura y asequible</t>
  </si>
  <si>
    <t>6.2 - Erradicar la Defecación al aire libre y Proporcionar Acceso a Saneamiento e Higiene</t>
  </si>
  <si>
    <t>6.3 - Mejorar la calidad del agua, el tratamiento de aguas residuales y la reutilización segura</t>
  </si>
  <si>
    <t>6.4 - Aumentar la eficiencia en el uso del agua y asegurar los suministros de agua dulce</t>
  </si>
  <si>
    <t>6.5 - Gestión integrada de los recursos hídricos y cooperación transfronteriza</t>
  </si>
  <si>
    <t>6.6 - Proteger y Restaurar los Ecosistemas Hídricos de agua dulce</t>
  </si>
  <si>
    <t>6.A - Ampliar el apoyo en materia de agua y saneamiento para los países en desarrollo</t>
  </si>
  <si>
    <t>6.B - Apoyar el compromiso local en el manejo de agua y saneamiento</t>
  </si>
  <si>
    <t>7. ENERGÍA ASEQUIBLE Y NO CONTAMINANTE</t>
  </si>
  <si>
    <t>7.1 - Acceso universal a la energía moderna</t>
  </si>
  <si>
    <t>7.2 - Aumentar el porcentaje global de energía renovable</t>
  </si>
  <si>
    <t>7.3 - Duplicar la mejora en la eficiencia energética</t>
  </si>
  <si>
    <t>7.A - Invertir y Facilitar el Acceso a Investigación y Tecnología en Energía Limpia</t>
  </si>
  <si>
    <t>7.B - Ampliar y mejorar los servicios energéticos para los países en desarrollo</t>
  </si>
  <si>
    <t>8. TRABAJO DECENTE Y CRECIMIENTO ECONÓMICO</t>
  </si>
  <si>
    <t>8.1 - Crecimiento Económico Sostenible</t>
  </si>
  <si>
    <t>8.2 - Diversificar, innovar y mejorar la productividad económica</t>
  </si>
  <si>
    <t>8.3 - Promover políticas para apoyar la creación de empleo y el crecimiento de las empresas</t>
  </si>
  <si>
    <t>8.4 - Mejorar la eficiencia de los recursos en el consumo y la producción</t>
  </si>
  <si>
    <t>8.5 - Trabajo decente e igualdad de remuneración</t>
  </si>
  <si>
    <t>8.6 - Reducir el desempleo juvenil</t>
  </si>
  <si>
    <t>8.7 - Poner fin a la esclavitud moderna, la trata y el trabajo infantil</t>
  </si>
  <si>
    <t>8.8 - Derechos laborales universales y entornos de trabajo seguros</t>
  </si>
  <si>
    <t>8.9 - Promover Turismo Sostenible y Beneficioso</t>
  </si>
  <si>
    <t>8.10 - Acceso universal a servicios bancarios, de seguros y financieros</t>
  </si>
  <si>
    <t>8.A - Aumentar la ayuda para el comercio a los países en desarrollo</t>
  </si>
  <si>
    <t>8.B - Desarrollar una Estrategia Global de Empleo Juvenil</t>
  </si>
  <si>
    <t>9. INDUSTRIA, INNOVACIÓN E INFRAESTRUCTURA</t>
  </si>
  <si>
    <t>9.1 - Infraestructuras Sostenibles e Inclusivas</t>
  </si>
  <si>
    <t>9.2 - Promover la industrialización inclusiva y sostenible</t>
  </si>
  <si>
    <t>9.3 - Aumentar el acceso a servicios financieros y mercados</t>
  </si>
  <si>
    <t>9.4 - Mejorar todas las industrias e infraestructuras para la sostenibilidad</t>
  </si>
  <si>
    <t>9.5 - Aumentar la investigación y actualizar las tecnologías industriales</t>
  </si>
  <si>
    <t>9.A - Facilitar el desarrollo de infraestructura sostenible</t>
  </si>
  <si>
    <t>9.B - Apoyar la Diversificación Industrial Doméstica y la Adición de Valor</t>
  </si>
  <si>
    <t>9.C - Acceso universal a tecnologías de la información y las comunicaciones</t>
  </si>
  <si>
    <t>10. REDUCCIÓN DE LAS DESIGUALDADES</t>
  </si>
  <si>
    <t>10.1 - Reducir las desigualdades de ingresos</t>
  </si>
  <si>
    <t>10.2 - Promover la Inclusión Social, Económica y Política Universales</t>
  </si>
  <si>
    <t>10.3 - Garantizar la igualdad de oportunidades y poner fin a la discriminación</t>
  </si>
  <si>
    <t>10.4 - Adoptar políticas fiscales y sociales que promuevan la igualdad</t>
  </si>
  <si>
    <t>10.5 - Mejorar la regulación de los mercados e instituciones financieras mundiales</t>
  </si>
  <si>
    <t>10.6 - Garantizar la representación de los países en desarrollo en las instituciones financieras</t>
  </si>
  <si>
    <t>10.7 - Políticas de Migración Compasivas y Responsables</t>
  </si>
  <si>
    <t>10.A - Trato especial y diferenciado para los países en desarrollo</t>
  </si>
  <si>
    <t>10.B - Asistencia para el desarrollo e inversión en los países menos desarrollados</t>
  </si>
  <si>
    <t>10.C - Reducir los costos de transacción de las remesas de migrantes</t>
  </si>
  <si>
    <t>11. CIUDADES Y COMUNIDADES SOSTENIBLES</t>
  </si>
  <si>
    <t>11.1 - Vivienda segura y asequible</t>
  </si>
  <si>
    <t>11.2 - Sistemas de transporte asequibles y sostenibles</t>
  </si>
  <si>
    <t>11.3 - Urbanización inclusiva y sostenible</t>
  </si>
  <si>
    <t>11.4 - Proteger el patrimonio cultural y natural del mundo</t>
  </si>
  <si>
    <t>11.5 - Reducir los efectos adversos de los desastres naturales</t>
  </si>
  <si>
    <t>11.6 - Minimizar el impacto ambiental de las ciudades</t>
  </si>
  <si>
    <t>11.7 - Construir espacios públicos verdes, seguros e inclusivos</t>
  </si>
  <si>
    <t>11.A - Fortalecer la planeación del desarrollo nacional y regional</t>
  </si>
  <si>
    <t>11.B - Implementar Políticas para la Inclusión, la Eficiencia de los Recursos y la Reducción del Riesgo de Desastres</t>
  </si>
  <si>
    <t>11.C - Apoyo a los países menos desarrollados en la construcción sostenible y resiliente</t>
  </si>
  <si>
    <t>12. PRODUCCIÓN Y CONSUMO RESPONSABLES</t>
  </si>
  <si>
    <t>12.1 - Implementar el Marco de Consumo y Producción Sostenibles de 10 años</t>
  </si>
  <si>
    <t>12.2 - Gestión sostenible y uso de los recursos naturales</t>
  </si>
  <si>
    <t>12.3 - Reducir a la mitad los residuos mundiales de alimentos per cápita</t>
  </si>
  <si>
    <t>12.4 - Gestión responsable de productosy residuos químicos</t>
  </si>
  <si>
    <t>12.5 - Reducir sustancialmente la generación de residuos</t>
  </si>
  <si>
    <t>12.6 - Fomentar prácticas sostenibles en las empresas</t>
  </si>
  <si>
    <t>12.7 - Prácticas sostenibles de contratación pública</t>
  </si>
  <si>
    <t>12.8 - Promover la comprensión universal de los estilos de vida sostenibles</t>
  </si>
  <si>
    <t>12.A - Fortalecer la capacidad científica y tecnológica de los países en desarrollo</t>
  </si>
  <si>
    <t>12.B - Desarrollar e implementar herramientas para monitorear el turismo sostenible</t>
  </si>
  <si>
    <t>12.C - Eliminar las distorsiones del mercado que fomentan el consumo excesivo</t>
  </si>
  <si>
    <t>13. ACCIÓN POR EL CLIMA</t>
  </si>
  <si>
    <t>13.1 - Fortalecer la resiliencia y la capacidad de adaptación a los desastres relacionados con el clima</t>
  </si>
  <si>
    <t>13.2 - Integrar medidas de cambio climático</t>
  </si>
  <si>
    <t>13.3 - Construir conocimiento y capacidad para enfrentar los desafíos del cambio climático</t>
  </si>
  <si>
    <t>13.A - Implementar la Convención Marco de las Naciones Unidas sobre el Cambio Climático</t>
  </si>
  <si>
    <t>13.B - Promover mecanismos para aumentar la capacidad de planeación y gestión</t>
  </si>
  <si>
    <t>14. VIDA SUBMARINA</t>
  </si>
  <si>
    <t>14.1 - Reducir la contaminación marina</t>
  </si>
  <si>
    <t>14.2 - Proteger y Restaurar los Ecosistemas</t>
  </si>
  <si>
    <t>14.3 - Reducir la acidificación del océano</t>
  </si>
  <si>
    <t>14.4 - Pesca sostenible</t>
  </si>
  <si>
    <t>14.5 - Conservar las áreas costeras y marinas</t>
  </si>
  <si>
    <t>14.6 - Eliminar los subsidios que contribuyen a la sobrepesca</t>
  </si>
  <si>
    <t>14.7 - Fomentar el uso sostenible de los recursos marinos</t>
  </si>
  <si>
    <t>14.A - Aumentar el conocimiento científico, la investigación y la tecnología para la salud de los océanos</t>
  </si>
  <si>
    <t>14.B - Apoyar a los pescadores artesanales</t>
  </si>
  <si>
    <t>14.C - Implementar y hacer cumplir el Derecho Internacional del Mar</t>
  </si>
  <si>
    <t>15. VIDA DE ECOSISTEMAS TERRESTRES</t>
  </si>
  <si>
    <t>15.1 - Conservar y Restaurar los Ecosistemas Terrestres y de Agua Dulce</t>
  </si>
  <si>
    <t>15.2 - Administrar de manera sostenible todos los bosques</t>
  </si>
  <si>
    <t>15.3 - Detener la desertificación y restaurar la tierra degradada</t>
  </si>
  <si>
    <t>15.4 - Garantizar la conservación de los ecosistemas de montaña</t>
  </si>
  <si>
    <t>15.5 - Proteger la biodiversidad y los hábitats naturales</t>
  </si>
  <si>
    <t>15.6 - Promover una participación equitativa en los beneficios y el acceso a los recursos genéticos</t>
  </si>
  <si>
    <t>15.7 - Eliminar la caza furtiva y el tráfico de especies protegidas</t>
  </si>
  <si>
    <t>15.8 - Evitar las Especies Exóticas Invasoras en los Ecosistemas Terrestres y de Agua Dulce</t>
  </si>
  <si>
    <t>15.9 - Integrar el Ecosistema y la Biodiversidad en la Planeación Gubernamental</t>
  </si>
  <si>
    <t>15.A - Aumentar los Recursos Financieros para Conservar y Utilizar Sosteniblemente el Ecosistema y la Biodiversidad</t>
  </si>
  <si>
    <t>15.B - Financiar e Incentivar la Gestión Forestal Sostenible</t>
  </si>
  <si>
    <t>15.C - Combatir la caza furtiva y el tráfico</t>
  </si>
  <si>
    <t>16. PAZ, JUSTICIA E INSTITUCIONES SÓLIDAS</t>
  </si>
  <si>
    <t>16.1 - Reducir la violencia en todo el mundo</t>
  </si>
  <si>
    <t>16.2 - Proteger a los niños contra el abuso, la explotación, el tráfico y la violencia</t>
  </si>
  <si>
    <t>16.3 - Promover el Estado de Derecho y el Acceso a la Justicia para Todos</t>
  </si>
  <si>
    <t>16.4 - Combatir el crimen organizado y los flujos ilícitos financieros y de armas</t>
  </si>
  <si>
    <t>16.5 - Reducir la corrupción y el soborno</t>
  </si>
  <si>
    <t>16.6 - Instituciones eficaces, responsables y transparentes</t>
  </si>
  <si>
    <t>16.7 - Toma de Decisiones Responsiva, Inclusiva y Representativa</t>
  </si>
  <si>
    <t>16.8 - Participación plena de los países en desarrollo en la gobernanza mundial</t>
  </si>
  <si>
    <t>16.9 - Identidad legal universal y registro de nacimientos</t>
  </si>
  <si>
    <t>16.10 - Garantizar el acceso público a la información y proteger las libertades fundamentales</t>
  </si>
  <si>
    <t>16.A - Instituciones fuertes para prevenir la violencia, el terrorismo y el crimen</t>
  </si>
  <si>
    <t>16.B - Promover y hacer cumplir leyes no discriminatorias</t>
  </si>
  <si>
    <t>17. ALIANZAS PARA LOGRAR LOS OBJETIVOS</t>
  </si>
  <si>
    <t>17.1 - Mejorar la Capacidad Doméstica para Recaudación de Ingresos</t>
  </si>
  <si>
    <t>17.2 - Implementar todos los compromisos de ayuda al desarrollo</t>
  </si>
  <si>
    <t>17.3 - Movilizar recursos financieros para los países en desarrollo</t>
  </si>
  <si>
    <t>17.4 - Apoyar a los países en desarrollo en la sostenibilidad de la deuda</t>
  </si>
  <si>
    <t>17.5 - Implementar regímenes de promoción de inversiones</t>
  </si>
  <si>
    <t>17.6 - Aumentar la cooperación y el acceso a la ciencia, la tecnología y la innovación</t>
  </si>
  <si>
    <t>17.7 - Promover tecnologías sostenibles para los países en desarrollo</t>
  </si>
  <si>
    <t>17.8 - Operacionalizar el Banco de Tecnología, Desarrollar la Capacidad Científica y Mejorar la Tecnología de Información y Comunicación</t>
  </si>
  <si>
    <t>17.9 - Fortalecer las capacidades en los países en desarrollo</t>
  </si>
  <si>
    <t>17.10 - Promover un sistema de comercio universal en el marco de la OMC</t>
  </si>
  <si>
    <t>17.11 - Aumentar las exportaciones de los países en desarrollo</t>
  </si>
  <si>
    <t>17.12 - Proporcionar acceso a los mercados para los países menos adelantados</t>
  </si>
  <si>
    <t>17.13 - Mejorar la estabilidad macroeconómica mundial</t>
  </si>
  <si>
    <t>17.14 - Mejorar la coherencia de las políticas para el desarrollo sostenible</t>
  </si>
  <si>
    <t>17.15 - Respetar la capacidad de cada país para lograr metas de desarrollo sostenible y erradicación de la pobreza</t>
  </si>
  <si>
    <t>17.16 - Fortalecer la Alianza Global para el Desarrollo Sostenible</t>
  </si>
  <si>
    <t>17.17 - Fomentar alianzas eficaces</t>
  </si>
  <si>
    <t>17.18 - Mejorar la disponibilidad de datos confiables</t>
  </si>
  <si>
    <t>17.19 - Desarrollar Mediciones del Avance</t>
  </si>
  <si>
    <t xml:space="preserve">1. Formulación </t>
  </si>
  <si>
    <t>2.Modificación a la formulación</t>
  </si>
  <si>
    <t>3. Seguimiento al plan de acción</t>
  </si>
  <si>
    <t>Oficina de control interno</t>
  </si>
  <si>
    <t>Oficina asesora de planeación - MIPG</t>
  </si>
  <si>
    <t>Oficina asesora de planeación – Investigaciones</t>
  </si>
  <si>
    <t>Oficina asesora jurídica</t>
  </si>
  <si>
    <t>Subdirección técnica administrativa y financiera - financiera</t>
  </si>
  <si>
    <t>Subdirección técnica administrativa y financiera</t>
  </si>
  <si>
    <t>Subdirección técnica administrativa y financiera - sistemas</t>
  </si>
  <si>
    <t>Subdirección técnica administrativa y financiera – gestión documental</t>
  </si>
  <si>
    <t>Subdirección técnica administrativa y financiera - almacén e inventarios</t>
  </si>
  <si>
    <t>Subdirección técnica administrativa y financiera - gestión ambiental</t>
  </si>
  <si>
    <t>Subdirección técnica administrativa y financiera - control interno disciplinario</t>
  </si>
  <si>
    <t>Subdirección técnica administrativa y financiera – infraestructura</t>
  </si>
  <si>
    <t>Subdirección técnica administrativa y financiera - Atención a la ciudadanía</t>
  </si>
  <si>
    <t>Subdirección técnica administrativa y financiera - Convenios</t>
  </si>
  <si>
    <t>Subdirección técnica de desarrollo humano</t>
  </si>
  <si>
    <t>Subdirección técnica de métodos educativos y operativos</t>
  </si>
  <si>
    <t>Oficina asesora de planeación – Comunicaciones</t>
  </si>
  <si>
    <t xml:space="preserve"> Investigaciones</t>
  </si>
  <si>
    <t>Atención a la ciudadanía</t>
  </si>
  <si>
    <t xml:space="preserve">Comunicaciones </t>
  </si>
  <si>
    <t>Control interno disciplinario</t>
  </si>
  <si>
    <t>Gestión Ambiental</t>
  </si>
  <si>
    <t>Gestión contractual</t>
  </si>
  <si>
    <t>Gestión de Desarrollo Humano</t>
  </si>
  <si>
    <t>Gestion del mejoramiento</t>
  </si>
  <si>
    <t>Gestión Documental</t>
  </si>
  <si>
    <t>Gestión Financiera</t>
  </si>
  <si>
    <t>Gestión jurídica</t>
  </si>
  <si>
    <t>Gestión logística</t>
  </si>
  <si>
    <t xml:space="preserve">Gestión Tecnológica y de la Información </t>
  </si>
  <si>
    <t xml:space="preserve">Mantenimiento de bienes </t>
  </si>
  <si>
    <t>Modelo Pedagógico</t>
  </si>
  <si>
    <t>Planeacion</t>
  </si>
  <si>
    <t>Seguimiento y Control</t>
  </si>
  <si>
    <t>Servicios administrativos</t>
  </si>
  <si>
    <t>Ampliar, diversificar y fortalecer los servicios de la oferta pedagógica del IDIPRON</t>
  </si>
  <si>
    <t xml:space="preserve">Armonizar el modelo pedagógico a las realidades del sigo XXI </t>
  </si>
  <si>
    <t>Contribuir en la implementación y seguimiento de las políticas públicas sociales que atiendan las realidades de los niños, niñas, adolescentes y jóvenes en el contexto actual de la ciudad</t>
  </si>
  <si>
    <t>Desarrollo de estrategias para el fortalecimiento de las capacidades físicas, tecnológicas, administrativas, operativas y mejoramiento del desempeño institucional para enfrentar las necesidades del IDIPRON en el siglo XXI.</t>
  </si>
  <si>
    <t>Determinar las acciones orientadas al cierre de brechas organizacionales</t>
  </si>
  <si>
    <t>Diseñar e implementar estrategias para el posicionamiento del IDIPRON  a nivel distrital, nacional, regional y global</t>
  </si>
  <si>
    <t>Diseñar e implementar prácticas pedagógicas innovadoras para el desarrollo de capacidades, talentos  y oportunidades productivas para los jóvenes.</t>
  </si>
  <si>
    <t xml:space="preserve">Fortalecer  la gestión del conocimiento de la entidad en la atención y prevención de las diversas dinámicas de la calle que afecta a los niños, niñas, adolescentes y jóvenes </t>
  </si>
  <si>
    <t>Fortalecer el reconocimiento ciudadano del desempeño institucional del IDIPRON</t>
  </si>
  <si>
    <t xml:space="preserve"> 
Fortalecimiento del modelo pedagógico</t>
  </si>
  <si>
    <t xml:space="preserve">
Fortalecimiento de actividades de apoyo administrativo</t>
  </si>
  <si>
    <t xml:space="preserve">
Modernización del modelo pedagógico</t>
  </si>
  <si>
    <t xml:space="preserve">Ampliar y diversificar la oferta de servicios de la entidad </t>
  </si>
  <si>
    <t>Contribuir en la implementación de las Políticas Públicas Poblacionales</t>
  </si>
  <si>
    <t>Diseño e implementación de la estrategia de comunicaciones para el reconocimiento del IDIPRON en el ámbito, distrital, nacional e internacional.</t>
  </si>
  <si>
    <t>Fortalecimiento de la gestión institucional a través del autocontrol y la evaluación independiente de los procesos</t>
  </si>
  <si>
    <t>Fortalecimiento de la infraestructura  tecnológica</t>
  </si>
  <si>
    <t xml:space="preserve">Fortalecimiento de la infraestructura física </t>
  </si>
  <si>
    <t>Fortalecimiento de la oferta pedagógica institucional para el mejoramiento de la atención a los AJ</t>
  </si>
  <si>
    <t xml:space="preserve">Fortalecimiento de las capacidades administrativas y operativas del talento humano </t>
  </si>
  <si>
    <t>Fortalecimiento de los sistemas de información misional y territorial del IDIPRON</t>
  </si>
  <si>
    <t>Fortalecimiento del área de investigaciones como centro de investigación, innovación, ciencia y pensamiento</t>
  </si>
  <si>
    <t>Fortalecimiento del Modelo Integrado de Planeación y Gestión en el IDIPRON</t>
  </si>
  <si>
    <t xml:space="preserve">Implementar procesos de innovación pedagógica para la generación de capacidades de inserción socioeconómica y productiva. </t>
  </si>
  <si>
    <t>Implementar un modelo de servicio para el instituto</t>
  </si>
  <si>
    <t>Institucionalización de la Política de Transparencia, Acceso a la Información, Anticorrupción y Participación Ciudadana</t>
  </si>
  <si>
    <t>Mejoramiento de la gestión institucional para el cierre efectivo de las brechas organizacionales</t>
  </si>
  <si>
    <t xml:space="preserve">
Gestionar, documentar, divulgar y difundir  el conocimiento  y saberes de la organización para su apropiación en la entidad y conocimiento en la ciudad (estrategias, buenas prácticas y resultados de programas y proyectos misionales del Instituto. )</t>
  </si>
  <si>
    <t xml:space="preserve">
Diseñar e implementar Metodologías para la evaluación del impacto del proceso en los NNAJ</t>
  </si>
  <si>
    <t xml:space="preserve">
Diseñar y proponer políticas y mejores practicas para fortalece la gestión contractual y cerrar las brechas en materia de gestión contractual </t>
  </si>
  <si>
    <t xml:space="preserve">
Fortalecer las comunicaciones como eje fundamental para la consolidación de la gestión de la Administración, garantizando la difusión de información producida y recibida a nivel interno y externo</t>
  </si>
  <si>
    <t xml:space="preserve">
Mejorar la gestión de la Entidad y la toma oportuna de decisiones mediante la estandarización, normalización y regulación de  la producción, administración, custodia y conservación de la información.</t>
  </si>
  <si>
    <t xml:space="preserve">Actualizar, implementar e institucionalizar el modelo pedagógico del IDIPRON </t>
  </si>
  <si>
    <t>Adecuar, mantener y proveer mejoras de infraestructura física para la atención integral de NNAJ en el instituto</t>
  </si>
  <si>
    <t>Ajustar e implementar oferta institucional de servicios a las políticas publicas diferenciales dirigidas a los NNAJ</t>
  </si>
  <si>
    <t>Ajustarlos servicios del instituto a las necesidades de los NNAJ</t>
  </si>
  <si>
    <t>Cerrar las brechas organizacionales para mejorar la gestión del instituto</t>
  </si>
  <si>
    <t xml:space="preserve">Contar con  talento humano idóneo, comprometido, transparente y feliz  que contribuya a cumplir la misionalidad de la entidad
</t>
  </si>
  <si>
    <t xml:space="preserve">Contribuir a la apropiación de la cultura de autocontrol y autoevaluación en los servidores públicos del IDIPRON   </t>
  </si>
  <si>
    <t xml:space="preserve">Diseñar e implementar  estrategias territoriales conforme a las dinámicas de la calle 
</t>
  </si>
  <si>
    <t xml:space="preserve">Diseñar e implementar laboratorios como  espacios pedagógicos y productivos
</t>
  </si>
  <si>
    <t>Diseñar y desarrollar un nuevo sistema de información poblacional para la toma de decisiones</t>
  </si>
  <si>
    <t xml:space="preserve">Evaluar la gestión de los procesos del IDIPRON y la implementación del MIPG generando valor agregado </t>
  </si>
  <si>
    <t>Fortalecer el servicio de atención a la  ciudadanía bajo los principios de una atención digna, efectiva, de calidad, oportuna, cálida y confiable dando cumplimiento a la política publica distrital de servicio al ciudadano y CONPES distrital 03</t>
  </si>
  <si>
    <t>Fortalecer el servicio de atención a la  ciudadanía bajo los principios de una atención digna, efectiva, de calidad, oportuna, cálida y confiable dando cumplimiento a la política publica distrital de servicio al ciudadano y CONPES distrital 04</t>
  </si>
  <si>
    <t xml:space="preserve">Fortalecer la estrategia "Cultura Ciudadana" </t>
  </si>
  <si>
    <t>Fortalecer la gestión administrativa de la oficina de control interno disciplinario de acuerdo a la normatividad vigente</t>
  </si>
  <si>
    <t>Garantizar el funcionamiento de la entidad de manera amigable y responsable con el medio ambiente minimizando el impacto generado por las actividades propias de la gestión institucional.</t>
  </si>
  <si>
    <t xml:space="preserve">Garantizar los servicios de apoyo a la gestión para el optimo funcionamiento del instituto  (Servicios de vigilancia, aseo, cafetería y transporte) </t>
  </si>
  <si>
    <t>Generar procesos de innovación técnica en el componente de mitigación del área de salud que lo constituyan en un referente distrital y nacional</t>
  </si>
  <si>
    <t>Gestionar las estrategias que garanticen obtener los convenios necesarios para alcanzar la meta de vincular 7.000 jóvenes con oportunidades para su desarrollo socioeconómico</t>
  </si>
  <si>
    <t>Implementación, desarrollo, interiorización y apropiación de las políticas de MIPG.</t>
  </si>
  <si>
    <t>Implementar acciones que conduzcan a la sostenibilidad del sistema contable del IIDPRON</t>
  </si>
  <si>
    <t xml:space="preserve">Implementar el Centro Educación para el Trabajo y Desarrollo Humano, dinamizada por los Contextos Pedagógicos y Componentes de Derecho. </t>
  </si>
  <si>
    <t xml:space="preserve">Implementar la  "Ciudadela de los niños, niñas" y "Ciudadela de los/las jóvenes y adolescentes"  dinamizada por los Contextos Pedagógicos y Componentes de Derecho. </t>
  </si>
  <si>
    <t>Implementar y aplicar herramientas para la mitigación del daño antijurídico en la entidad</t>
  </si>
  <si>
    <t>Incorporar mejores prácticas para la efectividad del modelo de administración y disposición de los  bienes del instituto</t>
  </si>
  <si>
    <t>Incrementar  la participación de los grupos de interés y valor en la gestión de la entidad</t>
  </si>
  <si>
    <t>Mejorar el desempeño institucional frente a las políticas de Transparencia, Acceso a la Información y lucha contra la Corrupción permitiendo mitigar los riesgos de corrupción.</t>
  </si>
  <si>
    <t>Mejorar la infraestructura tecnológica y de comunicaciones del instituto para garantizar  el optimo funcionamiento madministrativo y operativo de las unidades de protección integral y las sedes administrativas</t>
  </si>
  <si>
    <t xml:space="preserve">Participar en la formulación y actualización de políticas públicas poblacionales que afectan a los NNAJ de la entidad e institucionalización de las mismas
</t>
  </si>
  <si>
    <t xml:space="preserve">Realizar investigaciones y/o estudios sobre las problemáticas y/o dinámicas de calle que afectan los NNAJ para su apropiación en la entidad y conocimiento en la ciudad </t>
  </si>
  <si>
    <t xml:space="preserve">Realizar lecturas territoriales de ciudad en las 20 localidades de Bogotá a través de la implementación del SITI y el análisis de su información. </t>
  </si>
  <si>
    <t>Rediseño , formalización e implementación de la estrategia de ESCNNA</t>
  </si>
  <si>
    <t>Caracterización de talentos, competencias y habilidades de NNAJ para la actualización constante de la oferta educativa</t>
  </si>
  <si>
    <t>Soportes  (Actas de  Asistencia, Informes, Estudios, Informes de Convenios, etc.)</t>
  </si>
  <si>
    <t>1 Portafolio de servicios adoptado y publicado en la pagina web</t>
  </si>
  <si>
    <t>100%  del cumplimiento del PIGA</t>
  </si>
  <si>
    <t>100% de baja de bienes (garantizar la baja de bienes)</t>
  </si>
  <si>
    <t>100% de cumplimiento de la política gestión documental del FURAG</t>
  </si>
  <si>
    <t xml:space="preserve">100% de cumplimiento de las actividades definidas en el tablero de control </t>
  </si>
  <si>
    <t>100% de cumplimiento de los planes de acciones definidos para la implementación de las políticas publicas</t>
  </si>
  <si>
    <t>100% de cumplimiento del PINAR</t>
  </si>
  <si>
    <t xml:space="preserve">100% de cumplimiento del plan de adecuación y sostenibilidad </t>
  </si>
  <si>
    <t>100% de cumplimiento del plan de sostenibilidad</t>
  </si>
  <si>
    <t xml:space="preserve">100% Inventarios anuales físicos realizados  a las UPIS y sedes </t>
  </si>
  <si>
    <t>23 unidades y  4 sedes administrativas con servicios operativos</t>
  </si>
  <si>
    <t>Actualización de la infraestructura tecnológica de la entidad</t>
  </si>
  <si>
    <t>Adecuación o alineación de la oferta institucional</t>
  </si>
  <si>
    <t xml:space="preserve">Asistencia y participación al 100% de las instancias de coordinación en las que tiene injerencia el instituto de acuerdo a las políticas publicas transversales en la misionalidad </t>
  </si>
  <si>
    <t>Boletines comunicativos enviados</t>
  </si>
  <si>
    <t>Ciudadelas en funcionamiento</t>
  </si>
  <si>
    <t>Cobertura en las 20 localidades de la ciudad</t>
  </si>
  <si>
    <t>Conectividad de las diferentes unidades de protección integral bajo el protocolo IPv6 en el IDIPRON</t>
  </si>
  <si>
    <t>Cumplimiento de las acciones de mejoramiento resultado de las encuestas de satisfacción</t>
  </si>
  <si>
    <t>Cumplimiento del 100%  del Plan de Mantenimiento de Infraestructura Física del IDIPRON</t>
  </si>
  <si>
    <t>Cumplimiento del 100% de los componentes PAAC</t>
  </si>
  <si>
    <t xml:space="preserve">Cumplimiento del 100% del  Plan de  Bienestar e incentivos institucionales </t>
  </si>
  <si>
    <t>Cumplimiento del 100% del  Plan de Capacitación</t>
  </si>
  <si>
    <t>Cumplimiento del 100% del  Plan de seguridad y salud en el trabajo</t>
  </si>
  <si>
    <t>Cumplimiento del 100% del  Plan Estratégico de Talento Humano.</t>
  </si>
  <si>
    <t>Cumplimiento del 100% del PETIC</t>
  </si>
  <si>
    <t>Cumplimiento del 100% del plan</t>
  </si>
  <si>
    <t>Cumplimiento del 100% del plan anual de auditorias</t>
  </si>
  <si>
    <t>Cumplimiento del 100% del plan de acción contenido en la política del daño antijuridico Diseñada en el IDIPRON</t>
  </si>
  <si>
    <t>Cumplimiento del 1000% a los compromisos asumidos en las instancias de coordinación</t>
  </si>
  <si>
    <t>Cumplimiento del 90% del Plan de Previsión de Recursos Humanos</t>
  </si>
  <si>
    <t xml:space="preserve">Cumplimiento del 90% del Plan de Vacantes </t>
  </si>
  <si>
    <t>Definir e implementar un procedimiento para la administración de los bienes de consumo entregados a las unidades de protección integral (métodos)</t>
  </si>
  <si>
    <t>Diagnostico del estado de la infraestructura tecnológica y de comunicaciones del instituto</t>
  </si>
  <si>
    <t xml:space="preserve">Diseño  de indicadores de evolución de los NNAJ </t>
  </si>
  <si>
    <t>Documentación del SIGID ajustada y actualizada</t>
  </si>
  <si>
    <t>Documento de  línea técnica exclusiva en el país de tratamiento integral para adolescentes y jóvenes.</t>
  </si>
  <si>
    <t>Documento de estudio anual</t>
  </si>
  <si>
    <t>Documento de resultados en los comportamientos y relaciones entre usuarios consumidores</t>
  </si>
  <si>
    <t>Documento técnico formalizado</t>
  </si>
  <si>
    <t>Documento técnicos del modelo oficializado</t>
  </si>
  <si>
    <t>Documento técnicos por estrategia</t>
  </si>
  <si>
    <t>Documentos formalizados</t>
  </si>
  <si>
    <t>Documentos técnicos de funcionamiento de cada ciudadela oficializado</t>
  </si>
  <si>
    <t>Documentos técnicos de funcionamiento oficializado</t>
  </si>
  <si>
    <t xml:space="preserve">Documentos técnicos de los servicios
</t>
  </si>
  <si>
    <t>Ejecución del 100% del Plan de Acción de Integridad</t>
  </si>
  <si>
    <t xml:space="preserve">Encuesta de apropiaciones políticas publicas &gt; 90 </t>
  </si>
  <si>
    <t xml:space="preserve">Encuesta de clima organizacional favorable </t>
  </si>
  <si>
    <t>Estrategia implementada</t>
  </si>
  <si>
    <t xml:space="preserve">Evaluación y diagnostico de la infraestructura de las unidades </t>
  </si>
  <si>
    <t>Formulación y cumplimiento del plan de acción sostenible</t>
  </si>
  <si>
    <t>Funcionamiento del 100%  de las herramientas informáticas y servicios tecnológicos con los que cuenta la entidad.</t>
  </si>
  <si>
    <t>Implementación de acuerdos de servicio</t>
  </si>
  <si>
    <t xml:space="preserve">Implementación de indicadores de evolución de los NNAJ </t>
  </si>
  <si>
    <t>Implementación del 100% de la herramienta de mitigación</t>
  </si>
  <si>
    <t>Implementar ejercicios de gerenciamiento territorial</t>
  </si>
  <si>
    <t>Incrementar 50% la participación de la ciudadanía en temas relacionados a los procesos de Rendición de Cuentas</t>
  </si>
  <si>
    <t>Incrementar en un 50% el números de las personas a las que se le llega con la estrategia de comunicación</t>
  </si>
  <si>
    <t>Indicadores de impacto automatizados en el sistema</t>
  </si>
  <si>
    <t>Índice de rotación de los elementos</t>
  </si>
  <si>
    <t>Índice del Desempeño Institucional mayor o igual al 90 (FURAG)</t>
  </si>
  <si>
    <t>Información del 100% en línea para la toma de decisiones (Diagnostico y plan de trabajo)</t>
  </si>
  <si>
    <t>Lectura territoriales en las 20 localidades</t>
  </si>
  <si>
    <t>Mantener  una calificación Mayor o igual al 90% en la política del FURAG</t>
  </si>
  <si>
    <t>Manual de buenas practicas en  la contratación diseñado e implementado</t>
  </si>
  <si>
    <t>Manual de políticas de contables adoptado</t>
  </si>
  <si>
    <t>Medición de la apropiación del Sistema Control Interno</t>
  </si>
  <si>
    <t>Mesas Técnicas Realizadas</t>
  </si>
  <si>
    <t>Modelo de administración del riesgo en supervisión contractual diseñado e implementado</t>
  </si>
  <si>
    <t>Modelo del Plan de Atención Individual y Familiar diseñado</t>
  </si>
  <si>
    <t>Modelo del Plan de Atención Individual y Familiar formulado implementado</t>
  </si>
  <si>
    <t>Ningún riesgos de corrupción materializado</t>
  </si>
  <si>
    <t>Nivel de implementación e interiorización mayor o igual al 90%</t>
  </si>
  <si>
    <t>Numero de AJ apoyados en emprendimiento y empleabilidad</t>
  </si>
  <si>
    <t>Numero de AJ vinculados a estrategia de desarrollo socioeconómico (Convenios)</t>
  </si>
  <si>
    <t>Numero de documentos actualizados</t>
  </si>
  <si>
    <t>Numero de estrategias difundidas</t>
  </si>
  <si>
    <t>Numero de estrategias divulgadas</t>
  </si>
  <si>
    <t>Numero de estrategias documentadas</t>
  </si>
  <si>
    <t>Número de fallos, autos interlocutorios, autos de tramite o archivo definitivo de los procesos disciplinarios activos</t>
  </si>
  <si>
    <t>Numero de investigaciones y/o estudios difundidos</t>
  </si>
  <si>
    <t>Numero de investigaciones y/o estudios divulgados</t>
  </si>
  <si>
    <t>Numero de investigaciones y/o estudios realizados</t>
  </si>
  <si>
    <t>Numero de NNAJ atendidos por estrategia</t>
  </si>
  <si>
    <t>Plan estratégico de comunicaciones elaborado y aprobado</t>
  </si>
  <si>
    <t>Programas pedagógicos en funcionamiento</t>
  </si>
  <si>
    <t>Propuesta de modificación de estructura y funciones del proceso</t>
  </si>
  <si>
    <t>Revisiones anuales a la documentación</t>
  </si>
  <si>
    <t>Satisfacción  frente a los servicios y la atención mayor o igual al 90%</t>
  </si>
  <si>
    <t>Seguimiento aleatorio semestral al cumplimiento de los procedimientos en el instituto</t>
  </si>
  <si>
    <t xml:space="preserve">Seguimiento y control mensual a la ejecución del  PAA </t>
  </si>
  <si>
    <t>Sensibilización del 100% del personal de 15 UPIS</t>
  </si>
  <si>
    <t>Test de percepción de integridad y transparencia favorable</t>
  </si>
  <si>
    <t>Ubicar la calificación del instituto en la zona de bajo riesgo del  ITB</t>
  </si>
  <si>
    <t>Un sistema de información poblacional implementado</t>
  </si>
  <si>
    <t>Meta</t>
  </si>
  <si>
    <t>Producto</t>
  </si>
  <si>
    <t>Acciones</t>
  </si>
  <si>
    <t>OFICINA ASESORA JURIDICA/EQUIPO DEFENSA JURÍDICA</t>
  </si>
  <si>
    <t>4 monitoreos</t>
  </si>
  <si>
    <t>3 monitoreos</t>
  </si>
  <si>
    <t>PAO-GJ-2022-01</t>
  </si>
  <si>
    <t>PAO-GJ-2022-02</t>
  </si>
  <si>
    <t>PAO-GJ-2022-03</t>
  </si>
  <si>
    <t xml:space="preserve">Son todas las acciones que se desarrollan al interior de la entidad con el fin de lograr el cierre efectivo de los planes de mejoramiento producto de las auditorias internas y externas realizadas al IDIPRON.
</t>
  </si>
  <si>
    <t xml:space="preserve">Monitoreo de los planes de mejoramiento  
</t>
  </si>
  <si>
    <t>No aplica</t>
  </si>
  <si>
    <t>Matriz de Excel de reporte
Pantallazo de cargue en drive de las evidencias
Correo electrónico de envió del monitoreo</t>
  </si>
  <si>
    <t>Formulación inicial</t>
  </si>
  <si>
    <t xml:space="preserve">El ejercicio de revisión y ajuste a la formulación del plan de acción se enmarca en:
•	Instrucciones de la Dirección General en el marco de la formulación y seguimiento del plan de acción del IDIPRON
•	Encuesta semestral del sistema de Control Interno así: *Componente Ambiente de control numeral  3.3 el cual indica: Evaluación de la planeación estratégica, considerando alertas frente a posibles incumplimientos, necesidades de recursos, cambios en el entorno que puedan afectar su desarrollo, entre otros aspectos que garanticen de forma razonable su cumplimiento. *Componente Evaluación de Riesgos numeral 6.3 el cual indica: La Alta Dirección evalúa periódicamente los objetivos establecidos para asegurar que estos continúan siendo consistentes y apropiados para la Entidad.
</t>
  </si>
  <si>
    <t xml:space="preserve"> </t>
  </si>
  <si>
    <t xml:space="preserve">REVISADO POR 
</t>
  </si>
  <si>
    <t>Yuli Cristel Pena Arboleda</t>
  </si>
  <si>
    <t>Se incluye definición y criterios de calidad de iniciativas
Se incluye iniciativas  Implementación, desarrollo, interiorización y apropiación de las políticas de MIPG  y  Cerrar las brechas organizacionales para mejorar la gestión del instituto a las anteriores se le formulan acciones
Se incluyen actividades para las acciones de las iniciativas  de Implementación, desarrollo, interiorización y apropiación de las políticas de MIPG 
Se revisa pertinencia, coherencia y formulación indicadores estratégicos</t>
  </si>
  <si>
    <t>2 mesas de trabajo</t>
  </si>
  <si>
    <t>Actas de mesa de trabajo para determinar las necesidades de cambios en el Plan de Sostenibilidad Contable y Plan de Sostenibilidad Contable</t>
  </si>
  <si>
    <t>Realizar mesa de trabajo trimestral, sobre los saldos recíprocos con los diferentes convenios en el proyecto 7726, a reportar en forma conciliada con los Entes con quienes se han celebrado.</t>
  </si>
  <si>
    <t>4 mesas de trabajo</t>
  </si>
  <si>
    <t xml:space="preserve">Actas de mesas de trabajo sobre los saldos recíprocos </t>
  </si>
  <si>
    <t>PAI-GF-2022-01</t>
  </si>
  <si>
    <t>PAI-GF-2022-02</t>
  </si>
  <si>
    <t>PAI-GF-2022-03</t>
  </si>
  <si>
    <t>PAI-GF-2022-04</t>
  </si>
  <si>
    <t>PAI-GF-2022-05</t>
  </si>
  <si>
    <t>PAI-GF-2022-06</t>
  </si>
  <si>
    <t>PAI-GF-2022-07</t>
  </si>
  <si>
    <t>Subdirección Administrativa y Financiera
Área de Contabilidad</t>
  </si>
  <si>
    <t>8 Piezas comunicacionales</t>
  </si>
  <si>
    <t>Piezas comunicacionales</t>
  </si>
  <si>
    <t>Subdirección Administrativa y Financiera
Área de Tesorería</t>
  </si>
  <si>
    <t>Realizar el seguimiento mensual a las cuentas por cobrar de convenios y sanciones disciplinarias a las áreas correspondientes</t>
  </si>
  <si>
    <t>12 memorandos cuentas por cobrar
12 memorandos responsabilidad</t>
  </si>
  <si>
    <t>Memorandos cuentas por cobrar y memorandos responsabilidad</t>
  </si>
  <si>
    <t>12 reportes de seguimiento
1 Plan de Cuentas Presupuestales</t>
  </si>
  <si>
    <t>Reportes de seguimiento comparativo de los aplicativos BogData y SYSMAN
Plan de Cuentas Presupuestales</t>
  </si>
  <si>
    <t>Subdirección Administrativa y Financiera
Área de Presupuesto</t>
  </si>
  <si>
    <t>PAI-GF-2022-08</t>
  </si>
  <si>
    <t>PAI-GF-2022-09</t>
  </si>
  <si>
    <t>5. Identificar los procedimientos y demás documentos a crear y/o actualizar dentro del proceso de Gestión Financiera y remitirla para aprobación a la Oficina Asesora de Planeación</t>
  </si>
  <si>
    <t xml:space="preserve"> Procedimientos y documentos identificados para crear y/o actualizar</t>
  </si>
  <si>
    <t>Subdirección Administrativa y Financiera
Área de Contabilidad
Tesorería y
Presupuesto</t>
  </si>
  <si>
    <t>Implementar acciones que conduzcan a la eficacia del sistema financiero del IDIPRON</t>
  </si>
  <si>
    <t>Implementar acciones que conduzcan a la eficacia del sistema financiero del IDIPRON
Implementación, desarrollo, interiorización y apropiación de las políticas de MIPG.
Cerrar las brechas organizacionales para mejorar la gestión del instituto</t>
  </si>
  <si>
    <t>SUBDIRECTOR TECNICO, ADMINISTRATIVO Y FINANCIERO</t>
  </si>
  <si>
    <t>CARGO:</t>
  </si>
  <si>
    <t>HUGO ALBERTO CARRILLO GOMEZ</t>
  </si>
  <si>
    <t>APROBÓ:</t>
  </si>
  <si>
    <t>CONTRATISTA SUBDIRECCION FINANCIERA</t>
  </si>
  <si>
    <t>WILSON GALVIS VEGA</t>
  </si>
  <si>
    <t>REVISO:</t>
  </si>
  <si>
    <t>TÉCNICO OPERATIVO ÁREA CONTABILIDAD</t>
  </si>
  <si>
    <t>MARÍA CISTINA CALDERON GALINDO</t>
  </si>
  <si>
    <t>ELABORO:</t>
  </si>
  <si>
    <t>APROBACIÓN</t>
  </si>
  <si>
    <t>FECHA QUE APLICA LA MODIFICACIÓN</t>
  </si>
  <si>
    <t>JUSTIFICACIÓN</t>
  </si>
  <si>
    <t>CAMBIOS</t>
  </si>
  <si>
    <t>FECHA</t>
  </si>
  <si>
    <t>CONTROL DE CAMBIOS DEL INDICADOR</t>
  </si>
  <si>
    <t>LIMITANTES</t>
  </si>
  <si>
    <t>ANÁLISIS RESULTADO DEL INDICADOR</t>
  </si>
  <si>
    <t>Dic</t>
  </si>
  <si>
    <t>Nov</t>
  </si>
  <si>
    <t>Oct</t>
  </si>
  <si>
    <t>Sep</t>
  </si>
  <si>
    <t>Ago</t>
  </si>
  <si>
    <t>Jul</t>
  </si>
  <si>
    <t>Jun</t>
  </si>
  <si>
    <t>May</t>
  </si>
  <si>
    <t>Abr</t>
  </si>
  <si>
    <t>Mar</t>
  </si>
  <si>
    <t>Feb</t>
  </si>
  <si>
    <t>Ene</t>
  </si>
  <si>
    <t>Resultado Meta Vigencia</t>
  </si>
  <si>
    <t>Resultado monitoreo</t>
  </si>
  <si>
    <t>Periodo</t>
  </si>
  <si>
    <t>MONITOREO INDICADOR</t>
  </si>
  <si>
    <t>Dato Denominador:</t>
  </si>
  <si>
    <t>Dato Numerador:</t>
  </si>
  <si>
    <t>DIC</t>
  </si>
  <si>
    <t>NOV</t>
  </si>
  <si>
    <t>OCT</t>
  </si>
  <si>
    <t>SEPT</t>
  </si>
  <si>
    <t>AGOT</t>
  </si>
  <si>
    <t>JUL</t>
  </si>
  <si>
    <t>JUN</t>
  </si>
  <si>
    <t>MAY</t>
  </si>
  <si>
    <t>ABR</t>
  </si>
  <si>
    <t>MAR</t>
  </si>
  <si>
    <t>FEB</t>
  </si>
  <si>
    <t>ENE</t>
  </si>
  <si>
    <t>Meses:</t>
  </si>
  <si>
    <t>COMPORTAMIENTO INDICADOR</t>
  </si>
  <si>
    <t>((Presentación de informes financieros (Ejecución presupuestal y estados financieros) en los tiempos establecidos / Informes financieros (Ejecucion presupuestal (12) y estados financieros (12)))*100</t>
  </si>
  <si>
    <t>Los Informes y Estados Financieros publicados en cada mes ejecución presupuestal y Estados Financieros</t>
  </si>
  <si>
    <t>FÓRMULA DE CÁLCULO DEL INDICADOR</t>
  </si>
  <si>
    <t>FUENTE DE INFORMACIÓN</t>
  </si>
  <si>
    <t>Ciudadania, entes de control, comité institucional de Gestión y desempeño y Control Interno</t>
  </si>
  <si>
    <t>Ascendente</t>
  </si>
  <si>
    <t>&lt;79%</t>
  </si>
  <si>
    <t>99% al 80%</t>
  </si>
  <si>
    <t>Mensual</t>
  </si>
  <si>
    <t xml:space="preserve">Porcentaje </t>
  </si>
  <si>
    <t>SENTIDO DE LA MEDICIÓN</t>
  </si>
  <si>
    <t>NIVEL MINÍMO</t>
  </si>
  <si>
    <t>NIVEL ACEPTABLE</t>
  </si>
  <si>
    <t>NIVEL MÁXIMO</t>
  </si>
  <si>
    <t>ACTORES INTERESADOS EN EL RESULTADO</t>
  </si>
  <si>
    <t>RANGO DE MEDICIÓN</t>
  </si>
  <si>
    <t>META VIGENCIA</t>
  </si>
  <si>
    <t>FRECUENCIA DE MONITOREO</t>
  </si>
  <si>
    <t>UNIDAD DE MEDIDA</t>
  </si>
  <si>
    <t>INFORMACIÓN PARA LA MEDICIÓN DEL INDICADOR</t>
  </si>
  <si>
    <t>N/A</t>
  </si>
  <si>
    <t>2022</t>
  </si>
  <si>
    <t>3 Año</t>
  </si>
  <si>
    <t>2024</t>
  </si>
  <si>
    <t>2023</t>
  </si>
  <si>
    <t>2021</t>
  </si>
  <si>
    <t>Eficacia</t>
  </si>
  <si>
    <t>Presentar la información financiera teniendo en cuenta las normas para el reconocimiento, medición, revelación y presentación de los hechos económicos definidos en los marcos normativos contables aplicables.</t>
  </si>
  <si>
    <t>VIGENCIA DE CUMPLIMENTO</t>
  </si>
  <si>
    <t xml:space="preserve">PLAZO  DE CUMPLIMIENTO </t>
  </si>
  <si>
    <t>META</t>
  </si>
  <si>
    <t>META OBJETIVO</t>
  </si>
  <si>
    <t>LÍNEA BASE</t>
  </si>
  <si>
    <t>TIPOLOGÍA DE INDICADOR</t>
  </si>
  <si>
    <t>OBJETIVO DEL INDICADOR</t>
  </si>
  <si>
    <t>2. Desarrollo de estrategias para el fortalecimiento de las capacidades físicas, tecnológicas, administrativas, operativas y mejoramiento del desempeño institucional para enfrentar las necesidades del IDIPRON en el siglo XXI.</t>
  </si>
  <si>
    <t>NOMBRE DEL PROYECTO</t>
  </si>
  <si>
    <t>CÓDIGO ASIGNADO AL PROYECTO DE INVERSIÓN</t>
  </si>
  <si>
    <t xml:space="preserve">INICIATIVA ESTRATÉGICO </t>
  </si>
  <si>
    <t xml:space="preserve">OBJETIVO ESTRATÉGICO </t>
  </si>
  <si>
    <t>Indicador Estratégico / Indicador de Gestión</t>
  </si>
  <si>
    <t>Cumplimiento en la presentacion  de los informes financieros en los tiempos establecidos</t>
  </si>
  <si>
    <t>CÓDIGO DE INDICADOR</t>
  </si>
  <si>
    <t>TIPO</t>
  </si>
  <si>
    <t>NOMBRE DEL INDICADOR</t>
  </si>
  <si>
    <t>DEFINICIÓN DEL INDICADOR</t>
  </si>
  <si>
    <t>GFI</t>
  </si>
  <si>
    <t xml:space="preserve">Apoyo </t>
  </si>
  <si>
    <t>SIGLA</t>
  </si>
  <si>
    <t>NOMBRE DEL PROCESO</t>
  </si>
  <si>
    <t>TIPO DE PROCESO</t>
  </si>
  <si>
    <t>INFORMACIÓN PROCESO</t>
  </si>
  <si>
    <t>VIGENCIA DESDE</t>
  </si>
  <si>
    <t>HOJA DE VIDA Y MONITOREO INDICADOR</t>
  </si>
  <si>
    <t>07</t>
  </si>
  <si>
    <t>E-PLA-FT-028</t>
  </si>
  <si>
    <t>(Número de Seguimientos realizados al Plan de Sostenibilidad Contable / Numero de Seguimientos programados al Plan de Sostenibilidad Contable )*100</t>
  </si>
  <si>
    <t xml:space="preserve">Plan de Sostenibilidad Contable. </t>
  </si>
  <si>
    <t>&lt;89%</t>
  </si>
  <si>
    <t>99% al 90%</t>
  </si>
  <si>
    <t xml:space="preserve">Realizar el seguimiento al Plan de Sostenibilidad Contable, con el propósito de recordar a las diferentes área de la entidad, el suministro de información, para la presentación de manera confiable y oportuna los estados financieros. </t>
  </si>
  <si>
    <t>Indice de cumplimiento del plan de sostenibilidad</t>
  </si>
  <si>
    <t>Mejorar la infraestructura tecnológica y de comunicaciones del instituto para garantizar  el optimo funcionamiento administrativo y operativo de las unidades de protección integral y las sedes administrativas</t>
  </si>
  <si>
    <t>SAD</t>
  </si>
  <si>
    <t>Servicios Administrativos</t>
  </si>
  <si>
    <t>SEG</t>
  </si>
  <si>
    <t>PLA</t>
  </si>
  <si>
    <t>Planeación</t>
  </si>
  <si>
    <t>MP</t>
  </si>
  <si>
    <t>MBI</t>
  </si>
  <si>
    <t>Mantenimiento de Bienes</t>
  </si>
  <si>
    <t>INV</t>
  </si>
  <si>
    <t>Investigación</t>
  </si>
  <si>
    <t>TIC</t>
  </si>
  <si>
    <t>Gestión Tecnológica y de la Información</t>
  </si>
  <si>
    <t>GLO</t>
  </si>
  <si>
    <t>Gestión Logística</t>
  </si>
  <si>
    <t>GJU</t>
  </si>
  <si>
    <t>Gestión Jurídica</t>
  </si>
  <si>
    <t>9. Diseñar e implementar estrategias para el posicionamiento del IDIPRON a nivel distrital, nacional, regional y global.</t>
  </si>
  <si>
    <t>GDO</t>
  </si>
  <si>
    <t>8. Fortalecer la gestión del conocimiento de la entidad en la atención y prevención de las diversas dinámicas de la calle que afecta a los niños, niñas, adolescentes y jóvenes.</t>
  </si>
  <si>
    <t>Indicador de Riesgo</t>
  </si>
  <si>
    <t>MEJ</t>
  </si>
  <si>
    <t>Gestión de Mejoramiento</t>
  </si>
  <si>
    <t>7. Contribuir en la implementación y seguimiento de las políticas públicas sociales que atiendan las realidades de los niños, niñas, adolescentes y jóvenes en el contexto actual de la ciudad.</t>
  </si>
  <si>
    <t>Bienal</t>
  </si>
  <si>
    <t>Impacto</t>
  </si>
  <si>
    <t>Indicador de Gestión / Indicador de Riesgo</t>
  </si>
  <si>
    <t>GDH</t>
  </si>
  <si>
    <t>Gestión Desarrollo Humano</t>
  </si>
  <si>
    <t>6. Ampliar, diversificar y fortalecer los servicios de la oferta pedagógica del IDIPRON.</t>
  </si>
  <si>
    <t>Anual</t>
  </si>
  <si>
    <t>Resultado</t>
  </si>
  <si>
    <t>Indicador de Gestión</t>
  </si>
  <si>
    <t>GCO</t>
  </si>
  <si>
    <t>Gestión Contractual</t>
  </si>
  <si>
    <t>5. Armonizar el modelo pedagógico a las realidades del siglo XXI.</t>
  </si>
  <si>
    <t>Semestral</t>
  </si>
  <si>
    <t>Indicador Estratégico / Indicador de Gestión / Indicador de Riesgo</t>
  </si>
  <si>
    <t>Nivel</t>
  </si>
  <si>
    <t>GAM</t>
  </si>
  <si>
    <t>4. Diseñar e implementar prácticas pedagógicas innovadoras para el desarrollo de capacidades, talentos y oportunidades productivas para los jóvenes.</t>
  </si>
  <si>
    <t>Cuatrimestral</t>
  </si>
  <si>
    <t>Calidad</t>
  </si>
  <si>
    <t>Indicador Estratégico / Indicador de Riesgo</t>
  </si>
  <si>
    <t>Grado</t>
  </si>
  <si>
    <t>CID</t>
  </si>
  <si>
    <t>Control Interno disciplinario</t>
  </si>
  <si>
    <t>3. Determinar las acciones orientadas al cierre de brechas organizacionales.</t>
  </si>
  <si>
    <t>Trimestral</t>
  </si>
  <si>
    <t>Efectividad</t>
  </si>
  <si>
    <t>Misional</t>
  </si>
  <si>
    <t>COM</t>
  </si>
  <si>
    <t>Bimestral</t>
  </si>
  <si>
    <t>Descendente</t>
  </si>
  <si>
    <t>Eficiencia</t>
  </si>
  <si>
    <t>Indicador Estratégico</t>
  </si>
  <si>
    <t>Numérico</t>
  </si>
  <si>
    <t>Estratégicos</t>
  </si>
  <si>
    <t>ACI</t>
  </si>
  <si>
    <t>Atención Ciudadanía</t>
  </si>
  <si>
    <t>1. Fortalecer el reconocimiento ciudadano del desempeño institucional del IDIPRON.</t>
  </si>
  <si>
    <t>Indicador de Proyecto de inversión</t>
  </si>
  <si>
    <t>Divulgar 4 piezas comunicacionales en el semestre con las actividades propias del  área de Tesorería</t>
  </si>
  <si>
    <t>10 monitoreos</t>
  </si>
  <si>
    <t xml:space="preserve">Creacion del indicador </t>
  </si>
  <si>
    <t>Se crea indicador para la medición de la plataforma estrategica</t>
  </si>
  <si>
    <t>Se ajusta indicador al formato de Hoja de Vida de indicadores, se ajusta nombre formula y se añade objetivo del indicador</t>
  </si>
  <si>
    <t>Se alinea a la metodología según el Manual para la Formulación, Monitoreo y de Indicador.</t>
  </si>
  <si>
    <t>Se crea indicador para la medición de la plataforma estrategica, Se alinea a la metodología según el Manual para la Formulación, Monitoreo y de Indicador.</t>
  </si>
  <si>
    <t>REVISIÓN Y SEGUIMIENTO POR LA OAP</t>
  </si>
  <si>
    <t>REVISO OAP:</t>
  </si>
  <si>
    <t>* Resultado Meta Trienio</t>
  </si>
  <si>
    <t>* 100% anual equivale al 33,3% de la vigencia en comparacion del Cuatrienio</t>
  </si>
  <si>
    <t>Resultado Meta Cuatrienio*</t>
  </si>
  <si>
    <t>* 25% equivale a la Sumatoria del cuatrieno para un cumplimiento del 100% del Cuatrienio</t>
  </si>
  <si>
    <t>IN-PEI/GES-GFI-001</t>
  </si>
  <si>
    <t>01</t>
  </si>
  <si>
    <t>IN-PEI/GES-GFI-002</t>
  </si>
  <si>
    <t>4 Año</t>
  </si>
  <si>
    <r>
      <rPr>
        <b/>
        <sz val="12"/>
        <rFont val="Arial"/>
        <family val="2"/>
      </rPr>
      <t xml:space="preserve">Primer Trimestre: : 
</t>
    </r>
    <r>
      <rPr>
        <sz val="12"/>
        <rFont val="Arial"/>
        <family val="2"/>
      </rPr>
      <t>Actas de las mesas de trabajo
Acta No 001 del Comité de Sostenibilidad contable año 2022</t>
    </r>
  </si>
  <si>
    <r>
      <rPr>
        <b/>
        <sz val="12"/>
        <rFont val="Arial"/>
        <family val="2"/>
      </rPr>
      <t xml:space="preserve">Primer Trimestre: 
</t>
    </r>
    <r>
      <rPr>
        <sz val="12"/>
        <rFont val="Arial"/>
        <family val="2"/>
      </rPr>
      <t>Se realizaron mesas de trabajo con las áreas de gestión para mirar lo relacionado a la actualización del Plan de Sostenibilidad Contable
Se aprueba en el primer comité de sostenibilidad del 2022 la actualización del Plan de Sostenibilidad Contable de la Entidad.</t>
    </r>
  </si>
  <si>
    <r>
      <rPr>
        <b/>
        <sz val="12"/>
        <rFont val="Arial"/>
        <family val="2"/>
      </rPr>
      <t xml:space="preserve">Primer Trimestre: 
</t>
    </r>
    <r>
      <rPr>
        <sz val="12"/>
        <rFont val="Arial"/>
        <family val="2"/>
      </rPr>
      <t>No se presentaron limitantes en éste periodo</t>
    </r>
  </si>
  <si>
    <r>
      <rPr>
        <b/>
        <sz val="12"/>
        <rFont val="Arial"/>
        <family val="2"/>
      </rPr>
      <t xml:space="preserve">Primer Trimestre: </t>
    </r>
    <r>
      <rPr>
        <sz val="12"/>
        <rFont val="Arial"/>
        <family val="2"/>
      </rPr>
      <t xml:space="preserve">
Se presenta dificultad en la utilización de las cuentas por parte de las entidades, en el momento de la liquidación de los convenios interadministrativos.</t>
    </r>
  </si>
  <si>
    <r>
      <rPr>
        <b/>
        <sz val="12"/>
        <rFont val="Arial"/>
        <family val="2"/>
      </rPr>
      <t xml:space="preserve">Primer Trimestre: </t>
    </r>
    <r>
      <rPr>
        <sz val="12"/>
        <rFont val="Arial"/>
        <family val="2"/>
      </rPr>
      <t xml:space="preserve">
Se realizó mesa de trabajo con el proyecto 7726 - Convenios, con el fin de hacer  seguimiento de los saldos de las cuentas recíprocas Vigencia 2021</t>
    </r>
  </si>
  <si>
    <r>
      <rPr>
        <b/>
        <sz val="12"/>
        <rFont val="Arial"/>
        <family val="2"/>
      </rPr>
      <t xml:space="preserve">Primer Trimestre: </t>
    </r>
    <r>
      <rPr>
        <sz val="12"/>
        <rFont val="Arial"/>
        <family val="2"/>
      </rPr>
      <t xml:space="preserve"> 
Acta y listado de asistencia mesa de trabajo</t>
    </r>
  </si>
  <si>
    <r>
      <rPr>
        <b/>
        <sz val="12"/>
        <rFont val="Arial"/>
        <family val="2"/>
      </rPr>
      <t xml:space="preserve">Primer Trimestre:  </t>
    </r>
    <r>
      <rPr>
        <sz val="12"/>
        <rFont val="Arial"/>
        <family val="2"/>
      </rPr>
      <t xml:space="preserve">
Se envió mensualmente un memorando al área de jurídica relacionando la cartera de dudoso o difícil cobro correspondiente a sanciones disciplinarias.
Así mismo, se envió memorando  a Convenios proyecto 7726, Subdirección métodos educativos y operativa, Subdirección técnica administrativa y financiera y al área de Contabilidad indicando la cartera de convenios que supera 180 días.</t>
    </r>
  </si>
  <si>
    <r>
      <rPr>
        <b/>
        <sz val="12"/>
        <rFont val="Arial"/>
        <family val="2"/>
      </rPr>
      <t xml:space="preserve">Primer Trimestre:  </t>
    </r>
    <r>
      <rPr>
        <sz val="12"/>
        <rFont val="Arial"/>
        <family val="2"/>
      </rPr>
      <t xml:space="preserve">
Memorandos enviados de seguimiento cobro de cartera
Memorandos enviados de seguimiento sanciones disciplinarias</t>
    </r>
  </si>
  <si>
    <r>
      <rPr>
        <b/>
        <sz val="12"/>
        <rFont val="Arial"/>
        <family val="2"/>
      </rPr>
      <t xml:space="preserve">Primer Trimestre:  </t>
    </r>
    <r>
      <rPr>
        <sz val="12"/>
        <rFont val="Arial"/>
        <family val="2"/>
      </rPr>
      <t xml:space="preserve">
Una de las limitantes para el cargue del plan de cuentas presupuestal en el aplicativo SYSMAN fue la cantidad de caracteres que permite este aplicativo en los conceptos de gasto, ya que encontramos cuentas con un máximo de 20 caracteres y el máximo permitido en SYSMAN es de 11 caracteres, por lo cual se modificaron las cuentas con relación al aplicativo BOGDATA.
Para este primer trimestre, no se presentaron limitantes en el desarrollo de la conciliación de las ejecuciones presupuestales.</t>
    </r>
  </si>
  <si>
    <r>
      <rPr>
        <b/>
        <sz val="12"/>
        <rFont val="Arial"/>
        <family val="2"/>
      </rPr>
      <t xml:space="preserve">Primer Trimestre: 
</t>
    </r>
    <r>
      <rPr>
        <sz val="12"/>
        <rFont val="Arial"/>
        <family val="2"/>
      </rPr>
      <t>Se realizó seguimiento al Plan de Acción e Indicadores Estratégicos, Mapa de Riesgos de Corrupción y Mapa de Riesgos de Gestión</t>
    </r>
  </si>
  <si>
    <r>
      <rPr>
        <b/>
        <sz val="12"/>
        <rFont val="Arial"/>
        <family val="2"/>
      </rPr>
      <t xml:space="preserve">Primer Trimestre: </t>
    </r>
    <r>
      <rPr>
        <sz val="12"/>
        <rFont val="Arial"/>
        <family val="2"/>
      </rPr>
      <t xml:space="preserve">
Seguimiento Plan de Acción e Indicadores Estratégicos
Seguimiento Mapa de Riesgos de Corrupción
Seguimiento Mapa de Riesgos de Gestión</t>
    </r>
  </si>
  <si>
    <r>
      <rPr>
        <b/>
        <sz val="12"/>
        <rFont val="Arial"/>
        <family val="2"/>
      </rPr>
      <t xml:space="preserve">Primer Trimestre: </t>
    </r>
    <r>
      <rPr>
        <sz val="12"/>
        <rFont val="Arial"/>
        <family val="2"/>
      </rPr>
      <t xml:space="preserve">
No se presentaron limitantes en éste periodo</t>
    </r>
  </si>
  <si>
    <r>
      <rPr>
        <b/>
        <sz val="12"/>
        <rFont val="Arial"/>
        <family val="2"/>
      </rPr>
      <t xml:space="preserve">Primer Trimestre: 
</t>
    </r>
    <r>
      <rPr>
        <sz val="12"/>
        <rFont val="Arial"/>
        <family val="2"/>
      </rPr>
      <t>Se realizó el cargue del nuevo plan de cuentas presupuestales en el aplicativo SYSMAN, de acuerdo con lo dispuesto por la Secretaria Distrital de Hacienda.
Durante los tres primeros meses del año, se realizó revisión de la ejecución de vigencias y reservas SYSMAN vs BOGDATA, para identificar diferencias y posteriormente enviar el consolidado al área de tesorería, con el fin de hacer seguimiento e identificación de cuentas pendientes por tramitar en los aplicativos.</t>
    </r>
  </si>
  <si>
    <r>
      <rPr>
        <b/>
        <sz val="12"/>
        <rFont val="Arial"/>
        <family val="2"/>
      </rPr>
      <t xml:space="preserve">Primer Trimestre: </t>
    </r>
    <r>
      <rPr>
        <sz val="12"/>
        <rFont val="Arial"/>
        <family val="2"/>
      </rPr>
      <t xml:space="preserve">
Se realizó seguimiento al Plan de Acción e Indicadores Estratégicos del área</t>
    </r>
  </si>
  <si>
    <r>
      <rPr>
        <b/>
        <sz val="12"/>
        <rFont val="Arial"/>
        <family val="2"/>
      </rPr>
      <t xml:space="preserve">Primer Trimestre: </t>
    </r>
    <r>
      <rPr>
        <sz val="12"/>
        <rFont val="Arial"/>
        <family val="2"/>
      </rPr>
      <t xml:space="preserve">
Seguimiento Plan de Acción e Indicadores Estratégicos</t>
    </r>
  </si>
  <si>
    <t>Wilson Galvis</t>
  </si>
  <si>
    <t>Hugo Alberto Carrillo Gómez</t>
  </si>
  <si>
    <t>Nelson Enrique Ramírez - Equipo MIPG STAF</t>
  </si>
  <si>
    <t>Definición de iniciativa</t>
  </si>
  <si>
    <t>Criterios mínimos de calidad</t>
  </si>
  <si>
    <t>Código de la actividad</t>
  </si>
  <si>
    <t>Son las acciones a implementar que permitan lograr que el flujo de información financiera sea oportuna y de calidad conforme a los lineamientos establecidos.</t>
  </si>
  <si>
    <t xml:space="preserve">Actualización (Cuando aplique), formulación y seguimiento del plan de sostenibilidad contable 
Seguimiento  a la ejecución presupuestal de vigencias y reservas
Asociar el Plan de Cuentas presupuestales al sistema de información de la entidad
Creación y publicación del manual operativo de políticas contables
</t>
  </si>
  <si>
    <t>Realizar actividades que permitan definir al plan de sostenibilidad contable para aprobación ante comité Comité de Sostenibilidad Contable y posteriormente socialización y publicación</t>
  </si>
  <si>
    <t>Creación y publicación del manual operativo de políticas contables</t>
  </si>
  <si>
    <t xml:space="preserve">1  manual operativo de políticas contables </t>
  </si>
  <si>
    <t>Manual Operativo de Políticas Contables</t>
  </si>
  <si>
    <t>Asociación de plan de cuentas presupuestales, verificación y conciliación de las ejecuciones presupuestales de vigencia y reserva</t>
  </si>
  <si>
    <r>
      <rPr>
        <b/>
        <sz val="12"/>
        <rFont val="Arial"/>
        <family val="2"/>
      </rPr>
      <t xml:space="preserve">Primer Trimestre:  </t>
    </r>
    <r>
      <rPr>
        <sz val="12"/>
        <rFont val="Arial"/>
        <family val="2"/>
      </rPr>
      <t xml:space="preserve">
Archivo homologación plan de cuentas presupuestal 2022.
Pantallazos correos electrónicos enviados  al área de tesorería
</t>
    </r>
  </si>
  <si>
    <t>Son todas las acciones y actividades que conducen  al mejoramiento continuo del modelo integrado de planeación y gestión MIPG</t>
  </si>
  <si>
    <t>Ejecución de actividades para el fortalecimiento de políticas del MIPG</t>
  </si>
  <si>
    <t xml:space="preserve">Realizar actividades del proceso de gestión financiera para el fortalecimiento de la política de Seguimiento y evaluación del desempeño institucional </t>
  </si>
  <si>
    <t>Matriz de excel de reporte
Pantallazo de cargue en drive de las evidencias
Correo electrónico de envió del monitoreo</t>
  </si>
  <si>
    <t xml:space="preserve">Plan de adecuación y sostenibilidad - Seguimiento y evaluación del desempeño institucional </t>
  </si>
  <si>
    <t>Plan de adecuación y sostenibilidad - Fortalecimiento de procesos</t>
  </si>
  <si>
    <t>Realizar monitoreo a los planes de mejoramiento del proceso de gestión financiera</t>
  </si>
  <si>
    <t>Realizar actividades del proceso de gestión financiera para el fortalecimiento de la política de la política de  Seguimiento y evaluación del desempeño institucional 
PAI-GF-2022-07</t>
  </si>
  <si>
    <t>Realizar monitoreo del plan de acción e indicadores estratégicos</t>
  </si>
  <si>
    <t>Área de Administración Documental</t>
  </si>
  <si>
    <t>Realizar monitoreo de indicadores de gestión</t>
  </si>
  <si>
    <t>Realizar monitoreo de mapas de riesgos de gestión y corrupción</t>
  </si>
  <si>
    <t>Ingrid Carolina Ardila Muñoz</t>
  </si>
  <si>
    <r>
      <t xml:space="preserve">Primer Trimestre: </t>
    </r>
    <r>
      <rPr>
        <sz val="10"/>
        <rFont val="Times New Roman"/>
        <family val="1"/>
      </rPr>
      <t xml:space="preserve">Al momento de realizar la publicación de la información en la Página Web, se remite la información al área de Comunicaciones y esta no es publicada de manera inmediata, por lo que los tiempos de publicación se ven afectados. </t>
    </r>
  </si>
  <si>
    <r>
      <t>Primer Trimestre:</t>
    </r>
    <r>
      <rPr>
        <sz val="10"/>
        <rFont val="Times New Roman"/>
        <family val="1"/>
      </rPr>
      <t xml:space="preserve"> Se dió cumplimiento del 100%, lo anterior debido a que se realizó la presentación de los informes dentro de los tiempos establecidos, los cuales se encuentran publicados en el Link de Transparencia y acceso a la información pública, en la página web del Instituto. </t>
    </r>
  </si>
  <si>
    <r>
      <t>Pimer Trimestre:</t>
    </r>
    <r>
      <rPr>
        <sz val="10"/>
        <rFont val="Times New Roman"/>
        <family val="1"/>
      </rPr>
      <t xml:space="preserve"> No se presentaron limitantes en éste periodo.</t>
    </r>
  </si>
  <si>
    <r>
      <t>Primer Trimestre: S</t>
    </r>
    <r>
      <rPr>
        <sz val="10"/>
        <rFont val="Times New Roman"/>
        <family val="1"/>
      </rPr>
      <t>e observa un cumplimiento del 100%, lo anterior ya que se realizó el seguimiento al Plan de Sostenibilidad Contable, con el propósito de recordar a las diferentes áreas de la entidad el suministro de información, para la presentación de manera confiable y oportuna los estados financieros.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</si>
</sst>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_(&quot;$&quot;\ * \(#,##0.00\);_(&quot;$&quot;\ * &quot;-&quot;??_);_(@_)"/>
    <numFmt numFmtId="165" formatCode="0.0%"/>
  </numFmts>
  <fonts count="35">
    <font>
      <sz val="11"/>
      <color rgb="FF000000"/>
      <name val="Calibri"/>
      <family val="2"/>
    </font>
    <font>
      <sz val="11"/>
      <color rgb="FF000000"/>
      <name val="Calibri"/>
      <family val="2"/>
    </font>
    <font>
      <b/>
      <sz val="8"/>
      <color rgb="FF000000"/>
      <name val="Times New Roman"/>
      <family val="1"/>
    </font>
    <font>
      <b/>
      <sz val="10"/>
      <color rgb="FF000000"/>
      <name val="Times New Roman"/>
      <family val="1"/>
    </font>
    <font>
      <sz val="10"/>
      <color rgb="FF000000"/>
      <name val="Arial"/>
      <family val="2"/>
    </font>
    <font>
      <sz val="11"/>
      <color rgb="FF000000"/>
      <name val="Arial"/>
      <family val="2"/>
    </font>
    <font>
      <b/>
      <sz val="10"/>
      <name val="Times New Roman"/>
      <family val="1"/>
    </font>
    <font>
      <b/>
      <sz val="11"/>
      <name val="Arial"/>
      <family val="2"/>
    </font>
    <font>
      <sz val="12"/>
      <name val="Arial"/>
      <family val="2"/>
    </font>
    <font>
      <sz val="11"/>
      <name val="Arial"/>
      <family val="2"/>
    </font>
    <font>
      <b/>
      <sz val="11"/>
      <color rgb="FF000000"/>
      <name val="Arial"/>
      <family val="2"/>
    </font>
    <font>
      <b/>
      <sz val="14"/>
      <name val="Arial"/>
      <family val="2"/>
    </font>
    <font>
      <b/>
      <sz val="13"/>
      <color theme="1"/>
      <name val="Arial"/>
      <family val="2"/>
    </font>
    <font>
      <sz val="12"/>
      <color theme="1"/>
      <name val="Arial"/>
      <family val="2"/>
    </font>
    <font>
      <b/>
      <sz val="18"/>
      <color theme="0"/>
      <name val="Arial"/>
      <family val="2"/>
    </font>
    <font>
      <b/>
      <sz val="14"/>
      <color rgb="FF000000"/>
      <name val="Arial"/>
      <family val="2"/>
    </font>
    <font>
      <sz val="14"/>
      <color theme="1"/>
      <name val="Arial"/>
      <family val="2"/>
    </font>
    <font>
      <sz val="12"/>
      <color rgb="FF000000"/>
      <name val="Arial"/>
      <family val="2"/>
    </font>
    <font>
      <b/>
      <sz val="12"/>
      <color rgb="FF000000"/>
      <name val="Arial"/>
      <family val="2"/>
    </font>
    <font>
      <b/>
      <sz val="14"/>
      <color theme="0"/>
      <name val="Arial"/>
      <family val="2"/>
    </font>
    <font>
      <b/>
      <sz val="11"/>
      <color theme="0"/>
      <name val="Arial"/>
      <family val="2"/>
    </font>
    <font>
      <sz val="11"/>
      <color theme="0"/>
      <name val="Arial"/>
      <family val="2"/>
    </font>
    <font>
      <i/>
      <sz val="12"/>
      <color rgb="FF808080"/>
      <name val="Arial"/>
      <family val="2"/>
    </font>
    <font>
      <sz val="12"/>
      <color rgb="FF000000"/>
      <name val="Segoe UI"/>
      <family val="2"/>
    </font>
    <font>
      <sz val="11"/>
      <color rgb="FF000000"/>
      <name val="Calibri"/>
      <family val="2"/>
      <scheme val="minor"/>
    </font>
    <font>
      <sz val="8"/>
      <name val="Calibri"/>
      <family val="2"/>
    </font>
    <font>
      <sz val="14"/>
      <color rgb="FF000000"/>
      <name val="Arial"/>
      <family val="2"/>
    </font>
    <font>
      <sz val="11"/>
      <color indexed="8"/>
      <name val="Arial1"/>
    </font>
    <font>
      <sz val="10"/>
      <color indexed="8"/>
      <name val="Times New Roman"/>
      <family val="1"/>
    </font>
    <font>
      <sz val="10"/>
      <color theme="0"/>
      <name val="Times New Roman"/>
      <family val="1"/>
    </font>
    <font>
      <sz val="10"/>
      <name val="Times New Roman"/>
      <family val="1"/>
    </font>
    <font>
      <b/>
      <sz val="10"/>
      <color indexed="8"/>
      <name val="Times New Roman"/>
      <family val="1"/>
    </font>
    <font>
      <sz val="10"/>
      <color rgb="FFFF0000"/>
      <name val="Times New Roman"/>
      <family val="1"/>
    </font>
    <font>
      <b/>
      <sz val="10"/>
      <color indexed="12"/>
      <name val="Times New Roman"/>
      <family val="1"/>
    </font>
    <font>
      <b/>
      <sz val="12"/>
      <name val="Arial"/>
      <family val="2"/>
    </font>
  </fonts>
  <fills count="22">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0"/>
        <bgColor rgb="FFFFFFFF"/>
      </patternFill>
    </fill>
    <fill>
      <patternFill patternType="solid">
        <fgColor rgb="FFCC9900"/>
        <bgColor indexed="64"/>
      </patternFill>
    </fill>
    <fill>
      <patternFill patternType="solid">
        <fgColor theme="0" tint="-4.9989318521683403E-2"/>
        <bgColor indexed="64"/>
      </patternFill>
    </fill>
    <fill>
      <patternFill patternType="solid">
        <fgColor rgb="FFCC9900"/>
        <bgColor rgb="FF000000"/>
      </patternFill>
    </fill>
    <fill>
      <patternFill patternType="solid">
        <fgColor theme="0" tint="-4.9989318521683403E-2"/>
        <bgColor rgb="FF000000"/>
      </patternFill>
    </fill>
    <fill>
      <patternFill patternType="solid">
        <fgColor rgb="FFFFFFFF"/>
        <bgColor rgb="FF000000"/>
      </patternFill>
    </fill>
    <fill>
      <patternFill patternType="solid">
        <fgColor theme="4" tint="-0.499984740745262"/>
        <bgColor indexed="64"/>
      </patternFill>
    </fill>
    <fill>
      <patternFill patternType="solid">
        <fgColor theme="0" tint="-0.14999847407452621"/>
        <bgColor rgb="FFFFFFFF"/>
      </patternFill>
    </fill>
    <fill>
      <patternFill patternType="solid">
        <fgColor theme="0" tint="-0.14999847407452621"/>
        <bgColor indexed="64"/>
      </patternFill>
    </fill>
    <fill>
      <patternFill patternType="solid">
        <fgColor theme="0"/>
        <bgColor rgb="FF000000"/>
      </patternFill>
    </fill>
    <fill>
      <patternFill patternType="solid">
        <fgColor theme="3" tint="-0.249977111117893"/>
        <bgColor rgb="FF000000"/>
      </patternFill>
    </fill>
    <fill>
      <patternFill patternType="solid">
        <fgColor rgb="FFD9D9D9"/>
        <bgColor rgb="FF000000"/>
      </patternFill>
    </fill>
    <fill>
      <patternFill patternType="solid">
        <fgColor rgb="FFD9D9D9"/>
        <bgColor rgb="FFFFFFFF"/>
      </patternFill>
    </fill>
    <fill>
      <patternFill patternType="solid">
        <fgColor rgb="FFFFDB75"/>
        <bgColor rgb="FF000000"/>
      </patternFill>
    </fill>
    <fill>
      <patternFill patternType="solid">
        <fgColor rgb="FFA9D08E"/>
        <bgColor rgb="FF000000"/>
      </patternFill>
    </fill>
    <fill>
      <patternFill patternType="solid">
        <fgColor theme="5" tint="0.39997558519241921"/>
        <bgColor indexed="45"/>
      </patternFill>
    </fill>
    <fill>
      <patternFill patternType="solid">
        <fgColor theme="5" tint="0.39997558519241921"/>
        <bgColor indexed="64"/>
      </patternFill>
    </fill>
    <fill>
      <patternFill patternType="solid">
        <fgColor rgb="FFFF0000"/>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theme="3" tint="-0.249977111117893"/>
      </left>
      <right style="medium">
        <color theme="3" tint="-0.249977111117893"/>
      </right>
      <top style="medium">
        <color theme="3" tint="-0.249977111117893"/>
      </top>
      <bottom style="medium">
        <color theme="3" tint="-0.249977111117893"/>
      </bottom>
      <diagonal/>
    </border>
    <border>
      <left/>
      <right/>
      <top/>
      <bottom style="medium">
        <color theme="3" tint="-0.249977111117893"/>
      </bottom>
      <diagonal/>
    </border>
    <border>
      <left style="medium">
        <color theme="3" tint="-0.249977111117893"/>
      </left>
      <right/>
      <top style="medium">
        <color theme="3" tint="-0.249977111117893"/>
      </top>
      <bottom style="medium">
        <color theme="3" tint="-0.249977111117893"/>
      </bottom>
      <diagonal/>
    </border>
    <border>
      <left/>
      <right/>
      <top style="medium">
        <color theme="3" tint="-0.249977111117893"/>
      </top>
      <bottom style="medium">
        <color theme="3" tint="-0.249977111117893"/>
      </bottom>
      <diagonal/>
    </border>
    <border>
      <left/>
      <right style="medium">
        <color theme="3" tint="-0.249977111117893"/>
      </right>
      <top style="medium">
        <color theme="3" tint="-0.249977111117893"/>
      </top>
      <bottom style="medium">
        <color theme="3" tint="-0.249977111117893"/>
      </bottom>
      <diagonal/>
    </border>
    <border>
      <left style="medium">
        <color theme="3" tint="-0.249977111117893"/>
      </left>
      <right/>
      <top style="medium">
        <color theme="3" tint="-0.249977111117893"/>
      </top>
      <bottom/>
      <diagonal/>
    </border>
    <border>
      <left/>
      <right/>
      <top style="medium">
        <color theme="3" tint="-0.249977111117893"/>
      </top>
      <bottom/>
      <diagonal/>
    </border>
    <border>
      <left/>
      <right style="medium">
        <color theme="3" tint="-0.249977111117893"/>
      </right>
      <top style="medium">
        <color theme="3" tint="-0.249977111117893"/>
      </top>
      <bottom/>
      <diagonal/>
    </border>
    <border>
      <left style="medium">
        <color theme="3" tint="-0.249977111117893"/>
      </left>
      <right/>
      <top/>
      <bottom style="medium">
        <color theme="3" tint="-0.249977111117893"/>
      </bottom>
      <diagonal/>
    </border>
    <border>
      <left/>
      <right style="medium">
        <color theme="3" tint="-0.249977111117893"/>
      </right>
      <top/>
      <bottom style="medium">
        <color theme="3" tint="-0.249977111117893"/>
      </bottom>
      <diagonal/>
    </border>
    <border>
      <left style="medium">
        <color theme="3" tint="-0.249977111117893"/>
      </left>
      <right/>
      <top/>
      <bottom/>
      <diagonal/>
    </border>
    <border>
      <left/>
      <right style="medium">
        <color theme="3" tint="-0.249977111117893"/>
      </right>
      <top/>
      <bottom/>
      <diagonal/>
    </border>
    <border>
      <left/>
      <right/>
      <top style="medium">
        <color theme="4" tint="0.39997558519241921"/>
      </top>
      <bottom/>
      <diagonal/>
    </border>
    <border>
      <left/>
      <right/>
      <top/>
      <bottom style="medium">
        <color theme="0"/>
      </bottom>
      <diagonal/>
    </border>
    <border>
      <left style="medium">
        <color theme="3" tint="-0.249977111117893"/>
      </left>
      <right style="medium">
        <color theme="3" tint="-0.249977111117893"/>
      </right>
      <top style="medium">
        <color theme="3" tint="-0.249977111117893"/>
      </top>
      <bottom/>
      <diagonal/>
    </border>
    <border>
      <left style="medium">
        <color theme="3" tint="-0.249977111117893"/>
      </left>
      <right style="medium">
        <color theme="3" tint="-0.249977111117893"/>
      </right>
      <top/>
      <bottom/>
      <diagonal/>
    </border>
    <border>
      <left style="medium">
        <color rgb="FF333F4F"/>
      </left>
      <right/>
      <top style="medium">
        <color rgb="FF333F4F"/>
      </top>
      <bottom/>
      <diagonal/>
    </border>
    <border>
      <left/>
      <right/>
      <top style="medium">
        <color rgb="FF333F4F"/>
      </top>
      <bottom/>
      <diagonal/>
    </border>
    <border>
      <left/>
      <right style="medium">
        <color rgb="FF333F4F"/>
      </right>
      <top style="medium">
        <color rgb="FF333F4F"/>
      </top>
      <bottom/>
      <diagonal/>
    </border>
    <border>
      <left/>
      <right/>
      <top/>
      <bottom style="medium">
        <color rgb="FF333F4F"/>
      </bottom>
      <diagonal/>
    </border>
    <border>
      <left/>
      <right style="medium">
        <color rgb="FF333F4F"/>
      </right>
      <top/>
      <bottom style="medium">
        <color rgb="FF333F4F"/>
      </bottom>
      <diagonal/>
    </border>
    <border>
      <left style="medium">
        <color rgb="FF333F4F"/>
      </left>
      <right style="medium">
        <color rgb="FF333F4F"/>
      </right>
      <top style="medium">
        <color rgb="FF333F4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theme="3" tint="-0.249977111117893"/>
      </left>
      <right/>
      <top/>
      <bottom style="medium">
        <color indexed="64"/>
      </bottom>
      <diagonal/>
    </border>
    <border>
      <left style="medium">
        <color theme="3" tint="-0.249977111117893"/>
      </left>
      <right style="medium">
        <color theme="3" tint="-0.249977111117893"/>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theme="3" tint="-0.249977111117893"/>
      </left>
      <right style="medium">
        <color rgb="FF333F4F"/>
      </right>
      <top style="medium">
        <color rgb="FF333F4F"/>
      </top>
      <bottom/>
      <diagonal/>
    </border>
    <border>
      <left style="medium">
        <color theme="3" tint="-0.249977111117893"/>
      </left>
      <right style="medium">
        <color rgb="FF333F4F"/>
      </right>
      <top/>
      <bottom style="medium">
        <color indexed="64"/>
      </bottom>
      <diagonal/>
    </border>
    <border>
      <left style="medium">
        <color rgb="FF333F4F"/>
      </left>
      <right style="medium">
        <color rgb="FF333F4F"/>
      </right>
      <top/>
      <bottom style="medium">
        <color indexed="64"/>
      </bottom>
      <diagonal/>
    </border>
    <border>
      <left style="medium">
        <color rgb="FF333F4F"/>
      </left>
      <right/>
      <top/>
      <bottom style="medium">
        <color indexed="64"/>
      </bottom>
      <diagonal/>
    </border>
    <border>
      <left/>
      <right style="medium">
        <color rgb="FF333F4F"/>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rgb="FF333F4F"/>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style="medium">
        <color rgb="FF333F4F"/>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theme="3" tint="-0.249977111117893"/>
      </left>
      <right style="medium">
        <color theme="3" tint="-0.249977111117893"/>
      </right>
      <top style="medium">
        <color indexed="64"/>
      </top>
      <bottom/>
      <diagonal/>
    </border>
    <border>
      <left style="medium">
        <color indexed="64"/>
      </left>
      <right/>
      <top/>
      <bottom style="medium">
        <color theme="3" tint="-0.249977111117893"/>
      </bottom>
      <diagonal/>
    </border>
    <border>
      <left style="medium">
        <color theme="3" tint="-0.249977111117893"/>
      </left>
      <right/>
      <top style="thin">
        <color indexed="64"/>
      </top>
      <bottom/>
      <diagonal/>
    </border>
    <border>
      <left style="medium">
        <color rgb="FF333F4F"/>
      </left>
      <right style="medium">
        <color indexed="64"/>
      </right>
      <top style="medium">
        <color indexed="64"/>
      </top>
      <bottom/>
      <diagonal/>
    </border>
    <border>
      <left/>
      <right style="medium">
        <color rgb="FF333F4F"/>
      </right>
      <top style="medium">
        <color indexed="64"/>
      </top>
      <bottom/>
      <diagonal/>
    </border>
    <border>
      <left style="medium">
        <color indexed="64"/>
      </left>
      <right style="medium">
        <color rgb="FF333F4F"/>
      </right>
      <top style="medium">
        <color indexed="64"/>
      </top>
      <bottom/>
      <diagonal/>
    </border>
    <border>
      <left style="medium">
        <color indexed="64"/>
      </left>
      <right style="medium">
        <color rgb="FF333F4F"/>
      </right>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rgb="FF333F4F"/>
      </left>
      <right style="medium">
        <color rgb="FF333F4F"/>
      </right>
      <top style="medium">
        <color theme="3" tint="-0.249977111117893"/>
      </top>
      <bottom/>
      <diagonal/>
    </border>
    <border>
      <left style="medium">
        <color indexed="64"/>
      </left>
      <right style="thin">
        <color indexed="64"/>
      </right>
      <top style="medium">
        <color indexed="64"/>
      </top>
      <bottom/>
      <diagonal/>
    </border>
    <border>
      <left style="medium">
        <color rgb="FF333F4F"/>
      </left>
      <right style="medium">
        <color rgb="FF333F4F"/>
      </right>
      <top/>
      <bottom/>
      <diagonal/>
    </border>
    <border>
      <left style="medium">
        <color indexed="64"/>
      </left>
      <right style="thin">
        <color indexed="64"/>
      </right>
      <top/>
      <bottom/>
      <diagonal/>
    </border>
    <border>
      <left style="medium">
        <color rgb="FF333F4F"/>
      </left>
      <right style="medium">
        <color rgb="FF333F4F"/>
      </right>
      <top/>
      <bottom style="medium">
        <color rgb="FF333F4F"/>
      </bottom>
      <diagonal/>
    </border>
    <border>
      <left style="medium">
        <color rgb="FF333F4F"/>
      </left>
      <right style="medium">
        <color indexed="64"/>
      </right>
      <top/>
      <bottom style="medium">
        <color rgb="FF333F4F"/>
      </bottom>
      <diagonal/>
    </border>
    <border>
      <left style="medium">
        <color indexed="64"/>
      </left>
      <right style="medium">
        <color indexed="64"/>
      </right>
      <top/>
      <bottom style="medium">
        <color rgb="FF000000"/>
      </bottom>
      <diagonal/>
    </border>
    <border>
      <left style="medium">
        <color indexed="64"/>
      </left>
      <right style="thin">
        <color indexed="64"/>
      </right>
      <top/>
      <bottom style="medium">
        <color rgb="FF000000"/>
      </bottom>
      <diagonal/>
    </border>
    <border>
      <left style="thin">
        <color indexed="64"/>
      </left>
      <right style="thin">
        <color indexed="64"/>
      </right>
      <top/>
      <bottom style="medium">
        <color rgb="FF000000"/>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medium">
        <color rgb="FF00000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thin">
        <color indexed="64"/>
      </left>
      <right style="hair">
        <color indexed="8"/>
      </right>
      <top style="thin">
        <color indexed="64"/>
      </top>
      <bottom style="thin">
        <color indexed="64"/>
      </bottom>
      <diagonal/>
    </border>
    <border>
      <left/>
      <right style="thin">
        <color indexed="64"/>
      </right>
      <top style="thin">
        <color indexed="64"/>
      </top>
      <bottom/>
      <diagonal/>
    </border>
    <border>
      <left/>
      <right style="hair">
        <color indexed="8"/>
      </right>
      <top/>
      <bottom/>
      <diagonal/>
    </border>
    <border>
      <left/>
      <right style="thin">
        <color indexed="64"/>
      </right>
      <top/>
      <bottom style="hair">
        <color indexed="8"/>
      </bottom>
      <diagonal/>
    </border>
    <border>
      <left/>
      <right style="hair">
        <color indexed="8"/>
      </right>
      <top/>
      <bottom style="hair">
        <color indexed="8"/>
      </bottom>
      <diagonal/>
    </border>
    <border>
      <left/>
      <right/>
      <top style="hair">
        <color indexed="8"/>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0" fontId="4" fillId="0" borderId="0" applyNumberFormat="0" applyBorder="0" applyProtection="0"/>
    <xf numFmtId="0" fontId="27" fillId="0" borderId="0"/>
  </cellStyleXfs>
  <cellXfs count="430">
    <xf numFmtId="0" fontId="0" fillId="0" borderId="0" xfId="0"/>
    <xf numFmtId="0" fontId="0" fillId="3" borderId="0" xfId="0" applyFill="1"/>
    <xf numFmtId="0" fontId="5" fillId="4" borderId="0" xfId="3" applyFont="1" applyFill="1" applyAlignment="1" applyProtection="1">
      <alignment vertical="center" wrapText="1"/>
    </xf>
    <xf numFmtId="1" fontId="12" fillId="3" borderId="0" xfId="0" applyNumberFormat="1" applyFont="1" applyFill="1" applyAlignment="1" applyProtection="1">
      <alignment vertical="center" wrapText="1"/>
      <protection locked="0"/>
    </xf>
    <xf numFmtId="0" fontId="0" fillId="0" borderId="0" xfId="0" applyAlignment="1">
      <alignment wrapText="1"/>
    </xf>
    <xf numFmtId="0" fontId="22" fillId="13" borderId="33" xfId="0" applyFont="1" applyFill="1" applyBorder="1" applyAlignment="1" applyProtection="1">
      <alignment vertical="center" wrapText="1"/>
      <protection locked="0"/>
    </xf>
    <xf numFmtId="0" fontId="22" fillId="13" borderId="49" xfId="0" applyFont="1" applyFill="1" applyBorder="1" applyAlignment="1" applyProtection="1">
      <alignment vertical="center" wrapText="1"/>
      <protection locked="0"/>
    </xf>
    <xf numFmtId="0" fontId="22" fillId="13" borderId="52" xfId="0" applyFont="1" applyFill="1" applyBorder="1" applyAlignment="1" applyProtection="1">
      <alignment vertical="center" wrapText="1"/>
      <protection locked="0"/>
    </xf>
    <xf numFmtId="0" fontId="22" fillId="13" borderId="6" xfId="0" applyFont="1" applyFill="1" applyBorder="1" applyAlignment="1" applyProtection="1">
      <alignment vertical="center" wrapText="1"/>
      <protection locked="0"/>
    </xf>
    <xf numFmtId="0" fontId="22" fillId="13" borderId="35" xfId="0" applyFont="1" applyFill="1" applyBorder="1" applyAlignment="1" applyProtection="1">
      <alignment vertical="center" wrapText="1"/>
      <protection locked="0"/>
    </xf>
    <xf numFmtId="0" fontId="22" fillId="13" borderId="42" xfId="0" applyFont="1" applyFill="1" applyBorder="1" applyAlignment="1" applyProtection="1">
      <alignment vertical="center" wrapText="1"/>
      <protection locked="0"/>
    </xf>
    <xf numFmtId="0" fontId="22" fillId="13" borderId="36" xfId="0" applyFont="1" applyFill="1" applyBorder="1" applyAlignment="1" applyProtection="1">
      <alignment vertical="center" wrapText="1"/>
      <protection locked="0"/>
    </xf>
    <xf numFmtId="0" fontId="22" fillId="13" borderId="44" xfId="0" applyFont="1" applyFill="1" applyBorder="1" applyAlignment="1" applyProtection="1">
      <alignment vertical="center" wrapText="1"/>
      <protection locked="0"/>
    </xf>
    <xf numFmtId="14" fontId="8" fillId="6" borderId="7" xfId="0" applyNumberFormat="1" applyFont="1" applyFill="1" applyBorder="1" applyAlignment="1" applyProtection="1">
      <alignment vertical="center" wrapText="1"/>
      <protection locked="0"/>
    </xf>
    <xf numFmtId="1" fontId="9" fillId="8" borderId="7" xfId="0" applyNumberFormat="1" applyFont="1" applyFill="1" applyBorder="1" applyAlignment="1" applyProtection="1">
      <alignment vertical="center" wrapText="1"/>
      <protection locked="0"/>
    </xf>
    <xf numFmtId="9" fontId="10" fillId="3" borderId="11" xfId="2" applyFont="1" applyFill="1" applyBorder="1" applyAlignment="1" applyProtection="1">
      <alignment horizontal="center" vertical="center" wrapText="1"/>
      <protection locked="0"/>
    </xf>
    <xf numFmtId="0" fontId="3" fillId="0" borderId="1" xfId="0" applyFont="1" applyBorder="1" applyAlignment="1" applyProtection="1">
      <alignment vertical="center"/>
      <protection locked="0"/>
    </xf>
    <xf numFmtId="0" fontId="0" fillId="3" borderId="0" xfId="0" applyFill="1" applyProtection="1">
      <protection locked="0"/>
    </xf>
    <xf numFmtId="0" fontId="3" fillId="0" borderId="1" xfId="0" applyFont="1" applyBorder="1" applyAlignment="1" applyProtection="1">
      <alignment vertical="center" wrapText="1"/>
      <protection locked="0"/>
    </xf>
    <xf numFmtId="0" fontId="2" fillId="3" borderId="0" xfId="0" applyFont="1" applyFill="1" applyBorder="1" applyAlignment="1" applyProtection="1">
      <alignment horizontal="center" vertical="center"/>
      <protection locked="0"/>
    </xf>
    <xf numFmtId="0" fontId="6" fillId="3" borderId="0" xfId="0" applyFont="1" applyFill="1" applyBorder="1" applyAlignment="1" applyProtection="1">
      <alignment horizontal="center" vertical="center" wrapText="1"/>
      <protection locked="0"/>
    </xf>
    <xf numFmtId="0" fontId="3" fillId="3" borderId="0" xfId="0" applyFont="1" applyFill="1" applyBorder="1" applyAlignment="1" applyProtection="1">
      <alignment vertical="center" wrapText="1"/>
      <protection locked="0"/>
    </xf>
    <xf numFmtId="0" fontId="5" fillId="2" borderId="0" xfId="3" applyFont="1" applyFill="1" applyAlignment="1" applyProtection="1">
      <alignment vertical="center" wrapText="1"/>
      <protection locked="0"/>
    </xf>
    <xf numFmtId="0" fontId="5" fillId="2" borderId="0" xfId="3" applyFont="1" applyFill="1" applyAlignment="1" applyProtection="1">
      <alignment horizontal="center" vertical="center" wrapText="1"/>
      <protection locked="0"/>
    </xf>
    <xf numFmtId="0" fontId="7" fillId="5" borderId="7" xfId="0" applyFont="1" applyFill="1" applyBorder="1" applyAlignment="1" applyProtection="1">
      <alignment horizontal="left" vertical="center" wrapText="1"/>
      <protection locked="0"/>
    </xf>
    <xf numFmtId="0" fontId="0" fillId="0" borderId="0" xfId="0" applyProtection="1">
      <protection locked="0"/>
    </xf>
    <xf numFmtId="0" fontId="5" fillId="2" borderId="0" xfId="3" applyFont="1" applyFill="1" applyAlignment="1" applyProtection="1">
      <alignment horizontal="left" vertical="center" wrapText="1"/>
      <protection locked="0"/>
    </xf>
    <xf numFmtId="0" fontId="5" fillId="4" borderId="0" xfId="3" applyFont="1" applyFill="1" applyAlignment="1" applyProtection="1">
      <alignment vertical="center" wrapText="1"/>
      <protection locked="0"/>
    </xf>
    <xf numFmtId="0" fontId="7" fillId="7" borderId="7" xfId="0" applyFont="1" applyFill="1" applyBorder="1" applyAlignment="1" applyProtection="1">
      <alignment horizontal="left" vertical="center" wrapText="1"/>
      <protection locked="0"/>
    </xf>
    <xf numFmtId="0" fontId="5" fillId="3" borderId="0" xfId="3" applyFont="1" applyFill="1" applyAlignment="1" applyProtection="1">
      <alignment vertical="center" wrapText="1"/>
      <protection locked="0"/>
    </xf>
    <xf numFmtId="0" fontId="5" fillId="4" borderId="0" xfId="3" applyFont="1" applyFill="1" applyAlignment="1" applyProtection="1">
      <alignment horizontal="center" vertical="center" wrapText="1"/>
      <protection locked="0"/>
    </xf>
    <xf numFmtId="1" fontId="13" fillId="3" borderId="0" xfId="0" applyNumberFormat="1" applyFont="1" applyFill="1" applyAlignment="1" applyProtection="1">
      <alignment horizontal="center" vertical="center" wrapText="1"/>
      <protection locked="0"/>
    </xf>
    <xf numFmtId="0" fontId="7" fillId="3" borderId="0" xfId="0" applyFont="1" applyFill="1" applyAlignment="1" applyProtection="1">
      <alignment horizontal="center" vertical="center" wrapText="1"/>
      <protection locked="0"/>
    </xf>
    <xf numFmtId="0" fontId="11" fillId="12" borderId="21" xfId="0" applyFont="1" applyFill="1" applyBorder="1" applyAlignment="1" applyProtection="1">
      <alignment horizontal="center" vertical="center" wrapText="1"/>
      <protection locked="0"/>
    </xf>
    <xf numFmtId="9" fontId="17" fillId="13" borderId="49" xfId="0" applyNumberFormat="1" applyFont="1" applyFill="1" applyBorder="1" applyAlignment="1" applyProtection="1">
      <alignment horizontal="center" vertical="center" wrapText="1"/>
      <protection locked="0"/>
    </xf>
    <xf numFmtId="9" fontId="17" fillId="13" borderId="6" xfId="0" applyNumberFormat="1" applyFont="1" applyFill="1" applyBorder="1" applyAlignment="1" applyProtection="1">
      <alignment horizontal="center" vertical="center" wrapText="1"/>
      <protection locked="0"/>
    </xf>
    <xf numFmtId="9" fontId="17" fillId="13" borderId="42" xfId="0" applyNumberFormat="1" applyFont="1" applyFill="1" applyBorder="1" applyAlignment="1" applyProtection="1">
      <alignment horizontal="center" vertical="center" wrapText="1"/>
      <protection locked="0"/>
    </xf>
    <xf numFmtId="0" fontId="11" fillId="12" borderId="14" xfId="0" applyFont="1" applyFill="1" applyBorder="1" applyAlignment="1" applyProtection="1">
      <alignment horizontal="center" vertical="center" wrapText="1"/>
      <protection locked="0"/>
    </xf>
    <xf numFmtId="164" fontId="11" fillId="12" borderId="10" xfId="1" applyFont="1" applyFill="1" applyBorder="1" applyAlignment="1" applyProtection="1">
      <alignment horizontal="center" vertical="center" wrapText="1"/>
      <protection locked="0"/>
    </xf>
    <xf numFmtId="0" fontId="5" fillId="2" borderId="7" xfId="3" applyFont="1" applyFill="1" applyBorder="1" applyAlignment="1" applyProtection="1">
      <alignment vertical="center" wrapText="1"/>
      <protection locked="0"/>
    </xf>
    <xf numFmtId="0" fontId="7" fillId="7" borderId="1" xfId="0" applyFont="1" applyFill="1" applyBorder="1" applyAlignment="1">
      <alignment vertical="center" wrapText="1"/>
    </xf>
    <xf numFmtId="0" fontId="5" fillId="2" borderId="0" xfId="3" applyFont="1" applyFill="1" applyAlignment="1" applyProtection="1">
      <alignment horizontal="center" vertical="center" wrapText="1"/>
      <protection locked="0"/>
    </xf>
    <xf numFmtId="0" fontId="3" fillId="0" borderId="1" xfId="0" applyFont="1" applyBorder="1" applyAlignment="1" applyProtection="1">
      <alignment horizontal="center" vertical="center"/>
      <protection locked="0"/>
    </xf>
    <xf numFmtId="14" fontId="3" fillId="0" borderId="1" xfId="0" applyNumberFormat="1" applyFont="1" applyBorder="1" applyAlignment="1" applyProtection="1">
      <alignment horizontal="center" vertical="center" wrapText="1"/>
      <protection locked="0"/>
    </xf>
    <xf numFmtId="0" fontId="0" fillId="0" borderId="1" xfId="0" applyBorder="1" applyAlignment="1">
      <alignment horizontal="center" vertical="center" wrapText="1"/>
    </xf>
    <xf numFmtId="0" fontId="5" fillId="2" borderId="0" xfId="3" applyFont="1" applyFill="1" applyAlignment="1" applyProtection="1">
      <alignment horizontal="center" vertical="center" wrapText="1"/>
      <protection locked="0"/>
    </xf>
    <xf numFmtId="0" fontId="23" fillId="0" borderId="1" xfId="0" applyFont="1" applyBorder="1" applyAlignment="1">
      <alignment vertical="center" wrapText="1"/>
    </xf>
    <xf numFmtId="0" fontId="23" fillId="0" borderId="52" xfId="0" applyFont="1" applyBorder="1" applyAlignment="1">
      <alignment vertical="center" wrapText="1"/>
    </xf>
    <xf numFmtId="0" fontId="0" fillId="0" borderId="0" xfId="0" applyAlignment="1">
      <alignment vertical="center"/>
    </xf>
    <xf numFmtId="0" fontId="24" fillId="0" borderId="0" xfId="0" applyFont="1" applyAlignment="1">
      <alignment vertical="center"/>
    </xf>
    <xf numFmtId="0" fontId="0" fillId="0" borderId="0" xfId="0" applyAlignment="1">
      <alignment horizontal="left"/>
    </xf>
    <xf numFmtId="0" fontId="0" fillId="0" borderId="1" xfId="0" applyBorder="1" applyAlignment="1">
      <alignment wrapText="1"/>
    </xf>
    <xf numFmtId="0" fontId="0" fillId="0" borderId="0" xfId="0" applyAlignment="1">
      <alignment horizontal="left" wrapText="1"/>
    </xf>
    <xf numFmtId="0" fontId="5" fillId="2" borderId="0" xfId="3" applyFont="1" applyFill="1" applyAlignment="1" applyProtection="1">
      <alignment horizontal="center" vertical="center" wrapText="1"/>
      <protection locked="0"/>
    </xf>
    <xf numFmtId="9" fontId="10" fillId="3" borderId="29" xfId="2" applyFont="1" applyFill="1" applyBorder="1" applyAlignment="1" applyProtection="1">
      <alignment horizontal="center" vertical="center" wrapText="1"/>
      <protection locked="0"/>
    </xf>
    <xf numFmtId="9" fontId="10" fillId="3" borderId="30" xfId="2" applyFont="1" applyFill="1" applyBorder="1" applyAlignment="1" applyProtection="1">
      <alignment horizontal="center" vertical="center" wrapText="1"/>
      <protection locked="0"/>
    </xf>
    <xf numFmtId="9" fontId="10" fillId="3" borderId="31" xfId="2" applyFont="1" applyFill="1" applyBorder="1" applyAlignment="1" applyProtection="1">
      <alignment horizontal="center" vertical="center" wrapText="1"/>
      <protection locked="0"/>
    </xf>
    <xf numFmtId="0" fontId="22" fillId="13" borderId="1" xfId="0" applyFont="1" applyFill="1" applyBorder="1" applyAlignment="1" applyProtection="1">
      <alignment vertical="center" wrapText="1"/>
      <protection locked="0"/>
    </xf>
    <xf numFmtId="9" fontId="17" fillId="13" borderId="1" xfId="0" applyNumberFormat="1" applyFont="1" applyFill="1" applyBorder="1" applyAlignment="1" applyProtection="1">
      <alignment horizontal="center" vertical="center" wrapText="1"/>
      <protection locked="0"/>
    </xf>
    <xf numFmtId="9" fontId="17" fillId="13" borderId="33" xfId="0" applyNumberFormat="1" applyFont="1" applyFill="1" applyBorder="1" applyAlignment="1" applyProtection="1">
      <alignment horizontal="center" vertical="center" wrapText="1"/>
      <protection locked="0"/>
    </xf>
    <xf numFmtId="0" fontId="22" fillId="13" borderId="65" xfId="0" applyFont="1" applyFill="1" applyBorder="1" applyAlignment="1" applyProtection="1">
      <alignment vertical="center" wrapText="1"/>
      <protection locked="0"/>
    </xf>
    <xf numFmtId="9" fontId="17" fillId="13" borderId="65" xfId="0" applyNumberFormat="1" applyFont="1" applyFill="1" applyBorder="1" applyAlignment="1" applyProtection="1">
      <alignment horizontal="center" vertical="center" wrapText="1"/>
      <protection locked="0"/>
    </xf>
    <xf numFmtId="0" fontId="5" fillId="2" borderId="7" xfId="3" applyFont="1" applyFill="1" applyBorder="1" applyAlignment="1" applyProtection="1">
      <alignment horizontal="center" vertical="center" wrapText="1"/>
      <protection locked="0"/>
    </xf>
    <xf numFmtId="0" fontId="5" fillId="2" borderId="0" xfId="3" applyFont="1" applyFill="1" applyAlignment="1" applyProtection="1">
      <alignment horizontal="center" vertical="center" wrapText="1"/>
      <protection locked="0"/>
    </xf>
    <xf numFmtId="0" fontId="5" fillId="2" borderId="10" xfId="3" applyFont="1" applyFill="1" applyBorder="1" applyAlignment="1" applyProtection="1">
      <alignment horizontal="center" vertical="center" wrapText="1"/>
      <protection locked="0"/>
    </xf>
    <xf numFmtId="0" fontId="15" fillId="11" borderId="7" xfId="3" applyFont="1" applyFill="1" applyBorder="1" applyAlignment="1" applyProtection="1">
      <alignment horizontal="center" vertical="center" wrapText="1"/>
      <protection locked="0"/>
    </xf>
    <xf numFmtId="0" fontId="15" fillId="11" borderId="10" xfId="3" applyFont="1" applyFill="1" applyBorder="1" applyAlignment="1" applyProtection="1">
      <alignment horizontal="center" vertical="center" wrapText="1"/>
      <protection locked="0"/>
    </xf>
    <xf numFmtId="0" fontId="15" fillId="11" borderId="9" xfId="3" applyFont="1" applyFill="1" applyBorder="1" applyAlignment="1" applyProtection="1">
      <alignment vertical="center" wrapText="1"/>
      <protection locked="0"/>
    </xf>
    <xf numFmtId="0" fontId="15" fillId="11" borderId="79" xfId="3" applyFont="1" applyFill="1" applyBorder="1" applyAlignment="1" applyProtection="1">
      <alignment horizontal="center" vertical="center" wrapText="1"/>
      <protection locked="0"/>
    </xf>
    <xf numFmtId="14" fontId="5" fillId="2" borderId="7" xfId="3" applyNumberFormat="1" applyFont="1" applyFill="1" applyBorder="1" applyAlignment="1" applyProtection="1">
      <alignment horizontal="center" vertical="center" wrapText="1"/>
      <protection locked="0"/>
    </xf>
    <xf numFmtId="0" fontId="5" fillId="2" borderId="9" xfId="3" applyFont="1" applyFill="1" applyBorder="1" applyAlignment="1" applyProtection="1">
      <alignment vertical="center" wrapText="1"/>
      <protection locked="0"/>
    </xf>
    <xf numFmtId="0" fontId="5" fillId="2" borderId="79" xfId="3" applyFont="1" applyFill="1" applyBorder="1" applyAlignment="1" applyProtection="1">
      <alignment horizontal="center" vertical="center" wrapText="1"/>
      <protection locked="0"/>
    </xf>
    <xf numFmtId="14" fontId="5" fillId="2" borderId="79" xfId="3" applyNumberFormat="1" applyFont="1" applyFill="1" applyBorder="1" applyAlignment="1" applyProtection="1">
      <alignment horizontal="center" vertical="center" wrapText="1"/>
      <protection locked="0"/>
    </xf>
    <xf numFmtId="0" fontId="21" fillId="14" borderId="90" xfId="0" applyFont="1" applyFill="1" applyBorder="1" applyAlignment="1" applyProtection="1">
      <alignment vertical="center" wrapText="1"/>
      <protection locked="0"/>
    </xf>
    <xf numFmtId="0" fontId="5" fillId="13" borderId="20" xfId="0" applyFont="1" applyFill="1" applyBorder="1" applyAlignment="1" applyProtection="1">
      <alignment vertical="center"/>
      <protection locked="0"/>
    </xf>
    <xf numFmtId="0" fontId="29" fillId="0" borderId="0" xfId="4" applyFont="1"/>
    <xf numFmtId="0" fontId="28" fillId="0" borderId="0" xfId="4" applyFont="1" applyAlignment="1">
      <alignment wrapText="1"/>
    </xf>
    <xf numFmtId="0" fontId="31" fillId="0" borderId="1" xfId="4" applyFont="1" applyBorder="1" applyAlignment="1">
      <alignment horizontal="left" vertical="center"/>
    </xf>
    <xf numFmtId="10" fontId="28" fillId="0" borderId="0" xfId="4" applyNumberFormat="1" applyFont="1" applyAlignment="1">
      <alignment horizontal="center" vertical="center"/>
    </xf>
    <xf numFmtId="9" fontId="28" fillId="0" borderId="0" xfId="4" applyNumberFormat="1" applyFont="1" applyAlignment="1">
      <alignment horizontal="center" vertical="center"/>
    </xf>
    <xf numFmtId="0" fontId="28" fillId="0" borderId="0" xfId="4" applyFont="1" applyAlignment="1">
      <alignment horizontal="center" vertical="center"/>
    </xf>
    <xf numFmtId="0" fontId="6" fillId="0" borderId="1" xfId="4" applyFont="1" applyBorder="1" applyAlignment="1">
      <alignment horizontal="center" vertical="center"/>
    </xf>
    <xf numFmtId="0" fontId="31" fillId="0" borderId="0" xfId="4" applyFont="1" applyAlignment="1">
      <alignment horizontal="center" vertical="center"/>
    </xf>
    <xf numFmtId="0" fontId="32" fillId="0" borderId="0" xfId="4" applyFont="1"/>
    <xf numFmtId="9" fontId="28" fillId="0" borderId="0" xfId="4" applyNumberFormat="1" applyFont="1" applyAlignment="1">
      <alignment horizontal="center" vertical="center" wrapText="1"/>
    </xf>
    <xf numFmtId="0" fontId="28" fillId="0" borderId="41" xfId="4" applyFont="1" applyBorder="1" applyAlignment="1">
      <alignment horizontal="center" vertical="center"/>
    </xf>
    <xf numFmtId="9" fontId="28" fillId="0" borderId="1" xfId="4" applyNumberFormat="1" applyFont="1" applyBorder="1" applyAlignment="1">
      <alignment horizontal="center" vertical="center" wrapText="1"/>
    </xf>
    <xf numFmtId="9" fontId="28" fillId="0" borderId="1" xfId="4" applyNumberFormat="1" applyFont="1" applyBorder="1" applyAlignment="1">
      <alignment horizontal="center" vertical="center"/>
    </xf>
    <xf numFmtId="0" fontId="28" fillId="0" borderId="1" xfId="4" applyFont="1" applyBorder="1" applyAlignment="1">
      <alignment horizontal="center" vertical="center"/>
    </xf>
    <xf numFmtId="0" fontId="31" fillId="0" borderId="0" xfId="4" applyFont="1" applyAlignment="1">
      <alignment horizontal="center"/>
    </xf>
    <xf numFmtId="0" fontId="31" fillId="0" borderId="42" xfId="4" applyFont="1" applyBorder="1" applyAlignment="1">
      <alignment horizontal="center" vertical="center"/>
    </xf>
    <xf numFmtId="0" fontId="31" fillId="0" borderId="41" xfId="4" applyFont="1" applyBorder="1" applyAlignment="1">
      <alignment horizontal="center" vertical="center"/>
    </xf>
    <xf numFmtId="0" fontId="33" fillId="0" borderId="0" xfId="4" applyFont="1"/>
    <xf numFmtId="10" fontId="28" fillId="0" borderId="0" xfId="4" applyNumberFormat="1" applyFont="1"/>
    <xf numFmtId="0" fontId="31" fillId="0" borderId="0" xfId="4" applyFont="1" applyAlignment="1">
      <alignment vertical="center" wrapText="1"/>
    </xf>
    <xf numFmtId="0" fontId="28" fillId="0" borderId="6" xfId="4" applyFont="1" applyBorder="1"/>
    <xf numFmtId="0" fontId="28" fillId="0" borderId="5" xfId="4" applyFont="1" applyBorder="1"/>
    <xf numFmtId="10" fontId="28" fillId="0" borderId="5" xfId="4" applyNumberFormat="1" applyFont="1" applyBorder="1" applyAlignment="1">
      <alignment horizontal="center" vertical="center"/>
    </xf>
    <xf numFmtId="9" fontId="28" fillId="0" borderId="5" xfId="4" applyNumberFormat="1" applyFont="1" applyBorder="1" applyAlignment="1">
      <alignment horizontal="center" vertical="center" wrapText="1"/>
    </xf>
    <xf numFmtId="9" fontId="28" fillId="0" borderId="5" xfId="4" applyNumberFormat="1" applyFont="1" applyBorder="1" applyAlignment="1">
      <alignment horizontal="center" vertical="center"/>
    </xf>
    <xf numFmtId="0" fontId="28" fillId="0" borderId="4" xfId="4" applyFont="1" applyBorder="1" applyAlignment="1">
      <alignment horizontal="center" vertical="center"/>
    </xf>
    <xf numFmtId="0" fontId="27" fillId="0" borderId="0" xfId="4"/>
    <xf numFmtId="0" fontId="27" fillId="0" borderId="0" xfId="4" applyAlignment="1">
      <alignment horizontal="left" wrapText="1"/>
    </xf>
    <xf numFmtId="49" fontId="30" fillId="20" borderId="1" xfId="4" applyNumberFormat="1" applyFont="1" applyFill="1" applyBorder="1" applyAlignment="1">
      <alignment horizontal="center" vertical="center" wrapText="1"/>
    </xf>
    <xf numFmtId="0" fontId="6" fillId="0" borderId="1" xfId="4" applyFont="1" applyBorder="1" applyAlignment="1">
      <alignment horizontal="center" vertical="center" wrapText="1"/>
    </xf>
    <xf numFmtId="0" fontId="31" fillId="0" borderId="0" xfId="4" applyFont="1"/>
    <xf numFmtId="0" fontId="31" fillId="0" borderId="2" xfId="4" applyFont="1" applyBorder="1" applyAlignment="1">
      <alignment horizontal="center" vertical="center"/>
    </xf>
    <xf numFmtId="0" fontId="31" fillId="0" borderId="3" xfId="4" applyFont="1" applyBorder="1" applyAlignment="1">
      <alignment horizontal="center" vertical="center"/>
    </xf>
    <xf numFmtId="0" fontId="31" fillId="0" borderId="101" xfId="4" applyFont="1" applyBorder="1" applyAlignment="1">
      <alignment horizontal="center" vertical="center"/>
    </xf>
    <xf numFmtId="0" fontId="31" fillId="0" borderId="5" xfId="4" applyFont="1" applyBorder="1" applyAlignment="1">
      <alignment horizontal="center" vertical="center"/>
    </xf>
    <xf numFmtId="0" fontId="31" fillId="0" borderId="1" xfId="4" applyFont="1" applyBorder="1" applyAlignment="1">
      <alignment horizontal="center" vertical="center"/>
    </xf>
    <xf numFmtId="0" fontId="30" fillId="0" borderId="97" xfId="4" applyFont="1" applyBorder="1" applyAlignment="1">
      <alignment horizontal="center" vertical="center" wrapText="1"/>
    </xf>
    <xf numFmtId="0" fontId="30" fillId="0" borderId="1" xfId="4" applyFont="1" applyBorder="1" applyAlignment="1">
      <alignment horizontal="center" vertical="center" wrapText="1"/>
    </xf>
    <xf numFmtId="0" fontId="31" fillId="0" borderId="1" xfId="4" applyFont="1" applyBorder="1" applyAlignment="1">
      <alignment horizontal="center" vertical="center" wrapText="1"/>
    </xf>
    <xf numFmtId="9" fontId="30" fillId="0" borderId="1" xfId="4" applyNumberFormat="1" applyFont="1" applyBorder="1" applyAlignment="1">
      <alignment horizontal="center" vertical="center" wrapText="1"/>
    </xf>
    <xf numFmtId="0" fontId="28" fillId="0" borderId="0" xfId="4" applyFont="1"/>
    <xf numFmtId="0" fontId="28" fillId="0" borderId="42" xfId="4" applyFont="1" applyBorder="1"/>
    <xf numFmtId="0" fontId="8" fillId="0" borderId="33" xfId="0" applyFont="1" applyFill="1" applyBorder="1" applyAlignment="1" applyProtection="1">
      <alignment vertical="center" wrapText="1"/>
      <protection locked="0"/>
    </xf>
    <xf numFmtId="0" fontId="8" fillId="0" borderId="49" xfId="0" applyFont="1" applyFill="1" applyBorder="1" applyAlignment="1" applyProtection="1">
      <alignment vertical="center" wrapText="1"/>
      <protection locked="0"/>
    </xf>
    <xf numFmtId="0" fontId="8" fillId="0" borderId="49" xfId="0" applyFont="1" applyFill="1" applyBorder="1" applyAlignment="1" applyProtection="1">
      <alignment horizontal="left" vertical="center" wrapText="1"/>
      <protection locked="0"/>
    </xf>
    <xf numFmtId="9" fontId="17" fillId="13" borderId="50" xfId="0" applyNumberFormat="1" applyFont="1" applyFill="1" applyBorder="1" applyAlignment="1" applyProtection="1">
      <alignment horizontal="center" vertical="center" wrapText="1"/>
      <protection locked="0"/>
    </xf>
    <xf numFmtId="9" fontId="17" fillId="13" borderId="51" xfId="0" applyNumberFormat="1" applyFont="1" applyFill="1" applyBorder="1" applyAlignment="1" applyProtection="1">
      <alignment horizontal="center" vertical="center" wrapText="1"/>
      <protection locked="0"/>
    </xf>
    <xf numFmtId="9" fontId="17" fillId="13" borderId="58" xfId="0" applyNumberFormat="1" applyFont="1" applyFill="1" applyBorder="1" applyAlignment="1" applyProtection="1">
      <alignment horizontal="center" vertical="center" wrapText="1"/>
      <protection locked="0"/>
    </xf>
    <xf numFmtId="9" fontId="17" fillId="3" borderId="34" xfId="2" applyFont="1" applyFill="1" applyBorder="1" applyAlignment="1" applyProtection="1">
      <alignment horizontal="center" vertical="center" wrapText="1"/>
      <protection locked="0"/>
    </xf>
    <xf numFmtId="9" fontId="17" fillId="3" borderId="35" xfId="2" applyFont="1" applyFill="1" applyBorder="1" applyAlignment="1" applyProtection="1">
      <alignment horizontal="center" vertical="center" wrapText="1"/>
      <protection locked="0"/>
    </xf>
    <xf numFmtId="9" fontId="17" fillId="3" borderId="36" xfId="2" applyFont="1" applyFill="1" applyBorder="1" applyAlignment="1" applyProtection="1">
      <alignment horizontal="center" vertical="center" wrapText="1"/>
      <protection locked="0"/>
    </xf>
    <xf numFmtId="0" fontId="13" fillId="3" borderId="59" xfId="0" applyFont="1" applyFill="1" applyBorder="1" applyAlignment="1" applyProtection="1">
      <alignment horizontal="center" vertical="center" wrapText="1"/>
      <protection locked="0"/>
    </xf>
    <xf numFmtId="0" fontId="13" fillId="3" borderId="66" xfId="0" applyFont="1" applyFill="1" applyBorder="1" applyAlignment="1" applyProtection="1">
      <alignment horizontal="center" vertical="center" wrapText="1"/>
      <protection locked="0"/>
    </xf>
    <xf numFmtId="9" fontId="17" fillId="3" borderId="39" xfId="2" applyFont="1" applyFill="1" applyBorder="1" applyAlignment="1" applyProtection="1">
      <alignment horizontal="center" vertical="center" wrapText="1"/>
      <protection locked="0"/>
    </xf>
    <xf numFmtId="9" fontId="17" fillId="3" borderId="41" xfId="2" applyFont="1" applyFill="1" applyBorder="1" applyAlignment="1" applyProtection="1">
      <alignment horizontal="center" vertical="center" wrapText="1"/>
      <protection locked="0"/>
    </xf>
    <xf numFmtId="9" fontId="17" fillId="3" borderId="43" xfId="2" applyFont="1" applyFill="1" applyBorder="1" applyAlignment="1" applyProtection="1">
      <alignment horizontal="center" vertical="center" wrapText="1"/>
      <protection locked="0"/>
    </xf>
    <xf numFmtId="0" fontId="11" fillId="12" borderId="17" xfId="0" applyFont="1" applyFill="1" applyBorder="1" applyAlignment="1" applyProtection="1">
      <alignment horizontal="center" vertical="center" wrapText="1"/>
      <protection locked="0"/>
    </xf>
    <xf numFmtId="0" fontId="11" fillId="12" borderId="18" xfId="0" applyFont="1" applyFill="1" applyBorder="1" applyAlignment="1" applyProtection="1">
      <alignment horizontal="center" vertical="center" wrapText="1"/>
      <protection locked="0"/>
    </xf>
    <xf numFmtId="0" fontId="11" fillId="12" borderId="15" xfId="0" applyFont="1" applyFill="1" applyBorder="1" applyAlignment="1" applyProtection="1">
      <alignment horizontal="center" vertical="center" wrapText="1"/>
      <protection locked="0"/>
    </xf>
    <xf numFmtId="0" fontId="11" fillId="12" borderId="16" xfId="0" applyFont="1" applyFill="1" applyBorder="1" applyAlignment="1" applyProtection="1">
      <alignment horizontal="center" vertical="center" wrapText="1"/>
      <protection locked="0"/>
    </xf>
    <xf numFmtId="0" fontId="11" fillId="12" borderId="74" xfId="0" applyFont="1" applyFill="1" applyBorder="1" applyAlignment="1" applyProtection="1">
      <alignment horizontal="center" vertical="center" textRotation="90" wrapText="1"/>
      <protection locked="0"/>
    </xf>
    <xf numFmtId="0" fontId="11" fillId="12" borderId="17" xfId="0" applyFont="1" applyFill="1" applyBorder="1" applyAlignment="1" applyProtection="1">
      <alignment horizontal="center" vertical="center" textRotation="90" wrapText="1"/>
      <protection locked="0"/>
    </xf>
    <xf numFmtId="0" fontId="11" fillId="12" borderId="37" xfId="0" applyFont="1" applyFill="1" applyBorder="1" applyAlignment="1" applyProtection="1">
      <alignment horizontal="center" vertical="center" textRotation="90" wrapText="1"/>
      <protection locked="0"/>
    </xf>
    <xf numFmtId="165" fontId="18" fillId="3" borderId="39" xfId="2" applyNumberFormat="1" applyFont="1" applyFill="1" applyBorder="1" applyAlignment="1" applyProtection="1">
      <alignment horizontal="center" vertical="center" wrapText="1"/>
      <protection locked="0"/>
    </xf>
    <xf numFmtId="165" fontId="18" fillId="3" borderId="41" xfId="2" applyNumberFormat="1" applyFont="1" applyFill="1" applyBorder="1" applyAlignment="1" applyProtection="1">
      <alignment horizontal="center" vertical="center" wrapText="1"/>
      <protection locked="0"/>
    </xf>
    <xf numFmtId="165" fontId="18" fillId="3" borderId="43" xfId="2" applyNumberFormat="1" applyFont="1" applyFill="1" applyBorder="1" applyAlignment="1" applyProtection="1">
      <alignment horizontal="center" vertical="center" wrapText="1"/>
      <protection locked="0"/>
    </xf>
    <xf numFmtId="0" fontId="15" fillId="16" borderId="45" xfId="0" applyFont="1" applyFill="1" applyBorder="1" applyAlignment="1" applyProtection="1">
      <alignment horizontal="center" vertical="center" wrapText="1"/>
      <protection locked="0"/>
    </xf>
    <xf numFmtId="0" fontId="15" fillId="16" borderId="46" xfId="0" applyFont="1" applyFill="1" applyBorder="1" applyAlignment="1" applyProtection="1">
      <alignment horizontal="center" vertical="center" wrapText="1"/>
      <protection locked="0"/>
    </xf>
    <xf numFmtId="0" fontId="15" fillId="16" borderId="59" xfId="0" applyFont="1" applyFill="1" applyBorder="1" applyAlignment="1" applyProtection="1">
      <alignment horizontal="center" vertical="center" wrapText="1"/>
      <protection locked="0"/>
    </xf>
    <xf numFmtId="0" fontId="15" fillId="16" borderId="47" xfId="0" applyFont="1" applyFill="1" applyBorder="1" applyAlignment="1" applyProtection="1">
      <alignment horizontal="center" vertical="center" wrapText="1"/>
      <protection locked="0"/>
    </xf>
    <xf numFmtId="0" fontId="15" fillId="16" borderId="48" xfId="0" applyFont="1" applyFill="1" applyBorder="1" applyAlignment="1" applyProtection="1">
      <alignment horizontal="center" vertical="center" wrapText="1"/>
      <protection locked="0"/>
    </xf>
    <xf numFmtId="0" fontId="15" fillId="16" borderId="60" xfId="0" applyFont="1" applyFill="1" applyBorder="1" applyAlignment="1" applyProtection="1">
      <alignment horizontal="center" vertical="center" wrapText="1"/>
      <protection locked="0"/>
    </xf>
    <xf numFmtId="0" fontId="11" fillId="15" borderId="45" xfId="0" applyFont="1" applyFill="1" applyBorder="1" applyAlignment="1" applyProtection="1">
      <alignment horizontal="center" vertical="center" wrapText="1"/>
      <protection locked="0"/>
    </xf>
    <xf numFmtId="0" fontId="11" fillId="15" borderId="46" xfId="0" applyFont="1" applyFill="1" applyBorder="1" applyAlignment="1" applyProtection="1">
      <alignment horizontal="center" vertical="center" wrapText="1"/>
      <protection locked="0"/>
    </xf>
    <xf numFmtId="0" fontId="11" fillId="15" borderId="76" xfId="0" applyFont="1" applyFill="1" applyBorder="1" applyAlignment="1" applyProtection="1">
      <alignment horizontal="center" vertical="center" wrapText="1"/>
      <protection locked="0"/>
    </xf>
    <xf numFmtId="0" fontId="11" fillId="15" borderId="32" xfId="0" applyFont="1" applyFill="1" applyBorder="1" applyAlignment="1" applyProtection="1">
      <alignment horizontal="center" vertical="center" wrapText="1"/>
      <protection locked="0"/>
    </xf>
    <xf numFmtId="0" fontId="11" fillId="15" borderId="0" xfId="0" applyFont="1" applyFill="1" applyBorder="1" applyAlignment="1" applyProtection="1">
      <alignment horizontal="center" vertical="center" wrapText="1"/>
      <protection locked="0"/>
    </xf>
    <xf numFmtId="0" fontId="11" fillId="15" borderId="61" xfId="0" applyFont="1" applyFill="1" applyBorder="1" applyAlignment="1" applyProtection="1">
      <alignment horizontal="center" vertical="center" wrapText="1"/>
      <protection locked="0"/>
    </xf>
    <xf numFmtId="0" fontId="11" fillId="15" borderId="75" xfId="0" applyFont="1" applyFill="1" applyBorder="1" applyAlignment="1" applyProtection="1">
      <alignment horizontal="center" vertical="center" wrapText="1"/>
      <protection locked="0"/>
    </xf>
    <xf numFmtId="0" fontId="11" fillId="15" borderId="67" xfId="0" applyFont="1" applyFill="1" applyBorder="1" applyAlignment="1" applyProtection="1">
      <alignment horizontal="center" vertical="center" wrapText="1"/>
      <protection locked="0"/>
    </xf>
    <xf numFmtId="0" fontId="11" fillId="15" borderId="68" xfId="0" applyFont="1" applyFill="1" applyBorder="1" applyAlignment="1" applyProtection="1">
      <alignment horizontal="center" vertical="center" wrapText="1"/>
      <protection locked="0"/>
    </xf>
    <xf numFmtId="0" fontId="11" fillId="15" borderId="69" xfId="0" applyFont="1" applyFill="1" applyBorder="1" applyAlignment="1" applyProtection="1">
      <alignment horizontal="center" vertical="center" wrapText="1"/>
      <protection locked="0"/>
    </xf>
    <xf numFmtId="0" fontId="8" fillId="0" borderId="106" xfId="0" applyFont="1" applyFill="1" applyBorder="1" applyAlignment="1" applyProtection="1">
      <alignment horizontal="left" vertical="center" wrapText="1"/>
      <protection locked="0"/>
    </xf>
    <xf numFmtId="0" fontId="8" fillId="0" borderId="107" xfId="0" applyFont="1" applyFill="1" applyBorder="1" applyAlignment="1" applyProtection="1">
      <alignment horizontal="left" vertical="center" wrapText="1"/>
      <protection locked="0"/>
    </xf>
    <xf numFmtId="0" fontId="8" fillId="0" borderId="49" xfId="0" applyFont="1" applyFill="1" applyBorder="1" applyAlignment="1" applyProtection="1">
      <alignment horizontal="left" vertical="center" wrapText="1"/>
      <protection locked="0"/>
    </xf>
    <xf numFmtId="0" fontId="22" fillId="13" borderId="63" xfId="0" applyFont="1" applyFill="1" applyBorder="1" applyAlignment="1" applyProtection="1">
      <alignment horizontal="center" vertical="center" wrapText="1"/>
      <protection locked="0"/>
    </xf>
    <xf numFmtId="0" fontId="22" fillId="13" borderId="1" xfId="0" applyFont="1" applyFill="1" applyBorder="1" applyAlignment="1" applyProtection="1">
      <alignment horizontal="center" vertical="center" wrapText="1"/>
      <protection locked="0"/>
    </xf>
    <xf numFmtId="0" fontId="22" fillId="13" borderId="64" xfId="0" applyFont="1" applyFill="1" applyBorder="1" applyAlignment="1" applyProtection="1">
      <alignment horizontal="center" vertical="center" wrapText="1"/>
      <protection locked="0"/>
    </xf>
    <xf numFmtId="0" fontId="22" fillId="13" borderId="65" xfId="0" applyFont="1" applyFill="1" applyBorder="1" applyAlignment="1" applyProtection="1">
      <alignment horizontal="center" vertical="center" wrapText="1"/>
      <protection locked="0"/>
    </xf>
    <xf numFmtId="0" fontId="22" fillId="13" borderId="62" xfId="0" applyFont="1" applyFill="1" applyBorder="1" applyAlignment="1" applyProtection="1">
      <alignment horizontal="center" vertical="center" wrapText="1"/>
      <protection locked="0"/>
    </xf>
    <xf numFmtId="0" fontId="22" fillId="13" borderId="33" xfId="0" applyFont="1" applyFill="1" applyBorder="1" applyAlignment="1" applyProtection="1">
      <alignment horizontal="center" vertical="center" wrapText="1"/>
      <protection locked="0"/>
    </xf>
    <xf numFmtId="0" fontId="11" fillId="12" borderId="68" xfId="0" applyFont="1" applyFill="1" applyBorder="1" applyAlignment="1" applyProtection="1">
      <alignment horizontal="center" vertical="center" wrapText="1"/>
      <protection locked="0"/>
    </xf>
    <xf numFmtId="0" fontId="11" fillId="12" borderId="69" xfId="0" applyFont="1" applyFill="1" applyBorder="1" applyAlignment="1" applyProtection="1">
      <alignment horizontal="center" vertical="center" wrapText="1"/>
      <protection locked="0"/>
    </xf>
    <xf numFmtId="0" fontId="11" fillId="12" borderId="70" xfId="0" applyFont="1" applyFill="1" applyBorder="1" applyAlignment="1" applyProtection="1">
      <alignment horizontal="center" vertical="center" wrapText="1"/>
      <protection locked="0"/>
    </xf>
    <xf numFmtId="0" fontId="13" fillId="3" borderId="68" xfId="0" applyFont="1" applyFill="1" applyBorder="1" applyAlignment="1" applyProtection="1">
      <alignment horizontal="center" vertical="center" wrapText="1"/>
      <protection locked="0"/>
    </xf>
    <xf numFmtId="0" fontId="13" fillId="3" borderId="69" xfId="0" applyFont="1" applyFill="1" applyBorder="1" applyAlignment="1" applyProtection="1">
      <alignment horizontal="center" vertical="center" wrapText="1"/>
      <protection locked="0"/>
    </xf>
    <xf numFmtId="0" fontId="13" fillId="3" borderId="70" xfId="0" applyFont="1" applyFill="1" applyBorder="1" applyAlignment="1" applyProtection="1">
      <alignment horizontal="center" vertical="center" wrapText="1"/>
      <protection locked="0"/>
    </xf>
    <xf numFmtId="0" fontId="11" fillId="12" borderId="45" xfId="0" applyFont="1" applyFill="1" applyBorder="1" applyAlignment="1" applyProtection="1">
      <alignment horizontal="center" vertical="center" wrapText="1"/>
      <protection locked="0"/>
    </xf>
    <xf numFmtId="0" fontId="11" fillId="12" borderId="59" xfId="0" applyFont="1" applyFill="1" applyBorder="1" applyAlignment="1" applyProtection="1">
      <alignment horizontal="center" vertical="center" wrapText="1"/>
      <protection locked="0"/>
    </xf>
    <xf numFmtId="0" fontId="11" fillId="12" borderId="32" xfId="0" applyFont="1" applyFill="1" applyBorder="1" applyAlignment="1" applyProtection="1">
      <alignment horizontal="center" vertical="center" wrapText="1"/>
      <protection locked="0"/>
    </xf>
    <xf numFmtId="0" fontId="11" fillId="12" borderId="66" xfId="0" applyFont="1" applyFill="1" applyBorder="1" applyAlignment="1" applyProtection="1">
      <alignment horizontal="center" vertical="center" wrapText="1"/>
      <protection locked="0"/>
    </xf>
    <xf numFmtId="0" fontId="11" fillId="12" borderId="47" xfId="0" applyFont="1" applyFill="1" applyBorder="1" applyAlignment="1" applyProtection="1">
      <alignment horizontal="center" vertical="center" wrapText="1"/>
      <protection locked="0"/>
    </xf>
    <xf numFmtId="0" fontId="11" fillId="12" borderId="60" xfId="0" applyFont="1" applyFill="1" applyBorder="1" applyAlignment="1" applyProtection="1">
      <alignment horizontal="center" vertical="center" wrapText="1"/>
      <protection locked="0"/>
    </xf>
    <xf numFmtId="0" fontId="13" fillId="3" borderId="45" xfId="0" applyFont="1" applyFill="1" applyBorder="1" applyAlignment="1" applyProtection="1">
      <alignment horizontal="center" vertical="center" wrapText="1"/>
      <protection locked="0"/>
    </xf>
    <xf numFmtId="0" fontId="13" fillId="3" borderId="32" xfId="0" applyFont="1" applyFill="1" applyBorder="1" applyAlignment="1" applyProtection="1">
      <alignment horizontal="center" vertical="center" wrapText="1"/>
      <protection locked="0"/>
    </xf>
    <xf numFmtId="0" fontId="13" fillId="3" borderId="47" xfId="0" applyFont="1" applyFill="1" applyBorder="1" applyAlignment="1" applyProtection="1">
      <alignment horizontal="center" vertical="center" wrapText="1"/>
      <protection locked="0"/>
    </xf>
    <xf numFmtId="0" fontId="13" fillId="3" borderId="60" xfId="0" applyFont="1" applyFill="1" applyBorder="1" applyAlignment="1" applyProtection="1">
      <alignment horizontal="center" vertical="center" wrapText="1"/>
      <protection locked="0"/>
    </xf>
    <xf numFmtId="9" fontId="13" fillId="0" borderId="68" xfId="0" applyNumberFormat="1" applyFont="1" applyBorder="1" applyAlignment="1" applyProtection="1">
      <alignment horizontal="center" vertical="center" wrapText="1"/>
      <protection locked="0"/>
    </xf>
    <xf numFmtId="0" fontId="13" fillId="0" borderId="69" xfId="0" applyFont="1" applyBorder="1" applyAlignment="1" applyProtection="1">
      <alignment horizontal="center" vertical="center" wrapText="1"/>
      <protection locked="0"/>
    </xf>
    <xf numFmtId="0" fontId="13" fillId="0" borderId="70" xfId="0" applyFont="1" applyBorder="1" applyAlignment="1" applyProtection="1">
      <alignment horizontal="center" vertical="center" wrapText="1"/>
      <protection locked="0"/>
    </xf>
    <xf numFmtId="0" fontId="13" fillId="0" borderId="68" xfId="0" applyFont="1" applyBorder="1" applyAlignment="1" applyProtection="1">
      <alignment horizontal="center" vertical="center" wrapText="1"/>
      <protection locked="0"/>
    </xf>
    <xf numFmtId="0" fontId="8" fillId="3" borderId="29" xfId="0" applyFont="1" applyFill="1" applyBorder="1" applyAlignment="1" applyProtection="1">
      <alignment horizontal="center" vertical="center" wrapText="1"/>
      <protection locked="0"/>
    </xf>
    <xf numFmtId="9" fontId="17" fillId="3" borderId="80" xfId="2" applyFont="1" applyFill="1" applyBorder="1" applyAlignment="1" applyProtection="1">
      <alignment horizontal="center" vertical="center" wrapText="1"/>
      <protection locked="0"/>
    </xf>
    <xf numFmtId="0" fontId="11" fillId="12" borderId="0" xfId="0" applyFont="1" applyFill="1" applyBorder="1" applyAlignment="1" applyProtection="1">
      <alignment horizontal="center" vertical="center" wrapText="1"/>
      <protection locked="0"/>
    </xf>
    <xf numFmtId="9" fontId="17" fillId="3" borderId="33" xfId="2" applyFont="1" applyFill="1" applyBorder="1" applyAlignment="1" applyProtection="1">
      <alignment horizontal="center" vertical="center" wrapText="1"/>
      <protection locked="0"/>
    </xf>
    <xf numFmtId="9" fontId="17" fillId="3" borderId="1" xfId="2" applyFont="1" applyFill="1" applyBorder="1" applyAlignment="1" applyProtection="1">
      <alignment horizontal="center" vertical="center" wrapText="1"/>
      <protection locked="0"/>
    </xf>
    <xf numFmtId="0" fontId="11" fillId="12" borderId="37" xfId="0" applyFont="1" applyFill="1" applyBorder="1" applyAlignment="1" applyProtection="1">
      <alignment horizontal="center" vertical="center" wrapText="1"/>
      <protection locked="0"/>
    </xf>
    <xf numFmtId="0" fontId="15" fillId="12" borderId="29" xfId="0" applyFont="1" applyFill="1" applyBorder="1" applyAlignment="1" applyProtection="1">
      <alignment horizontal="center" vertical="center"/>
      <protection locked="0"/>
    </xf>
    <xf numFmtId="0" fontId="15" fillId="12" borderId="30" xfId="0" applyFont="1" applyFill="1" applyBorder="1" applyAlignment="1" applyProtection="1">
      <alignment horizontal="center" vertical="center"/>
      <protection locked="0"/>
    </xf>
    <xf numFmtId="0" fontId="15" fillId="12" borderId="31" xfId="0" applyFont="1" applyFill="1" applyBorder="1" applyAlignment="1" applyProtection="1">
      <alignment horizontal="center" vertical="center"/>
      <protection locked="0"/>
    </xf>
    <xf numFmtId="165" fontId="13" fillId="3" borderId="40" xfId="0" applyNumberFormat="1" applyFont="1" applyFill="1" applyBorder="1" applyAlignment="1" applyProtection="1">
      <alignment horizontal="center" vertical="center" wrapText="1"/>
      <protection locked="0"/>
    </xf>
    <xf numFmtId="165" fontId="13" fillId="3" borderId="42" xfId="0" applyNumberFormat="1" applyFont="1" applyFill="1" applyBorder="1" applyAlignment="1" applyProtection="1">
      <alignment horizontal="center" vertical="center" wrapText="1"/>
      <protection locked="0"/>
    </xf>
    <xf numFmtId="165" fontId="13" fillId="3" borderId="44" xfId="0" applyNumberFormat="1" applyFont="1" applyFill="1" applyBorder="1" applyAlignment="1" applyProtection="1">
      <alignment horizontal="center" vertical="center" wrapText="1"/>
      <protection locked="0"/>
    </xf>
    <xf numFmtId="14" fontId="17" fillId="3" borderId="33" xfId="0" applyNumberFormat="1" applyFont="1" applyFill="1" applyBorder="1" applyAlignment="1" applyProtection="1">
      <alignment horizontal="center" vertical="center" wrapText="1"/>
      <protection locked="0"/>
    </xf>
    <xf numFmtId="14" fontId="17" fillId="3" borderId="1" xfId="0" applyNumberFormat="1" applyFont="1" applyFill="1" applyBorder="1" applyAlignment="1" applyProtection="1">
      <alignment horizontal="center" vertical="center" wrapText="1"/>
      <protection locked="0"/>
    </xf>
    <xf numFmtId="0" fontId="8" fillId="3" borderId="33" xfId="0" applyFont="1" applyFill="1" applyBorder="1" applyAlignment="1" applyProtection="1">
      <alignment horizontal="center" vertical="center" wrapText="1"/>
      <protection locked="0"/>
    </xf>
    <xf numFmtId="0" fontId="8" fillId="3" borderId="1" xfId="0" applyFont="1" applyFill="1" applyBorder="1" applyAlignment="1" applyProtection="1">
      <alignment horizontal="center" vertical="center" wrapText="1"/>
      <protection locked="0"/>
    </xf>
    <xf numFmtId="0" fontId="11" fillId="12" borderId="72" xfId="0" applyFont="1" applyFill="1" applyBorder="1" applyAlignment="1" applyProtection="1">
      <alignment horizontal="center" vertical="center" wrapText="1"/>
      <protection locked="0"/>
    </xf>
    <xf numFmtId="0" fontId="11" fillId="12" borderId="38" xfId="0" applyFont="1" applyFill="1" applyBorder="1" applyAlignment="1" applyProtection="1">
      <alignment horizontal="center" vertical="center" wrapText="1"/>
      <protection locked="0"/>
    </xf>
    <xf numFmtId="0" fontId="13" fillId="3" borderId="33" xfId="0" applyFont="1" applyFill="1" applyBorder="1" applyAlignment="1" applyProtection="1">
      <alignment horizontal="left" vertical="center" wrapText="1"/>
      <protection locked="0"/>
    </xf>
    <xf numFmtId="0" fontId="13" fillId="3" borderId="1" xfId="0" applyFont="1" applyFill="1" applyBorder="1" applyAlignment="1" applyProtection="1">
      <alignment horizontal="left" vertical="center" wrapText="1"/>
      <protection locked="0"/>
    </xf>
    <xf numFmtId="14" fontId="17" fillId="3" borderId="71" xfId="0" applyNumberFormat="1" applyFont="1" applyFill="1" applyBorder="1" applyAlignment="1" applyProtection="1">
      <alignment horizontal="center" vertical="center" wrapText="1"/>
      <protection locked="0"/>
    </xf>
    <xf numFmtId="0" fontId="8" fillId="3" borderId="71" xfId="0" applyFont="1" applyFill="1" applyBorder="1" applyAlignment="1" applyProtection="1">
      <alignment horizontal="center" vertical="center" wrapText="1"/>
      <protection locked="0"/>
    </xf>
    <xf numFmtId="9" fontId="17" fillId="3" borderId="71" xfId="2" applyFont="1" applyFill="1" applyBorder="1" applyAlignment="1" applyProtection="1">
      <alignment horizontal="center" vertical="center" wrapText="1"/>
      <protection locked="0"/>
    </xf>
    <xf numFmtId="0" fontId="11" fillId="11" borderId="12" xfId="3" applyFont="1" applyFill="1" applyBorder="1" applyAlignment="1" applyProtection="1">
      <alignment horizontal="center" vertical="center" wrapText="1"/>
      <protection locked="0"/>
    </xf>
    <xf numFmtId="0" fontId="11" fillId="11" borderId="13" xfId="3" applyFont="1" applyFill="1" applyBorder="1" applyAlignment="1" applyProtection="1">
      <alignment horizontal="center" vertical="center" wrapText="1"/>
      <protection locked="0"/>
    </xf>
    <xf numFmtId="0" fontId="11" fillId="12" borderId="29" xfId="0" applyFont="1" applyFill="1" applyBorder="1" applyAlignment="1" applyProtection="1">
      <alignment horizontal="center" vertical="center" wrapText="1"/>
      <protection locked="0"/>
    </xf>
    <xf numFmtId="0" fontId="11" fillId="12" borderId="30" xfId="0" applyFont="1" applyFill="1" applyBorder="1" applyAlignment="1" applyProtection="1">
      <alignment horizontal="center" vertical="center" wrapText="1"/>
      <protection locked="0"/>
    </xf>
    <xf numFmtId="0" fontId="11" fillId="12" borderId="31" xfId="0" applyFont="1" applyFill="1" applyBorder="1" applyAlignment="1" applyProtection="1">
      <alignment horizontal="center" vertical="center" wrapText="1"/>
      <protection locked="0"/>
    </xf>
    <xf numFmtId="0" fontId="15" fillId="16" borderId="24" xfId="0" applyFont="1" applyFill="1" applyBorder="1" applyAlignment="1" applyProtection="1">
      <alignment horizontal="center" vertical="center" wrapText="1"/>
      <protection locked="0"/>
    </xf>
    <xf numFmtId="0" fontId="15" fillId="16" borderId="25" xfId="0" applyFont="1" applyFill="1" applyBorder="1" applyAlignment="1" applyProtection="1">
      <alignment horizontal="center" vertical="center" wrapText="1"/>
      <protection locked="0"/>
    </xf>
    <xf numFmtId="0" fontId="15" fillId="16" borderId="26" xfId="0" applyFont="1" applyFill="1" applyBorder="1" applyAlignment="1" applyProtection="1">
      <alignment horizontal="center" vertical="center" wrapText="1"/>
      <protection locked="0"/>
    </xf>
    <xf numFmtId="0" fontId="15" fillId="16" borderId="0" xfId="0" applyFont="1" applyFill="1" applyBorder="1" applyAlignment="1" applyProtection="1">
      <alignment horizontal="center" vertical="center" wrapText="1"/>
      <protection locked="0"/>
    </xf>
    <xf numFmtId="0" fontId="15" fillId="16" borderId="27" xfId="0" applyFont="1" applyFill="1" applyBorder="1" applyAlignment="1" applyProtection="1">
      <alignment horizontal="center" vertical="center" wrapText="1"/>
      <protection locked="0"/>
    </xf>
    <xf numFmtId="0" fontId="11" fillId="15" borderId="53" xfId="0" applyFont="1" applyFill="1" applyBorder="1" applyAlignment="1" applyProtection="1">
      <alignment horizontal="center" vertical="center" wrapText="1"/>
      <protection locked="0"/>
    </xf>
    <xf numFmtId="0" fontId="11" fillId="15" borderId="54" xfId="0" applyFont="1" applyFill="1" applyBorder="1" applyAlignment="1" applyProtection="1">
      <alignment horizontal="center" vertical="center" wrapText="1"/>
      <protection locked="0"/>
    </xf>
    <xf numFmtId="0" fontId="11" fillId="15" borderId="23" xfId="0" applyFont="1" applyFill="1" applyBorder="1" applyAlignment="1" applyProtection="1">
      <alignment horizontal="center" vertical="center" wrapText="1"/>
      <protection locked="0"/>
    </xf>
    <xf numFmtId="0" fontId="11" fillId="15" borderId="56" xfId="0" applyFont="1" applyFill="1" applyBorder="1" applyAlignment="1" applyProtection="1">
      <alignment horizontal="center" vertical="center" wrapText="1"/>
      <protection locked="0"/>
    </xf>
    <xf numFmtId="0" fontId="11" fillId="15" borderId="25" xfId="0" applyFont="1" applyFill="1" applyBorder="1" applyAlignment="1" applyProtection="1">
      <alignment horizontal="center" vertical="center" wrapText="1"/>
      <protection locked="0"/>
    </xf>
    <xf numFmtId="0" fontId="11" fillId="15" borderId="57" xfId="0" applyFont="1" applyFill="1" applyBorder="1" applyAlignment="1" applyProtection="1">
      <alignment horizontal="center" vertical="center" wrapText="1"/>
      <protection locked="0"/>
    </xf>
    <xf numFmtId="0" fontId="11" fillId="15" borderId="28" xfId="0" applyFont="1" applyFill="1" applyBorder="1" applyAlignment="1" applyProtection="1">
      <alignment horizontal="center" vertical="center" wrapText="1"/>
      <protection locked="0"/>
    </xf>
    <xf numFmtId="0" fontId="11" fillId="15" borderId="55" xfId="0" applyFont="1" applyFill="1" applyBorder="1" applyAlignment="1" applyProtection="1">
      <alignment horizontal="center" vertical="center" wrapText="1"/>
      <protection locked="0"/>
    </xf>
    <xf numFmtId="0" fontId="11" fillId="12" borderId="22" xfId="0" applyFont="1" applyFill="1" applyBorder="1" applyAlignment="1" applyProtection="1">
      <alignment horizontal="center" vertical="center" textRotation="90" wrapText="1"/>
      <protection locked="0"/>
    </xf>
    <xf numFmtId="0" fontId="11" fillId="12" borderId="38" xfId="0" applyFont="1" applyFill="1" applyBorder="1" applyAlignment="1" applyProtection="1">
      <alignment horizontal="center" vertical="center" textRotation="90" wrapText="1"/>
      <protection locked="0"/>
    </xf>
    <xf numFmtId="165" fontId="18" fillId="3" borderId="34" xfId="2" applyNumberFormat="1" applyFont="1" applyFill="1" applyBorder="1" applyAlignment="1" applyProtection="1">
      <alignment horizontal="center" vertical="center" wrapText="1"/>
      <protection locked="0"/>
    </xf>
    <xf numFmtId="165" fontId="18" fillId="3" borderId="35" xfId="2" applyNumberFormat="1" applyFont="1" applyFill="1" applyBorder="1" applyAlignment="1" applyProtection="1">
      <alignment horizontal="center" vertical="center" wrapText="1"/>
      <protection locked="0"/>
    </xf>
    <xf numFmtId="165" fontId="18" fillId="3" borderId="36" xfId="2" applyNumberFormat="1" applyFont="1" applyFill="1" applyBorder="1" applyAlignment="1" applyProtection="1">
      <alignment horizontal="center" vertical="center" wrapText="1"/>
      <protection locked="0"/>
    </xf>
    <xf numFmtId="9" fontId="17" fillId="3" borderId="65" xfId="2" applyFont="1" applyFill="1" applyBorder="1" applyAlignment="1" applyProtection="1">
      <alignment horizontal="center" vertical="center" wrapText="1"/>
      <protection locked="0"/>
    </xf>
    <xf numFmtId="14" fontId="17" fillId="13" borderId="71" xfId="0" applyNumberFormat="1" applyFont="1" applyFill="1" applyBorder="1" applyAlignment="1" applyProtection="1">
      <alignment horizontal="center" vertical="center" wrapText="1"/>
      <protection locked="0"/>
    </xf>
    <xf numFmtId="14" fontId="17" fillId="13" borderId="35" xfId="0" applyNumberFormat="1" applyFont="1" applyFill="1" applyBorder="1" applyAlignment="1" applyProtection="1">
      <alignment horizontal="center" vertical="center" wrapText="1"/>
      <protection locked="0"/>
    </xf>
    <xf numFmtId="14" fontId="17" fillId="13" borderId="89" xfId="0" applyNumberFormat="1" applyFont="1" applyFill="1" applyBorder="1" applyAlignment="1" applyProtection="1">
      <alignment horizontal="center" vertical="center" wrapText="1"/>
      <protection locked="0"/>
    </xf>
    <xf numFmtId="14" fontId="17" fillId="13" borderId="34" xfId="0" applyNumberFormat="1" applyFont="1" applyFill="1" applyBorder="1" applyAlignment="1" applyProtection="1">
      <alignment horizontal="center" vertical="center" wrapText="1"/>
      <protection locked="0"/>
    </xf>
    <xf numFmtId="14" fontId="17" fillId="13" borderId="36" xfId="0" applyNumberFormat="1" applyFont="1" applyFill="1" applyBorder="1" applyAlignment="1" applyProtection="1">
      <alignment horizontal="center" vertical="center" wrapText="1"/>
      <protection locked="0"/>
    </xf>
    <xf numFmtId="0" fontId="8" fillId="3" borderId="39" xfId="0" applyFont="1" applyFill="1" applyBorder="1" applyAlignment="1" applyProtection="1">
      <alignment horizontal="center" vertical="center" wrapText="1"/>
      <protection locked="0"/>
    </xf>
    <xf numFmtId="0" fontId="8" fillId="3" borderId="41" xfId="0" applyFont="1" applyFill="1" applyBorder="1" applyAlignment="1" applyProtection="1">
      <alignment horizontal="center" vertical="center" wrapText="1"/>
      <protection locked="0"/>
    </xf>
    <xf numFmtId="0" fontId="8" fillId="3" borderId="43" xfId="0" applyFont="1" applyFill="1" applyBorder="1" applyAlignment="1" applyProtection="1">
      <alignment horizontal="center" vertical="center" wrapText="1"/>
      <protection locked="0"/>
    </xf>
    <xf numFmtId="0" fontId="17" fillId="9" borderId="68" xfId="0" applyFont="1" applyFill="1" applyBorder="1" applyAlignment="1" applyProtection="1">
      <alignment horizontal="center" vertical="center" wrapText="1"/>
      <protection locked="0"/>
    </xf>
    <xf numFmtId="0" fontId="17" fillId="9" borderId="69" xfId="0" applyFont="1" applyFill="1" applyBorder="1" applyAlignment="1" applyProtection="1">
      <alignment horizontal="center" vertical="center" wrapText="1"/>
      <protection locked="0"/>
    </xf>
    <xf numFmtId="0" fontId="17" fillId="9" borderId="87" xfId="0" applyFont="1" applyFill="1" applyBorder="1" applyAlignment="1" applyProtection="1">
      <alignment horizontal="center" vertical="center" wrapText="1"/>
      <protection locked="0"/>
    </xf>
    <xf numFmtId="9" fontId="17" fillId="9" borderId="34" xfId="0" applyNumberFormat="1" applyFont="1" applyFill="1" applyBorder="1" applyAlignment="1" applyProtection="1">
      <alignment horizontal="center" vertical="center" wrapText="1"/>
      <protection locked="0"/>
    </xf>
    <xf numFmtId="9" fontId="17" fillId="9" borderId="35" xfId="0" applyNumberFormat="1" applyFont="1" applyFill="1" applyBorder="1" applyAlignment="1" applyProtection="1">
      <alignment horizontal="center" vertical="center" wrapText="1"/>
      <protection locked="0"/>
    </xf>
    <xf numFmtId="9" fontId="17" fillId="9" borderId="89" xfId="0" applyNumberFormat="1" applyFont="1" applyFill="1" applyBorder="1" applyAlignment="1" applyProtection="1">
      <alignment horizontal="center" vertical="center" wrapText="1"/>
      <protection locked="0"/>
    </xf>
    <xf numFmtId="165" fontId="17" fillId="9" borderId="82" xfId="0" applyNumberFormat="1" applyFont="1" applyFill="1" applyBorder="1" applyAlignment="1" applyProtection="1">
      <alignment horizontal="center" vertical="center" wrapText="1"/>
      <protection locked="0"/>
    </xf>
    <xf numFmtId="165" fontId="17" fillId="9" borderId="84" xfId="0" applyNumberFormat="1" applyFont="1" applyFill="1" applyBorder="1" applyAlignment="1" applyProtection="1">
      <alignment horizontal="center" vertical="center" wrapText="1"/>
      <protection locked="0"/>
    </xf>
    <xf numFmtId="165" fontId="17" fillId="9" borderId="88" xfId="0" applyNumberFormat="1" applyFont="1" applyFill="1" applyBorder="1" applyAlignment="1" applyProtection="1">
      <alignment horizontal="center" vertical="center" wrapText="1"/>
      <protection locked="0"/>
    </xf>
    <xf numFmtId="14" fontId="17" fillId="9" borderId="34" xfId="0" applyNumberFormat="1" applyFont="1" applyFill="1" applyBorder="1" applyAlignment="1" applyProtection="1">
      <alignment horizontal="center" vertical="center" wrapText="1"/>
      <protection locked="0"/>
    </xf>
    <xf numFmtId="14" fontId="17" fillId="9" borderId="35" xfId="0" applyNumberFormat="1" applyFont="1" applyFill="1" applyBorder="1" applyAlignment="1" applyProtection="1">
      <alignment horizontal="center" vertical="center" wrapText="1"/>
      <protection locked="0"/>
    </xf>
    <xf numFmtId="14" fontId="17" fillId="9" borderId="89" xfId="0" applyNumberFormat="1" applyFont="1" applyFill="1" applyBorder="1" applyAlignment="1" applyProtection="1">
      <alignment horizontal="center" vertical="center" wrapText="1"/>
      <protection locked="0"/>
    </xf>
    <xf numFmtId="9" fontId="17" fillId="17" borderId="34" xfId="0" applyNumberFormat="1" applyFont="1" applyFill="1" applyBorder="1" applyAlignment="1" applyProtection="1">
      <alignment horizontal="center" vertical="center" wrapText="1"/>
      <protection locked="0"/>
    </xf>
    <xf numFmtId="9" fontId="17" fillId="17" borderId="35" xfId="0" applyNumberFormat="1" applyFont="1" applyFill="1" applyBorder="1" applyAlignment="1" applyProtection="1">
      <alignment horizontal="center" vertical="center" wrapText="1"/>
      <protection locked="0"/>
    </xf>
    <xf numFmtId="9" fontId="17" fillId="18" borderId="34" xfId="0" applyNumberFormat="1" applyFont="1" applyFill="1" applyBorder="1" applyAlignment="1" applyProtection="1">
      <alignment horizontal="center" vertical="center" wrapText="1"/>
      <protection locked="0"/>
    </xf>
    <xf numFmtId="9" fontId="17" fillId="18" borderId="35" xfId="0" applyNumberFormat="1" applyFont="1" applyFill="1" applyBorder="1" applyAlignment="1" applyProtection="1">
      <alignment horizontal="center" vertical="center" wrapText="1"/>
      <protection locked="0"/>
    </xf>
    <xf numFmtId="14" fontId="17" fillId="3" borderId="34" xfId="0" applyNumberFormat="1" applyFont="1" applyFill="1" applyBorder="1" applyAlignment="1" applyProtection="1">
      <alignment horizontal="center" vertical="center" wrapText="1"/>
      <protection locked="0"/>
    </xf>
    <xf numFmtId="14" fontId="17" fillId="3" borderId="35" xfId="0" applyNumberFormat="1" applyFont="1" applyFill="1" applyBorder="1" applyAlignment="1" applyProtection="1">
      <alignment horizontal="center" vertical="center" wrapText="1"/>
      <protection locked="0"/>
    </xf>
    <xf numFmtId="14" fontId="17" fillId="3" borderId="36" xfId="0" applyNumberFormat="1" applyFont="1" applyFill="1" applyBorder="1" applyAlignment="1" applyProtection="1">
      <alignment horizontal="center" vertical="center" wrapText="1"/>
      <protection locked="0"/>
    </xf>
    <xf numFmtId="0" fontId="8" fillId="13" borderId="34" xfId="0" applyFont="1" applyFill="1" applyBorder="1" applyAlignment="1" applyProtection="1">
      <alignment horizontal="center" vertical="center" wrapText="1"/>
      <protection locked="0"/>
    </xf>
    <xf numFmtId="0" fontId="8" fillId="13" borderId="35" xfId="0" applyFont="1" applyFill="1" applyBorder="1" applyAlignment="1" applyProtection="1">
      <alignment horizontal="center" vertical="center" wrapText="1"/>
      <protection locked="0"/>
    </xf>
    <xf numFmtId="0" fontId="8" fillId="13" borderId="36" xfId="0" applyFont="1" applyFill="1" applyBorder="1" applyAlignment="1" applyProtection="1">
      <alignment horizontal="center" vertical="center" wrapText="1"/>
      <protection locked="0"/>
    </xf>
    <xf numFmtId="0" fontId="14" fillId="10" borderId="0" xfId="0" applyFont="1" applyFill="1" applyAlignment="1" applyProtection="1">
      <alignment horizontal="center" vertical="center" wrapText="1"/>
      <protection locked="0"/>
    </xf>
    <xf numFmtId="0" fontId="11" fillId="12" borderId="22" xfId="0" applyFont="1" applyFill="1" applyBorder="1" applyAlignment="1" applyProtection="1">
      <alignment horizontal="center" vertical="center" wrapText="1"/>
      <protection locked="0"/>
    </xf>
    <xf numFmtId="9" fontId="10" fillId="3" borderId="29" xfId="2" applyFont="1" applyFill="1" applyBorder="1" applyAlignment="1" applyProtection="1">
      <alignment horizontal="center" vertical="center" wrapText="1"/>
      <protection locked="0"/>
    </xf>
    <xf numFmtId="9" fontId="10" fillId="3" borderId="30" xfId="2" applyFont="1" applyFill="1" applyBorder="1" applyAlignment="1" applyProtection="1">
      <alignment horizontal="center" vertical="center" wrapText="1"/>
      <protection locked="0"/>
    </xf>
    <xf numFmtId="9" fontId="10" fillId="3" borderId="31" xfId="2" applyFont="1" applyFill="1" applyBorder="1" applyAlignment="1" applyProtection="1">
      <alignment horizontal="center" vertical="center" wrapText="1"/>
      <protection locked="0"/>
    </xf>
    <xf numFmtId="0" fontId="11" fillId="15" borderId="70" xfId="0" applyFont="1" applyFill="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locked="0"/>
    </xf>
    <xf numFmtId="0" fontId="17" fillId="3" borderId="71" xfId="0" applyFont="1" applyFill="1" applyBorder="1" applyAlignment="1" applyProtection="1">
      <alignment horizontal="center" vertical="center" wrapText="1"/>
      <protection locked="0"/>
    </xf>
    <xf numFmtId="0" fontId="17" fillId="3" borderId="33" xfId="0" applyFont="1" applyFill="1" applyBorder="1" applyAlignment="1" applyProtection="1">
      <alignment horizontal="center" vertical="center" wrapText="1"/>
      <protection locked="0"/>
    </xf>
    <xf numFmtId="0" fontId="17" fillId="9" borderId="70" xfId="0" applyFont="1" applyFill="1" applyBorder="1" applyAlignment="1" applyProtection="1">
      <alignment horizontal="center" vertical="center" wrapText="1"/>
      <protection locked="0"/>
    </xf>
    <xf numFmtId="9" fontId="17" fillId="13" borderId="34" xfId="0" applyNumberFormat="1" applyFont="1" applyFill="1" applyBorder="1" applyAlignment="1" applyProtection="1">
      <alignment horizontal="center" vertical="center" wrapText="1"/>
      <protection locked="0"/>
    </xf>
    <xf numFmtId="9" fontId="17" fillId="13" borderId="35" xfId="0" applyNumberFormat="1" applyFont="1" applyFill="1" applyBorder="1" applyAlignment="1" applyProtection="1">
      <alignment horizontal="center" vertical="center" wrapText="1"/>
      <protection locked="0"/>
    </xf>
    <xf numFmtId="9" fontId="17" fillId="13" borderId="36" xfId="0" applyNumberFormat="1" applyFont="1" applyFill="1" applyBorder="1" applyAlignment="1" applyProtection="1">
      <alignment horizontal="center" vertical="center" wrapText="1"/>
      <protection locked="0"/>
    </xf>
    <xf numFmtId="0" fontId="17" fillId="13" borderId="50" xfId="0" applyFont="1" applyFill="1" applyBorder="1" applyAlignment="1" applyProtection="1">
      <alignment horizontal="center" vertical="center" wrapText="1"/>
      <protection locked="0"/>
    </xf>
    <xf numFmtId="0" fontId="17" fillId="13" borderId="51" xfId="0" applyFont="1" applyFill="1" applyBorder="1" applyAlignment="1" applyProtection="1">
      <alignment horizontal="center" vertical="center" wrapText="1"/>
      <protection locked="0"/>
    </xf>
    <xf numFmtId="0" fontId="17" fillId="13" borderId="58" xfId="0" applyFont="1" applyFill="1" applyBorder="1" applyAlignment="1" applyProtection="1">
      <alignment horizontal="center" vertical="center" wrapText="1"/>
      <protection locked="0"/>
    </xf>
    <xf numFmtId="14" fontId="13" fillId="3" borderId="79" xfId="0" applyNumberFormat="1" applyFont="1" applyFill="1" applyBorder="1" applyAlignment="1" applyProtection="1">
      <alignment horizontal="center" vertical="center" wrapText="1"/>
      <protection locked="0"/>
    </xf>
    <xf numFmtId="0" fontId="13" fillId="3" borderId="79" xfId="0" applyFont="1" applyFill="1" applyBorder="1" applyAlignment="1" applyProtection="1">
      <alignment horizontal="center" vertical="center" wrapText="1"/>
      <protection locked="0"/>
    </xf>
    <xf numFmtId="0" fontId="11" fillId="12" borderId="1" xfId="0" applyFont="1" applyFill="1" applyBorder="1" applyAlignment="1" applyProtection="1">
      <alignment horizontal="center" vertical="center" wrapText="1"/>
      <protection locked="0"/>
    </xf>
    <xf numFmtId="0" fontId="11" fillId="12" borderId="73" xfId="0" applyFont="1" applyFill="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2" fillId="0" borderId="71" xfId="0" applyFont="1" applyBorder="1" applyAlignment="1" applyProtection="1">
      <alignment horizontal="center" vertical="center"/>
      <protection locked="0"/>
    </xf>
    <xf numFmtId="0" fontId="2" fillId="0" borderId="35" xfId="0" applyFont="1" applyBorder="1" applyAlignment="1" applyProtection="1">
      <alignment horizontal="center" vertical="center"/>
      <protection locked="0"/>
    </xf>
    <xf numFmtId="0" fontId="2" fillId="0" borderId="52" xfId="0" applyFont="1" applyBorder="1" applyAlignment="1" applyProtection="1">
      <alignment horizontal="center" vertical="center"/>
      <protection locked="0"/>
    </xf>
    <xf numFmtId="0" fontId="10" fillId="11" borderId="90" xfId="3" applyFont="1" applyFill="1" applyBorder="1" applyAlignment="1" applyProtection="1">
      <alignment horizontal="center" vertical="center" wrapText="1"/>
      <protection locked="0"/>
    </xf>
    <xf numFmtId="0" fontId="11" fillId="15" borderId="77" xfId="0" applyFont="1" applyFill="1" applyBorder="1" applyAlignment="1" applyProtection="1">
      <alignment horizontal="center" vertical="center" wrapText="1"/>
      <protection locked="0"/>
    </xf>
    <xf numFmtId="0" fontId="11" fillId="15" borderId="78" xfId="0" applyFont="1" applyFill="1" applyBorder="1" applyAlignment="1" applyProtection="1">
      <alignment horizontal="center" vertical="center" wrapText="1"/>
      <protection locked="0"/>
    </xf>
    <xf numFmtId="0" fontId="11" fillId="3" borderId="68" xfId="0" applyFont="1" applyFill="1" applyBorder="1" applyAlignment="1" applyProtection="1">
      <alignment horizontal="center" vertical="center" wrapText="1"/>
      <protection locked="0"/>
    </xf>
    <xf numFmtId="0" fontId="11" fillId="3" borderId="69" xfId="0" applyFont="1" applyFill="1" applyBorder="1" applyAlignment="1" applyProtection="1">
      <alignment horizontal="center" vertical="center" wrapText="1"/>
      <protection locked="0"/>
    </xf>
    <xf numFmtId="0" fontId="11" fillId="3" borderId="70" xfId="0" applyFont="1" applyFill="1" applyBorder="1" applyAlignment="1" applyProtection="1">
      <alignment horizontal="center" vertical="center" wrapText="1"/>
      <protection locked="0"/>
    </xf>
    <xf numFmtId="0" fontId="13" fillId="3" borderId="33" xfId="0" applyFont="1" applyFill="1" applyBorder="1" applyAlignment="1" applyProtection="1">
      <alignment horizontal="center" vertical="center" wrapText="1"/>
      <protection locked="0"/>
    </xf>
    <xf numFmtId="0" fontId="13" fillId="3" borderId="1" xfId="0" applyFont="1" applyFill="1" applyBorder="1" applyAlignment="1" applyProtection="1">
      <alignment horizontal="center" vertical="center" wrapText="1"/>
      <protection locked="0"/>
    </xf>
    <xf numFmtId="0" fontId="5" fillId="8" borderId="90" xfId="0" applyFont="1" applyFill="1" applyBorder="1" applyAlignment="1" applyProtection="1">
      <alignment horizontal="center" vertical="center"/>
      <protection locked="0"/>
    </xf>
    <xf numFmtId="0" fontId="15" fillId="2" borderId="0" xfId="3" applyFont="1" applyFill="1" applyAlignment="1" applyProtection="1">
      <alignment horizontal="left" vertical="center" wrapText="1"/>
      <protection locked="0"/>
    </xf>
    <xf numFmtId="0" fontId="5" fillId="2" borderId="0" xfId="3" applyFont="1" applyFill="1" applyBorder="1" applyAlignment="1" applyProtection="1">
      <alignment horizontal="center" vertical="center" wrapText="1"/>
      <protection locked="0"/>
    </xf>
    <xf numFmtId="164" fontId="11" fillId="12" borderId="9" xfId="1" applyFont="1" applyFill="1" applyBorder="1" applyAlignment="1" applyProtection="1">
      <alignment horizontal="center" vertical="center" wrapText="1"/>
      <protection locked="0"/>
    </xf>
    <xf numFmtId="164" fontId="11" fillId="12" borderId="10" xfId="1" applyFont="1" applyFill="1" applyBorder="1" applyAlignment="1" applyProtection="1">
      <alignment horizontal="center" vertical="center" wrapText="1"/>
      <protection locked="0"/>
    </xf>
    <xf numFmtId="9" fontId="11" fillId="12" borderId="10" xfId="1" applyNumberFormat="1" applyFont="1" applyFill="1" applyBorder="1" applyAlignment="1" applyProtection="1">
      <alignment horizontal="center" vertical="center" wrapText="1"/>
      <protection locked="0"/>
    </xf>
    <xf numFmtId="9" fontId="11" fillId="12" borderId="11" xfId="1" applyNumberFormat="1" applyFont="1" applyFill="1" applyBorder="1" applyAlignment="1" applyProtection="1">
      <alignment horizontal="center" vertical="center" wrapText="1"/>
      <protection locked="0"/>
    </xf>
    <xf numFmtId="0" fontId="5" fillId="2" borderId="0" xfId="3" applyFont="1" applyFill="1" applyAlignment="1" applyProtection="1">
      <alignment horizontal="center" vertical="center" wrapText="1"/>
      <protection locked="0"/>
    </xf>
    <xf numFmtId="0" fontId="5" fillId="2" borderId="19" xfId="3" applyFont="1" applyFill="1" applyBorder="1" applyAlignment="1" applyProtection="1">
      <alignment horizontal="center" vertical="center" wrapText="1"/>
      <protection locked="0"/>
    </xf>
    <xf numFmtId="9" fontId="20" fillId="14" borderId="90" xfId="0" applyNumberFormat="1" applyFont="1" applyFill="1" applyBorder="1" applyAlignment="1" applyProtection="1">
      <alignment horizontal="center" vertical="center" wrapText="1"/>
      <protection locked="0"/>
    </xf>
    <xf numFmtId="0" fontId="19" fillId="10" borderId="0" xfId="0" applyFont="1" applyFill="1" applyAlignment="1" applyProtection="1">
      <alignment horizontal="center" vertical="center" wrapText="1"/>
      <protection locked="0"/>
    </xf>
    <xf numFmtId="0" fontId="17" fillId="13" borderId="34" xfId="0" applyFont="1" applyFill="1" applyBorder="1" applyAlignment="1" applyProtection="1">
      <alignment horizontal="left" vertical="center" wrapText="1"/>
      <protection locked="0"/>
    </xf>
    <xf numFmtId="0" fontId="17" fillId="13" borderId="35" xfId="0" applyFont="1" applyFill="1" applyBorder="1" applyAlignment="1" applyProtection="1">
      <alignment horizontal="left" vertical="center" wrapText="1"/>
      <protection locked="0"/>
    </xf>
    <xf numFmtId="0" fontId="17" fillId="13" borderId="36" xfId="0" applyFont="1" applyFill="1" applyBorder="1" applyAlignment="1" applyProtection="1">
      <alignment horizontal="left" vertical="center" wrapText="1"/>
      <protection locked="0"/>
    </xf>
    <xf numFmtId="14" fontId="13" fillId="3" borderId="68" xfId="0" applyNumberFormat="1" applyFont="1" applyFill="1" applyBorder="1" applyAlignment="1" applyProtection="1">
      <alignment horizontal="center" vertical="center" wrapText="1"/>
      <protection locked="0"/>
    </xf>
    <xf numFmtId="0" fontId="5" fillId="2" borderId="79" xfId="3" applyFont="1" applyFill="1" applyBorder="1" applyAlignment="1" applyProtection="1">
      <alignment horizontal="center" vertical="center" wrapText="1"/>
      <protection locked="0"/>
    </xf>
    <xf numFmtId="0" fontId="17" fillId="3" borderId="1" xfId="0" applyFont="1" applyFill="1" applyBorder="1" applyAlignment="1" applyProtection="1">
      <alignment horizontal="left" vertical="center" wrapText="1"/>
      <protection locked="0"/>
    </xf>
    <xf numFmtId="0" fontId="17" fillId="3" borderId="71" xfId="0" applyFont="1" applyFill="1" applyBorder="1" applyAlignment="1" applyProtection="1">
      <alignment horizontal="left" vertical="center" wrapText="1"/>
      <protection locked="0"/>
    </xf>
    <xf numFmtId="0" fontId="17" fillId="3" borderId="33" xfId="0" applyFont="1" applyFill="1" applyBorder="1" applyAlignment="1" applyProtection="1">
      <alignment horizontal="left" vertical="center" wrapText="1"/>
      <protection locked="0"/>
    </xf>
    <xf numFmtId="0" fontId="17" fillId="13" borderId="68" xfId="0" applyFont="1" applyFill="1" applyBorder="1" applyAlignment="1" applyProtection="1">
      <alignment horizontal="center" vertical="center" wrapText="1"/>
      <protection locked="0"/>
    </xf>
    <xf numFmtId="0" fontId="17" fillId="13" borderId="69" xfId="0" applyFont="1" applyFill="1" applyBorder="1" applyAlignment="1" applyProtection="1">
      <alignment horizontal="center" vertical="center" wrapText="1"/>
      <protection locked="0"/>
    </xf>
    <xf numFmtId="0" fontId="17" fillId="13" borderId="70" xfId="0" applyFont="1" applyFill="1" applyBorder="1" applyAlignment="1" applyProtection="1">
      <alignment horizontal="center" vertical="center" wrapText="1"/>
      <protection locked="0"/>
    </xf>
    <xf numFmtId="0" fontId="17" fillId="3" borderId="45" xfId="0" applyFont="1" applyFill="1" applyBorder="1" applyAlignment="1" applyProtection="1">
      <alignment horizontal="center" vertical="center" wrapText="1"/>
      <protection locked="0"/>
    </xf>
    <xf numFmtId="0" fontId="17" fillId="3" borderId="32" xfId="0" applyFont="1" applyFill="1" applyBorder="1" applyAlignment="1" applyProtection="1">
      <alignment horizontal="center" vertical="center" wrapText="1"/>
      <protection locked="0"/>
    </xf>
    <xf numFmtId="0" fontId="17" fillId="3" borderId="47" xfId="0" applyFont="1" applyFill="1" applyBorder="1" applyAlignment="1" applyProtection="1">
      <alignment horizontal="center" vertical="center" wrapText="1"/>
      <protection locked="0"/>
    </xf>
    <xf numFmtId="0" fontId="16" fillId="3" borderId="94" xfId="0" applyFont="1" applyFill="1" applyBorder="1" applyAlignment="1" applyProtection="1">
      <alignment horizontal="center" vertical="center" wrapText="1"/>
      <protection locked="0"/>
    </xf>
    <xf numFmtId="0" fontId="16" fillId="3" borderId="0" xfId="0" applyFont="1" applyFill="1" applyBorder="1" applyAlignment="1" applyProtection="1">
      <alignment horizontal="center" vertical="center" wrapText="1"/>
      <protection locked="0"/>
    </xf>
    <xf numFmtId="0" fontId="16" fillId="3" borderId="8" xfId="0" applyFont="1" applyFill="1" applyBorder="1" applyAlignment="1" applyProtection="1">
      <alignment horizontal="center" vertical="center" wrapText="1"/>
      <protection locked="0"/>
    </xf>
    <xf numFmtId="0" fontId="16" fillId="3" borderId="68" xfId="0" applyFont="1" applyFill="1" applyBorder="1" applyAlignment="1" applyProtection="1">
      <alignment horizontal="center" vertical="center" wrapText="1"/>
      <protection locked="0"/>
    </xf>
    <xf numFmtId="0" fontId="16" fillId="3" borderId="69" xfId="0" applyFont="1" applyFill="1" applyBorder="1" applyAlignment="1" applyProtection="1">
      <alignment horizontal="center" vertical="center" wrapText="1"/>
      <protection locked="0"/>
    </xf>
    <xf numFmtId="0" fontId="16" fillId="3" borderId="70" xfId="0" applyFont="1" applyFill="1" applyBorder="1" applyAlignment="1" applyProtection="1">
      <alignment horizontal="center" vertical="center" wrapText="1"/>
      <protection locked="0"/>
    </xf>
    <xf numFmtId="14" fontId="5" fillId="8" borderId="90" xfId="0" applyNumberFormat="1" applyFont="1" applyFill="1" applyBorder="1" applyAlignment="1" applyProtection="1">
      <alignment horizontal="center" vertical="center"/>
      <protection locked="0"/>
    </xf>
    <xf numFmtId="0" fontId="5" fillId="8" borderId="91" xfId="0" applyFont="1" applyFill="1" applyBorder="1" applyAlignment="1" applyProtection="1">
      <alignment horizontal="center" vertical="center"/>
      <protection locked="0"/>
    </xf>
    <xf numFmtId="0" fontId="5" fillId="8" borderId="92" xfId="0" applyFont="1" applyFill="1" applyBorder="1" applyAlignment="1" applyProtection="1">
      <alignment horizontal="center" vertical="center"/>
      <protection locked="0"/>
    </xf>
    <xf numFmtId="0" fontId="5" fillId="8" borderId="93" xfId="0" applyFont="1" applyFill="1" applyBorder="1" applyAlignment="1" applyProtection="1">
      <alignment horizontal="center" vertical="center"/>
      <protection locked="0"/>
    </xf>
    <xf numFmtId="0" fontId="26" fillId="9" borderId="81" xfId="0" applyFont="1" applyFill="1" applyBorder="1" applyAlignment="1" applyProtection="1">
      <alignment horizontal="center" vertical="center" wrapText="1"/>
      <protection locked="0"/>
    </xf>
    <xf numFmtId="0" fontId="26" fillId="9" borderId="83" xfId="0" applyFont="1" applyFill="1" applyBorder="1" applyAlignment="1" applyProtection="1">
      <alignment horizontal="center" vertical="center" wrapText="1"/>
      <protection locked="0"/>
    </xf>
    <xf numFmtId="0" fontId="26" fillId="9" borderId="85" xfId="0" applyFont="1" applyFill="1" applyBorder="1" applyAlignment="1" applyProtection="1">
      <alignment horizontal="center" vertical="center" wrapText="1"/>
      <protection locked="0"/>
    </xf>
    <xf numFmtId="0" fontId="26" fillId="9" borderId="67" xfId="0" applyFont="1" applyFill="1" applyBorder="1" applyAlignment="1" applyProtection="1">
      <alignment horizontal="center" vertical="center" wrapText="1"/>
      <protection locked="0"/>
    </xf>
    <xf numFmtId="0" fontId="26" fillId="9" borderId="86" xfId="0" applyFont="1" applyFill="1" applyBorder="1" applyAlignment="1" applyProtection="1">
      <alignment horizontal="center" vertical="center" wrapText="1"/>
      <protection locked="0"/>
    </xf>
    <xf numFmtId="0" fontId="15" fillId="11" borderId="79" xfId="3" applyFont="1" applyFill="1" applyBorder="1" applyAlignment="1" applyProtection="1">
      <alignment horizontal="center" vertical="center" wrapText="1"/>
      <protection locked="0"/>
    </xf>
    <xf numFmtId="0" fontId="31" fillId="20" borderId="97" xfId="4" applyFont="1" applyFill="1" applyBorder="1" applyAlignment="1">
      <alignment horizontal="center" vertical="center" wrapText="1"/>
    </xf>
    <xf numFmtId="0" fontId="31" fillId="20" borderId="96" xfId="4" applyFont="1" applyFill="1" applyBorder="1" applyAlignment="1">
      <alignment horizontal="center" vertical="center" wrapText="1"/>
    </xf>
    <xf numFmtId="0" fontId="31" fillId="20" borderId="95" xfId="4" applyFont="1" applyFill="1" applyBorder="1" applyAlignment="1">
      <alignment horizontal="center" vertical="center" wrapText="1"/>
    </xf>
    <xf numFmtId="0" fontId="30" fillId="0" borderId="97" xfId="4" applyFont="1" applyBorder="1" applyAlignment="1">
      <alignment horizontal="center" vertical="center" wrapText="1"/>
    </xf>
    <xf numFmtId="0" fontId="30" fillId="0" borderId="96" xfId="4" applyFont="1" applyBorder="1" applyAlignment="1">
      <alignment horizontal="center" vertical="center" wrapText="1"/>
    </xf>
    <xf numFmtId="0" fontId="30" fillId="0" borderId="95" xfId="4" applyFont="1" applyBorder="1" applyAlignment="1">
      <alignment horizontal="center" vertical="center" wrapText="1"/>
    </xf>
    <xf numFmtId="0" fontId="6" fillId="0" borderId="97" xfId="4" applyFont="1" applyBorder="1" applyAlignment="1">
      <alignment horizontal="left" vertical="center"/>
    </xf>
    <xf numFmtId="0" fontId="6" fillId="0" borderId="95" xfId="4" applyFont="1" applyBorder="1" applyAlignment="1">
      <alignment horizontal="left" vertical="center"/>
    </xf>
    <xf numFmtId="9" fontId="30" fillId="0" borderId="71" xfId="4" applyNumberFormat="1" applyFont="1" applyBorder="1" applyAlignment="1">
      <alignment horizontal="center" vertical="center" wrapText="1"/>
    </xf>
    <xf numFmtId="9" fontId="30" fillId="0" borderId="35" xfId="4" applyNumberFormat="1" applyFont="1" applyBorder="1" applyAlignment="1">
      <alignment horizontal="center" vertical="center" wrapText="1"/>
    </xf>
    <xf numFmtId="9" fontId="30" fillId="0" borderId="52" xfId="4" applyNumberFormat="1" applyFont="1" applyBorder="1" applyAlignment="1">
      <alignment horizontal="center" vertical="center" wrapText="1"/>
    </xf>
    <xf numFmtId="0" fontId="30" fillId="0" borderId="97" xfId="4" applyFont="1" applyBorder="1" applyAlignment="1">
      <alignment horizontal="left" vertical="center" wrapText="1"/>
    </xf>
    <xf numFmtId="0" fontId="30" fillId="0" borderId="96" xfId="4" applyFont="1" applyBorder="1" applyAlignment="1">
      <alignment horizontal="left" vertical="center" wrapText="1"/>
    </xf>
    <xf numFmtId="0" fontId="30" fillId="0" borderId="95" xfId="4" applyFont="1" applyBorder="1" applyAlignment="1">
      <alignment horizontal="left" vertical="center" wrapText="1"/>
    </xf>
    <xf numFmtId="14" fontId="30" fillId="0" borderId="1" xfId="4" applyNumberFormat="1" applyFont="1" applyBorder="1" applyAlignment="1">
      <alignment horizontal="center" vertical="center" wrapText="1"/>
    </xf>
    <xf numFmtId="0" fontId="30" fillId="0" borderId="1" xfId="4" applyFont="1" applyBorder="1" applyAlignment="1">
      <alignment horizontal="center" vertical="center" wrapText="1"/>
    </xf>
    <xf numFmtId="0" fontId="6" fillId="20" borderId="1" xfId="4" applyFont="1" applyFill="1" applyBorder="1" applyAlignment="1">
      <alignment horizontal="center" vertical="center"/>
    </xf>
    <xf numFmtId="0" fontId="6" fillId="0" borderId="97" xfId="4" applyFont="1" applyBorder="1" applyAlignment="1">
      <alignment horizontal="center" vertical="center"/>
    </xf>
    <xf numFmtId="0" fontId="6" fillId="0" borderId="96" xfId="4" applyFont="1" applyBorder="1" applyAlignment="1">
      <alignment horizontal="center" vertical="center"/>
    </xf>
    <xf numFmtId="0" fontId="6" fillId="0" borderId="95" xfId="4" applyFont="1" applyBorder="1" applyAlignment="1">
      <alignment horizontal="center" vertical="center"/>
    </xf>
    <xf numFmtId="0" fontId="31" fillId="0" borderId="97" xfId="4" applyFont="1" applyBorder="1" applyAlignment="1">
      <alignment horizontal="center" vertical="center"/>
    </xf>
    <xf numFmtId="0" fontId="31" fillId="0" borderId="95" xfId="4" applyFont="1" applyBorder="1" applyAlignment="1">
      <alignment horizontal="center" vertical="center"/>
    </xf>
    <xf numFmtId="0" fontId="28" fillId="0" borderId="97" xfId="4" applyFont="1" applyBorder="1" applyAlignment="1">
      <alignment horizontal="center" vertical="center"/>
    </xf>
    <xf numFmtId="0" fontId="28" fillId="0" borderId="95" xfId="4" applyFont="1" applyBorder="1" applyAlignment="1">
      <alignment horizontal="center" vertical="center"/>
    </xf>
    <xf numFmtId="0" fontId="28" fillId="0" borderId="0" xfId="4" applyFont="1"/>
    <xf numFmtId="0" fontId="31" fillId="20" borderId="1" xfId="4" applyFont="1" applyFill="1" applyBorder="1" applyAlignment="1">
      <alignment horizontal="center" vertical="center"/>
    </xf>
    <xf numFmtId="0" fontId="31" fillId="19" borderId="1" xfId="4" applyFont="1" applyFill="1" applyBorder="1" applyAlignment="1">
      <alignment horizontal="center" vertical="center"/>
    </xf>
    <xf numFmtId="0" fontId="28" fillId="0" borderId="105" xfId="4" applyFont="1" applyBorder="1"/>
    <xf numFmtId="0" fontId="28" fillId="0" borderId="102" xfId="4" applyFont="1" applyBorder="1"/>
    <xf numFmtId="0" fontId="28" fillId="0" borderId="42" xfId="4" applyFont="1" applyBorder="1"/>
    <xf numFmtId="0" fontId="31" fillId="0" borderId="97" xfId="4" applyFont="1" applyBorder="1" applyAlignment="1">
      <alignment horizontal="center" vertical="center" wrapText="1"/>
    </xf>
    <xf numFmtId="0" fontId="31" fillId="0" borderId="95" xfId="4" applyFont="1" applyBorder="1" applyAlignment="1">
      <alignment horizontal="center" vertical="center" wrapText="1"/>
    </xf>
    <xf numFmtId="0" fontId="28" fillId="0" borderId="104" xfId="4" applyFont="1" applyBorder="1"/>
    <xf numFmtId="0" fontId="28" fillId="0" borderId="103" xfId="4" applyFont="1" applyBorder="1"/>
    <xf numFmtId="9" fontId="30" fillId="0" borderId="1" xfId="4" applyNumberFormat="1" applyFont="1" applyBorder="1" applyAlignment="1">
      <alignment horizontal="center" vertical="center" wrapText="1"/>
    </xf>
    <xf numFmtId="0" fontId="31" fillId="0" borderId="1" xfId="4" applyFont="1" applyBorder="1" applyAlignment="1">
      <alignment horizontal="left" vertical="center" wrapText="1"/>
    </xf>
    <xf numFmtId="0" fontId="31" fillId="19" borderId="97" xfId="4" applyFont="1" applyFill="1" applyBorder="1" applyAlignment="1">
      <alignment horizontal="center" vertical="center"/>
    </xf>
    <xf numFmtId="0" fontId="31" fillId="19" borderId="96" xfId="4" applyFont="1" applyFill="1" applyBorder="1" applyAlignment="1">
      <alignment horizontal="center" vertical="center"/>
    </xf>
    <xf numFmtId="0" fontId="31" fillId="19" borderId="95" xfId="4" applyFont="1" applyFill="1" applyBorder="1" applyAlignment="1">
      <alignment horizontal="center" vertical="center"/>
    </xf>
    <xf numFmtId="0" fontId="31" fillId="0" borderId="97" xfId="4" applyFont="1" applyBorder="1" applyAlignment="1">
      <alignment horizontal="left" vertical="center" wrapText="1"/>
    </xf>
    <xf numFmtId="0" fontId="31" fillId="0" borderId="95" xfId="4" applyFont="1" applyBorder="1" applyAlignment="1">
      <alignment horizontal="left" vertical="center" wrapText="1"/>
    </xf>
    <xf numFmtId="49" fontId="30" fillId="0" borderId="1" xfId="4" applyNumberFormat="1" applyFont="1" applyBorder="1" applyAlignment="1">
      <alignment horizontal="center" vertical="center" wrapText="1"/>
    </xf>
    <xf numFmtId="0" fontId="31" fillId="0" borderId="71" xfId="4" applyFont="1" applyBorder="1" applyAlignment="1">
      <alignment horizontal="center" vertical="center" wrapText="1"/>
    </xf>
    <xf numFmtId="0" fontId="31" fillId="0" borderId="52" xfId="4" applyFont="1" applyBorder="1" applyAlignment="1">
      <alignment horizontal="center" vertical="center" wrapText="1"/>
    </xf>
    <xf numFmtId="14" fontId="31" fillId="0" borderId="1" xfId="4" applyNumberFormat="1" applyFont="1" applyBorder="1" applyAlignment="1">
      <alignment horizontal="center" vertical="center"/>
    </xf>
    <xf numFmtId="0" fontId="31" fillId="0" borderId="1" xfId="4" applyFont="1" applyBorder="1" applyAlignment="1">
      <alignment horizontal="center" vertical="center"/>
    </xf>
    <xf numFmtId="0" fontId="31" fillId="0" borderId="1" xfId="4" applyFont="1" applyBorder="1" applyAlignment="1">
      <alignment horizontal="center"/>
    </xf>
    <xf numFmtId="0" fontId="31" fillId="3" borderId="97" xfId="4" applyFont="1" applyFill="1" applyBorder="1" applyAlignment="1">
      <alignment horizontal="center" vertical="center"/>
    </xf>
    <xf numFmtId="0" fontId="31" fillId="3" borderId="96" xfId="4" applyFont="1" applyFill="1" applyBorder="1" applyAlignment="1">
      <alignment horizontal="center" vertical="center"/>
    </xf>
    <xf numFmtId="0" fontId="31" fillId="3" borderId="95" xfId="4" applyFont="1" applyFill="1" applyBorder="1" applyAlignment="1">
      <alignment horizontal="center" vertical="center"/>
    </xf>
    <xf numFmtId="0" fontId="31" fillId="0" borderId="96" xfId="4" applyFont="1" applyBorder="1" applyAlignment="1">
      <alignment horizontal="center" vertical="center"/>
    </xf>
    <xf numFmtId="0" fontId="31" fillId="0" borderId="96" xfId="4" applyFont="1" applyBorder="1" applyAlignment="1">
      <alignment horizontal="center" vertical="center" wrapText="1"/>
    </xf>
    <xf numFmtId="0" fontId="28" fillId="0" borderId="96" xfId="4" applyFont="1" applyBorder="1" applyAlignment="1">
      <alignment horizontal="center" vertical="center"/>
    </xf>
    <xf numFmtId="49" fontId="31" fillId="0" borderId="1" xfId="4" applyNumberFormat="1" applyFont="1" applyBorder="1" applyAlignment="1">
      <alignment horizontal="center"/>
    </xf>
    <xf numFmtId="49" fontId="30" fillId="0" borderId="97" xfId="4" applyNumberFormat="1" applyFont="1" applyBorder="1" applyAlignment="1">
      <alignment horizontal="center" vertical="center" wrapText="1"/>
    </xf>
    <xf numFmtId="49" fontId="30" fillId="0" borderId="96" xfId="4" applyNumberFormat="1" applyFont="1" applyBorder="1" applyAlignment="1">
      <alignment horizontal="center" vertical="center" wrapText="1"/>
    </xf>
    <xf numFmtId="49" fontId="30" fillId="0" borderId="95" xfId="4" applyNumberFormat="1" applyFont="1" applyBorder="1" applyAlignment="1">
      <alignment horizontal="center" vertical="center" wrapText="1"/>
    </xf>
    <xf numFmtId="0" fontId="31" fillId="0" borderId="2" xfId="4" applyFont="1" applyBorder="1" applyAlignment="1">
      <alignment horizontal="center" vertical="center" wrapText="1"/>
    </xf>
    <xf numFmtId="0" fontId="31" fillId="0" borderId="101" xfId="4" applyFont="1" applyBorder="1" applyAlignment="1">
      <alignment horizontal="center" vertical="center" wrapText="1"/>
    </xf>
    <xf numFmtId="0" fontId="31" fillId="0" borderId="4" xfId="4" applyFont="1" applyBorder="1" applyAlignment="1">
      <alignment horizontal="center" vertical="center" wrapText="1"/>
    </xf>
    <xf numFmtId="0" fontId="31" fillId="0" borderId="6" xfId="4" applyFont="1" applyBorder="1" applyAlignment="1">
      <alignment horizontal="center" vertical="center" wrapText="1"/>
    </xf>
    <xf numFmtId="9" fontId="30" fillId="0" borderId="97" xfId="4" applyNumberFormat="1" applyFont="1" applyBorder="1" applyAlignment="1">
      <alignment horizontal="center" vertical="center" wrapText="1"/>
    </xf>
    <xf numFmtId="9" fontId="30" fillId="0" borderId="95" xfId="4" applyNumberFormat="1" applyFont="1" applyBorder="1" applyAlignment="1">
      <alignment horizontal="center" vertical="center" wrapText="1"/>
    </xf>
    <xf numFmtId="0" fontId="31" fillId="0" borderId="2" xfId="4" applyFont="1" applyBorder="1" applyAlignment="1">
      <alignment horizontal="center" vertical="center"/>
    </xf>
    <xf numFmtId="0" fontId="31" fillId="0" borderId="3" xfId="4" applyFont="1" applyBorder="1" applyAlignment="1">
      <alignment horizontal="center" vertical="center"/>
    </xf>
    <xf numFmtId="0" fontId="31" fillId="0" borderId="101" xfId="4" applyFont="1" applyBorder="1" applyAlignment="1">
      <alignment horizontal="center" vertical="center"/>
    </xf>
    <xf numFmtId="0" fontId="31" fillId="0" borderId="4" xfId="4" applyFont="1" applyBorder="1" applyAlignment="1">
      <alignment horizontal="center" vertical="center"/>
    </xf>
    <xf numFmtId="0" fontId="31" fillId="0" borderId="5" xfId="4" applyFont="1" applyBorder="1" applyAlignment="1">
      <alignment horizontal="center" vertical="center"/>
    </xf>
    <xf numFmtId="0" fontId="31" fillId="0" borderId="6" xfId="4" applyFont="1" applyBorder="1" applyAlignment="1">
      <alignment horizontal="center" vertical="center"/>
    </xf>
    <xf numFmtId="0" fontId="31" fillId="0" borderId="3" xfId="4" applyFont="1" applyBorder="1" applyAlignment="1">
      <alignment horizontal="center" vertical="center" wrapText="1"/>
    </xf>
    <xf numFmtId="0" fontId="31" fillId="0" borderId="5" xfId="4" applyFont="1" applyBorder="1" applyAlignment="1">
      <alignment horizontal="center" vertical="center" wrapText="1"/>
    </xf>
    <xf numFmtId="0" fontId="31" fillId="0" borderId="1" xfId="4" applyFont="1" applyBorder="1" applyAlignment="1">
      <alignment horizontal="center" vertical="center" wrapText="1"/>
    </xf>
    <xf numFmtId="9" fontId="28" fillId="0" borderId="71" xfId="4" applyNumberFormat="1" applyFont="1" applyBorder="1" applyAlignment="1">
      <alignment horizontal="center" vertical="center" wrapText="1"/>
    </xf>
    <xf numFmtId="9" fontId="28" fillId="0" borderId="35" xfId="4" applyNumberFormat="1" applyFont="1" applyBorder="1" applyAlignment="1">
      <alignment horizontal="center" vertical="center" wrapText="1"/>
    </xf>
    <xf numFmtId="9" fontId="28" fillId="0" borderId="52" xfId="4" applyNumberFormat="1" applyFont="1" applyBorder="1" applyAlignment="1">
      <alignment horizontal="center" vertical="center" wrapText="1"/>
    </xf>
    <xf numFmtId="0" fontId="30" fillId="21" borderId="97" xfId="4" applyFont="1" applyFill="1" applyBorder="1" applyAlignment="1">
      <alignment horizontal="center" vertical="center" wrapText="1"/>
    </xf>
    <xf numFmtId="0" fontId="30" fillId="21" borderId="95" xfId="4" applyFont="1" applyFill="1" applyBorder="1" applyAlignment="1">
      <alignment horizontal="center" vertical="center" wrapText="1"/>
    </xf>
    <xf numFmtId="0" fontId="28" fillId="0" borderId="1" xfId="4" applyFont="1" applyBorder="1" applyAlignment="1">
      <alignment horizontal="center" vertical="center" wrapText="1"/>
    </xf>
    <xf numFmtId="0" fontId="28" fillId="0" borderId="97" xfId="4" applyFont="1" applyBorder="1" applyAlignment="1">
      <alignment horizontal="center" vertical="center" wrapText="1"/>
    </xf>
    <xf numFmtId="0" fontId="28" fillId="0" borderId="95" xfId="4" applyFont="1" applyBorder="1" applyAlignment="1">
      <alignment horizontal="center" vertical="center" wrapText="1"/>
    </xf>
    <xf numFmtId="0" fontId="6" fillId="0" borderId="2" xfId="4" applyFont="1" applyBorder="1" applyAlignment="1">
      <alignment horizontal="left" vertical="center" wrapText="1"/>
    </xf>
    <xf numFmtId="0" fontId="6" fillId="0" borderId="3" xfId="4" applyFont="1" applyBorder="1" applyAlignment="1">
      <alignment horizontal="left" vertical="center" wrapText="1"/>
    </xf>
    <xf numFmtId="0" fontId="6" fillId="0" borderId="101" xfId="4" applyFont="1" applyBorder="1" applyAlignment="1">
      <alignment horizontal="left" vertical="center" wrapText="1"/>
    </xf>
    <xf numFmtId="0" fontId="6" fillId="0" borderId="100" xfId="4" applyFont="1" applyBorder="1" applyAlignment="1">
      <alignment horizontal="left" vertical="center"/>
    </xf>
    <xf numFmtId="0" fontId="30" fillId="0" borderId="99" xfId="4" applyFont="1" applyBorder="1" applyAlignment="1">
      <alignment horizontal="left" vertical="center"/>
    </xf>
    <xf numFmtId="0" fontId="30" fillId="0" borderId="98" xfId="4" applyFont="1" applyBorder="1" applyAlignment="1">
      <alignment horizontal="left" vertical="center"/>
    </xf>
    <xf numFmtId="0" fontId="28" fillId="0" borderId="96" xfId="4" applyFont="1" applyBorder="1" applyAlignment="1">
      <alignment horizontal="center" vertical="center" wrapText="1"/>
    </xf>
  </cellXfs>
  <cellStyles count="5">
    <cellStyle name="Moneda" xfId="1" builtinId="4"/>
    <cellStyle name="Normal" xfId="0" builtinId="0"/>
    <cellStyle name="Normal 2" xfId="3" xr:uid="{00000000-0005-0000-0000-000002000000}"/>
    <cellStyle name="Normal 3" xfId="4" xr:uid="{00000000-0005-0000-0000-00000300000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'IN-PEI GES-GFI-001'!$C$30</c:f>
              <c:strCache>
                <c:ptCount val="1"/>
                <c:pt idx="0">
                  <c:v>Resultado monitoreo</c:v>
                </c:pt>
              </c:strCache>
            </c:strRef>
          </c:tx>
          <c:spPr>
            <a:solidFill>
              <a:srgbClr val="004586"/>
            </a:solidFill>
            <a:ln w="25400">
              <a:noFill/>
            </a:ln>
          </c:spPr>
          <c:invertIfNegative val="0"/>
          <c:cat>
            <c:strRef>
              <c:f>'IN-PEI GES-GFI-001'!$B$31:$B$42</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'IN-PEI GES-GFI-001'!$C$31:$C$42</c:f>
              <c:numCache>
                <c:formatCode>0%</c:formatCode>
                <c:ptCount val="12"/>
                <c:pt idx="0">
                  <c:v>1</c:v>
                </c:pt>
                <c:pt idx="1">
                  <c:v>1</c:v>
                </c:pt>
                <c:pt idx="2">
                  <c:v>1</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3FAD-43CC-A830-67C2879F2CC3}"/>
            </c:ext>
          </c:extLst>
        </c:ser>
        <c:dLbls>
          <c:showLegendKey val="0"/>
          <c:showVal val="0"/>
          <c:showCatName val="0"/>
          <c:showSerName val="0"/>
          <c:showPercent val="0"/>
          <c:showBubbleSize val="0"/>
        </c:dLbls>
        <c:gapWidth val="150"/>
        <c:axId val="232014008"/>
        <c:axId val="230117312"/>
      </c:barChart>
      <c:lineChart>
        <c:grouping val="standard"/>
        <c:varyColors val="0"/>
        <c:ser>
          <c:idx val="1"/>
          <c:order val="1"/>
          <c:tx>
            <c:strRef>
              <c:f>'IN-PEI GES-GFI-001'!$D$30</c:f>
              <c:strCache>
                <c:ptCount val="1"/>
                <c:pt idx="0">
                  <c:v>Resultado Meta Vigencia</c:v>
                </c:pt>
              </c:strCache>
            </c:strRef>
          </c:tx>
          <c:marker>
            <c:symbol val="none"/>
          </c:marker>
          <c:cat>
            <c:strRef>
              <c:f>'IN-PEI GES-GFI-001'!$B$31:$B$42</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'IN-PEI GES-GFI-001'!$D$31:$D$42</c:f>
              <c:numCache>
                <c:formatCode>0%</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smooth val="0"/>
          <c:extLst>
            <c:ext xmlns:c16="http://schemas.microsoft.com/office/drawing/2014/chart" uri="{C3380CC4-5D6E-409C-BE32-E72D297353CC}">
              <c16:uniqueId val="{00000001-3FAD-43CC-A830-67C2879F2CC3}"/>
            </c:ext>
          </c:extLst>
        </c:ser>
        <c:dLbls>
          <c:showLegendKey val="0"/>
          <c:showVal val="0"/>
          <c:showCatName val="0"/>
          <c:showSerName val="0"/>
          <c:showPercent val="0"/>
          <c:showBubbleSize val="0"/>
        </c:dLbls>
        <c:marker val="1"/>
        <c:smooth val="0"/>
        <c:axId val="232014008"/>
        <c:axId val="230117312"/>
      </c:lineChart>
      <c:catAx>
        <c:axId val="232014008"/>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230117312"/>
        <c:crossesAt val="0"/>
        <c:auto val="1"/>
        <c:lblAlgn val="ctr"/>
        <c:lblOffset val="100"/>
        <c:tickLblSkip val="1"/>
        <c:tickMarkSkip val="1"/>
        <c:noMultiLvlLbl val="0"/>
      </c:catAx>
      <c:valAx>
        <c:axId val="230117312"/>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232014008"/>
        <c:crosses val="autoZero"/>
        <c:crossBetween val="between"/>
      </c:valAx>
      <c:spPr>
        <a:noFill/>
        <a:ln w="12700">
          <a:solidFill>
            <a:srgbClr val="B3B3B3"/>
          </a:solidFill>
          <a:prstDash val="solid"/>
        </a:ln>
      </c:spPr>
    </c:plotArea>
    <c:legend>
      <c:legendPos val="r"/>
      <c:layout>
        <c:manualLayout>
          <c:xMode val="edge"/>
          <c:yMode val="edge"/>
          <c:x val="4.117793851392669E-2"/>
          <c:y val="0.88003921147692976"/>
          <c:w val="0.89871430648313566"/>
          <c:h val="9.7927954121738298E-2"/>
        </c:manualLayout>
      </c:layout>
      <c:overlay val="0"/>
      <c:spPr>
        <a:noFill/>
        <a:ln w="25400">
          <a:noFill/>
        </a:ln>
      </c:spPr>
      <c:txPr>
        <a:bodyPr/>
        <a:lstStyle/>
        <a:p>
          <a:pPr>
            <a:defRPr sz="775" b="0" i="0" u="none" strike="noStrike" baseline="0">
              <a:solidFill>
                <a:srgbClr val="000000"/>
              </a:solidFill>
              <a:latin typeface="Calibri"/>
              <a:ea typeface="Calibri"/>
              <a:cs typeface="Calibri"/>
            </a:defRPr>
          </a:pPr>
          <a:endParaRPr lang="es-CO"/>
        </a:p>
      </c:txPr>
    </c:legend>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'IN-PEI GES-GFI-002'!$C$30</c:f>
              <c:strCache>
                <c:ptCount val="1"/>
                <c:pt idx="0">
                  <c:v>Resultado monitoreo</c:v>
                </c:pt>
              </c:strCache>
            </c:strRef>
          </c:tx>
          <c:spPr>
            <a:solidFill>
              <a:srgbClr val="004586"/>
            </a:solidFill>
            <a:ln w="25400">
              <a:noFill/>
            </a:ln>
          </c:spPr>
          <c:invertIfNegative val="0"/>
          <c:cat>
            <c:strRef>
              <c:f>'IN-PEI GES-GFI-002'!$B$31:$B$42</c:f>
              <c:strCache>
                <c:ptCount val="5"/>
                <c:pt idx="0">
                  <c:v>Marzo</c:v>
                </c:pt>
                <c:pt idx="1">
                  <c:v>Junio</c:v>
                </c:pt>
                <c:pt idx="2">
                  <c:v>Septiembre</c:v>
                </c:pt>
                <c:pt idx="3">
                  <c:v>Diciembre</c:v>
                </c:pt>
                <c:pt idx="4">
                  <c:v>* 25% equivale a la Sumatoria del cuatrieno para un cumplimiento del 100% del Cuatrienio</c:v>
                </c:pt>
              </c:strCache>
            </c:strRef>
          </c:cat>
          <c:val>
            <c:numRef>
              <c:f>'IN-PEI GES-GFI-002'!$C$31:$C$34</c:f>
              <c:numCache>
                <c:formatCode>0%</c:formatCode>
                <c:ptCount val="4"/>
                <c:pt idx="0">
                  <c:v>1</c:v>
                </c:pt>
                <c:pt idx="1">
                  <c:v>0</c:v>
                </c:pt>
                <c:pt idx="2">
                  <c:v>0</c:v>
                </c:pt>
                <c:pt idx="3">
                  <c:v>0</c:v>
                </c:pt>
              </c:numCache>
            </c:numRef>
          </c:val>
          <c:extLst>
            <c:ext xmlns:c16="http://schemas.microsoft.com/office/drawing/2014/chart" uri="{C3380CC4-5D6E-409C-BE32-E72D297353CC}">
              <c16:uniqueId val="{00000000-D667-4E27-81CA-4F2F8AC137B6}"/>
            </c:ext>
          </c:extLst>
        </c:ser>
        <c:dLbls>
          <c:showLegendKey val="0"/>
          <c:showVal val="0"/>
          <c:showCatName val="0"/>
          <c:showSerName val="0"/>
          <c:showPercent val="0"/>
          <c:showBubbleSize val="0"/>
        </c:dLbls>
        <c:gapWidth val="150"/>
        <c:axId val="290219296"/>
        <c:axId val="290179688"/>
      </c:barChart>
      <c:lineChart>
        <c:grouping val="standard"/>
        <c:varyColors val="0"/>
        <c:ser>
          <c:idx val="1"/>
          <c:order val="1"/>
          <c:tx>
            <c:strRef>
              <c:f>'IN-PEI GES-GFI-002'!$D$30</c:f>
              <c:strCache>
                <c:ptCount val="1"/>
                <c:pt idx="0">
                  <c:v>Resultado Meta Vigencia</c:v>
                </c:pt>
              </c:strCache>
            </c:strRef>
          </c:tx>
          <c:marker>
            <c:symbol val="none"/>
          </c:marker>
          <c:cat>
            <c:strRef>
              <c:f>'IN-PEI GES-GFI-002'!$B$31:$B$42</c:f>
              <c:strCache>
                <c:ptCount val="5"/>
                <c:pt idx="0">
                  <c:v>Marzo</c:v>
                </c:pt>
                <c:pt idx="1">
                  <c:v>Junio</c:v>
                </c:pt>
                <c:pt idx="2">
                  <c:v>Septiembre</c:v>
                </c:pt>
                <c:pt idx="3">
                  <c:v>Diciembre</c:v>
                </c:pt>
                <c:pt idx="4">
                  <c:v>* 25% equivale a la Sumatoria del cuatrieno para un cumplimiento del 100% del Cuatrienio</c:v>
                </c:pt>
              </c:strCache>
            </c:strRef>
          </c:cat>
          <c:val>
            <c:numRef>
              <c:f>'IN-PEI GES-GFI-002'!$D$31:$D$34</c:f>
              <c:numCache>
                <c:formatCode>0%</c:formatCode>
                <c:ptCount val="4"/>
                <c:pt idx="0">
                  <c:v>1</c:v>
                </c:pt>
                <c:pt idx="1">
                  <c:v>1</c:v>
                </c:pt>
                <c:pt idx="2">
                  <c:v>1</c:v>
                </c:pt>
                <c:pt idx="3">
                  <c:v>1</c:v>
                </c:pt>
              </c:numCache>
            </c:numRef>
          </c:val>
          <c:smooth val="0"/>
          <c:extLst>
            <c:ext xmlns:c16="http://schemas.microsoft.com/office/drawing/2014/chart" uri="{C3380CC4-5D6E-409C-BE32-E72D297353CC}">
              <c16:uniqueId val="{00000001-D667-4E27-81CA-4F2F8AC137B6}"/>
            </c:ext>
          </c:extLst>
        </c:ser>
        <c:dLbls>
          <c:showLegendKey val="0"/>
          <c:showVal val="0"/>
          <c:showCatName val="0"/>
          <c:showSerName val="0"/>
          <c:showPercent val="0"/>
          <c:showBubbleSize val="0"/>
        </c:dLbls>
        <c:marker val="1"/>
        <c:smooth val="0"/>
        <c:axId val="290219296"/>
        <c:axId val="290179688"/>
      </c:lineChart>
      <c:catAx>
        <c:axId val="29021929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290179688"/>
        <c:crossesAt val="0"/>
        <c:auto val="1"/>
        <c:lblAlgn val="ctr"/>
        <c:lblOffset val="100"/>
        <c:tickLblSkip val="1"/>
        <c:tickMarkSkip val="1"/>
        <c:noMultiLvlLbl val="0"/>
      </c:catAx>
      <c:valAx>
        <c:axId val="290179688"/>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290219296"/>
        <c:crosses val="autoZero"/>
        <c:crossBetween val="between"/>
      </c:valAx>
      <c:spPr>
        <a:noFill/>
        <a:ln w="12700">
          <a:solidFill>
            <a:srgbClr val="B3B3B3"/>
          </a:solidFill>
          <a:prstDash val="solid"/>
        </a:ln>
      </c:spPr>
    </c:plotArea>
    <c:legend>
      <c:legendPos val="r"/>
      <c:layout>
        <c:manualLayout>
          <c:xMode val="edge"/>
          <c:yMode val="edge"/>
          <c:x val="4.117793851392669E-2"/>
          <c:y val="0.88003921147692976"/>
          <c:w val="0.89871430648313566"/>
          <c:h val="9.7927954121738298E-2"/>
        </c:manualLayout>
      </c:layout>
      <c:overlay val="0"/>
      <c:spPr>
        <a:noFill/>
        <a:ln w="25400">
          <a:noFill/>
        </a:ln>
      </c:spPr>
      <c:txPr>
        <a:bodyPr/>
        <a:lstStyle/>
        <a:p>
          <a:pPr>
            <a:defRPr sz="775" b="0" i="0" u="none" strike="noStrike" baseline="0">
              <a:solidFill>
                <a:srgbClr val="000000"/>
              </a:solidFill>
              <a:latin typeface="Calibri"/>
              <a:ea typeface="Calibri"/>
              <a:cs typeface="Calibri"/>
            </a:defRPr>
          </a:pPr>
          <a:endParaRPr lang="es-CO"/>
        </a:p>
      </c:txPr>
    </c:legend>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533400</xdr:colOff>
      <xdr:row>0</xdr:row>
      <xdr:rowOff>122767</xdr:rowOff>
    </xdr:from>
    <xdr:to>
      <xdr:col>0</xdr:col>
      <xdr:colOff>1851025</xdr:colOff>
      <xdr:row>3</xdr:row>
      <xdr:rowOff>161925</xdr:rowOff>
    </xdr:to>
    <xdr:pic>
      <xdr:nvPicPr>
        <xdr:cNvPr id="2" name="image1.jpg">
          <a:extLst>
            <a:ext uri="{FF2B5EF4-FFF2-40B4-BE49-F238E27FC236}">
              <a16:creationId xmlns:a16="http://schemas.microsoft.com/office/drawing/2014/main" id="{00000000-0008-0000-00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 y="122767"/>
          <a:ext cx="1317625" cy="953558"/>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2.xml><?xml version="1.0" encoding="utf-8"?>
<xdr:wsDr xmlns:xdr="http://schemas.openxmlformats.org/drawingml/2006/spreadsheetDrawing" xmlns:a="http://schemas.openxmlformats.org/drawingml/2006/main">
  <xdr:absoluteAnchor>
    <xdr:pos x="5859780" y="10761345"/>
    <xdr:ext cx="6789420" cy="3168015"/>
    <xdr:graphicFrame macro="">
      <xdr:nvGraphicFramePr>
        <xdr:cNvPr id="2" name="Gráfico 3">
          <a:extLst>
            <a:ext uri="{FF2B5EF4-FFF2-40B4-BE49-F238E27FC236}">
              <a16:creationId xmlns:a16="http://schemas.microsoft.com/office/drawing/2014/main" id="{E334E06E-6F4A-4484-81A1-014451EB15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1</xdr:col>
      <xdr:colOff>500380</xdr:colOff>
      <xdr:row>0</xdr:row>
      <xdr:rowOff>71120</xdr:rowOff>
    </xdr:from>
    <xdr:ext cx="713205" cy="624840"/>
    <xdr:pic>
      <xdr:nvPicPr>
        <xdr:cNvPr id="3" name="Imagen 22">
          <a:extLst>
            <a:ext uri="{FF2B5EF4-FFF2-40B4-BE49-F238E27FC236}">
              <a16:creationId xmlns:a16="http://schemas.microsoft.com/office/drawing/2014/main" id="{90884DF8-D3DC-4BB0-A19C-742E65F7E8F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3280" y="71120"/>
          <a:ext cx="713205"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absoluteAnchor>
    <xdr:pos x="5859780" y="10761345"/>
    <xdr:ext cx="6046470" cy="2592705"/>
    <xdr:graphicFrame macro="">
      <xdr:nvGraphicFramePr>
        <xdr:cNvPr id="2" name="Gráfico 3">
          <a:extLst>
            <a:ext uri="{FF2B5EF4-FFF2-40B4-BE49-F238E27FC236}">
              <a16:creationId xmlns:a16="http://schemas.microsoft.com/office/drawing/2014/main" id="{EF5B58D8-8629-4D9F-9842-FFF284C861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1</xdr:col>
      <xdr:colOff>500380</xdr:colOff>
      <xdr:row>0</xdr:row>
      <xdr:rowOff>71120</xdr:rowOff>
    </xdr:from>
    <xdr:ext cx="713205" cy="624840"/>
    <xdr:pic>
      <xdr:nvPicPr>
        <xdr:cNvPr id="3" name="Imagen 22">
          <a:extLst>
            <a:ext uri="{FF2B5EF4-FFF2-40B4-BE49-F238E27FC236}">
              <a16:creationId xmlns:a16="http://schemas.microsoft.com/office/drawing/2014/main" id="{C53B0799-8AC1-43F8-8FAD-987BD097355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3280" y="71120"/>
          <a:ext cx="713205"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3</xdr:col>
      <xdr:colOff>19050</xdr:colOff>
      <xdr:row>63</xdr:row>
      <xdr:rowOff>352425</xdr:rowOff>
    </xdr:from>
    <xdr:to>
      <xdr:col>3</xdr:col>
      <xdr:colOff>323850</xdr:colOff>
      <xdr:row>64</xdr:row>
      <xdr:rowOff>276225</xdr:rowOff>
    </xdr:to>
    <xdr:sp macro="" textlink="">
      <xdr:nvSpPr>
        <xdr:cNvPr id="2" name="AutoShape 41" descr="8.2 - Diversificar, innovar y mejorar la productividad económica">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5448300" y="386524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64</xdr:row>
      <xdr:rowOff>352425</xdr:rowOff>
    </xdr:from>
    <xdr:to>
      <xdr:col>3</xdr:col>
      <xdr:colOff>323850</xdr:colOff>
      <xdr:row>65</xdr:row>
      <xdr:rowOff>219075</xdr:rowOff>
    </xdr:to>
    <xdr:sp macro="" textlink="">
      <xdr:nvSpPr>
        <xdr:cNvPr id="3" name="AutoShape 42" descr="8.3 - Promover políticas para apoyar la creación de empleo y el crecimiento de las empresas">
          <a:extLst>
            <a:ext uri="{FF2B5EF4-FFF2-40B4-BE49-F238E27FC236}">
              <a16:creationId xmlns:a16="http://schemas.microsoft.com/office/drawing/2014/main" id="{00000000-0008-0000-0300-000003000000}"/>
            </a:ext>
          </a:extLst>
        </xdr:cNvPr>
        <xdr:cNvSpPr>
          <a:spLocks noChangeAspect="1" noChangeArrowheads="1"/>
        </xdr:cNvSpPr>
      </xdr:nvSpPr>
      <xdr:spPr bwMode="auto">
        <a:xfrm>
          <a:off x="5448300" y="396049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65</xdr:row>
      <xdr:rowOff>361950</xdr:rowOff>
    </xdr:from>
    <xdr:to>
      <xdr:col>3</xdr:col>
      <xdr:colOff>323850</xdr:colOff>
      <xdr:row>66</xdr:row>
      <xdr:rowOff>9525</xdr:rowOff>
    </xdr:to>
    <xdr:sp macro="" textlink="">
      <xdr:nvSpPr>
        <xdr:cNvPr id="4" name="AutoShape 43" descr="8.4 - Mejorar la eficiencia de los recursos en el consumo y la producción">
          <a:extLst>
            <a:ext uri="{FF2B5EF4-FFF2-40B4-BE49-F238E27FC236}">
              <a16:creationId xmlns:a16="http://schemas.microsoft.com/office/drawing/2014/main" id="{00000000-0008-0000-0300-000004000000}"/>
            </a:ext>
          </a:extLst>
        </xdr:cNvPr>
        <xdr:cNvSpPr>
          <a:spLocks noChangeAspect="1" noChangeArrowheads="1"/>
        </xdr:cNvSpPr>
      </xdr:nvSpPr>
      <xdr:spPr bwMode="auto">
        <a:xfrm>
          <a:off x="5448300" y="402717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66</xdr:row>
      <xdr:rowOff>152400</xdr:rowOff>
    </xdr:from>
    <xdr:to>
      <xdr:col>3</xdr:col>
      <xdr:colOff>323850</xdr:colOff>
      <xdr:row>67</xdr:row>
      <xdr:rowOff>19050</xdr:rowOff>
    </xdr:to>
    <xdr:sp macro="" textlink="">
      <xdr:nvSpPr>
        <xdr:cNvPr id="5" name="AutoShape 44" descr="8.5 - Trabajo decente e igualdad de remuneración">
          <a:extLst>
            <a:ext uri="{FF2B5EF4-FFF2-40B4-BE49-F238E27FC236}">
              <a16:creationId xmlns:a16="http://schemas.microsoft.com/office/drawing/2014/main" id="{00000000-0008-0000-0300-000005000000}"/>
            </a:ext>
          </a:extLst>
        </xdr:cNvPr>
        <xdr:cNvSpPr>
          <a:spLocks noChangeAspect="1" noChangeArrowheads="1"/>
        </xdr:cNvSpPr>
      </xdr:nvSpPr>
      <xdr:spPr bwMode="auto">
        <a:xfrm>
          <a:off x="5448300" y="409384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67</xdr:row>
      <xdr:rowOff>161925</xdr:rowOff>
    </xdr:from>
    <xdr:to>
      <xdr:col>3</xdr:col>
      <xdr:colOff>323850</xdr:colOff>
      <xdr:row>67</xdr:row>
      <xdr:rowOff>466725</xdr:rowOff>
    </xdr:to>
    <xdr:sp macro="" textlink="">
      <xdr:nvSpPr>
        <xdr:cNvPr id="6" name="AutoShape 45" descr="8.6 - Reducir el desempleo juvenil">
          <a:extLst>
            <a:ext uri="{FF2B5EF4-FFF2-40B4-BE49-F238E27FC236}">
              <a16:creationId xmlns:a16="http://schemas.microsoft.com/office/drawing/2014/main" id="{00000000-0008-0000-0300-000006000000}"/>
            </a:ext>
          </a:extLst>
        </xdr:cNvPr>
        <xdr:cNvSpPr>
          <a:spLocks noChangeAspect="1" noChangeArrowheads="1"/>
        </xdr:cNvSpPr>
      </xdr:nvSpPr>
      <xdr:spPr bwMode="auto">
        <a:xfrm>
          <a:off x="5448300" y="416052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68</xdr:row>
      <xdr:rowOff>390525</xdr:rowOff>
    </xdr:from>
    <xdr:to>
      <xdr:col>3</xdr:col>
      <xdr:colOff>323850</xdr:colOff>
      <xdr:row>69</xdr:row>
      <xdr:rowOff>304800</xdr:rowOff>
    </xdr:to>
    <xdr:sp macro="" textlink="">
      <xdr:nvSpPr>
        <xdr:cNvPr id="7" name="AutoShape 46" descr="8.7 - Poner fin a la esclavitud moderna, la trata y el trabajo infantil">
          <a:extLst>
            <a:ext uri="{FF2B5EF4-FFF2-40B4-BE49-F238E27FC236}">
              <a16:creationId xmlns:a16="http://schemas.microsoft.com/office/drawing/2014/main" id="{00000000-0008-0000-0300-000007000000}"/>
            </a:ext>
          </a:extLst>
        </xdr:cNvPr>
        <xdr:cNvSpPr>
          <a:spLocks noChangeAspect="1" noChangeArrowheads="1"/>
        </xdr:cNvSpPr>
      </xdr:nvSpPr>
      <xdr:spPr bwMode="auto">
        <a:xfrm>
          <a:off x="5448300" y="422719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69</xdr:row>
      <xdr:rowOff>390525</xdr:rowOff>
    </xdr:from>
    <xdr:to>
      <xdr:col>3</xdr:col>
      <xdr:colOff>323850</xdr:colOff>
      <xdr:row>69</xdr:row>
      <xdr:rowOff>695325</xdr:rowOff>
    </xdr:to>
    <xdr:sp macro="" textlink="">
      <xdr:nvSpPr>
        <xdr:cNvPr id="8" name="AutoShape 47" descr="8.8 - Derechos laborales universales y entornos de trabajo seguros ">
          <a:extLst>
            <a:ext uri="{FF2B5EF4-FFF2-40B4-BE49-F238E27FC236}">
              <a16:creationId xmlns:a16="http://schemas.microsoft.com/office/drawing/2014/main" id="{00000000-0008-0000-0300-000008000000}"/>
            </a:ext>
          </a:extLst>
        </xdr:cNvPr>
        <xdr:cNvSpPr>
          <a:spLocks noChangeAspect="1" noChangeArrowheads="1"/>
        </xdr:cNvSpPr>
      </xdr:nvSpPr>
      <xdr:spPr bwMode="auto">
        <a:xfrm>
          <a:off x="5448300" y="427101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70</xdr:row>
      <xdr:rowOff>400050</xdr:rowOff>
    </xdr:from>
    <xdr:to>
      <xdr:col>3</xdr:col>
      <xdr:colOff>323850</xdr:colOff>
      <xdr:row>71</xdr:row>
      <xdr:rowOff>133350</xdr:rowOff>
    </xdr:to>
    <xdr:sp macro="" textlink="">
      <xdr:nvSpPr>
        <xdr:cNvPr id="9" name="AutoShape 48" descr="8.9 - Promover Turismo Sostenible y Beneficioso">
          <a:extLst>
            <a:ext uri="{FF2B5EF4-FFF2-40B4-BE49-F238E27FC236}">
              <a16:creationId xmlns:a16="http://schemas.microsoft.com/office/drawing/2014/main" id="{00000000-0008-0000-0300-000009000000}"/>
            </a:ext>
          </a:extLst>
        </xdr:cNvPr>
        <xdr:cNvSpPr>
          <a:spLocks noChangeAspect="1" noChangeArrowheads="1"/>
        </xdr:cNvSpPr>
      </xdr:nvSpPr>
      <xdr:spPr bwMode="auto">
        <a:xfrm>
          <a:off x="5448300" y="433768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71</xdr:row>
      <xdr:rowOff>409575</xdr:rowOff>
    </xdr:from>
    <xdr:to>
      <xdr:col>3</xdr:col>
      <xdr:colOff>323850</xdr:colOff>
      <xdr:row>72</xdr:row>
      <xdr:rowOff>276225</xdr:rowOff>
    </xdr:to>
    <xdr:sp macro="" textlink="">
      <xdr:nvSpPr>
        <xdr:cNvPr id="10" name="AutoShape 49" descr="8.10 - Acceso universal a servicios bancarios, de seguros y financieros">
          <a:extLst>
            <a:ext uri="{FF2B5EF4-FFF2-40B4-BE49-F238E27FC236}">
              <a16:creationId xmlns:a16="http://schemas.microsoft.com/office/drawing/2014/main" id="{00000000-0008-0000-0300-00000A000000}"/>
            </a:ext>
          </a:extLst>
        </xdr:cNvPr>
        <xdr:cNvSpPr>
          <a:spLocks noChangeAspect="1" noChangeArrowheads="1"/>
        </xdr:cNvSpPr>
      </xdr:nvSpPr>
      <xdr:spPr bwMode="auto">
        <a:xfrm>
          <a:off x="5448300" y="440436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73</xdr:row>
      <xdr:rowOff>409575</xdr:rowOff>
    </xdr:from>
    <xdr:to>
      <xdr:col>3</xdr:col>
      <xdr:colOff>323850</xdr:colOff>
      <xdr:row>74</xdr:row>
      <xdr:rowOff>276225</xdr:rowOff>
    </xdr:to>
    <xdr:sp macro="" textlink="">
      <xdr:nvSpPr>
        <xdr:cNvPr id="11" name="AutoShape 50" descr="8.a - Aumentar la ayuda para el comercio a los países en desarrollo">
          <a:extLst>
            <a:ext uri="{FF2B5EF4-FFF2-40B4-BE49-F238E27FC236}">
              <a16:creationId xmlns:a16="http://schemas.microsoft.com/office/drawing/2014/main" id="{00000000-0008-0000-0300-00000B000000}"/>
            </a:ext>
          </a:extLst>
        </xdr:cNvPr>
        <xdr:cNvSpPr>
          <a:spLocks noChangeAspect="1" noChangeArrowheads="1"/>
        </xdr:cNvSpPr>
      </xdr:nvSpPr>
      <xdr:spPr bwMode="auto">
        <a:xfrm>
          <a:off x="5448300" y="44919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73</xdr:row>
      <xdr:rowOff>409575</xdr:rowOff>
    </xdr:from>
    <xdr:to>
      <xdr:col>3</xdr:col>
      <xdr:colOff>323850</xdr:colOff>
      <xdr:row>74</xdr:row>
      <xdr:rowOff>276225</xdr:rowOff>
    </xdr:to>
    <xdr:sp macro="" textlink="">
      <xdr:nvSpPr>
        <xdr:cNvPr id="12" name="AutoShape 51" descr="8.b - Desarrollar una Estrategia Global de Empleo Juvenil">
          <a:extLst>
            <a:ext uri="{FF2B5EF4-FFF2-40B4-BE49-F238E27FC236}">
              <a16:creationId xmlns:a16="http://schemas.microsoft.com/office/drawing/2014/main" id="{00000000-0008-0000-0300-00000C000000}"/>
            </a:ext>
          </a:extLst>
        </xdr:cNvPr>
        <xdr:cNvSpPr>
          <a:spLocks noChangeAspect="1" noChangeArrowheads="1"/>
        </xdr:cNvSpPr>
      </xdr:nvSpPr>
      <xdr:spPr bwMode="auto">
        <a:xfrm>
          <a:off x="5448300" y="44919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vviracacha\Downloads\SPI%20-%20Indicadores%20de%20gesti&#243;n%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EGUIMIENTO%201ER%20TRIMESTRE%20INDICADORES%20ESTRATEGICOS%20Y%20GESTI&#211;N%20GFIN%202908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INSTRUCCIÓN DE DILIGENCIAMIENTO"/>
      <sheetName val="1. SEGUIMIENTO EJECUCIÓN PRESU"/>
      <sheetName val="Cronograma Mensual"/>
      <sheetName val="2. SEGUIMIENTO METAS PRODUCTO"/>
      <sheetName val="2.1. SEGUIM. ACTIVIDADES TAREAS"/>
      <sheetName val="2.2 TERRITORIALIZACIÓN METAS"/>
      <sheetName val="3.1 TERRITORIALIZACIÓN POBLAC"/>
      <sheetName val="3. INFORMACIÓN POBLACIONAL"/>
      <sheetName val="4. METAS PDD"/>
      <sheetName val="Listas desplegables"/>
      <sheetName val="5. INDICADORES DE GESTIÓN"/>
      <sheetName val="Hoja1"/>
      <sheetName val="GLOSARIO"/>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B1" t="str">
            <v>Eficacia</v>
          </cell>
          <cell r="D1" t="str">
            <v>Mensual</v>
          </cell>
        </row>
        <row r="2">
          <cell r="D2" t="str">
            <v>Trimestral</v>
          </cell>
        </row>
        <row r="3">
          <cell r="D3" t="str">
            <v>Semestral</v>
          </cell>
        </row>
        <row r="4">
          <cell r="D4" t="str">
            <v>Anual</v>
          </cell>
        </row>
      </sheetData>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IN-PEI GES-GFI-001"/>
      <sheetName val="IN-PEI GES-GFI-002"/>
      <sheetName val="lista"/>
    </sheetNames>
    <sheetDataSet>
      <sheetData sheetId="0" refreshError="1"/>
      <sheetData sheetId="1">
        <row r="30">
          <cell r="C30" t="str">
            <v>Resultado monitoreo</v>
          </cell>
          <cell r="D30" t="str">
            <v>Resultado Meta Vigencia</v>
          </cell>
        </row>
        <row r="31">
          <cell r="B31" t="str">
            <v>Ene</v>
          </cell>
          <cell r="C31">
            <v>1</v>
          </cell>
          <cell r="D31">
            <v>1</v>
          </cell>
        </row>
        <row r="32">
          <cell r="B32" t="str">
            <v>Feb</v>
          </cell>
          <cell r="C32">
            <v>1</v>
          </cell>
          <cell r="D32">
            <v>1</v>
          </cell>
        </row>
        <row r="33">
          <cell r="B33" t="str">
            <v>Mar</v>
          </cell>
          <cell r="C33">
            <v>1</v>
          </cell>
          <cell r="D33">
            <v>1</v>
          </cell>
        </row>
        <row r="34">
          <cell r="B34" t="str">
            <v>Abr</v>
          </cell>
          <cell r="C34">
            <v>0</v>
          </cell>
          <cell r="D34">
            <v>1</v>
          </cell>
        </row>
        <row r="35">
          <cell r="B35" t="str">
            <v>May</v>
          </cell>
          <cell r="C35">
            <v>0</v>
          </cell>
          <cell r="D35">
            <v>1</v>
          </cell>
        </row>
        <row r="36">
          <cell r="B36" t="str">
            <v>Jun</v>
          </cell>
          <cell r="C36">
            <v>0</v>
          </cell>
          <cell r="D36">
            <v>1</v>
          </cell>
        </row>
        <row r="37">
          <cell r="B37" t="str">
            <v>Jul</v>
          </cell>
          <cell r="C37">
            <v>0</v>
          </cell>
          <cell r="D37">
            <v>1</v>
          </cell>
        </row>
        <row r="38">
          <cell r="B38" t="str">
            <v>Ago</v>
          </cell>
          <cell r="C38">
            <v>0</v>
          </cell>
          <cell r="D38">
            <v>1</v>
          </cell>
        </row>
        <row r="39">
          <cell r="B39" t="str">
            <v>Sep</v>
          </cell>
          <cell r="C39">
            <v>0</v>
          </cell>
          <cell r="D39">
            <v>1</v>
          </cell>
        </row>
        <row r="40">
          <cell r="B40" t="str">
            <v>Oct</v>
          </cell>
          <cell r="C40">
            <v>0</v>
          </cell>
          <cell r="D40">
            <v>1</v>
          </cell>
        </row>
        <row r="41">
          <cell r="B41" t="str">
            <v>Nov</v>
          </cell>
          <cell r="C41">
            <v>0</v>
          </cell>
          <cell r="D41">
            <v>1</v>
          </cell>
        </row>
        <row r="42">
          <cell r="B42" t="str">
            <v>Dic</v>
          </cell>
          <cell r="C42">
            <v>0</v>
          </cell>
          <cell r="D42">
            <v>1</v>
          </cell>
        </row>
      </sheetData>
      <sheetData sheetId="2">
        <row r="30">
          <cell r="C30" t="str">
            <v>Resultado monitoreo</v>
          </cell>
          <cell r="D30" t="str">
            <v>Resultado Meta Vigencia</v>
          </cell>
        </row>
        <row r="31">
          <cell r="B31" t="str">
            <v>Marzo</v>
          </cell>
          <cell r="C31">
            <v>1</v>
          </cell>
          <cell r="D31">
            <v>1</v>
          </cell>
        </row>
        <row r="32">
          <cell r="B32" t="str">
            <v>Junio</v>
          </cell>
          <cell r="C32">
            <v>0</v>
          </cell>
          <cell r="D32">
            <v>1</v>
          </cell>
        </row>
        <row r="33">
          <cell r="B33" t="str">
            <v>Septiembre</v>
          </cell>
          <cell r="C33">
            <v>0</v>
          </cell>
          <cell r="D33">
            <v>1</v>
          </cell>
        </row>
        <row r="34">
          <cell r="B34" t="str">
            <v>Diciembre</v>
          </cell>
          <cell r="C34">
            <v>0</v>
          </cell>
          <cell r="D34">
            <v>1</v>
          </cell>
        </row>
        <row r="35">
          <cell r="B35" t="str">
            <v>* 25% equivale a la Sumatoria del cuatrieno para un cumplimiento del 100% del Cuatrienio</v>
          </cell>
        </row>
      </sheetData>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121"/>
  <sheetViews>
    <sheetView tabSelected="1" zoomScale="60" zoomScaleNormal="60" workbookViewId="0">
      <selection activeCell="G26" sqref="G26:G29"/>
    </sheetView>
  </sheetViews>
  <sheetFormatPr baseColWidth="10" defaultColWidth="11.42578125" defaultRowHeight="15"/>
  <cols>
    <col min="1" max="1" width="34" style="1" customWidth="1"/>
    <col min="2" max="2" width="22.140625" style="1" customWidth="1"/>
    <col min="3" max="3" width="38.28515625" style="1" customWidth="1"/>
    <col min="4" max="4" width="46.28515625" style="1" customWidth="1"/>
    <col min="5" max="9" width="53.28515625" style="1" customWidth="1"/>
    <col min="10" max="10" width="43.7109375" style="1" customWidth="1"/>
    <col min="11" max="11" width="39.28515625" style="1" customWidth="1"/>
    <col min="12" max="12" width="35.42578125" style="1" customWidth="1"/>
    <col min="13" max="13" width="25" style="1" customWidth="1"/>
    <col min="14" max="15" width="11.42578125" style="1" customWidth="1"/>
    <col min="16" max="21" width="11.42578125" style="1"/>
    <col min="22" max="39" width="11.42578125" style="1" customWidth="1"/>
    <col min="40" max="40" width="33.28515625" style="1" customWidth="1"/>
    <col min="41" max="41" width="37" style="1" customWidth="1"/>
    <col min="42" max="42" width="46.85546875" style="1" customWidth="1"/>
    <col min="43" max="43" width="44.85546875" style="1" customWidth="1"/>
    <col min="44" max="44" width="22.5703125" style="1" customWidth="1"/>
    <col min="45" max="45" width="27.7109375" style="1" customWidth="1"/>
    <col min="46" max="16384" width="11.42578125" style="1"/>
  </cols>
  <sheetData>
    <row r="1" spans="1:49" ht="24" customHeight="1">
      <c r="A1" s="291"/>
      <c r="B1" s="283" t="s">
        <v>0</v>
      </c>
      <c r="C1" s="284"/>
      <c r="D1" s="284"/>
      <c r="E1" s="284"/>
      <c r="F1" s="284"/>
      <c r="G1" s="284"/>
      <c r="H1" s="284"/>
      <c r="I1" s="284"/>
      <c r="J1" s="284"/>
      <c r="K1" s="284"/>
      <c r="L1" s="284"/>
      <c r="M1" s="284"/>
      <c r="N1" s="284"/>
      <c r="O1" s="284"/>
      <c r="P1" s="284"/>
      <c r="Q1" s="284"/>
      <c r="R1" s="284"/>
      <c r="S1" s="284"/>
      <c r="T1" s="284"/>
      <c r="U1" s="284"/>
      <c r="V1" s="284"/>
      <c r="W1" s="284"/>
      <c r="X1" s="284"/>
      <c r="Y1" s="284"/>
      <c r="Z1" s="284"/>
      <c r="AA1" s="284"/>
      <c r="AB1" s="284"/>
      <c r="AC1" s="284"/>
      <c r="AD1" s="284"/>
      <c r="AE1" s="284"/>
      <c r="AF1" s="284"/>
      <c r="AG1" s="284"/>
      <c r="AH1" s="284"/>
      <c r="AI1" s="284"/>
      <c r="AJ1" s="284"/>
      <c r="AK1" s="284"/>
      <c r="AL1" s="284"/>
      <c r="AM1" s="284"/>
      <c r="AN1" s="284"/>
      <c r="AO1" s="284"/>
      <c r="AP1" s="284"/>
      <c r="AQ1" s="284"/>
      <c r="AR1" s="16" t="s">
        <v>1</v>
      </c>
      <c r="AS1" s="42" t="s">
        <v>2</v>
      </c>
      <c r="AT1" s="17"/>
      <c r="AU1" s="17"/>
      <c r="AV1" s="17"/>
      <c r="AW1" s="17"/>
    </row>
    <row r="2" spans="1:49" ht="24" customHeight="1">
      <c r="A2" s="292"/>
      <c r="B2" s="285"/>
      <c r="C2" s="286"/>
      <c r="D2" s="286"/>
      <c r="E2" s="286"/>
      <c r="F2" s="286"/>
      <c r="G2" s="286"/>
      <c r="H2" s="286"/>
      <c r="I2" s="286"/>
      <c r="J2" s="286"/>
      <c r="K2" s="286"/>
      <c r="L2" s="286"/>
      <c r="M2" s="286"/>
      <c r="N2" s="286"/>
      <c r="O2" s="286"/>
      <c r="P2" s="286"/>
      <c r="Q2" s="286"/>
      <c r="R2" s="286"/>
      <c r="S2" s="286"/>
      <c r="T2" s="286"/>
      <c r="U2" s="286"/>
      <c r="V2" s="286"/>
      <c r="W2" s="286"/>
      <c r="X2" s="286"/>
      <c r="Y2" s="286"/>
      <c r="Z2" s="286"/>
      <c r="AA2" s="286"/>
      <c r="AB2" s="286"/>
      <c r="AC2" s="286"/>
      <c r="AD2" s="286"/>
      <c r="AE2" s="286"/>
      <c r="AF2" s="286"/>
      <c r="AG2" s="286"/>
      <c r="AH2" s="286"/>
      <c r="AI2" s="286"/>
      <c r="AJ2" s="286"/>
      <c r="AK2" s="286"/>
      <c r="AL2" s="286"/>
      <c r="AM2" s="286"/>
      <c r="AN2" s="286"/>
      <c r="AO2" s="286"/>
      <c r="AP2" s="286"/>
      <c r="AQ2" s="286"/>
      <c r="AR2" s="16" t="s">
        <v>3</v>
      </c>
      <c r="AS2" s="42">
        <v>14</v>
      </c>
      <c r="AT2" s="17"/>
      <c r="AU2" s="17"/>
      <c r="AV2" s="17"/>
      <c r="AW2" s="17"/>
    </row>
    <row r="3" spans="1:49" ht="24" customHeight="1">
      <c r="A3" s="292"/>
      <c r="B3" s="287" t="s">
        <v>4</v>
      </c>
      <c r="C3" s="288"/>
      <c r="D3" s="288"/>
      <c r="E3" s="288"/>
      <c r="F3" s="288"/>
      <c r="G3" s="288"/>
      <c r="H3" s="288"/>
      <c r="I3" s="288"/>
      <c r="J3" s="288"/>
      <c r="K3" s="288"/>
      <c r="L3" s="288"/>
      <c r="M3" s="288"/>
      <c r="N3" s="288"/>
      <c r="O3" s="288"/>
      <c r="P3" s="288"/>
      <c r="Q3" s="288"/>
      <c r="R3" s="288"/>
      <c r="S3" s="288"/>
      <c r="T3" s="288"/>
      <c r="U3" s="288"/>
      <c r="V3" s="288"/>
      <c r="W3" s="288"/>
      <c r="X3" s="288"/>
      <c r="Y3" s="288"/>
      <c r="Z3" s="288"/>
      <c r="AA3" s="288"/>
      <c r="AB3" s="288"/>
      <c r="AC3" s="288"/>
      <c r="AD3" s="288"/>
      <c r="AE3" s="288"/>
      <c r="AF3" s="288"/>
      <c r="AG3" s="288"/>
      <c r="AH3" s="288"/>
      <c r="AI3" s="288"/>
      <c r="AJ3" s="288"/>
      <c r="AK3" s="288"/>
      <c r="AL3" s="288"/>
      <c r="AM3" s="288"/>
      <c r="AN3" s="288"/>
      <c r="AO3" s="288"/>
      <c r="AP3" s="288"/>
      <c r="AQ3" s="288"/>
      <c r="AR3" s="16" t="s">
        <v>5</v>
      </c>
      <c r="AS3" s="42" t="s">
        <v>72</v>
      </c>
      <c r="AT3" s="17"/>
      <c r="AU3" s="17"/>
      <c r="AV3" s="17"/>
      <c r="AW3" s="17"/>
    </row>
    <row r="4" spans="1:49" ht="24" customHeight="1">
      <c r="A4" s="293"/>
      <c r="B4" s="289"/>
      <c r="C4" s="290"/>
      <c r="D4" s="290"/>
      <c r="E4" s="290"/>
      <c r="F4" s="290"/>
      <c r="G4" s="290"/>
      <c r="H4" s="290"/>
      <c r="I4" s="290"/>
      <c r="J4" s="290"/>
      <c r="K4" s="290"/>
      <c r="L4" s="290"/>
      <c r="M4" s="290"/>
      <c r="N4" s="290"/>
      <c r="O4" s="290"/>
      <c r="P4" s="290"/>
      <c r="Q4" s="290"/>
      <c r="R4" s="290"/>
      <c r="S4" s="290"/>
      <c r="T4" s="290"/>
      <c r="U4" s="290"/>
      <c r="V4" s="290"/>
      <c r="W4" s="290"/>
      <c r="X4" s="290"/>
      <c r="Y4" s="290"/>
      <c r="Z4" s="290"/>
      <c r="AA4" s="290"/>
      <c r="AB4" s="290"/>
      <c r="AC4" s="290"/>
      <c r="AD4" s="290"/>
      <c r="AE4" s="290"/>
      <c r="AF4" s="290"/>
      <c r="AG4" s="290"/>
      <c r="AH4" s="290"/>
      <c r="AI4" s="290"/>
      <c r="AJ4" s="290"/>
      <c r="AK4" s="290"/>
      <c r="AL4" s="290"/>
      <c r="AM4" s="290"/>
      <c r="AN4" s="290"/>
      <c r="AO4" s="290"/>
      <c r="AP4" s="290"/>
      <c r="AQ4" s="290"/>
      <c r="AR4" s="18" t="s">
        <v>6</v>
      </c>
      <c r="AS4" s="43">
        <v>44728</v>
      </c>
      <c r="AT4" s="17"/>
      <c r="AU4" s="17"/>
      <c r="AV4" s="17"/>
      <c r="AW4" s="17"/>
    </row>
    <row r="5" spans="1:49">
      <c r="A5" s="19"/>
      <c r="B5" s="19"/>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1"/>
      <c r="AS5" s="21"/>
      <c r="AT5" s="17"/>
      <c r="AU5" s="17"/>
      <c r="AV5" s="17"/>
      <c r="AW5" s="17"/>
    </row>
    <row r="6" spans="1:49" ht="15.75" thickBot="1">
      <c r="A6" s="22"/>
      <c r="B6" s="22"/>
      <c r="C6" s="22"/>
      <c r="D6" s="22"/>
      <c r="E6" s="22"/>
      <c r="F6" s="22"/>
      <c r="G6" s="22"/>
      <c r="H6" s="22"/>
      <c r="I6" s="22"/>
      <c r="J6" s="22"/>
      <c r="K6" s="22"/>
      <c r="L6" s="22"/>
      <c r="M6" s="22"/>
      <c r="N6" s="22"/>
      <c r="O6" s="22"/>
      <c r="P6" s="22"/>
      <c r="Q6" s="22"/>
      <c r="R6" s="22"/>
      <c r="S6" s="17"/>
      <c r="T6" s="17"/>
      <c r="U6" s="17"/>
      <c r="V6" s="17"/>
      <c r="W6" s="17"/>
      <c r="X6" s="17"/>
      <c r="Y6" s="17"/>
      <c r="Z6" s="17"/>
      <c r="AA6" s="17"/>
      <c r="AB6" s="17"/>
      <c r="AC6" s="17"/>
      <c r="AD6" s="17"/>
      <c r="AE6" s="17"/>
      <c r="AF6" s="17"/>
      <c r="AG6" s="17"/>
      <c r="AH6" s="17"/>
      <c r="AI6" s="17"/>
      <c r="AJ6" s="17"/>
      <c r="AK6" s="17"/>
      <c r="AL6" s="23"/>
      <c r="AM6" s="23"/>
      <c r="AN6" s="23"/>
      <c r="AO6" s="23"/>
      <c r="AP6" s="23"/>
      <c r="AQ6" s="23"/>
      <c r="AR6" s="23"/>
      <c r="AS6" s="17"/>
      <c r="AT6" s="17"/>
      <c r="AU6" s="17"/>
      <c r="AV6" s="17"/>
      <c r="AW6" s="17"/>
    </row>
    <row r="7" spans="1:49" ht="15.75" thickBot="1">
      <c r="A7" s="24" t="s">
        <v>7</v>
      </c>
      <c r="B7" s="25"/>
      <c r="C7" s="13">
        <v>44802</v>
      </c>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row>
    <row r="8" spans="1:49" ht="15.75" thickBot="1">
      <c r="A8" s="26"/>
      <c r="B8" s="22"/>
      <c r="C8" s="22"/>
      <c r="D8" s="27"/>
      <c r="E8" s="27"/>
      <c r="F8" s="27"/>
      <c r="G8" s="27"/>
      <c r="H8" s="27"/>
      <c r="I8" s="2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row>
    <row r="9" spans="1:49" ht="15.75" thickBot="1">
      <c r="A9" s="28" t="s">
        <v>8</v>
      </c>
      <c r="B9" s="22"/>
      <c r="C9" s="14">
        <v>2022</v>
      </c>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row>
    <row r="10" spans="1:49" ht="15.75" thickBot="1">
      <c r="A10" s="26"/>
      <c r="B10" s="22"/>
      <c r="C10" s="22"/>
      <c r="D10" s="27"/>
      <c r="E10" s="27"/>
      <c r="F10" s="27"/>
      <c r="G10" s="27"/>
      <c r="H10" s="27"/>
      <c r="I10" s="2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row>
    <row r="11" spans="1:49" ht="15.75" thickBot="1">
      <c r="A11" s="28" t="s">
        <v>9</v>
      </c>
      <c r="B11" s="25"/>
      <c r="C11" s="14" t="s">
        <v>267</v>
      </c>
      <c r="D11" s="27"/>
      <c r="E11" s="27"/>
      <c r="F11" s="27"/>
      <c r="G11" s="27"/>
      <c r="H11" s="27"/>
      <c r="I11" s="2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row>
    <row r="12" spans="1:49" ht="15.75" thickBot="1">
      <c r="A12" s="26"/>
      <c r="B12" s="22"/>
      <c r="C12" s="22"/>
      <c r="D12" s="27"/>
      <c r="E12" s="27"/>
      <c r="F12" s="27"/>
      <c r="G12" s="27"/>
      <c r="H12" s="27"/>
      <c r="I12" s="2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row>
    <row r="13" spans="1:49" ht="29.25" thickBot="1">
      <c r="A13" s="24" t="s">
        <v>10</v>
      </c>
      <c r="B13" s="22"/>
      <c r="C13" s="14" t="s">
        <v>272</v>
      </c>
      <c r="D13" s="27"/>
      <c r="E13" s="27"/>
      <c r="F13" s="27"/>
      <c r="G13" s="27"/>
      <c r="H13" s="27"/>
      <c r="I13" s="2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row>
    <row r="14" spans="1:49" ht="15.75" thickBot="1">
      <c r="A14" s="26"/>
      <c r="B14" s="22"/>
      <c r="C14" s="22"/>
      <c r="D14" s="27"/>
      <c r="E14" s="27"/>
      <c r="F14" s="27"/>
      <c r="G14" s="27"/>
      <c r="H14" s="27"/>
      <c r="I14" s="2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row>
    <row r="15" spans="1:49" ht="15.75" thickBot="1">
      <c r="A15" s="24" t="s">
        <v>12</v>
      </c>
      <c r="B15" s="25"/>
      <c r="C15" s="14" t="s">
        <v>294</v>
      </c>
      <c r="D15" s="27"/>
      <c r="E15" s="27"/>
      <c r="F15" s="27"/>
      <c r="G15" s="27"/>
      <c r="H15" s="27"/>
      <c r="I15" s="2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row>
    <row r="16" spans="1:49" ht="15.75" thickBot="1">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row>
    <row r="17" spans="1:49" ht="15.75" thickBot="1">
      <c r="A17" s="40" t="s">
        <v>14</v>
      </c>
      <c r="B17"/>
      <c r="C17" s="14"/>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row>
    <row r="18" spans="1:49" ht="16.5">
      <c r="A18" s="27"/>
      <c r="B18" s="27"/>
      <c r="C18" s="27"/>
      <c r="D18" s="27"/>
      <c r="E18" s="27"/>
      <c r="F18" s="27"/>
      <c r="G18" s="27"/>
      <c r="H18" s="27"/>
      <c r="I18" s="27"/>
      <c r="J18" s="27"/>
      <c r="K18" s="27"/>
      <c r="L18" s="29"/>
      <c r="M18" s="27"/>
      <c r="N18" s="27"/>
      <c r="O18" s="27"/>
      <c r="P18" s="27"/>
      <c r="Q18" s="27"/>
      <c r="R18" s="27"/>
      <c r="S18" s="27"/>
      <c r="T18" s="27"/>
      <c r="U18" s="29"/>
      <c r="V18" s="30"/>
      <c r="W18" s="31"/>
      <c r="X18" s="30"/>
      <c r="Y18" s="30"/>
      <c r="Z18" s="30"/>
      <c r="AA18" s="30"/>
      <c r="AB18" s="30"/>
      <c r="AC18" s="32"/>
      <c r="AD18" s="30"/>
      <c r="AE18" s="30"/>
      <c r="AF18" s="30"/>
      <c r="AG18" s="3"/>
      <c r="AH18" s="3"/>
      <c r="AI18" s="3"/>
      <c r="AJ18" s="3"/>
      <c r="AK18" s="3"/>
      <c r="AL18" s="30"/>
      <c r="AM18" s="30"/>
      <c r="AN18" s="30"/>
      <c r="AO18" s="30"/>
      <c r="AP18" s="30"/>
      <c r="AQ18" s="30"/>
      <c r="AR18" s="30"/>
      <c r="AS18" s="30"/>
      <c r="AT18" s="17"/>
      <c r="AU18" s="17"/>
      <c r="AV18" s="17"/>
      <c r="AW18" s="17"/>
    </row>
    <row r="19" spans="1:49" ht="64.5" customHeight="1">
      <c r="A19" s="263" t="s">
        <v>15</v>
      </c>
      <c r="B19" s="263"/>
      <c r="C19" s="263"/>
      <c r="D19" s="263"/>
      <c r="E19" s="263"/>
      <c r="F19" s="263"/>
      <c r="G19" s="263"/>
      <c r="H19" s="263"/>
      <c r="I19" s="263"/>
      <c r="J19" s="263"/>
      <c r="K19" s="263"/>
      <c r="L19" s="263"/>
      <c r="M19" s="263"/>
      <c r="N19" s="263"/>
      <c r="O19" s="263"/>
      <c r="P19" s="263"/>
      <c r="Q19" s="263"/>
      <c r="R19" s="263"/>
      <c r="S19" s="263"/>
      <c r="T19" s="263"/>
      <c r="U19" s="263"/>
      <c r="V19" s="263"/>
      <c r="W19" s="263"/>
      <c r="X19" s="263"/>
      <c r="Y19" s="263"/>
      <c r="Z19" s="263"/>
      <c r="AA19" s="263"/>
      <c r="AB19" s="263"/>
      <c r="AC19" s="263"/>
      <c r="AD19" s="263"/>
      <c r="AE19" s="263"/>
      <c r="AF19" s="263"/>
      <c r="AG19" s="263"/>
      <c r="AH19" s="263"/>
      <c r="AI19" s="263"/>
      <c r="AJ19" s="263"/>
      <c r="AK19" s="263"/>
      <c r="AL19" s="263"/>
      <c r="AM19" s="263"/>
      <c r="AN19" s="263"/>
      <c r="AO19" s="263"/>
      <c r="AP19" s="263"/>
      <c r="AQ19" s="263"/>
      <c r="AR19" s="263"/>
      <c r="AS19" s="263"/>
      <c r="AT19" s="17"/>
      <c r="AU19" s="17"/>
      <c r="AV19" s="17"/>
      <c r="AW19" s="17"/>
    </row>
    <row r="20" spans="1:49">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row>
    <row r="21" spans="1:49" ht="15.75" thickBot="1">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row>
    <row r="22" spans="1:49" ht="18.75" thickBot="1">
      <c r="A22" s="209" t="s">
        <v>16</v>
      </c>
      <c r="B22" s="210"/>
      <c r="C22" s="210"/>
      <c r="D22" s="210"/>
      <c r="E22" s="210"/>
      <c r="F22" s="210"/>
      <c r="G22" s="210"/>
      <c r="H22" s="210"/>
      <c r="I22" s="210"/>
      <c r="J22" s="210"/>
      <c r="K22" s="210"/>
      <c r="L22" s="210"/>
      <c r="M22" s="210"/>
      <c r="N22" s="211" t="s">
        <v>73</v>
      </c>
      <c r="O22" s="212"/>
      <c r="P22" s="212"/>
      <c r="Q22" s="212"/>
      <c r="R22" s="212"/>
      <c r="S22" s="212"/>
      <c r="T22" s="212"/>
      <c r="U22" s="212"/>
      <c r="V22" s="212"/>
      <c r="W22" s="212"/>
      <c r="X22" s="212"/>
      <c r="Y22" s="212"/>
      <c r="Z22" s="212"/>
      <c r="AA22" s="212"/>
      <c r="AB22" s="212"/>
      <c r="AC22" s="212"/>
      <c r="AD22" s="212"/>
      <c r="AE22" s="212"/>
      <c r="AF22" s="212"/>
      <c r="AG22" s="212"/>
      <c r="AH22" s="212"/>
      <c r="AI22" s="212"/>
      <c r="AJ22" s="212"/>
      <c r="AK22" s="212"/>
      <c r="AL22" s="212"/>
      <c r="AM22" s="212"/>
      <c r="AN22" s="213"/>
      <c r="AO22" s="214" t="s">
        <v>51</v>
      </c>
      <c r="AP22" s="214"/>
      <c r="AQ22" s="214"/>
      <c r="AR22" s="214"/>
      <c r="AS22" s="215"/>
      <c r="AT22" s="17"/>
      <c r="AU22" s="17"/>
      <c r="AV22" s="17"/>
      <c r="AW22" s="17"/>
    </row>
    <row r="23" spans="1:49" ht="27.75" customHeight="1" thickBot="1">
      <c r="A23" s="192" t="s">
        <v>74</v>
      </c>
      <c r="B23" s="193"/>
      <c r="C23" s="193"/>
      <c r="D23" s="193"/>
      <c r="E23" s="194"/>
      <c r="F23" s="192" t="s">
        <v>75</v>
      </c>
      <c r="G23" s="193"/>
      <c r="H23" s="193"/>
      <c r="I23" s="193"/>
      <c r="J23" s="193"/>
      <c r="K23" s="193"/>
      <c r="L23" s="193"/>
      <c r="M23" s="194"/>
      <c r="N23" s="188" t="s">
        <v>23</v>
      </c>
      <c r="O23" s="132"/>
      <c r="P23" s="131" t="s">
        <v>24</v>
      </c>
      <c r="Q23" s="132"/>
      <c r="R23" s="131" t="s">
        <v>25</v>
      </c>
      <c r="S23" s="132"/>
      <c r="T23" s="131" t="s">
        <v>26</v>
      </c>
      <c r="U23" s="132"/>
      <c r="V23" s="131" t="s">
        <v>27</v>
      </c>
      <c r="W23" s="132"/>
      <c r="X23" s="131" t="s">
        <v>28</v>
      </c>
      <c r="Y23" s="132"/>
      <c r="Z23" s="131" t="s">
        <v>29</v>
      </c>
      <c r="AA23" s="132"/>
      <c r="AB23" s="131" t="s">
        <v>30</v>
      </c>
      <c r="AC23" s="132"/>
      <c r="AD23" s="131" t="s">
        <v>31</v>
      </c>
      <c r="AE23" s="132"/>
      <c r="AF23" s="131" t="s">
        <v>32</v>
      </c>
      <c r="AG23" s="132"/>
      <c r="AH23" s="131" t="s">
        <v>33</v>
      </c>
      <c r="AI23" s="132"/>
      <c r="AJ23" s="131" t="s">
        <v>34</v>
      </c>
      <c r="AK23" s="132"/>
      <c r="AL23" s="131" t="s">
        <v>35</v>
      </c>
      <c r="AM23" s="132"/>
      <c r="AN23" s="227" t="s">
        <v>36</v>
      </c>
      <c r="AO23" s="216"/>
      <c r="AP23" s="216"/>
      <c r="AQ23" s="217"/>
      <c r="AR23" s="216"/>
      <c r="AS23" s="218"/>
      <c r="AT23" s="17"/>
      <c r="AU23" s="17"/>
      <c r="AV23" s="17"/>
      <c r="AW23" s="17"/>
    </row>
    <row r="24" spans="1:49" ht="48.75" customHeight="1" thickBot="1">
      <c r="A24" s="131" t="s">
        <v>18</v>
      </c>
      <c r="B24" s="131" t="s">
        <v>19</v>
      </c>
      <c r="C24" s="131" t="s">
        <v>62</v>
      </c>
      <c r="D24" s="131" t="s">
        <v>722</v>
      </c>
      <c r="E24" s="131" t="s">
        <v>723</v>
      </c>
      <c r="F24" s="131" t="s">
        <v>724</v>
      </c>
      <c r="G24" s="131" t="s">
        <v>467</v>
      </c>
      <c r="H24" s="202" t="s">
        <v>465</v>
      </c>
      <c r="I24" s="202" t="s">
        <v>466</v>
      </c>
      <c r="J24" s="264" t="s">
        <v>63</v>
      </c>
      <c r="K24" s="264" t="s">
        <v>21</v>
      </c>
      <c r="L24" s="264" t="s">
        <v>22</v>
      </c>
      <c r="M24" s="264" t="s">
        <v>64</v>
      </c>
      <c r="N24" s="133"/>
      <c r="O24" s="134"/>
      <c r="P24" s="133"/>
      <c r="Q24" s="134"/>
      <c r="R24" s="133"/>
      <c r="S24" s="134"/>
      <c r="T24" s="133"/>
      <c r="U24" s="134"/>
      <c r="V24" s="133"/>
      <c r="W24" s="134"/>
      <c r="X24" s="133"/>
      <c r="Y24" s="134"/>
      <c r="Z24" s="133"/>
      <c r="AA24" s="134"/>
      <c r="AB24" s="133"/>
      <c r="AC24" s="134"/>
      <c r="AD24" s="133"/>
      <c r="AE24" s="134"/>
      <c r="AF24" s="133"/>
      <c r="AG24" s="134"/>
      <c r="AH24" s="133" t="s">
        <v>25</v>
      </c>
      <c r="AI24" s="134"/>
      <c r="AJ24" s="133"/>
      <c r="AK24" s="134"/>
      <c r="AL24" s="133" t="s">
        <v>25</v>
      </c>
      <c r="AM24" s="134"/>
      <c r="AN24" s="227"/>
      <c r="AO24" s="219" t="s">
        <v>65</v>
      </c>
      <c r="AP24" s="221" t="s">
        <v>368</v>
      </c>
      <c r="AQ24" s="155" t="s">
        <v>76</v>
      </c>
      <c r="AR24" s="223" t="s">
        <v>38</v>
      </c>
      <c r="AS24" s="225" t="s">
        <v>39</v>
      </c>
      <c r="AT24" s="17"/>
      <c r="AU24" s="17"/>
      <c r="AV24" s="17"/>
      <c r="AW24" s="17"/>
    </row>
    <row r="25" spans="1:49" ht="36.75" customHeight="1" thickBot="1">
      <c r="A25" s="133"/>
      <c r="B25" s="133"/>
      <c r="C25" s="133"/>
      <c r="D25" s="191"/>
      <c r="E25" s="191"/>
      <c r="F25" s="191"/>
      <c r="G25" s="191"/>
      <c r="H25" s="203"/>
      <c r="I25" s="203"/>
      <c r="J25" s="203"/>
      <c r="K25" s="203"/>
      <c r="L25" s="203"/>
      <c r="M25" s="203"/>
      <c r="N25" s="33" t="s">
        <v>40</v>
      </c>
      <c r="O25" s="33" t="s">
        <v>41</v>
      </c>
      <c r="P25" s="33" t="s">
        <v>42</v>
      </c>
      <c r="Q25" s="33" t="s">
        <v>43</v>
      </c>
      <c r="R25" s="33" t="s">
        <v>42</v>
      </c>
      <c r="S25" s="33" t="s">
        <v>43</v>
      </c>
      <c r="T25" s="33" t="s">
        <v>42</v>
      </c>
      <c r="U25" s="33" t="s">
        <v>43</v>
      </c>
      <c r="V25" s="33" t="s">
        <v>42</v>
      </c>
      <c r="W25" s="33" t="s">
        <v>43</v>
      </c>
      <c r="X25" s="33" t="s">
        <v>42</v>
      </c>
      <c r="Y25" s="33" t="s">
        <v>43</v>
      </c>
      <c r="Z25" s="33" t="s">
        <v>42</v>
      </c>
      <c r="AA25" s="33" t="s">
        <v>43</v>
      </c>
      <c r="AB25" s="33" t="s">
        <v>42</v>
      </c>
      <c r="AC25" s="33" t="s">
        <v>43</v>
      </c>
      <c r="AD25" s="33" t="s">
        <v>42</v>
      </c>
      <c r="AE25" s="33" t="s">
        <v>43</v>
      </c>
      <c r="AF25" s="33" t="s">
        <v>42</v>
      </c>
      <c r="AG25" s="33" t="s">
        <v>43</v>
      </c>
      <c r="AH25" s="33" t="s">
        <v>42</v>
      </c>
      <c r="AI25" s="33" t="s">
        <v>43</v>
      </c>
      <c r="AJ25" s="33" t="s">
        <v>42</v>
      </c>
      <c r="AK25" s="33" t="s">
        <v>43</v>
      </c>
      <c r="AL25" s="33" t="s">
        <v>42</v>
      </c>
      <c r="AM25" s="33" t="s">
        <v>43</v>
      </c>
      <c r="AN25" s="228"/>
      <c r="AO25" s="220"/>
      <c r="AP25" s="222"/>
      <c r="AQ25" s="268"/>
      <c r="AR25" s="224"/>
      <c r="AS25" s="226"/>
      <c r="AT25" s="17"/>
      <c r="AU25" s="17"/>
      <c r="AV25" s="17"/>
      <c r="AW25" s="17"/>
    </row>
    <row r="26" spans="1:49" ht="180.75">
      <c r="A26" s="126" t="s">
        <v>306</v>
      </c>
      <c r="B26" s="126" t="s">
        <v>313</v>
      </c>
      <c r="C26" s="126" t="s">
        <v>511</v>
      </c>
      <c r="D26" s="126" t="s">
        <v>725</v>
      </c>
      <c r="E26" s="126" t="s">
        <v>726</v>
      </c>
      <c r="F26" s="178" t="s">
        <v>489</v>
      </c>
      <c r="G26" s="204" t="s">
        <v>727</v>
      </c>
      <c r="H26" s="300" t="s">
        <v>484</v>
      </c>
      <c r="I26" s="300" t="s">
        <v>485</v>
      </c>
      <c r="J26" s="195" t="s">
        <v>476</v>
      </c>
      <c r="K26" s="198">
        <v>44621</v>
      </c>
      <c r="L26" s="198">
        <v>44712</v>
      </c>
      <c r="M26" s="200" t="s">
        <v>496</v>
      </c>
      <c r="N26" s="189">
        <f>100%/6</f>
        <v>0.16666666666666666</v>
      </c>
      <c r="O26" s="189">
        <f>N26*(P26+R26+T26+V26+X26+Z26+AB26+AD26+AF26+AH26+AJ26+AL26)</f>
        <v>0.16666666666666666</v>
      </c>
      <c r="P26" s="189"/>
      <c r="Q26" s="189"/>
      <c r="R26" s="189"/>
      <c r="S26" s="189"/>
      <c r="T26" s="189">
        <v>0.8</v>
      </c>
      <c r="U26" s="189">
        <v>1</v>
      </c>
      <c r="V26" s="189"/>
      <c r="W26" s="189"/>
      <c r="X26" s="189">
        <v>0.2</v>
      </c>
      <c r="Y26" s="189"/>
      <c r="Z26" s="189"/>
      <c r="AA26" s="189"/>
      <c r="AB26" s="189"/>
      <c r="AC26" s="189"/>
      <c r="AD26" s="189"/>
      <c r="AE26" s="189"/>
      <c r="AF26" s="189"/>
      <c r="AG26" s="189"/>
      <c r="AH26" s="189"/>
      <c r="AI26" s="189"/>
      <c r="AJ26" s="189"/>
      <c r="AK26" s="189"/>
      <c r="AL26" s="189"/>
      <c r="AM26" s="189"/>
      <c r="AN26" s="229">
        <f>N26*(Q26+S26+U26+W26+Y26+AA26+AC26+AE26+AG26+AI26+AK26+AM26)</f>
        <v>0.16666666666666666</v>
      </c>
      <c r="AO26" s="117" t="s">
        <v>705</v>
      </c>
      <c r="AP26" s="118" t="s">
        <v>704</v>
      </c>
      <c r="AQ26" s="118" t="s">
        <v>706</v>
      </c>
      <c r="AR26" s="34">
        <f>Q26+S26+U26</f>
        <v>1</v>
      </c>
      <c r="AS26" s="120">
        <f>SUM(AR26:AR29)</f>
        <v>1</v>
      </c>
      <c r="AT26" s="17"/>
      <c r="AU26" s="17"/>
      <c r="AV26" s="17"/>
      <c r="AW26" s="17"/>
    </row>
    <row r="27" spans="1:49" ht="16.5" customHeight="1">
      <c r="A27" s="127"/>
      <c r="B27" s="127"/>
      <c r="C27" s="127"/>
      <c r="D27" s="127"/>
      <c r="E27" s="127"/>
      <c r="F27" s="179"/>
      <c r="G27" s="205"/>
      <c r="H27" s="301"/>
      <c r="I27" s="301"/>
      <c r="J27" s="196"/>
      <c r="K27" s="199"/>
      <c r="L27" s="199"/>
      <c r="M27" s="201"/>
      <c r="N27" s="190"/>
      <c r="O27" s="190"/>
      <c r="P27" s="190"/>
      <c r="Q27" s="190"/>
      <c r="R27" s="190"/>
      <c r="S27" s="190"/>
      <c r="T27" s="190"/>
      <c r="U27" s="190"/>
      <c r="V27" s="190"/>
      <c r="W27" s="190"/>
      <c r="X27" s="190"/>
      <c r="Y27" s="190"/>
      <c r="Z27" s="190"/>
      <c r="AA27" s="190"/>
      <c r="AB27" s="190"/>
      <c r="AC27" s="190"/>
      <c r="AD27" s="190"/>
      <c r="AE27" s="190"/>
      <c r="AF27" s="190"/>
      <c r="AG27" s="190"/>
      <c r="AH27" s="190"/>
      <c r="AI27" s="190"/>
      <c r="AJ27" s="190"/>
      <c r="AK27" s="190"/>
      <c r="AL27" s="190"/>
      <c r="AM27" s="190"/>
      <c r="AN27" s="230"/>
      <c r="AO27" s="7" t="s">
        <v>44</v>
      </c>
      <c r="AP27" s="8" t="s">
        <v>44</v>
      </c>
      <c r="AQ27" s="8" t="s">
        <v>44</v>
      </c>
      <c r="AR27" s="35">
        <f>W26+Y26+AA26</f>
        <v>0</v>
      </c>
      <c r="AS27" s="121"/>
      <c r="AT27" s="17"/>
      <c r="AU27" s="17"/>
      <c r="AV27" s="17"/>
      <c r="AW27" s="17"/>
    </row>
    <row r="28" spans="1:49" ht="16.5" customHeight="1">
      <c r="A28" s="127"/>
      <c r="B28" s="127"/>
      <c r="C28" s="127"/>
      <c r="D28" s="127"/>
      <c r="E28" s="127"/>
      <c r="F28" s="179"/>
      <c r="G28" s="205"/>
      <c r="H28" s="301"/>
      <c r="I28" s="301"/>
      <c r="J28" s="196"/>
      <c r="K28" s="199"/>
      <c r="L28" s="199"/>
      <c r="M28" s="201"/>
      <c r="N28" s="190"/>
      <c r="O28" s="190"/>
      <c r="P28" s="190"/>
      <c r="Q28" s="190"/>
      <c r="R28" s="190"/>
      <c r="S28" s="190"/>
      <c r="T28" s="190"/>
      <c r="U28" s="190"/>
      <c r="V28" s="190"/>
      <c r="W28" s="190"/>
      <c r="X28" s="190"/>
      <c r="Y28" s="190"/>
      <c r="Z28" s="190"/>
      <c r="AA28" s="190"/>
      <c r="AB28" s="190"/>
      <c r="AC28" s="190"/>
      <c r="AD28" s="190"/>
      <c r="AE28" s="190"/>
      <c r="AF28" s="190"/>
      <c r="AG28" s="190"/>
      <c r="AH28" s="190"/>
      <c r="AI28" s="190"/>
      <c r="AJ28" s="190"/>
      <c r="AK28" s="190"/>
      <c r="AL28" s="190"/>
      <c r="AM28" s="190"/>
      <c r="AN28" s="230"/>
      <c r="AO28" s="7" t="s">
        <v>45</v>
      </c>
      <c r="AP28" s="8" t="s">
        <v>45</v>
      </c>
      <c r="AQ28" s="8" t="s">
        <v>45</v>
      </c>
      <c r="AR28" s="35">
        <f>AC26+AE26+AG26</f>
        <v>0</v>
      </c>
      <c r="AS28" s="121"/>
      <c r="AT28" s="17"/>
      <c r="AU28" s="17"/>
      <c r="AV28" s="17"/>
      <c r="AW28" s="17"/>
    </row>
    <row r="29" spans="1:49" ht="16.5" customHeight="1" thickBot="1">
      <c r="A29" s="127"/>
      <c r="B29" s="127"/>
      <c r="C29" s="127"/>
      <c r="D29" s="127"/>
      <c r="E29" s="127"/>
      <c r="F29" s="180"/>
      <c r="G29" s="205"/>
      <c r="H29" s="301"/>
      <c r="I29" s="301"/>
      <c r="J29" s="197"/>
      <c r="K29" s="199"/>
      <c r="L29" s="199"/>
      <c r="M29" s="201"/>
      <c r="N29" s="190"/>
      <c r="O29" s="190"/>
      <c r="P29" s="190"/>
      <c r="Q29" s="190"/>
      <c r="R29" s="190"/>
      <c r="S29" s="190"/>
      <c r="T29" s="190"/>
      <c r="U29" s="190"/>
      <c r="V29" s="190"/>
      <c r="W29" s="190"/>
      <c r="X29" s="190"/>
      <c r="Y29" s="190"/>
      <c r="Z29" s="190"/>
      <c r="AA29" s="190"/>
      <c r="AB29" s="190"/>
      <c r="AC29" s="190"/>
      <c r="AD29" s="190"/>
      <c r="AE29" s="190"/>
      <c r="AF29" s="190"/>
      <c r="AG29" s="190"/>
      <c r="AH29" s="190"/>
      <c r="AI29" s="190"/>
      <c r="AJ29" s="190"/>
      <c r="AK29" s="190"/>
      <c r="AL29" s="190"/>
      <c r="AM29" s="190"/>
      <c r="AN29" s="231"/>
      <c r="AO29" s="9" t="s">
        <v>46</v>
      </c>
      <c r="AP29" s="10" t="s">
        <v>46</v>
      </c>
      <c r="AQ29" s="10" t="s">
        <v>46</v>
      </c>
      <c r="AR29" s="36">
        <f>AI26+AK26+AM26</f>
        <v>0</v>
      </c>
      <c r="AS29" s="122"/>
      <c r="AT29" s="17"/>
      <c r="AU29" s="17"/>
      <c r="AV29" s="17"/>
      <c r="AW29" s="17"/>
    </row>
    <row r="30" spans="1:49" ht="131.25" customHeight="1">
      <c r="A30" s="127"/>
      <c r="B30" s="127"/>
      <c r="C30" s="127"/>
      <c r="D30" s="127"/>
      <c r="E30" s="127"/>
      <c r="F30" s="178" t="s">
        <v>490</v>
      </c>
      <c r="G30" s="318" t="s">
        <v>486</v>
      </c>
      <c r="H30" s="269" t="s">
        <v>487</v>
      </c>
      <c r="I30" s="269" t="s">
        <v>488</v>
      </c>
      <c r="J30" s="195" t="s">
        <v>476</v>
      </c>
      <c r="K30" s="199">
        <v>44621</v>
      </c>
      <c r="L30" s="199">
        <v>44925</v>
      </c>
      <c r="M30" s="201" t="s">
        <v>496</v>
      </c>
      <c r="N30" s="189">
        <f t="shared" ref="N30" si="0">100%/6</f>
        <v>0.16666666666666666</v>
      </c>
      <c r="O30" s="190">
        <f t="shared" ref="O30" si="1">N30*(P30+R30+T30+V30+X30+Z30+AB30+AD30+AF30+AH30+AJ30+AL30)</f>
        <v>0.16666666666666666</v>
      </c>
      <c r="P30" s="190"/>
      <c r="Q30" s="190"/>
      <c r="R30" s="190"/>
      <c r="S30" s="190"/>
      <c r="T30" s="190">
        <v>0.25</v>
      </c>
      <c r="U30" s="190">
        <v>0.25</v>
      </c>
      <c r="V30" s="190"/>
      <c r="W30" s="190"/>
      <c r="X30" s="190"/>
      <c r="Y30" s="190"/>
      <c r="Z30" s="190">
        <v>0.25</v>
      </c>
      <c r="AA30" s="190"/>
      <c r="AB30" s="190"/>
      <c r="AC30" s="190"/>
      <c r="AD30" s="190"/>
      <c r="AE30" s="190"/>
      <c r="AF30" s="190">
        <v>0.25</v>
      </c>
      <c r="AG30" s="190"/>
      <c r="AH30" s="190"/>
      <c r="AI30" s="190"/>
      <c r="AJ30" s="190"/>
      <c r="AK30" s="190"/>
      <c r="AL30" s="190">
        <v>0.25</v>
      </c>
      <c r="AM30" s="190"/>
      <c r="AN30" s="229">
        <f>N30*(Q30+S30+U30+W30+Y30+AA30+AC30+AE30+AG30+AI30+AK30+AM30)</f>
        <v>4.1666666666666664E-2</v>
      </c>
      <c r="AO30" s="117" t="s">
        <v>708</v>
      </c>
      <c r="AP30" s="118" t="s">
        <v>709</v>
      </c>
      <c r="AQ30" s="118" t="s">
        <v>707</v>
      </c>
      <c r="AR30" s="34">
        <f>Q30+S30+U30</f>
        <v>0.25</v>
      </c>
      <c r="AS30" s="120">
        <f>SUM(AR30:AR33)</f>
        <v>0.25</v>
      </c>
      <c r="AT30" s="17"/>
      <c r="AU30" s="17"/>
      <c r="AV30" s="17"/>
      <c r="AW30" s="17"/>
    </row>
    <row r="31" spans="1:49" ht="16.5" customHeight="1">
      <c r="A31" s="127"/>
      <c r="B31" s="127"/>
      <c r="C31" s="127"/>
      <c r="D31" s="127"/>
      <c r="E31" s="127"/>
      <c r="F31" s="179"/>
      <c r="G31" s="318"/>
      <c r="H31" s="269"/>
      <c r="I31" s="269"/>
      <c r="J31" s="196"/>
      <c r="K31" s="199"/>
      <c r="L31" s="199"/>
      <c r="M31" s="201"/>
      <c r="N31" s="190"/>
      <c r="O31" s="190"/>
      <c r="P31" s="190"/>
      <c r="Q31" s="190"/>
      <c r="R31" s="190"/>
      <c r="S31" s="190"/>
      <c r="T31" s="190"/>
      <c r="U31" s="190"/>
      <c r="V31" s="190"/>
      <c r="W31" s="190"/>
      <c r="X31" s="190"/>
      <c r="Y31" s="190"/>
      <c r="Z31" s="190"/>
      <c r="AA31" s="190"/>
      <c r="AB31" s="190"/>
      <c r="AC31" s="190"/>
      <c r="AD31" s="190"/>
      <c r="AE31" s="190"/>
      <c r="AF31" s="190"/>
      <c r="AG31" s="190"/>
      <c r="AH31" s="190"/>
      <c r="AI31" s="190"/>
      <c r="AJ31" s="190"/>
      <c r="AK31" s="190"/>
      <c r="AL31" s="190"/>
      <c r="AM31" s="190"/>
      <c r="AN31" s="230"/>
      <c r="AO31" s="7" t="s">
        <v>44</v>
      </c>
      <c r="AP31" s="8" t="s">
        <v>44</v>
      </c>
      <c r="AQ31" s="8" t="s">
        <v>44</v>
      </c>
      <c r="AR31" s="35">
        <f>W30+Y30+AA30</f>
        <v>0</v>
      </c>
      <c r="AS31" s="121"/>
      <c r="AT31" s="17"/>
      <c r="AU31" s="17"/>
      <c r="AV31" s="17"/>
      <c r="AW31" s="17"/>
    </row>
    <row r="32" spans="1:49" ht="16.5" customHeight="1">
      <c r="A32" s="127"/>
      <c r="B32" s="127"/>
      <c r="C32" s="127"/>
      <c r="D32" s="127"/>
      <c r="E32" s="127"/>
      <c r="F32" s="179"/>
      <c r="G32" s="318"/>
      <c r="H32" s="269"/>
      <c r="I32" s="269"/>
      <c r="J32" s="196"/>
      <c r="K32" s="199"/>
      <c r="L32" s="199"/>
      <c r="M32" s="201"/>
      <c r="N32" s="190"/>
      <c r="O32" s="190"/>
      <c r="P32" s="190"/>
      <c r="Q32" s="190"/>
      <c r="R32" s="190"/>
      <c r="S32" s="190"/>
      <c r="T32" s="190"/>
      <c r="U32" s="190"/>
      <c r="V32" s="190"/>
      <c r="W32" s="190"/>
      <c r="X32" s="190"/>
      <c r="Y32" s="190"/>
      <c r="Z32" s="190"/>
      <c r="AA32" s="190"/>
      <c r="AB32" s="190"/>
      <c r="AC32" s="190"/>
      <c r="AD32" s="190"/>
      <c r="AE32" s="190"/>
      <c r="AF32" s="190"/>
      <c r="AG32" s="190"/>
      <c r="AH32" s="190"/>
      <c r="AI32" s="190"/>
      <c r="AJ32" s="190"/>
      <c r="AK32" s="190"/>
      <c r="AL32" s="190"/>
      <c r="AM32" s="190"/>
      <c r="AN32" s="230"/>
      <c r="AO32" s="7" t="s">
        <v>45</v>
      </c>
      <c r="AP32" s="8" t="s">
        <v>45</v>
      </c>
      <c r="AQ32" s="8" t="s">
        <v>45</v>
      </c>
      <c r="AR32" s="35">
        <f>AC30+AE30+AG30</f>
        <v>0</v>
      </c>
      <c r="AS32" s="121"/>
      <c r="AT32" s="17"/>
      <c r="AU32" s="17"/>
      <c r="AV32" s="17"/>
      <c r="AW32" s="17"/>
    </row>
    <row r="33" spans="1:49" ht="16.5" customHeight="1" thickBot="1">
      <c r="A33" s="127"/>
      <c r="B33" s="127"/>
      <c r="C33" s="127"/>
      <c r="D33" s="127"/>
      <c r="E33" s="127"/>
      <c r="F33" s="180"/>
      <c r="G33" s="319"/>
      <c r="H33" s="270"/>
      <c r="I33" s="270"/>
      <c r="J33" s="197"/>
      <c r="K33" s="206"/>
      <c r="L33" s="206"/>
      <c r="M33" s="207"/>
      <c r="N33" s="190"/>
      <c r="O33" s="208"/>
      <c r="P33" s="208"/>
      <c r="Q33" s="208"/>
      <c r="R33" s="208"/>
      <c r="S33" s="208"/>
      <c r="T33" s="208"/>
      <c r="U33" s="208"/>
      <c r="V33" s="208"/>
      <c r="W33" s="208"/>
      <c r="X33" s="208"/>
      <c r="Y33" s="208"/>
      <c r="Z33" s="208"/>
      <c r="AA33" s="208"/>
      <c r="AB33" s="208"/>
      <c r="AC33" s="208"/>
      <c r="AD33" s="208"/>
      <c r="AE33" s="208"/>
      <c r="AF33" s="208"/>
      <c r="AG33" s="208"/>
      <c r="AH33" s="208"/>
      <c r="AI33" s="208"/>
      <c r="AJ33" s="208"/>
      <c r="AK33" s="208"/>
      <c r="AL33" s="208"/>
      <c r="AM33" s="208"/>
      <c r="AN33" s="231"/>
      <c r="AO33" s="9" t="s">
        <v>46</v>
      </c>
      <c r="AP33" s="10" t="s">
        <v>46</v>
      </c>
      <c r="AQ33" s="10" t="s">
        <v>46</v>
      </c>
      <c r="AR33" s="36">
        <f>AI30+AK30+AM30</f>
        <v>0</v>
      </c>
      <c r="AS33" s="122"/>
      <c r="AT33" s="17"/>
      <c r="AU33" s="17"/>
      <c r="AV33" s="17"/>
      <c r="AW33" s="17"/>
    </row>
    <row r="34" spans="1:49" ht="16.5" customHeight="1">
      <c r="A34" s="127"/>
      <c r="B34" s="127"/>
      <c r="C34" s="127"/>
      <c r="D34" s="127"/>
      <c r="E34" s="127"/>
      <c r="F34" s="178" t="s">
        <v>491</v>
      </c>
      <c r="G34" s="320" t="s">
        <v>687</v>
      </c>
      <c r="H34" s="271" t="s">
        <v>497</v>
      </c>
      <c r="I34" s="271" t="s">
        <v>498</v>
      </c>
      <c r="J34" s="195" t="s">
        <v>476</v>
      </c>
      <c r="K34" s="198">
        <v>44713</v>
      </c>
      <c r="L34" s="198">
        <v>44925</v>
      </c>
      <c r="M34" s="200" t="s">
        <v>499</v>
      </c>
      <c r="N34" s="189">
        <f t="shared" ref="N34" si="2">100%/6</f>
        <v>0.16666666666666666</v>
      </c>
      <c r="O34" s="189">
        <f t="shared" ref="O34" si="3">N34*(P34+R34+T34+V34+X34+Z34+AB34+AD34+AF34+AH34+AJ34+AL34)</f>
        <v>0.16666666666666666</v>
      </c>
      <c r="P34" s="189"/>
      <c r="Q34" s="189"/>
      <c r="R34" s="189"/>
      <c r="S34" s="189"/>
      <c r="T34" s="189"/>
      <c r="U34" s="189"/>
      <c r="V34" s="189"/>
      <c r="W34" s="189"/>
      <c r="X34" s="189"/>
      <c r="Y34" s="189"/>
      <c r="Z34" s="189">
        <v>0.5</v>
      </c>
      <c r="AA34" s="189"/>
      <c r="AB34" s="189"/>
      <c r="AC34" s="189"/>
      <c r="AD34" s="189"/>
      <c r="AE34" s="189"/>
      <c r="AF34" s="189"/>
      <c r="AG34" s="189"/>
      <c r="AH34" s="189"/>
      <c r="AI34" s="189"/>
      <c r="AJ34" s="189"/>
      <c r="AK34" s="189"/>
      <c r="AL34" s="189">
        <v>0.5</v>
      </c>
      <c r="AM34" s="189"/>
      <c r="AN34" s="229">
        <f>N34*(Q34+S34+U34+W34+Y34+AA34+AC34+AE34+AG34+AI34+AK34+AM34)</f>
        <v>0</v>
      </c>
      <c r="AO34" s="5" t="s">
        <v>47</v>
      </c>
      <c r="AP34" s="6" t="s">
        <v>47</v>
      </c>
      <c r="AQ34" s="6" t="s">
        <v>47</v>
      </c>
      <c r="AR34" s="34">
        <f>Q34+S34+U34</f>
        <v>0</v>
      </c>
      <c r="AS34" s="120">
        <f>SUM(AR34:AR37)</f>
        <v>0</v>
      </c>
      <c r="AT34" s="17"/>
      <c r="AU34" s="17"/>
      <c r="AV34" s="17"/>
      <c r="AW34" s="17"/>
    </row>
    <row r="35" spans="1:49" ht="16.5" customHeight="1">
      <c r="A35" s="127"/>
      <c r="B35" s="127"/>
      <c r="C35" s="127"/>
      <c r="D35" s="127"/>
      <c r="E35" s="127"/>
      <c r="F35" s="179"/>
      <c r="G35" s="318"/>
      <c r="H35" s="269"/>
      <c r="I35" s="269"/>
      <c r="J35" s="196"/>
      <c r="K35" s="199"/>
      <c r="L35" s="199"/>
      <c r="M35" s="201"/>
      <c r="N35" s="190"/>
      <c r="O35" s="190"/>
      <c r="P35" s="190"/>
      <c r="Q35" s="190"/>
      <c r="R35" s="190"/>
      <c r="S35" s="190"/>
      <c r="T35" s="190"/>
      <c r="U35" s="190"/>
      <c r="V35" s="190"/>
      <c r="W35" s="190"/>
      <c r="X35" s="190"/>
      <c r="Y35" s="190"/>
      <c r="Z35" s="190"/>
      <c r="AA35" s="190"/>
      <c r="AB35" s="190"/>
      <c r="AC35" s="190"/>
      <c r="AD35" s="190"/>
      <c r="AE35" s="190"/>
      <c r="AF35" s="190"/>
      <c r="AG35" s="190"/>
      <c r="AH35" s="190"/>
      <c r="AI35" s="190"/>
      <c r="AJ35" s="190"/>
      <c r="AK35" s="190"/>
      <c r="AL35" s="190"/>
      <c r="AM35" s="190"/>
      <c r="AN35" s="230"/>
      <c r="AO35" s="7" t="s">
        <v>44</v>
      </c>
      <c r="AP35" s="8" t="s">
        <v>44</v>
      </c>
      <c r="AQ35" s="8" t="s">
        <v>44</v>
      </c>
      <c r="AR35" s="35">
        <f>W34+Y34+AA34</f>
        <v>0</v>
      </c>
      <c r="AS35" s="121"/>
      <c r="AT35" s="17"/>
      <c r="AU35" s="17"/>
      <c r="AV35" s="17"/>
      <c r="AW35" s="17"/>
    </row>
    <row r="36" spans="1:49" ht="16.5" customHeight="1">
      <c r="A36" s="127"/>
      <c r="B36" s="127"/>
      <c r="C36" s="127"/>
      <c r="D36" s="127"/>
      <c r="E36" s="127"/>
      <c r="F36" s="179"/>
      <c r="G36" s="318"/>
      <c r="H36" s="269"/>
      <c r="I36" s="269"/>
      <c r="J36" s="196"/>
      <c r="K36" s="199"/>
      <c r="L36" s="199"/>
      <c r="M36" s="201"/>
      <c r="N36" s="190"/>
      <c r="O36" s="190"/>
      <c r="P36" s="190"/>
      <c r="Q36" s="190"/>
      <c r="R36" s="190"/>
      <c r="S36" s="190"/>
      <c r="T36" s="190"/>
      <c r="U36" s="190"/>
      <c r="V36" s="190"/>
      <c r="W36" s="190"/>
      <c r="X36" s="190"/>
      <c r="Y36" s="190"/>
      <c r="Z36" s="190"/>
      <c r="AA36" s="190"/>
      <c r="AB36" s="190"/>
      <c r="AC36" s="190"/>
      <c r="AD36" s="190"/>
      <c r="AE36" s="190"/>
      <c r="AF36" s="190"/>
      <c r="AG36" s="190"/>
      <c r="AH36" s="190"/>
      <c r="AI36" s="190"/>
      <c r="AJ36" s="190"/>
      <c r="AK36" s="190"/>
      <c r="AL36" s="190"/>
      <c r="AM36" s="190"/>
      <c r="AN36" s="230"/>
      <c r="AO36" s="7" t="s">
        <v>45</v>
      </c>
      <c r="AP36" s="8" t="s">
        <v>45</v>
      </c>
      <c r="AQ36" s="8" t="s">
        <v>45</v>
      </c>
      <c r="AR36" s="35">
        <f>AC34+AE34+AG34</f>
        <v>0</v>
      </c>
      <c r="AS36" s="121"/>
      <c r="AT36" s="17"/>
      <c r="AU36" s="17"/>
      <c r="AV36" s="17"/>
      <c r="AW36" s="17"/>
    </row>
    <row r="37" spans="1:49" ht="16.5" customHeight="1" thickBot="1">
      <c r="A37" s="127"/>
      <c r="B37" s="127"/>
      <c r="C37" s="127"/>
      <c r="D37" s="127"/>
      <c r="E37" s="127"/>
      <c r="F37" s="180"/>
      <c r="G37" s="318"/>
      <c r="H37" s="269"/>
      <c r="I37" s="269"/>
      <c r="J37" s="197"/>
      <c r="K37" s="199"/>
      <c r="L37" s="199"/>
      <c r="M37" s="201"/>
      <c r="N37" s="190"/>
      <c r="O37" s="190"/>
      <c r="P37" s="190"/>
      <c r="Q37" s="190"/>
      <c r="R37" s="190"/>
      <c r="S37" s="190"/>
      <c r="T37" s="190"/>
      <c r="U37" s="190"/>
      <c r="V37" s="190"/>
      <c r="W37" s="190"/>
      <c r="X37" s="190"/>
      <c r="Y37" s="190"/>
      <c r="Z37" s="190"/>
      <c r="AA37" s="190"/>
      <c r="AB37" s="190"/>
      <c r="AC37" s="190"/>
      <c r="AD37" s="190"/>
      <c r="AE37" s="190"/>
      <c r="AF37" s="190"/>
      <c r="AG37" s="190"/>
      <c r="AH37" s="190"/>
      <c r="AI37" s="190"/>
      <c r="AJ37" s="190"/>
      <c r="AK37" s="190"/>
      <c r="AL37" s="190"/>
      <c r="AM37" s="190"/>
      <c r="AN37" s="231"/>
      <c r="AO37" s="9" t="s">
        <v>46</v>
      </c>
      <c r="AP37" s="10" t="s">
        <v>46</v>
      </c>
      <c r="AQ37" s="10" t="s">
        <v>46</v>
      </c>
      <c r="AR37" s="36">
        <f>AI34+AK34+AM34</f>
        <v>0</v>
      </c>
      <c r="AS37" s="122"/>
      <c r="AT37" s="17"/>
      <c r="AU37" s="17"/>
      <c r="AV37" s="17"/>
      <c r="AW37" s="17"/>
    </row>
    <row r="38" spans="1:49" ht="279" customHeight="1">
      <c r="A38" s="127"/>
      <c r="B38" s="127"/>
      <c r="C38" s="127"/>
      <c r="D38" s="127"/>
      <c r="E38" s="127"/>
      <c r="F38" s="178" t="s">
        <v>492</v>
      </c>
      <c r="G38" s="318" t="s">
        <v>500</v>
      </c>
      <c r="H38" s="269" t="s">
        <v>501</v>
      </c>
      <c r="I38" s="201" t="s">
        <v>502</v>
      </c>
      <c r="J38" s="195" t="s">
        <v>476</v>
      </c>
      <c r="K38" s="199">
        <v>44563</v>
      </c>
      <c r="L38" s="199">
        <v>44925</v>
      </c>
      <c r="M38" s="201" t="s">
        <v>499</v>
      </c>
      <c r="N38" s="189">
        <f t="shared" ref="N38" si="4">100%/6</f>
        <v>0.16666666666666666</v>
      </c>
      <c r="O38" s="190">
        <f t="shared" ref="O38" si="5">N38*(P38+R38+T38+V38+X38+Z38+AB38+AD38+AF38+AH38+AJ38+AL38)</f>
        <v>0.16660000000000003</v>
      </c>
      <c r="P38" s="190">
        <v>8.3299999999999999E-2</v>
      </c>
      <c r="Q38" s="190">
        <v>0.08</v>
      </c>
      <c r="R38" s="190">
        <v>8.3299999999999999E-2</v>
      </c>
      <c r="S38" s="190">
        <v>0.08</v>
      </c>
      <c r="T38" s="190">
        <v>8.3299999999999999E-2</v>
      </c>
      <c r="U38" s="190">
        <v>0.08</v>
      </c>
      <c r="V38" s="190">
        <v>8.3299999999999999E-2</v>
      </c>
      <c r="W38" s="190"/>
      <c r="X38" s="190">
        <v>8.3299999999999999E-2</v>
      </c>
      <c r="Y38" s="190"/>
      <c r="Z38" s="190">
        <v>8.3299999999999999E-2</v>
      </c>
      <c r="AA38" s="190"/>
      <c r="AB38" s="190">
        <v>8.3299999999999999E-2</v>
      </c>
      <c r="AC38" s="190"/>
      <c r="AD38" s="190">
        <v>8.3299999999999999E-2</v>
      </c>
      <c r="AE38" s="190"/>
      <c r="AF38" s="190">
        <v>8.3299999999999999E-2</v>
      </c>
      <c r="AG38" s="190"/>
      <c r="AH38" s="190">
        <v>8.3299999999999999E-2</v>
      </c>
      <c r="AI38" s="190"/>
      <c r="AJ38" s="190">
        <v>8.3299999999999999E-2</v>
      </c>
      <c r="AK38" s="190"/>
      <c r="AL38" s="190">
        <v>8.3299999999999999E-2</v>
      </c>
      <c r="AM38" s="190"/>
      <c r="AN38" s="229">
        <f>N38*(Q38+S38+U38+W38+Y38+AA38+AC38+AE38+AG38+AI38+AK38+AM38)</f>
        <v>3.9999999999999994E-2</v>
      </c>
      <c r="AO38" s="117" t="s">
        <v>710</v>
      </c>
      <c r="AP38" s="118" t="s">
        <v>711</v>
      </c>
      <c r="AQ38" s="118" t="s">
        <v>706</v>
      </c>
      <c r="AR38" s="34">
        <f>Q38+S38+U38</f>
        <v>0.24</v>
      </c>
      <c r="AS38" s="120">
        <f>SUM(AR38:AR41)</f>
        <v>0.24</v>
      </c>
      <c r="AT38" s="17"/>
      <c r="AU38" s="17"/>
      <c r="AV38" s="17"/>
      <c r="AW38" s="17"/>
    </row>
    <row r="39" spans="1:49" ht="16.5" customHeight="1">
      <c r="A39" s="127"/>
      <c r="B39" s="127"/>
      <c r="C39" s="127"/>
      <c r="D39" s="127"/>
      <c r="E39" s="127"/>
      <c r="F39" s="179"/>
      <c r="G39" s="318"/>
      <c r="H39" s="269"/>
      <c r="I39" s="201"/>
      <c r="J39" s="196"/>
      <c r="K39" s="199"/>
      <c r="L39" s="199"/>
      <c r="M39" s="201"/>
      <c r="N39" s="190"/>
      <c r="O39" s="190"/>
      <c r="P39" s="190"/>
      <c r="Q39" s="190"/>
      <c r="R39" s="190"/>
      <c r="S39" s="190"/>
      <c r="T39" s="190"/>
      <c r="U39" s="190"/>
      <c r="V39" s="190"/>
      <c r="W39" s="190"/>
      <c r="X39" s="190"/>
      <c r="Y39" s="190"/>
      <c r="Z39" s="190"/>
      <c r="AA39" s="190"/>
      <c r="AB39" s="190"/>
      <c r="AC39" s="190"/>
      <c r="AD39" s="190"/>
      <c r="AE39" s="190"/>
      <c r="AF39" s="190"/>
      <c r="AG39" s="190"/>
      <c r="AH39" s="190"/>
      <c r="AI39" s="190"/>
      <c r="AJ39" s="190"/>
      <c r="AK39" s="190"/>
      <c r="AL39" s="190"/>
      <c r="AM39" s="190"/>
      <c r="AN39" s="230"/>
      <c r="AO39" s="7" t="s">
        <v>44</v>
      </c>
      <c r="AP39" s="8" t="s">
        <v>44</v>
      </c>
      <c r="AQ39" s="8" t="s">
        <v>44</v>
      </c>
      <c r="AR39" s="35">
        <f>W38+Y38+AA38</f>
        <v>0</v>
      </c>
      <c r="AS39" s="121"/>
      <c r="AT39" s="17"/>
      <c r="AU39" s="17"/>
      <c r="AV39" s="17"/>
      <c r="AW39" s="17"/>
    </row>
    <row r="40" spans="1:49" ht="16.5" customHeight="1">
      <c r="A40" s="127"/>
      <c r="B40" s="127"/>
      <c r="C40" s="127"/>
      <c r="D40" s="127"/>
      <c r="E40" s="127"/>
      <c r="F40" s="179"/>
      <c r="G40" s="318"/>
      <c r="H40" s="269"/>
      <c r="I40" s="201"/>
      <c r="J40" s="196"/>
      <c r="K40" s="199"/>
      <c r="L40" s="199"/>
      <c r="M40" s="201"/>
      <c r="N40" s="190"/>
      <c r="O40" s="190"/>
      <c r="P40" s="190"/>
      <c r="Q40" s="190"/>
      <c r="R40" s="190"/>
      <c r="S40" s="190"/>
      <c r="T40" s="190"/>
      <c r="U40" s="190"/>
      <c r="V40" s="190"/>
      <c r="W40" s="190"/>
      <c r="X40" s="190"/>
      <c r="Y40" s="190"/>
      <c r="Z40" s="190"/>
      <c r="AA40" s="190"/>
      <c r="AB40" s="190"/>
      <c r="AC40" s="190"/>
      <c r="AD40" s="190"/>
      <c r="AE40" s="190"/>
      <c r="AF40" s="190"/>
      <c r="AG40" s="190"/>
      <c r="AH40" s="190"/>
      <c r="AI40" s="190"/>
      <c r="AJ40" s="190"/>
      <c r="AK40" s="190"/>
      <c r="AL40" s="190"/>
      <c r="AM40" s="190"/>
      <c r="AN40" s="230"/>
      <c r="AO40" s="7" t="s">
        <v>45</v>
      </c>
      <c r="AP40" s="8" t="s">
        <v>45</v>
      </c>
      <c r="AQ40" s="8" t="s">
        <v>45</v>
      </c>
      <c r="AR40" s="35">
        <f>AC38+AE38+AG38</f>
        <v>0</v>
      </c>
      <c r="AS40" s="121"/>
      <c r="AT40" s="17"/>
      <c r="AU40" s="17"/>
      <c r="AV40" s="17"/>
      <c r="AW40" s="17"/>
    </row>
    <row r="41" spans="1:49" ht="16.5" customHeight="1" thickBot="1">
      <c r="A41" s="127"/>
      <c r="B41" s="127"/>
      <c r="C41" s="127"/>
      <c r="D41" s="127"/>
      <c r="E41" s="127"/>
      <c r="F41" s="180"/>
      <c r="G41" s="319"/>
      <c r="H41" s="270"/>
      <c r="I41" s="207"/>
      <c r="J41" s="197"/>
      <c r="K41" s="206"/>
      <c r="L41" s="206"/>
      <c r="M41" s="207"/>
      <c r="N41" s="190"/>
      <c r="O41" s="208"/>
      <c r="P41" s="208"/>
      <c r="Q41" s="208"/>
      <c r="R41" s="208"/>
      <c r="S41" s="208"/>
      <c r="T41" s="208"/>
      <c r="U41" s="208"/>
      <c r="V41" s="208"/>
      <c r="W41" s="208"/>
      <c r="X41" s="208"/>
      <c r="Y41" s="208"/>
      <c r="Z41" s="208"/>
      <c r="AA41" s="208"/>
      <c r="AB41" s="208"/>
      <c r="AC41" s="208"/>
      <c r="AD41" s="208"/>
      <c r="AE41" s="208"/>
      <c r="AF41" s="208"/>
      <c r="AG41" s="208"/>
      <c r="AH41" s="208"/>
      <c r="AI41" s="208"/>
      <c r="AJ41" s="208"/>
      <c r="AK41" s="208"/>
      <c r="AL41" s="208"/>
      <c r="AM41" s="208"/>
      <c r="AN41" s="231"/>
      <c r="AO41" s="9" t="s">
        <v>46</v>
      </c>
      <c r="AP41" s="10" t="s">
        <v>46</v>
      </c>
      <c r="AQ41" s="10" t="s">
        <v>46</v>
      </c>
      <c r="AR41" s="36">
        <f>AI38+AK38+AM38</f>
        <v>0</v>
      </c>
      <c r="AS41" s="122"/>
      <c r="AT41" s="17"/>
      <c r="AU41" s="17"/>
      <c r="AV41" s="17"/>
      <c r="AW41" s="17"/>
    </row>
    <row r="42" spans="1:49" ht="16.5" customHeight="1">
      <c r="A42" s="127"/>
      <c r="B42" s="127"/>
      <c r="C42" s="127"/>
      <c r="D42" s="127"/>
      <c r="E42" s="127"/>
      <c r="F42" s="178" t="s">
        <v>493</v>
      </c>
      <c r="G42" s="321" t="s">
        <v>728</v>
      </c>
      <c r="H42" s="241" t="s">
        <v>729</v>
      </c>
      <c r="I42" s="241" t="s">
        <v>730</v>
      </c>
      <c r="J42" s="195" t="s">
        <v>476</v>
      </c>
      <c r="K42" s="199">
        <v>44896</v>
      </c>
      <c r="L42" s="236">
        <v>44926</v>
      </c>
      <c r="M42" s="201" t="s">
        <v>496</v>
      </c>
      <c r="N42" s="189">
        <f t="shared" ref="N42" si="6">100%/6</f>
        <v>0.16666666666666666</v>
      </c>
      <c r="O42" s="123">
        <f>N42*(P42+R42+T42+V42+X42+Z42+AB42+AD42+AF42+AH42+AJ42+AL42)</f>
        <v>0.16666666666666666</v>
      </c>
      <c r="P42" s="123"/>
      <c r="Q42" s="123"/>
      <c r="R42" s="123"/>
      <c r="S42" s="123"/>
      <c r="T42" s="123"/>
      <c r="U42" s="123"/>
      <c r="V42" s="123"/>
      <c r="W42" s="123"/>
      <c r="X42" s="123"/>
      <c r="Y42" s="123"/>
      <c r="Z42" s="123"/>
      <c r="AA42" s="123"/>
      <c r="AB42" s="123"/>
      <c r="AC42" s="123"/>
      <c r="AD42" s="123"/>
      <c r="AE42" s="123"/>
      <c r="AF42" s="123"/>
      <c r="AG42" s="123"/>
      <c r="AH42" s="123"/>
      <c r="AI42" s="123"/>
      <c r="AJ42" s="123"/>
      <c r="AK42" s="123"/>
      <c r="AL42" s="123">
        <v>1</v>
      </c>
      <c r="AM42" s="123"/>
      <c r="AN42" s="229">
        <f>N42*(Q42+S42+U42+W42+Y42+AA42+AC42+AE42+AG42+AI42+AK42+AM42)</f>
        <v>0</v>
      </c>
      <c r="AO42" s="5" t="s">
        <v>47</v>
      </c>
      <c r="AP42" s="6" t="s">
        <v>47</v>
      </c>
      <c r="AQ42" s="6" t="s">
        <v>47</v>
      </c>
      <c r="AR42" s="34">
        <f>Q42+S42+U42</f>
        <v>0</v>
      </c>
      <c r="AS42" s="120">
        <f>SUM(AR42:AR45)</f>
        <v>0</v>
      </c>
      <c r="AT42" s="17"/>
      <c r="AU42" s="17"/>
      <c r="AV42" s="17"/>
      <c r="AW42" s="17"/>
    </row>
    <row r="43" spans="1:49" ht="16.5" customHeight="1">
      <c r="A43" s="127"/>
      <c r="B43" s="127"/>
      <c r="C43" s="127"/>
      <c r="D43" s="127"/>
      <c r="E43" s="127"/>
      <c r="F43" s="179"/>
      <c r="G43" s="322"/>
      <c r="H43" s="242"/>
      <c r="I43" s="242"/>
      <c r="J43" s="196"/>
      <c r="K43" s="199"/>
      <c r="L43" s="234"/>
      <c r="M43" s="201"/>
      <c r="N43" s="190"/>
      <c r="O43" s="124"/>
      <c r="P43" s="124"/>
      <c r="Q43" s="124"/>
      <c r="R43" s="124"/>
      <c r="S43" s="124"/>
      <c r="T43" s="124"/>
      <c r="U43" s="124"/>
      <c r="V43" s="124"/>
      <c r="W43" s="124"/>
      <c r="X43" s="124"/>
      <c r="Y43" s="124"/>
      <c r="Z43" s="124"/>
      <c r="AA43" s="124"/>
      <c r="AB43" s="124"/>
      <c r="AC43" s="124"/>
      <c r="AD43" s="124"/>
      <c r="AE43" s="124"/>
      <c r="AF43" s="124"/>
      <c r="AG43" s="124"/>
      <c r="AH43" s="124"/>
      <c r="AI43" s="124"/>
      <c r="AJ43" s="124"/>
      <c r="AK43" s="124"/>
      <c r="AL43" s="124"/>
      <c r="AM43" s="124"/>
      <c r="AN43" s="230"/>
      <c r="AO43" s="7" t="s">
        <v>44</v>
      </c>
      <c r="AP43" s="8" t="s">
        <v>44</v>
      </c>
      <c r="AQ43" s="8" t="s">
        <v>44</v>
      </c>
      <c r="AR43" s="35">
        <f>W42+Y42+AA42</f>
        <v>0</v>
      </c>
      <c r="AS43" s="121"/>
      <c r="AT43" s="17"/>
      <c r="AU43" s="17"/>
      <c r="AV43" s="17"/>
      <c r="AW43" s="17"/>
    </row>
    <row r="44" spans="1:49" ht="16.5" customHeight="1">
      <c r="A44" s="127"/>
      <c r="B44" s="127"/>
      <c r="C44" s="127"/>
      <c r="D44" s="127"/>
      <c r="E44" s="127"/>
      <c r="F44" s="179"/>
      <c r="G44" s="322"/>
      <c r="H44" s="242"/>
      <c r="I44" s="242"/>
      <c r="J44" s="196"/>
      <c r="K44" s="199"/>
      <c r="L44" s="234"/>
      <c r="M44" s="201"/>
      <c r="N44" s="190"/>
      <c r="O44" s="124"/>
      <c r="P44" s="124"/>
      <c r="Q44" s="124"/>
      <c r="R44" s="124"/>
      <c r="S44" s="124"/>
      <c r="T44" s="124"/>
      <c r="U44" s="124"/>
      <c r="V44" s="124"/>
      <c r="W44" s="124"/>
      <c r="X44" s="124"/>
      <c r="Y44" s="124"/>
      <c r="Z44" s="124"/>
      <c r="AA44" s="124"/>
      <c r="AB44" s="124"/>
      <c r="AC44" s="124"/>
      <c r="AD44" s="124"/>
      <c r="AE44" s="124"/>
      <c r="AF44" s="124"/>
      <c r="AG44" s="124"/>
      <c r="AH44" s="124"/>
      <c r="AI44" s="124"/>
      <c r="AJ44" s="124"/>
      <c r="AK44" s="124"/>
      <c r="AL44" s="124"/>
      <c r="AM44" s="124"/>
      <c r="AN44" s="230"/>
      <c r="AO44" s="7" t="s">
        <v>45</v>
      </c>
      <c r="AP44" s="8" t="s">
        <v>45</v>
      </c>
      <c r="AQ44" s="8" t="s">
        <v>45</v>
      </c>
      <c r="AR44" s="35">
        <f>AC42+AE42+AG42</f>
        <v>0</v>
      </c>
      <c r="AS44" s="121"/>
      <c r="AT44" s="17"/>
      <c r="AU44" s="17"/>
      <c r="AV44" s="17"/>
      <c r="AW44" s="17"/>
    </row>
    <row r="45" spans="1:49" ht="16.5" customHeight="1" thickBot="1">
      <c r="A45" s="127"/>
      <c r="B45" s="127"/>
      <c r="C45" s="127"/>
      <c r="D45" s="127"/>
      <c r="E45" s="127"/>
      <c r="F45" s="180"/>
      <c r="G45" s="323"/>
      <c r="H45" s="272"/>
      <c r="I45" s="272"/>
      <c r="J45" s="197"/>
      <c r="K45" s="199"/>
      <c r="L45" s="237"/>
      <c r="M45" s="207"/>
      <c r="N45" s="190"/>
      <c r="O45" s="125"/>
      <c r="P45" s="125"/>
      <c r="Q45" s="125"/>
      <c r="R45" s="125"/>
      <c r="S45" s="125"/>
      <c r="T45" s="125"/>
      <c r="U45" s="125"/>
      <c r="V45" s="125"/>
      <c r="W45" s="125"/>
      <c r="X45" s="125"/>
      <c r="Y45" s="125"/>
      <c r="Z45" s="125"/>
      <c r="AA45" s="125"/>
      <c r="AB45" s="125"/>
      <c r="AC45" s="125"/>
      <c r="AD45" s="125"/>
      <c r="AE45" s="125"/>
      <c r="AF45" s="125"/>
      <c r="AG45" s="125"/>
      <c r="AH45" s="125"/>
      <c r="AI45" s="125"/>
      <c r="AJ45" s="125"/>
      <c r="AK45" s="125"/>
      <c r="AL45" s="125"/>
      <c r="AM45" s="125"/>
      <c r="AN45" s="231"/>
      <c r="AO45" s="9" t="s">
        <v>46</v>
      </c>
      <c r="AP45" s="10" t="s">
        <v>46</v>
      </c>
      <c r="AQ45" s="10" t="s">
        <v>46</v>
      </c>
      <c r="AR45" s="36">
        <f>AI42+AK42+AM42</f>
        <v>0</v>
      </c>
      <c r="AS45" s="122"/>
      <c r="AT45" s="17"/>
      <c r="AU45" s="17"/>
      <c r="AV45" s="17"/>
      <c r="AW45" s="17"/>
    </row>
    <row r="46" spans="1:49" ht="339" customHeight="1">
      <c r="A46" s="127"/>
      <c r="B46" s="127"/>
      <c r="C46" s="127"/>
      <c r="D46" s="127"/>
      <c r="E46" s="127"/>
      <c r="F46" s="178" t="s">
        <v>494</v>
      </c>
      <c r="G46" s="324" t="s">
        <v>731</v>
      </c>
      <c r="H46" s="178" t="s">
        <v>503</v>
      </c>
      <c r="I46" s="169" t="s">
        <v>504</v>
      </c>
      <c r="J46" s="195" t="s">
        <v>476</v>
      </c>
      <c r="K46" s="233">
        <v>44563</v>
      </c>
      <c r="L46" s="236">
        <v>44926</v>
      </c>
      <c r="M46" s="238" t="s">
        <v>505</v>
      </c>
      <c r="N46" s="189">
        <f t="shared" ref="N46" si="7">100%/6</f>
        <v>0.16666666666666666</v>
      </c>
      <c r="O46" s="123">
        <f>N46*(P46+R46+T46+V46+X46+Z46+AB46+AD46+AF46+AH46+AJ46+AL46)</f>
        <v>0.16666666666666674</v>
      </c>
      <c r="P46" s="189">
        <v>0.23</v>
      </c>
      <c r="Q46" s="189">
        <v>0.23</v>
      </c>
      <c r="R46" s="189">
        <v>7.0000000000000007E-2</v>
      </c>
      <c r="S46" s="189">
        <v>7.0000000000000007E-2</v>
      </c>
      <c r="T46" s="189">
        <v>7.0000000000000007E-2</v>
      </c>
      <c r="U46" s="189">
        <v>7.0000000000000007E-2</v>
      </c>
      <c r="V46" s="189">
        <v>7.0000000000000007E-2</v>
      </c>
      <c r="W46" s="189"/>
      <c r="X46" s="189">
        <v>7.0000000000000007E-2</v>
      </c>
      <c r="Y46" s="189"/>
      <c r="Z46" s="189">
        <v>7.0000000000000007E-2</v>
      </c>
      <c r="AA46" s="189"/>
      <c r="AB46" s="189">
        <v>7.0000000000000007E-2</v>
      </c>
      <c r="AC46" s="189"/>
      <c r="AD46" s="189">
        <v>7.0000000000000007E-2</v>
      </c>
      <c r="AE46" s="189"/>
      <c r="AF46" s="189">
        <v>7.0000000000000007E-2</v>
      </c>
      <c r="AG46" s="189"/>
      <c r="AH46" s="189">
        <v>7.0000000000000007E-2</v>
      </c>
      <c r="AI46" s="189"/>
      <c r="AJ46" s="189">
        <v>7.0000000000000007E-2</v>
      </c>
      <c r="AK46" s="189"/>
      <c r="AL46" s="189">
        <v>7.0000000000000007E-2</v>
      </c>
      <c r="AM46" s="189"/>
      <c r="AN46" s="229">
        <f>N46*(Q46+S46+U46+W46+Y46+AA46+AC46+AE46+AG46+AI46+AK46+AM46)</f>
        <v>6.1666666666666675E-2</v>
      </c>
      <c r="AO46" s="117" t="s">
        <v>716</v>
      </c>
      <c r="AP46" s="118" t="s">
        <v>732</v>
      </c>
      <c r="AQ46" s="118" t="s">
        <v>712</v>
      </c>
      <c r="AR46" s="34">
        <f>Q46+S46+U46</f>
        <v>0.37000000000000005</v>
      </c>
      <c r="AS46" s="120">
        <f>SUM(AR46:AR49)</f>
        <v>0.37000000000000005</v>
      </c>
      <c r="AT46" s="17"/>
      <c r="AU46" s="17"/>
      <c r="AV46" s="17"/>
      <c r="AW46" s="17"/>
    </row>
    <row r="47" spans="1:49" ht="16.5" customHeight="1">
      <c r="A47" s="127"/>
      <c r="B47" s="127"/>
      <c r="C47" s="127"/>
      <c r="D47" s="127"/>
      <c r="E47" s="127"/>
      <c r="F47" s="179"/>
      <c r="G47" s="325"/>
      <c r="H47" s="179"/>
      <c r="I47" s="170"/>
      <c r="J47" s="196"/>
      <c r="K47" s="234"/>
      <c r="L47" s="234"/>
      <c r="M47" s="239"/>
      <c r="N47" s="190"/>
      <c r="O47" s="124"/>
      <c r="P47" s="190"/>
      <c r="Q47" s="190"/>
      <c r="R47" s="190"/>
      <c r="S47" s="190"/>
      <c r="T47" s="190"/>
      <c r="U47" s="190"/>
      <c r="V47" s="190"/>
      <c r="W47" s="190"/>
      <c r="X47" s="190"/>
      <c r="Y47" s="190"/>
      <c r="Z47" s="190"/>
      <c r="AA47" s="190"/>
      <c r="AB47" s="190"/>
      <c r="AC47" s="190"/>
      <c r="AD47" s="190"/>
      <c r="AE47" s="190"/>
      <c r="AF47" s="190"/>
      <c r="AG47" s="190"/>
      <c r="AH47" s="190"/>
      <c r="AI47" s="190"/>
      <c r="AJ47" s="190"/>
      <c r="AK47" s="190"/>
      <c r="AL47" s="190"/>
      <c r="AM47" s="190"/>
      <c r="AN47" s="230"/>
      <c r="AO47" s="7" t="s">
        <v>44</v>
      </c>
      <c r="AP47" s="8" t="s">
        <v>44</v>
      </c>
      <c r="AQ47" s="8" t="s">
        <v>44</v>
      </c>
      <c r="AR47" s="35">
        <f>W46+Y46+AA46</f>
        <v>0</v>
      </c>
      <c r="AS47" s="121"/>
      <c r="AT47" s="17"/>
      <c r="AU47" s="17"/>
      <c r="AV47" s="17"/>
      <c r="AW47" s="17"/>
    </row>
    <row r="48" spans="1:49" ht="16.5" customHeight="1">
      <c r="A48" s="127"/>
      <c r="B48" s="127"/>
      <c r="C48" s="127"/>
      <c r="D48" s="127"/>
      <c r="E48" s="127"/>
      <c r="F48" s="179"/>
      <c r="G48" s="325"/>
      <c r="H48" s="179"/>
      <c r="I48" s="170"/>
      <c r="J48" s="196"/>
      <c r="K48" s="234"/>
      <c r="L48" s="234"/>
      <c r="M48" s="239"/>
      <c r="N48" s="190"/>
      <c r="O48" s="124"/>
      <c r="P48" s="190"/>
      <c r="Q48" s="190"/>
      <c r="R48" s="190"/>
      <c r="S48" s="190"/>
      <c r="T48" s="190"/>
      <c r="U48" s="190"/>
      <c r="V48" s="190"/>
      <c r="W48" s="190"/>
      <c r="X48" s="190"/>
      <c r="Y48" s="190"/>
      <c r="Z48" s="190"/>
      <c r="AA48" s="190"/>
      <c r="AB48" s="190"/>
      <c r="AC48" s="190"/>
      <c r="AD48" s="190"/>
      <c r="AE48" s="190"/>
      <c r="AF48" s="190"/>
      <c r="AG48" s="190"/>
      <c r="AH48" s="190"/>
      <c r="AI48" s="190"/>
      <c r="AJ48" s="190"/>
      <c r="AK48" s="190"/>
      <c r="AL48" s="190"/>
      <c r="AM48" s="190"/>
      <c r="AN48" s="230"/>
      <c r="AO48" s="7" t="s">
        <v>45</v>
      </c>
      <c r="AP48" s="8" t="s">
        <v>45</v>
      </c>
      <c r="AQ48" s="8" t="s">
        <v>45</v>
      </c>
      <c r="AR48" s="35">
        <f>AC46+AE46+AG46</f>
        <v>0</v>
      </c>
      <c r="AS48" s="121"/>
      <c r="AT48" s="17"/>
      <c r="AU48" s="17"/>
      <c r="AV48" s="17"/>
      <c r="AW48" s="17"/>
    </row>
    <row r="49" spans="1:49" ht="16.5" customHeight="1" thickBot="1">
      <c r="A49" s="127"/>
      <c r="B49" s="127"/>
      <c r="C49" s="127"/>
      <c r="D49" s="127"/>
      <c r="E49" s="127"/>
      <c r="F49" s="180"/>
      <c r="G49" s="326"/>
      <c r="H49" s="180"/>
      <c r="I49" s="171"/>
      <c r="J49" s="197"/>
      <c r="K49" s="235"/>
      <c r="L49" s="237"/>
      <c r="M49" s="240"/>
      <c r="N49" s="190"/>
      <c r="O49" s="125"/>
      <c r="P49" s="190"/>
      <c r="Q49" s="190"/>
      <c r="R49" s="190"/>
      <c r="S49" s="190"/>
      <c r="T49" s="190"/>
      <c r="U49" s="190"/>
      <c r="V49" s="190"/>
      <c r="W49" s="190"/>
      <c r="X49" s="190"/>
      <c r="Y49" s="190"/>
      <c r="Z49" s="190"/>
      <c r="AA49" s="190"/>
      <c r="AB49" s="190"/>
      <c r="AC49" s="190"/>
      <c r="AD49" s="190"/>
      <c r="AE49" s="190"/>
      <c r="AF49" s="190"/>
      <c r="AG49" s="190"/>
      <c r="AH49" s="190"/>
      <c r="AI49" s="190"/>
      <c r="AJ49" s="190"/>
      <c r="AK49" s="190"/>
      <c r="AL49" s="190"/>
      <c r="AM49" s="190"/>
      <c r="AN49" s="231"/>
      <c r="AO49" s="9" t="s">
        <v>46</v>
      </c>
      <c r="AP49" s="10" t="s">
        <v>46</v>
      </c>
      <c r="AQ49" s="10" t="s">
        <v>46</v>
      </c>
      <c r="AR49" s="36">
        <f>AI46+AK46+AM46</f>
        <v>0</v>
      </c>
      <c r="AS49" s="122"/>
      <c r="AT49" s="17"/>
      <c r="AU49" s="17"/>
      <c r="AV49" s="17"/>
      <c r="AW49" s="17"/>
    </row>
    <row r="50" spans="1:49" ht="100.5" customHeight="1">
      <c r="A50" s="327" t="s">
        <v>306</v>
      </c>
      <c r="B50" s="330" t="s">
        <v>325</v>
      </c>
      <c r="C50" s="327" t="s">
        <v>354</v>
      </c>
      <c r="D50" s="330" t="s">
        <v>733</v>
      </c>
      <c r="E50" s="330" t="s">
        <v>734</v>
      </c>
      <c r="F50" s="178" t="s">
        <v>495</v>
      </c>
      <c r="G50" s="178" t="s">
        <v>735</v>
      </c>
      <c r="H50" s="178" t="s">
        <v>688</v>
      </c>
      <c r="I50" s="169" t="s">
        <v>736</v>
      </c>
      <c r="J50" s="195" t="s">
        <v>737</v>
      </c>
      <c r="K50" s="257">
        <v>44621</v>
      </c>
      <c r="L50" s="257">
        <v>44925</v>
      </c>
      <c r="M50" s="260" t="s">
        <v>510</v>
      </c>
      <c r="N50" s="123">
        <v>0.5</v>
      </c>
      <c r="O50" s="123">
        <f>N50*(P50+R50+T50+V50+X50+Z50+AB50+AD50+AF50+AH50+AJ50+AL50)</f>
        <v>0.5</v>
      </c>
      <c r="P50" s="123"/>
      <c r="Q50" s="123"/>
      <c r="R50" s="123"/>
      <c r="S50" s="123"/>
      <c r="T50" s="190">
        <v>0.25</v>
      </c>
      <c r="U50" s="190">
        <v>0.25</v>
      </c>
      <c r="V50" s="190"/>
      <c r="W50" s="190"/>
      <c r="X50" s="190"/>
      <c r="Y50" s="190"/>
      <c r="Z50" s="190">
        <v>0.25</v>
      </c>
      <c r="AA50" s="190"/>
      <c r="AB50" s="190"/>
      <c r="AC50" s="190"/>
      <c r="AD50" s="190"/>
      <c r="AE50" s="190"/>
      <c r="AF50" s="190">
        <v>0.25</v>
      </c>
      <c r="AG50" s="190"/>
      <c r="AH50" s="190"/>
      <c r="AI50" s="190"/>
      <c r="AJ50" s="190"/>
      <c r="AK50" s="190"/>
      <c r="AL50" s="190">
        <v>0.25</v>
      </c>
      <c r="AM50" s="123"/>
      <c r="AN50" s="229">
        <f>N50*(Q50+S50+U50+W50+Y50+AA50+AC50+AE50+AG50+AI50+AK50+AM50)</f>
        <v>0.125</v>
      </c>
      <c r="AO50" s="117" t="s">
        <v>713</v>
      </c>
      <c r="AP50" s="118" t="s">
        <v>714</v>
      </c>
      <c r="AQ50" s="118" t="s">
        <v>715</v>
      </c>
      <c r="AR50" s="34">
        <f>Q50+S50+U50</f>
        <v>0.25</v>
      </c>
      <c r="AS50" s="120">
        <f>SUM(AR50:AR53)</f>
        <v>0.25</v>
      </c>
      <c r="AT50" s="17"/>
      <c r="AU50" s="17"/>
      <c r="AV50" s="17"/>
      <c r="AW50" s="17"/>
    </row>
    <row r="51" spans="1:49" ht="23.45" customHeight="1">
      <c r="A51" s="328"/>
      <c r="B51" s="331"/>
      <c r="C51" s="328"/>
      <c r="D51" s="331"/>
      <c r="E51" s="331"/>
      <c r="F51" s="179"/>
      <c r="G51" s="179"/>
      <c r="H51" s="179"/>
      <c r="I51" s="170"/>
      <c r="J51" s="196"/>
      <c r="K51" s="258"/>
      <c r="L51" s="258"/>
      <c r="M51" s="261"/>
      <c r="N51" s="124"/>
      <c r="O51" s="124"/>
      <c r="P51" s="124"/>
      <c r="Q51" s="124"/>
      <c r="R51" s="124"/>
      <c r="S51" s="124"/>
      <c r="T51" s="190"/>
      <c r="U51" s="190"/>
      <c r="V51" s="190"/>
      <c r="W51" s="190"/>
      <c r="X51" s="190"/>
      <c r="Y51" s="190"/>
      <c r="Z51" s="190"/>
      <c r="AA51" s="190"/>
      <c r="AB51" s="190"/>
      <c r="AC51" s="190"/>
      <c r="AD51" s="190"/>
      <c r="AE51" s="190"/>
      <c r="AF51" s="190"/>
      <c r="AG51" s="190"/>
      <c r="AH51" s="190"/>
      <c r="AI51" s="190"/>
      <c r="AJ51" s="190"/>
      <c r="AK51" s="190"/>
      <c r="AL51" s="190"/>
      <c r="AM51" s="124"/>
      <c r="AN51" s="230"/>
      <c r="AO51" s="7" t="s">
        <v>44</v>
      </c>
      <c r="AP51" s="8" t="s">
        <v>44</v>
      </c>
      <c r="AQ51" s="8" t="s">
        <v>44</v>
      </c>
      <c r="AR51" s="35">
        <f>W50+Y50+AA50</f>
        <v>0</v>
      </c>
      <c r="AS51" s="121"/>
      <c r="AT51" s="17"/>
      <c r="AU51" s="17"/>
      <c r="AV51" s="17"/>
      <c r="AW51" s="17"/>
    </row>
    <row r="52" spans="1:49" ht="23.45" customHeight="1">
      <c r="A52" s="328"/>
      <c r="B52" s="331"/>
      <c r="C52" s="328"/>
      <c r="D52" s="331"/>
      <c r="E52" s="331"/>
      <c r="F52" s="179"/>
      <c r="G52" s="179"/>
      <c r="H52" s="179"/>
      <c r="I52" s="170"/>
      <c r="J52" s="196"/>
      <c r="K52" s="258"/>
      <c r="L52" s="258"/>
      <c r="M52" s="261"/>
      <c r="N52" s="124"/>
      <c r="O52" s="124"/>
      <c r="P52" s="124"/>
      <c r="Q52" s="124"/>
      <c r="R52" s="124"/>
      <c r="S52" s="124"/>
      <c r="T52" s="190"/>
      <c r="U52" s="190"/>
      <c r="V52" s="190"/>
      <c r="W52" s="190"/>
      <c r="X52" s="190"/>
      <c r="Y52" s="190"/>
      <c r="Z52" s="190"/>
      <c r="AA52" s="190"/>
      <c r="AB52" s="190"/>
      <c r="AC52" s="190"/>
      <c r="AD52" s="190"/>
      <c r="AE52" s="190"/>
      <c r="AF52" s="190"/>
      <c r="AG52" s="190"/>
      <c r="AH52" s="190"/>
      <c r="AI52" s="190"/>
      <c r="AJ52" s="190"/>
      <c r="AK52" s="190"/>
      <c r="AL52" s="190"/>
      <c r="AM52" s="124"/>
      <c r="AN52" s="230"/>
      <c r="AO52" s="7" t="s">
        <v>45</v>
      </c>
      <c r="AP52" s="8" t="s">
        <v>45</v>
      </c>
      <c r="AQ52" s="8" t="s">
        <v>45</v>
      </c>
      <c r="AR52" s="35">
        <f>AC50+AE50+AG50</f>
        <v>0</v>
      </c>
      <c r="AS52" s="121"/>
      <c r="AT52" s="17"/>
      <c r="AU52" s="17"/>
      <c r="AV52" s="17"/>
      <c r="AW52" s="17"/>
    </row>
    <row r="53" spans="1:49" ht="23.45" customHeight="1" thickBot="1">
      <c r="A53" s="328"/>
      <c r="B53" s="331"/>
      <c r="C53" s="328"/>
      <c r="D53" s="331"/>
      <c r="E53" s="331"/>
      <c r="F53" s="180"/>
      <c r="G53" s="180"/>
      <c r="H53" s="180"/>
      <c r="I53" s="171"/>
      <c r="J53" s="197"/>
      <c r="K53" s="259"/>
      <c r="L53" s="259"/>
      <c r="M53" s="262"/>
      <c r="N53" s="125"/>
      <c r="O53" s="125"/>
      <c r="P53" s="125"/>
      <c r="Q53" s="125"/>
      <c r="R53" s="125"/>
      <c r="S53" s="125"/>
      <c r="T53" s="208"/>
      <c r="U53" s="208"/>
      <c r="V53" s="208"/>
      <c r="W53" s="208"/>
      <c r="X53" s="208"/>
      <c r="Y53" s="208"/>
      <c r="Z53" s="208"/>
      <c r="AA53" s="208"/>
      <c r="AB53" s="208"/>
      <c r="AC53" s="208"/>
      <c r="AD53" s="208"/>
      <c r="AE53" s="208"/>
      <c r="AF53" s="208"/>
      <c r="AG53" s="208"/>
      <c r="AH53" s="208"/>
      <c r="AI53" s="208"/>
      <c r="AJ53" s="208"/>
      <c r="AK53" s="208"/>
      <c r="AL53" s="208"/>
      <c r="AM53" s="125"/>
      <c r="AN53" s="231"/>
      <c r="AO53" s="9" t="s">
        <v>46</v>
      </c>
      <c r="AP53" s="10" t="s">
        <v>46</v>
      </c>
      <c r="AQ53" s="10" t="s">
        <v>46</v>
      </c>
      <c r="AR53" s="36">
        <f>AI50+AK50+AM50</f>
        <v>0</v>
      </c>
      <c r="AS53" s="122"/>
      <c r="AT53" s="17"/>
      <c r="AU53" s="17"/>
      <c r="AV53" s="17"/>
      <c r="AW53" s="17"/>
    </row>
    <row r="54" spans="1:49" ht="23.45" customHeight="1">
      <c r="A54" s="328"/>
      <c r="B54" s="331"/>
      <c r="C54" s="328"/>
      <c r="D54" s="331"/>
      <c r="E54" s="331"/>
      <c r="F54" s="178" t="s">
        <v>506</v>
      </c>
      <c r="G54" s="313" t="s">
        <v>508</v>
      </c>
      <c r="H54" s="273">
        <v>1</v>
      </c>
      <c r="I54" s="276" t="s">
        <v>509</v>
      </c>
      <c r="J54" s="195" t="s">
        <v>738</v>
      </c>
      <c r="K54" s="236">
        <v>44713</v>
      </c>
      <c r="L54" s="236">
        <v>44925</v>
      </c>
      <c r="M54" s="260" t="s">
        <v>510</v>
      </c>
      <c r="N54" s="244">
        <v>0.5</v>
      </c>
      <c r="O54" s="244">
        <v>1</v>
      </c>
      <c r="P54" s="189"/>
      <c r="Q54" s="189"/>
      <c r="R54" s="189"/>
      <c r="S54" s="189"/>
      <c r="T54" s="189"/>
      <c r="U54" s="189"/>
      <c r="V54" s="189"/>
      <c r="W54" s="189"/>
      <c r="X54" s="189"/>
      <c r="Y54" s="189"/>
      <c r="Z54" s="189">
        <v>0.5</v>
      </c>
      <c r="AA54" s="189"/>
      <c r="AB54" s="189"/>
      <c r="AC54" s="189"/>
      <c r="AD54" s="189"/>
      <c r="AE54" s="189"/>
      <c r="AF54" s="189"/>
      <c r="AG54" s="189"/>
      <c r="AH54" s="189"/>
      <c r="AI54" s="189"/>
      <c r="AJ54" s="189"/>
      <c r="AK54" s="189"/>
      <c r="AL54" s="189">
        <v>0.5</v>
      </c>
      <c r="AM54" s="189"/>
      <c r="AN54" s="229">
        <f>N54*(Q54+S54+U54+W54+Y54+AA54+AC54+AE54+AG54+AI54+AK54+AM54)</f>
        <v>0</v>
      </c>
      <c r="AO54" s="5" t="s">
        <v>47</v>
      </c>
      <c r="AP54" s="6" t="s">
        <v>47</v>
      </c>
      <c r="AQ54" s="6" t="s">
        <v>47</v>
      </c>
      <c r="AR54" s="34">
        <f>Q54+S54+U54</f>
        <v>0</v>
      </c>
      <c r="AS54" s="120">
        <f>SUM(AR54:AR57)</f>
        <v>0</v>
      </c>
      <c r="AT54" s="17"/>
      <c r="AU54" s="17"/>
      <c r="AV54" s="17"/>
      <c r="AW54" s="17"/>
    </row>
    <row r="55" spans="1:49" ht="23.45" customHeight="1">
      <c r="A55" s="328"/>
      <c r="B55" s="331"/>
      <c r="C55" s="328"/>
      <c r="D55" s="331"/>
      <c r="E55" s="331"/>
      <c r="F55" s="179"/>
      <c r="G55" s="314"/>
      <c r="H55" s="274"/>
      <c r="I55" s="277"/>
      <c r="J55" s="196"/>
      <c r="K55" s="234"/>
      <c r="L55" s="234"/>
      <c r="M55" s="261"/>
      <c r="N55" s="245"/>
      <c r="O55" s="245"/>
      <c r="P55" s="190"/>
      <c r="Q55" s="190"/>
      <c r="R55" s="190"/>
      <c r="S55" s="190"/>
      <c r="T55" s="190"/>
      <c r="U55" s="190"/>
      <c r="V55" s="190"/>
      <c r="W55" s="190"/>
      <c r="X55" s="190"/>
      <c r="Y55" s="190"/>
      <c r="Z55" s="190"/>
      <c r="AA55" s="190"/>
      <c r="AB55" s="190"/>
      <c r="AC55" s="190"/>
      <c r="AD55" s="190"/>
      <c r="AE55" s="190"/>
      <c r="AF55" s="190"/>
      <c r="AG55" s="190"/>
      <c r="AH55" s="190"/>
      <c r="AI55" s="190"/>
      <c r="AJ55" s="190"/>
      <c r="AK55" s="190"/>
      <c r="AL55" s="190"/>
      <c r="AM55" s="190"/>
      <c r="AN55" s="230"/>
      <c r="AO55" s="7" t="s">
        <v>44</v>
      </c>
      <c r="AP55" s="8" t="s">
        <v>44</v>
      </c>
      <c r="AQ55" s="8" t="s">
        <v>44</v>
      </c>
      <c r="AR55" s="35">
        <f>W54+Y54+AA54</f>
        <v>0</v>
      </c>
      <c r="AS55" s="121"/>
      <c r="AT55" s="17"/>
      <c r="AU55" s="17"/>
      <c r="AV55" s="17"/>
      <c r="AW55" s="17"/>
    </row>
    <row r="56" spans="1:49" ht="23.45" customHeight="1">
      <c r="A56" s="328"/>
      <c r="B56" s="331"/>
      <c r="C56" s="328"/>
      <c r="D56" s="331"/>
      <c r="E56" s="331"/>
      <c r="F56" s="179"/>
      <c r="G56" s="314"/>
      <c r="H56" s="274"/>
      <c r="I56" s="277"/>
      <c r="J56" s="196"/>
      <c r="K56" s="234"/>
      <c r="L56" s="234"/>
      <c r="M56" s="261"/>
      <c r="N56" s="245"/>
      <c r="O56" s="245"/>
      <c r="P56" s="190"/>
      <c r="Q56" s="190"/>
      <c r="R56" s="190"/>
      <c r="S56" s="190"/>
      <c r="T56" s="190"/>
      <c r="U56" s="190"/>
      <c r="V56" s="190"/>
      <c r="W56" s="190"/>
      <c r="X56" s="190"/>
      <c r="Y56" s="190"/>
      <c r="Z56" s="190"/>
      <c r="AA56" s="190"/>
      <c r="AB56" s="190"/>
      <c r="AC56" s="190"/>
      <c r="AD56" s="190"/>
      <c r="AE56" s="190"/>
      <c r="AF56" s="190"/>
      <c r="AG56" s="190"/>
      <c r="AH56" s="190"/>
      <c r="AI56" s="190"/>
      <c r="AJ56" s="190"/>
      <c r="AK56" s="190"/>
      <c r="AL56" s="190"/>
      <c r="AM56" s="190"/>
      <c r="AN56" s="230"/>
      <c r="AO56" s="7" t="s">
        <v>45</v>
      </c>
      <c r="AP56" s="8" t="s">
        <v>45</v>
      </c>
      <c r="AQ56" s="8" t="s">
        <v>45</v>
      </c>
      <c r="AR56" s="35">
        <f>AC54+AE54+AG54</f>
        <v>0</v>
      </c>
      <c r="AS56" s="121"/>
      <c r="AT56" s="17"/>
      <c r="AU56" s="17"/>
      <c r="AV56" s="17"/>
      <c r="AW56" s="17"/>
    </row>
    <row r="57" spans="1:49" ht="23.45" customHeight="1" thickBot="1">
      <c r="A57" s="329"/>
      <c r="B57" s="332"/>
      <c r="C57" s="329"/>
      <c r="D57" s="332"/>
      <c r="E57" s="332"/>
      <c r="F57" s="180"/>
      <c r="G57" s="315"/>
      <c r="H57" s="275"/>
      <c r="I57" s="278"/>
      <c r="J57" s="197"/>
      <c r="K57" s="237"/>
      <c r="L57" s="237"/>
      <c r="M57" s="262"/>
      <c r="N57" s="246"/>
      <c r="O57" s="246"/>
      <c r="P57" s="232"/>
      <c r="Q57" s="232"/>
      <c r="R57" s="232"/>
      <c r="S57" s="232"/>
      <c r="T57" s="232"/>
      <c r="U57" s="232"/>
      <c r="V57" s="232"/>
      <c r="W57" s="232"/>
      <c r="X57" s="232"/>
      <c r="Y57" s="232"/>
      <c r="Z57" s="232"/>
      <c r="AA57" s="232"/>
      <c r="AB57" s="232"/>
      <c r="AC57" s="232"/>
      <c r="AD57" s="232"/>
      <c r="AE57" s="232"/>
      <c r="AF57" s="232"/>
      <c r="AG57" s="232"/>
      <c r="AH57" s="232"/>
      <c r="AI57" s="232"/>
      <c r="AJ57" s="232"/>
      <c r="AK57" s="232"/>
      <c r="AL57" s="232"/>
      <c r="AM57" s="232"/>
      <c r="AN57" s="231"/>
      <c r="AO57" s="11" t="s">
        <v>46</v>
      </c>
      <c r="AP57" s="12" t="s">
        <v>46</v>
      </c>
      <c r="AQ57" s="12" t="s">
        <v>46</v>
      </c>
      <c r="AR57" s="36">
        <f>AI54+AK54+AM54</f>
        <v>0</v>
      </c>
      <c r="AS57" s="122"/>
      <c r="AT57" s="17"/>
      <c r="AU57" s="17"/>
      <c r="AV57" s="17"/>
      <c r="AW57" s="17"/>
    </row>
    <row r="58" spans="1:49" ht="23.45" customHeight="1">
      <c r="A58" s="337" t="s">
        <v>307</v>
      </c>
      <c r="B58" s="338" t="s">
        <v>329</v>
      </c>
      <c r="C58" s="337" t="s">
        <v>339</v>
      </c>
      <c r="D58" s="338" t="s">
        <v>474</v>
      </c>
      <c r="E58" s="340" t="s">
        <v>475</v>
      </c>
      <c r="F58" s="178" t="s">
        <v>507</v>
      </c>
      <c r="G58" s="241" t="s">
        <v>739</v>
      </c>
      <c r="H58" s="241" t="s">
        <v>470</v>
      </c>
      <c r="I58" s="241" t="s">
        <v>477</v>
      </c>
      <c r="J58" s="247" t="s">
        <v>476</v>
      </c>
      <c r="K58" s="250">
        <v>44682</v>
      </c>
      <c r="L58" s="250">
        <v>44926</v>
      </c>
      <c r="M58" s="238" t="s">
        <v>468</v>
      </c>
      <c r="N58" s="244">
        <v>1</v>
      </c>
      <c r="O58" s="244">
        <v>1</v>
      </c>
      <c r="P58" s="244"/>
      <c r="Q58" s="244"/>
      <c r="R58" s="244"/>
      <c r="S58" s="244"/>
      <c r="T58" s="244"/>
      <c r="U58" s="244"/>
      <c r="V58" s="244"/>
      <c r="W58" s="244"/>
      <c r="X58" s="253">
        <v>0.33</v>
      </c>
      <c r="Y58" s="244"/>
      <c r="Z58" s="244"/>
      <c r="AA58" s="244"/>
      <c r="AB58" s="244"/>
      <c r="AC58" s="244"/>
      <c r="AD58" s="253">
        <v>0.33</v>
      </c>
      <c r="AE58" s="244"/>
      <c r="AF58" s="244"/>
      <c r="AG58" s="244"/>
      <c r="AH58" s="244"/>
      <c r="AI58" s="244"/>
      <c r="AJ58" s="244"/>
      <c r="AK58" s="244"/>
      <c r="AL58" s="255">
        <v>0.34</v>
      </c>
      <c r="AM58" s="244"/>
      <c r="AN58" s="229">
        <f>N58*(Q58+S58+U58+W58+Y58+AA58+AC58+AE58+AG58+AI58+AK58+AM58)</f>
        <v>0</v>
      </c>
      <c r="AO58" s="5" t="s">
        <v>47</v>
      </c>
      <c r="AP58" s="6" t="s">
        <v>47</v>
      </c>
      <c r="AQ58" s="6" t="s">
        <v>47</v>
      </c>
      <c r="AR58" s="34">
        <f>Q58+S58+U58</f>
        <v>0</v>
      </c>
      <c r="AS58" s="120">
        <f>SUM(AR58:AR61)</f>
        <v>0</v>
      </c>
      <c r="AT58" s="17"/>
      <c r="AU58" s="17"/>
      <c r="AV58" s="17"/>
      <c r="AW58" s="17"/>
    </row>
    <row r="59" spans="1:49" ht="23.45" customHeight="1">
      <c r="A59" s="338"/>
      <c r="B59" s="338"/>
      <c r="C59" s="338"/>
      <c r="D59" s="338"/>
      <c r="E59" s="340"/>
      <c r="F59" s="179"/>
      <c r="G59" s="242"/>
      <c r="H59" s="242"/>
      <c r="I59" s="242"/>
      <c r="J59" s="248"/>
      <c r="K59" s="251"/>
      <c r="L59" s="251"/>
      <c r="M59" s="239"/>
      <c r="N59" s="245"/>
      <c r="O59" s="245"/>
      <c r="P59" s="245"/>
      <c r="Q59" s="245"/>
      <c r="R59" s="245"/>
      <c r="S59" s="245"/>
      <c r="T59" s="245"/>
      <c r="U59" s="245"/>
      <c r="V59" s="245"/>
      <c r="W59" s="245"/>
      <c r="X59" s="254"/>
      <c r="Y59" s="245"/>
      <c r="Z59" s="245"/>
      <c r="AA59" s="245"/>
      <c r="AB59" s="245"/>
      <c r="AC59" s="245"/>
      <c r="AD59" s="254"/>
      <c r="AE59" s="245"/>
      <c r="AF59" s="245"/>
      <c r="AG59" s="245"/>
      <c r="AH59" s="245"/>
      <c r="AI59" s="245"/>
      <c r="AJ59" s="245"/>
      <c r="AK59" s="245"/>
      <c r="AL59" s="256"/>
      <c r="AM59" s="245"/>
      <c r="AN59" s="230"/>
      <c r="AO59" s="7" t="s">
        <v>44</v>
      </c>
      <c r="AP59" s="8" t="s">
        <v>44</v>
      </c>
      <c r="AQ59" s="8" t="s">
        <v>44</v>
      </c>
      <c r="AR59" s="35">
        <f>W58+Y58+AA58</f>
        <v>0</v>
      </c>
      <c r="AS59" s="121"/>
      <c r="AT59" s="17"/>
      <c r="AU59" s="17"/>
      <c r="AV59" s="17"/>
      <c r="AW59" s="17"/>
    </row>
    <row r="60" spans="1:49" ht="23.45" customHeight="1">
      <c r="A60" s="338"/>
      <c r="B60" s="338"/>
      <c r="C60" s="338"/>
      <c r="D60" s="338"/>
      <c r="E60" s="340"/>
      <c r="F60" s="179"/>
      <c r="G60" s="242"/>
      <c r="H60" s="242"/>
      <c r="I60" s="242"/>
      <c r="J60" s="248"/>
      <c r="K60" s="251"/>
      <c r="L60" s="251"/>
      <c r="M60" s="239"/>
      <c r="N60" s="245"/>
      <c r="O60" s="245"/>
      <c r="P60" s="245"/>
      <c r="Q60" s="245"/>
      <c r="R60" s="245"/>
      <c r="S60" s="245"/>
      <c r="T60" s="245"/>
      <c r="U60" s="245"/>
      <c r="V60" s="245"/>
      <c r="W60" s="245"/>
      <c r="X60" s="254"/>
      <c r="Y60" s="245"/>
      <c r="Z60" s="245"/>
      <c r="AA60" s="245"/>
      <c r="AB60" s="245"/>
      <c r="AC60" s="245"/>
      <c r="AD60" s="254"/>
      <c r="AE60" s="245"/>
      <c r="AF60" s="245"/>
      <c r="AG60" s="245"/>
      <c r="AH60" s="245"/>
      <c r="AI60" s="245"/>
      <c r="AJ60" s="245"/>
      <c r="AK60" s="245"/>
      <c r="AL60" s="256"/>
      <c r="AM60" s="245"/>
      <c r="AN60" s="230"/>
      <c r="AO60" s="7" t="s">
        <v>45</v>
      </c>
      <c r="AP60" s="8" t="s">
        <v>45</v>
      </c>
      <c r="AQ60" s="8" t="s">
        <v>45</v>
      </c>
      <c r="AR60" s="35">
        <f>AC58+AE58+AG58</f>
        <v>0</v>
      </c>
      <c r="AS60" s="121"/>
      <c r="AT60" s="17"/>
      <c r="AU60" s="17"/>
      <c r="AV60" s="17"/>
      <c r="AW60" s="17"/>
    </row>
    <row r="61" spans="1:49" ht="23.45" customHeight="1" thickBot="1">
      <c r="A61" s="339"/>
      <c r="B61" s="339"/>
      <c r="C61" s="339"/>
      <c r="D61" s="339"/>
      <c r="E61" s="341"/>
      <c r="F61" s="180"/>
      <c r="G61" s="243"/>
      <c r="H61" s="243"/>
      <c r="I61" s="243"/>
      <c r="J61" s="249"/>
      <c r="K61" s="252"/>
      <c r="L61" s="252"/>
      <c r="M61" s="240"/>
      <c r="N61" s="246"/>
      <c r="O61" s="246"/>
      <c r="P61" s="246"/>
      <c r="Q61" s="246"/>
      <c r="R61" s="246"/>
      <c r="S61" s="246"/>
      <c r="T61" s="246"/>
      <c r="U61" s="246"/>
      <c r="V61" s="246"/>
      <c r="W61" s="246"/>
      <c r="X61" s="254"/>
      <c r="Y61" s="246"/>
      <c r="Z61" s="246"/>
      <c r="AA61" s="246"/>
      <c r="AB61" s="246"/>
      <c r="AC61" s="246"/>
      <c r="AD61" s="254"/>
      <c r="AE61" s="246"/>
      <c r="AF61" s="246"/>
      <c r="AG61" s="246"/>
      <c r="AH61" s="246"/>
      <c r="AI61" s="246"/>
      <c r="AJ61" s="246"/>
      <c r="AK61" s="246"/>
      <c r="AL61" s="256"/>
      <c r="AM61" s="246"/>
      <c r="AN61" s="231"/>
      <c r="AO61" s="11" t="s">
        <v>46</v>
      </c>
      <c r="AP61" s="12" t="s">
        <v>46</v>
      </c>
      <c r="AQ61" s="12" t="s">
        <v>46</v>
      </c>
      <c r="AR61" s="36">
        <f>AI58+AK58+AM58</f>
        <v>0</v>
      </c>
      <c r="AS61" s="122"/>
      <c r="AT61" s="17"/>
      <c r="AU61" s="17"/>
      <c r="AV61" s="17"/>
      <c r="AW61" s="17"/>
    </row>
    <row r="62" spans="1:49" ht="15.75" customHeight="1" thickBot="1">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265" t="s">
        <v>48</v>
      </c>
      <c r="AQ62" s="266"/>
      <c r="AR62" s="267"/>
      <c r="AS62" s="15">
        <f>AVERAGE(AS26:AS61)</f>
        <v>0.23444444444444448</v>
      </c>
      <c r="AT62" s="17"/>
      <c r="AU62" s="17"/>
      <c r="AV62" s="17"/>
      <c r="AW62" s="17"/>
    </row>
    <row r="63" spans="1:49">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row>
    <row r="64" spans="1:49">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row>
    <row r="65" spans="1:49" s="2" customFormat="1" ht="43.5" customHeight="1">
      <c r="A65" s="312" t="s">
        <v>49</v>
      </c>
      <c r="B65" s="312"/>
      <c r="C65" s="312"/>
      <c r="D65" s="312"/>
      <c r="E65" s="312"/>
      <c r="F65" s="312"/>
      <c r="G65" s="312"/>
      <c r="H65" s="312"/>
      <c r="I65" s="312"/>
      <c r="J65" s="312"/>
      <c r="K65" s="312"/>
      <c r="L65" s="312"/>
      <c r="M65" s="312"/>
      <c r="N65" s="312"/>
      <c r="O65" s="312"/>
      <c r="P65" s="312"/>
      <c r="Q65" s="312"/>
      <c r="R65" s="312"/>
      <c r="S65" s="312"/>
      <c r="T65" s="312"/>
      <c r="U65" s="312"/>
      <c r="V65" s="312"/>
      <c r="W65" s="312"/>
      <c r="X65" s="312"/>
      <c r="Y65" s="312"/>
      <c r="Z65" s="312"/>
      <c r="AA65" s="312"/>
      <c r="AB65" s="312"/>
      <c r="AC65" s="312"/>
      <c r="AD65" s="312"/>
      <c r="AE65" s="312"/>
      <c r="AF65" s="312"/>
      <c r="AG65" s="312"/>
      <c r="AH65" s="312"/>
      <c r="AI65" s="312"/>
      <c r="AJ65" s="312"/>
      <c r="AK65" s="312"/>
      <c r="AL65" s="312"/>
      <c r="AM65" s="312"/>
      <c r="AN65" s="312"/>
      <c r="AO65" s="312"/>
      <c r="AP65" s="312"/>
      <c r="AQ65" s="312"/>
      <c r="AR65" s="312"/>
      <c r="AS65" s="312"/>
      <c r="AT65" s="27"/>
      <c r="AU65" s="27"/>
      <c r="AV65" s="27"/>
      <c r="AW65" s="27"/>
    </row>
    <row r="66" spans="1:49">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row>
    <row r="67" spans="1:49">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row>
    <row r="68" spans="1:49" ht="15.75" thickBot="1">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row>
    <row r="69" spans="1:49" ht="18.75" customHeight="1">
      <c r="A69" s="166" t="s">
        <v>50</v>
      </c>
      <c r="B69" s="166" t="s">
        <v>724</v>
      </c>
      <c r="C69" s="172" t="s">
        <v>20</v>
      </c>
      <c r="D69" s="173"/>
      <c r="E69" s="166" t="s">
        <v>465</v>
      </c>
      <c r="F69" s="166" t="s">
        <v>466</v>
      </c>
      <c r="G69" s="166" t="s">
        <v>21</v>
      </c>
      <c r="H69" s="166" t="s">
        <v>22</v>
      </c>
      <c r="I69" s="172" t="s">
        <v>64</v>
      </c>
      <c r="J69" s="281" t="s">
        <v>73</v>
      </c>
      <c r="K69" s="281"/>
      <c r="L69" s="281"/>
      <c r="M69" s="281"/>
      <c r="N69" s="281"/>
      <c r="O69" s="281"/>
      <c r="P69" s="281"/>
      <c r="Q69" s="281"/>
      <c r="R69" s="281"/>
      <c r="S69" s="281"/>
      <c r="T69" s="281"/>
      <c r="U69" s="281"/>
      <c r="V69" s="281"/>
      <c r="W69" s="281"/>
      <c r="X69" s="281"/>
      <c r="Y69" s="281"/>
      <c r="Z69" s="281"/>
      <c r="AA69" s="281"/>
      <c r="AB69" s="281"/>
      <c r="AC69" s="281"/>
      <c r="AD69" s="281"/>
      <c r="AE69" s="281"/>
      <c r="AF69" s="281"/>
      <c r="AG69" s="281"/>
      <c r="AH69" s="281"/>
      <c r="AI69" s="281"/>
      <c r="AJ69" s="281"/>
      <c r="AK69" s="141" t="s">
        <v>17</v>
      </c>
      <c r="AL69" s="142"/>
      <c r="AM69" s="142"/>
      <c r="AN69" s="142"/>
      <c r="AO69" s="142"/>
      <c r="AP69" s="142"/>
      <c r="AQ69" s="143"/>
      <c r="AT69" s="17"/>
      <c r="AU69" s="17"/>
      <c r="AV69" s="17"/>
      <c r="AW69" s="17"/>
    </row>
    <row r="70" spans="1:49" ht="48" customHeight="1" thickBot="1">
      <c r="A70" s="167"/>
      <c r="B70" s="167"/>
      <c r="C70" s="174"/>
      <c r="D70" s="175"/>
      <c r="E70" s="167"/>
      <c r="F70" s="167"/>
      <c r="G70" s="167"/>
      <c r="H70" s="167"/>
      <c r="I70" s="167"/>
      <c r="J70" s="174" t="s">
        <v>23</v>
      </c>
      <c r="K70" s="132"/>
      <c r="L70" s="131" t="s">
        <v>24</v>
      </c>
      <c r="M70" s="132"/>
      <c r="N70" s="131" t="s">
        <v>25</v>
      </c>
      <c r="O70" s="132"/>
      <c r="P70" s="131" t="s">
        <v>26</v>
      </c>
      <c r="Q70" s="132"/>
      <c r="R70" s="131" t="s">
        <v>27</v>
      </c>
      <c r="S70" s="132"/>
      <c r="T70" s="131" t="s">
        <v>28</v>
      </c>
      <c r="U70" s="132"/>
      <c r="V70" s="131" t="s">
        <v>29</v>
      </c>
      <c r="W70" s="132"/>
      <c r="X70" s="131" t="s">
        <v>30</v>
      </c>
      <c r="Y70" s="132"/>
      <c r="Z70" s="131" t="s">
        <v>31</v>
      </c>
      <c r="AA70" s="132"/>
      <c r="AB70" s="131" t="s">
        <v>32</v>
      </c>
      <c r="AC70" s="132"/>
      <c r="AD70" s="131" t="s">
        <v>33</v>
      </c>
      <c r="AE70" s="132"/>
      <c r="AF70" s="131" t="s">
        <v>34</v>
      </c>
      <c r="AG70" s="132"/>
      <c r="AH70" s="131" t="s">
        <v>35</v>
      </c>
      <c r="AI70" s="132"/>
      <c r="AJ70" s="135" t="s">
        <v>36</v>
      </c>
      <c r="AK70" s="144"/>
      <c r="AL70" s="145"/>
      <c r="AM70" s="145"/>
      <c r="AN70" s="145"/>
      <c r="AO70" s="145"/>
      <c r="AP70" s="145"/>
      <c r="AQ70" s="146"/>
      <c r="AT70" s="17"/>
      <c r="AU70" s="17"/>
      <c r="AV70" s="17"/>
      <c r="AW70" s="17"/>
    </row>
    <row r="71" spans="1:49" ht="44.25" customHeight="1" thickBot="1">
      <c r="A71" s="167"/>
      <c r="B71" s="167"/>
      <c r="C71" s="174"/>
      <c r="D71" s="175"/>
      <c r="E71" s="167"/>
      <c r="F71" s="167"/>
      <c r="G71" s="167"/>
      <c r="H71" s="167"/>
      <c r="I71" s="167"/>
      <c r="J71" s="282"/>
      <c r="K71" s="134"/>
      <c r="L71" s="133"/>
      <c r="M71" s="134"/>
      <c r="N71" s="133"/>
      <c r="O71" s="134"/>
      <c r="P71" s="133"/>
      <c r="Q71" s="134"/>
      <c r="R71" s="133"/>
      <c r="S71" s="134"/>
      <c r="T71" s="133"/>
      <c r="U71" s="134"/>
      <c r="V71" s="133"/>
      <c r="W71" s="134"/>
      <c r="X71" s="133"/>
      <c r="Y71" s="134"/>
      <c r="Z71" s="133"/>
      <c r="AA71" s="134"/>
      <c r="AB71" s="133"/>
      <c r="AC71" s="134"/>
      <c r="AD71" s="133"/>
      <c r="AE71" s="134"/>
      <c r="AF71" s="133"/>
      <c r="AG71" s="134"/>
      <c r="AH71" s="133"/>
      <c r="AI71" s="134"/>
      <c r="AJ71" s="136"/>
      <c r="AK71" s="147" t="s">
        <v>65</v>
      </c>
      <c r="AL71" s="148"/>
      <c r="AM71" s="149"/>
      <c r="AN71" s="153" t="s">
        <v>37</v>
      </c>
      <c r="AO71" s="155" t="s">
        <v>76</v>
      </c>
      <c r="AP71" s="295" t="s">
        <v>38</v>
      </c>
      <c r="AQ71" s="153" t="s">
        <v>39</v>
      </c>
      <c r="AT71" s="17"/>
      <c r="AU71" s="17"/>
      <c r="AV71" s="17"/>
      <c r="AW71" s="17"/>
    </row>
    <row r="72" spans="1:49" ht="48" customHeight="1" thickBot="1">
      <c r="A72" s="168"/>
      <c r="B72" s="168"/>
      <c r="C72" s="176"/>
      <c r="D72" s="177"/>
      <c r="E72" s="168"/>
      <c r="F72" s="168"/>
      <c r="G72" s="168"/>
      <c r="H72" s="168"/>
      <c r="I72" s="168"/>
      <c r="J72" s="37" t="s">
        <v>40</v>
      </c>
      <c r="K72" s="33" t="s">
        <v>41</v>
      </c>
      <c r="L72" s="33" t="s">
        <v>42</v>
      </c>
      <c r="M72" s="33" t="s">
        <v>43</v>
      </c>
      <c r="N72" s="33" t="s">
        <v>42</v>
      </c>
      <c r="O72" s="33" t="s">
        <v>43</v>
      </c>
      <c r="P72" s="33" t="s">
        <v>42</v>
      </c>
      <c r="Q72" s="33" t="s">
        <v>43</v>
      </c>
      <c r="R72" s="33" t="s">
        <v>42</v>
      </c>
      <c r="S72" s="33" t="s">
        <v>43</v>
      </c>
      <c r="T72" s="33" t="s">
        <v>42</v>
      </c>
      <c r="U72" s="33" t="s">
        <v>43</v>
      </c>
      <c r="V72" s="33" t="s">
        <v>42</v>
      </c>
      <c r="W72" s="33" t="s">
        <v>43</v>
      </c>
      <c r="X72" s="33" t="s">
        <v>42</v>
      </c>
      <c r="Y72" s="33" t="s">
        <v>43</v>
      </c>
      <c r="Z72" s="33" t="s">
        <v>42</v>
      </c>
      <c r="AA72" s="33" t="s">
        <v>43</v>
      </c>
      <c r="AB72" s="33" t="s">
        <v>42</v>
      </c>
      <c r="AC72" s="33" t="s">
        <v>43</v>
      </c>
      <c r="AD72" s="33" t="s">
        <v>42</v>
      </c>
      <c r="AE72" s="33" t="s">
        <v>43</v>
      </c>
      <c r="AF72" s="33" t="s">
        <v>42</v>
      </c>
      <c r="AG72" s="33" t="s">
        <v>43</v>
      </c>
      <c r="AH72" s="33" t="s">
        <v>42</v>
      </c>
      <c r="AI72" s="33" t="s">
        <v>43</v>
      </c>
      <c r="AJ72" s="137"/>
      <c r="AK72" s="150"/>
      <c r="AL72" s="151"/>
      <c r="AM72" s="152"/>
      <c r="AN72" s="154"/>
      <c r="AO72" s="156"/>
      <c r="AP72" s="296"/>
      <c r="AQ72" s="154"/>
      <c r="AT72" s="17"/>
      <c r="AU72" s="17"/>
      <c r="AV72" s="17"/>
      <c r="AW72" s="17"/>
    </row>
    <row r="73" spans="1:49" ht="46.5" thickBot="1">
      <c r="A73" s="297" t="s">
        <v>740</v>
      </c>
      <c r="B73" s="169" t="s">
        <v>471</v>
      </c>
      <c r="C73" s="178" t="s">
        <v>741</v>
      </c>
      <c r="D73" s="126"/>
      <c r="E73" s="182" t="s">
        <v>469</v>
      </c>
      <c r="F73" s="169" t="s">
        <v>736</v>
      </c>
      <c r="G73" s="250">
        <v>44621</v>
      </c>
      <c r="H73" s="279">
        <v>44915</v>
      </c>
      <c r="I73" s="186" t="s">
        <v>742</v>
      </c>
      <c r="J73" s="187">
        <v>0.33</v>
      </c>
      <c r="K73" s="187">
        <f>J73*(L73+N73+P73+R73+T73+V73+X73+Z73+AB73+AD73+AF73+AH73)</f>
        <v>0.33</v>
      </c>
      <c r="L73" s="128"/>
      <c r="M73" s="123"/>
      <c r="N73" s="123"/>
      <c r="O73" s="123"/>
      <c r="P73" s="123">
        <v>0.25</v>
      </c>
      <c r="Q73" s="123">
        <v>0.25</v>
      </c>
      <c r="R73" s="123"/>
      <c r="S73" s="123"/>
      <c r="T73" s="123"/>
      <c r="U73" s="123"/>
      <c r="V73" s="123">
        <v>0.25</v>
      </c>
      <c r="W73" s="123"/>
      <c r="X73" s="123"/>
      <c r="Y73" s="123"/>
      <c r="Z73" s="123"/>
      <c r="AA73" s="123"/>
      <c r="AB73" s="123">
        <v>0.25</v>
      </c>
      <c r="AC73" s="123"/>
      <c r="AD73" s="123"/>
      <c r="AE73" s="123"/>
      <c r="AF73" s="123"/>
      <c r="AG73" s="123"/>
      <c r="AH73" s="123">
        <v>0.25</v>
      </c>
      <c r="AI73" s="123"/>
      <c r="AJ73" s="138">
        <f>J73*(M73+O73+Q73+S73+U73+W73+Y73+AA73+AC73+AE73+AG73+AI73)</f>
        <v>8.2500000000000004E-2</v>
      </c>
      <c r="AK73" s="157" t="s">
        <v>717</v>
      </c>
      <c r="AL73" s="158"/>
      <c r="AM73" s="159"/>
      <c r="AN73" s="119" t="s">
        <v>718</v>
      </c>
      <c r="AO73" s="118" t="s">
        <v>715</v>
      </c>
      <c r="AP73" s="59">
        <f>M73+O73+Q73</f>
        <v>0.25</v>
      </c>
      <c r="AQ73" s="120">
        <f>SUM(AP73:AP76)</f>
        <v>0.25</v>
      </c>
      <c r="AT73" s="17"/>
      <c r="AU73" s="17"/>
      <c r="AV73" s="17"/>
      <c r="AW73" s="17"/>
    </row>
    <row r="74" spans="1:49" ht="15.75" customHeight="1" thickBot="1">
      <c r="A74" s="298"/>
      <c r="B74" s="170"/>
      <c r="C74" s="179"/>
      <c r="D74" s="127"/>
      <c r="E74" s="183"/>
      <c r="F74" s="170"/>
      <c r="G74" s="251"/>
      <c r="H74" s="280"/>
      <c r="I74" s="186"/>
      <c r="J74" s="187"/>
      <c r="K74" s="187"/>
      <c r="L74" s="129"/>
      <c r="M74" s="124"/>
      <c r="N74" s="124"/>
      <c r="O74" s="124"/>
      <c r="P74" s="124"/>
      <c r="Q74" s="124"/>
      <c r="R74" s="124"/>
      <c r="S74" s="124"/>
      <c r="T74" s="124"/>
      <c r="U74" s="124"/>
      <c r="V74" s="124"/>
      <c r="W74" s="124"/>
      <c r="X74" s="124"/>
      <c r="Y74" s="124"/>
      <c r="Z74" s="124"/>
      <c r="AA74" s="124"/>
      <c r="AB74" s="124"/>
      <c r="AC74" s="124"/>
      <c r="AD74" s="124"/>
      <c r="AE74" s="124"/>
      <c r="AF74" s="124"/>
      <c r="AG74" s="124"/>
      <c r="AH74" s="124"/>
      <c r="AI74" s="124"/>
      <c r="AJ74" s="139"/>
      <c r="AK74" s="160" t="s">
        <v>44</v>
      </c>
      <c r="AL74" s="161"/>
      <c r="AM74" s="161"/>
      <c r="AN74" s="57" t="s">
        <v>44</v>
      </c>
      <c r="AO74" s="57" t="s">
        <v>44</v>
      </c>
      <c r="AP74" s="58">
        <f>S73+U73+W73</f>
        <v>0</v>
      </c>
      <c r="AQ74" s="121"/>
      <c r="AT74" s="17"/>
      <c r="AU74" s="17"/>
      <c r="AV74" s="17"/>
      <c r="AW74" s="17"/>
    </row>
    <row r="75" spans="1:49" ht="15.75" customHeight="1" thickBot="1">
      <c r="A75" s="298"/>
      <c r="B75" s="170"/>
      <c r="C75" s="179"/>
      <c r="D75" s="127"/>
      <c r="E75" s="183"/>
      <c r="F75" s="170"/>
      <c r="G75" s="251"/>
      <c r="H75" s="280"/>
      <c r="I75" s="186"/>
      <c r="J75" s="187"/>
      <c r="K75" s="187"/>
      <c r="L75" s="129"/>
      <c r="M75" s="124"/>
      <c r="N75" s="124"/>
      <c r="O75" s="124"/>
      <c r="P75" s="124"/>
      <c r="Q75" s="124"/>
      <c r="R75" s="124"/>
      <c r="S75" s="124"/>
      <c r="T75" s="124"/>
      <c r="U75" s="124"/>
      <c r="V75" s="124"/>
      <c r="W75" s="124"/>
      <c r="X75" s="124"/>
      <c r="Y75" s="124"/>
      <c r="Z75" s="124"/>
      <c r="AA75" s="124"/>
      <c r="AB75" s="124"/>
      <c r="AC75" s="124"/>
      <c r="AD75" s="124"/>
      <c r="AE75" s="124"/>
      <c r="AF75" s="124"/>
      <c r="AG75" s="124"/>
      <c r="AH75" s="124"/>
      <c r="AI75" s="124"/>
      <c r="AJ75" s="139"/>
      <c r="AK75" s="160" t="s">
        <v>45</v>
      </c>
      <c r="AL75" s="161"/>
      <c r="AM75" s="161"/>
      <c r="AN75" s="57" t="s">
        <v>45</v>
      </c>
      <c r="AO75" s="57" t="s">
        <v>45</v>
      </c>
      <c r="AP75" s="58">
        <f>Y73+AA73+AC73</f>
        <v>0</v>
      </c>
      <c r="AQ75" s="121"/>
      <c r="AT75" s="17"/>
      <c r="AU75" s="17"/>
      <c r="AV75" s="17"/>
      <c r="AW75" s="17"/>
    </row>
    <row r="76" spans="1:49" ht="15.75" customHeight="1" thickBot="1">
      <c r="A76" s="298"/>
      <c r="B76" s="171"/>
      <c r="C76" s="180"/>
      <c r="D76" s="181"/>
      <c r="E76" s="184"/>
      <c r="F76" s="171"/>
      <c r="G76" s="252"/>
      <c r="H76" s="280"/>
      <c r="I76" s="186"/>
      <c r="J76" s="187"/>
      <c r="K76" s="187"/>
      <c r="L76" s="130"/>
      <c r="M76" s="125"/>
      <c r="N76" s="125"/>
      <c r="O76" s="125"/>
      <c r="P76" s="125"/>
      <c r="Q76" s="125"/>
      <c r="R76" s="125"/>
      <c r="S76" s="125"/>
      <c r="T76" s="125"/>
      <c r="U76" s="125"/>
      <c r="V76" s="125"/>
      <c r="W76" s="125"/>
      <c r="X76" s="125"/>
      <c r="Y76" s="125"/>
      <c r="Z76" s="125"/>
      <c r="AA76" s="125"/>
      <c r="AB76" s="125"/>
      <c r="AC76" s="125"/>
      <c r="AD76" s="125"/>
      <c r="AE76" s="125"/>
      <c r="AF76" s="125"/>
      <c r="AG76" s="125"/>
      <c r="AH76" s="125"/>
      <c r="AI76" s="125"/>
      <c r="AJ76" s="140"/>
      <c r="AK76" s="162" t="s">
        <v>46</v>
      </c>
      <c r="AL76" s="163"/>
      <c r="AM76" s="163"/>
      <c r="AN76" s="60" t="s">
        <v>46</v>
      </c>
      <c r="AO76" s="60" t="s">
        <v>46</v>
      </c>
      <c r="AP76" s="61">
        <f>AE73+AG73+AI73</f>
        <v>0</v>
      </c>
      <c r="AQ76" s="122"/>
      <c r="AT76" s="17"/>
      <c r="AU76" s="17"/>
      <c r="AV76" s="17"/>
      <c r="AW76" s="17"/>
    </row>
    <row r="77" spans="1:49" ht="15.75" customHeight="1" thickBot="1">
      <c r="A77" s="298"/>
      <c r="B77" s="169" t="s">
        <v>472</v>
      </c>
      <c r="C77" s="178" t="s">
        <v>743</v>
      </c>
      <c r="D77" s="126"/>
      <c r="E77" s="185" t="s">
        <v>470</v>
      </c>
      <c r="F77" s="169" t="s">
        <v>736</v>
      </c>
      <c r="G77" s="316">
        <v>44743</v>
      </c>
      <c r="H77" s="279">
        <v>44915</v>
      </c>
      <c r="I77" s="186" t="s">
        <v>742</v>
      </c>
      <c r="J77" s="128">
        <v>0.33</v>
      </c>
      <c r="K77" s="187">
        <f>J77*(L77+N77+P77+R77+T77+V77+X77+Z77+AB77+AD77+AF77+AH77)</f>
        <v>0.32996700000000001</v>
      </c>
      <c r="L77" s="128"/>
      <c r="M77" s="123"/>
      <c r="N77" s="123"/>
      <c r="O77" s="123"/>
      <c r="P77" s="123"/>
      <c r="Q77" s="123"/>
      <c r="R77" s="123"/>
      <c r="S77" s="123"/>
      <c r="T77" s="123"/>
      <c r="U77" s="123"/>
      <c r="V77" s="123"/>
      <c r="W77" s="123"/>
      <c r="X77" s="123">
        <v>0.33329999999999999</v>
      </c>
      <c r="Y77" s="123"/>
      <c r="Z77" s="123"/>
      <c r="AA77" s="123"/>
      <c r="AB77" s="123"/>
      <c r="AC77" s="123"/>
      <c r="AD77" s="123">
        <v>0.33329999999999999</v>
      </c>
      <c r="AE77" s="123"/>
      <c r="AF77" s="123"/>
      <c r="AG77" s="123"/>
      <c r="AH77" s="123">
        <v>0.33329999999999999</v>
      </c>
      <c r="AI77" s="123"/>
      <c r="AJ77" s="138">
        <f>J77*(M77+O77+Q77+S77+U77+W77+Y77+AA77+AC77+AE77+AG77+AI77)</f>
        <v>0</v>
      </c>
      <c r="AK77" s="164" t="s">
        <v>47</v>
      </c>
      <c r="AL77" s="165"/>
      <c r="AM77" s="165"/>
      <c r="AN77" s="5" t="s">
        <v>47</v>
      </c>
      <c r="AO77" s="5" t="s">
        <v>47</v>
      </c>
      <c r="AP77" s="59">
        <f>M77+O77+Q77</f>
        <v>0</v>
      </c>
      <c r="AQ77" s="120">
        <f>SUM(AP77:AP80)</f>
        <v>0</v>
      </c>
      <c r="AT77" s="17"/>
      <c r="AU77" s="17"/>
      <c r="AV77" s="17"/>
      <c r="AW77" s="17"/>
    </row>
    <row r="78" spans="1:49" ht="15.75" customHeight="1" thickBot="1">
      <c r="A78" s="298"/>
      <c r="B78" s="170"/>
      <c r="C78" s="179"/>
      <c r="D78" s="127"/>
      <c r="E78" s="183"/>
      <c r="F78" s="170"/>
      <c r="G78" s="170"/>
      <c r="H78" s="280"/>
      <c r="I78" s="186"/>
      <c r="J78" s="124"/>
      <c r="K78" s="187"/>
      <c r="L78" s="129"/>
      <c r="M78" s="124"/>
      <c r="N78" s="124"/>
      <c r="O78" s="124"/>
      <c r="P78" s="124"/>
      <c r="Q78" s="124"/>
      <c r="R78" s="124"/>
      <c r="S78" s="124"/>
      <c r="T78" s="124"/>
      <c r="U78" s="124"/>
      <c r="V78" s="124"/>
      <c r="W78" s="124"/>
      <c r="X78" s="124"/>
      <c r="Y78" s="124"/>
      <c r="Z78" s="124"/>
      <c r="AA78" s="124"/>
      <c r="AB78" s="124"/>
      <c r="AC78" s="124"/>
      <c r="AD78" s="124"/>
      <c r="AE78" s="124"/>
      <c r="AF78" s="124"/>
      <c r="AG78" s="124"/>
      <c r="AH78" s="124"/>
      <c r="AI78" s="124"/>
      <c r="AJ78" s="139"/>
      <c r="AK78" s="160" t="s">
        <v>44</v>
      </c>
      <c r="AL78" s="161"/>
      <c r="AM78" s="161"/>
      <c r="AN78" s="57" t="s">
        <v>44</v>
      </c>
      <c r="AO78" s="57" t="s">
        <v>44</v>
      </c>
      <c r="AP78" s="58">
        <f>S77+U77+W77</f>
        <v>0</v>
      </c>
      <c r="AQ78" s="121"/>
      <c r="AT78" s="17"/>
      <c r="AU78" s="17"/>
      <c r="AV78" s="17"/>
      <c r="AW78" s="17"/>
    </row>
    <row r="79" spans="1:49" ht="15.75" customHeight="1" thickBot="1">
      <c r="A79" s="298"/>
      <c r="B79" s="170"/>
      <c r="C79" s="179"/>
      <c r="D79" s="127"/>
      <c r="E79" s="183"/>
      <c r="F79" s="170"/>
      <c r="G79" s="170"/>
      <c r="H79" s="280"/>
      <c r="I79" s="186"/>
      <c r="J79" s="124"/>
      <c r="K79" s="187"/>
      <c r="L79" s="129"/>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39"/>
      <c r="AK79" s="160" t="s">
        <v>45</v>
      </c>
      <c r="AL79" s="161"/>
      <c r="AM79" s="161"/>
      <c r="AN79" s="57" t="s">
        <v>45</v>
      </c>
      <c r="AO79" s="57" t="s">
        <v>45</v>
      </c>
      <c r="AP79" s="58">
        <f>Y77+AA77+AC77</f>
        <v>0</v>
      </c>
      <c r="AQ79" s="121"/>
      <c r="AT79" s="17"/>
      <c r="AU79" s="17"/>
      <c r="AV79" s="17"/>
      <c r="AW79" s="17"/>
    </row>
    <row r="80" spans="1:49" ht="15.75" customHeight="1" thickBot="1">
      <c r="A80" s="298"/>
      <c r="B80" s="171"/>
      <c r="C80" s="180"/>
      <c r="D80" s="181"/>
      <c r="E80" s="184"/>
      <c r="F80" s="171"/>
      <c r="G80" s="171"/>
      <c r="H80" s="280"/>
      <c r="I80" s="186"/>
      <c r="J80" s="125"/>
      <c r="K80" s="187"/>
      <c r="L80" s="130"/>
      <c r="M80" s="125"/>
      <c r="N80" s="125"/>
      <c r="O80" s="125"/>
      <c r="P80" s="125"/>
      <c r="Q80" s="125"/>
      <c r="R80" s="125"/>
      <c r="S80" s="125"/>
      <c r="T80" s="125"/>
      <c r="U80" s="125"/>
      <c r="V80" s="125"/>
      <c r="W80" s="125"/>
      <c r="X80" s="125"/>
      <c r="Y80" s="125"/>
      <c r="Z80" s="125"/>
      <c r="AA80" s="125"/>
      <c r="AB80" s="125"/>
      <c r="AC80" s="125"/>
      <c r="AD80" s="125"/>
      <c r="AE80" s="125"/>
      <c r="AF80" s="125"/>
      <c r="AG80" s="125"/>
      <c r="AH80" s="125"/>
      <c r="AI80" s="125"/>
      <c r="AJ80" s="140"/>
      <c r="AK80" s="162" t="s">
        <v>46</v>
      </c>
      <c r="AL80" s="163"/>
      <c r="AM80" s="163"/>
      <c r="AN80" s="60" t="s">
        <v>46</v>
      </c>
      <c r="AO80" s="60" t="s">
        <v>46</v>
      </c>
      <c r="AP80" s="61">
        <f>AE77+AG77+AI77</f>
        <v>0</v>
      </c>
      <c r="AQ80" s="122"/>
      <c r="AT80" s="17"/>
      <c r="AU80" s="17"/>
      <c r="AV80" s="17"/>
      <c r="AW80" s="17"/>
    </row>
    <row r="81" spans="1:49" ht="15.75" customHeight="1" thickBot="1">
      <c r="A81" s="298"/>
      <c r="B81" s="169" t="s">
        <v>473</v>
      </c>
      <c r="C81" s="178" t="s">
        <v>744</v>
      </c>
      <c r="D81" s="126"/>
      <c r="E81" s="185" t="s">
        <v>470</v>
      </c>
      <c r="F81" s="169" t="s">
        <v>736</v>
      </c>
      <c r="G81" s="316">
        <v>44682</v>
      </c>
      <c r="H81" s="279">
        <v>44915</v>
      </c>
      <c r="I81" s="186" t="s">
        <v>742</v>
      </c>
      <c r="J81" s="123">
        <v>0.34</v>
      </c>
      <c r="K81" s="187">
        <f>J81*(L81+N81+P81+R81+T81+V81+X81+Z81+AB81+AD81+AF81+AH81)</f>
        <v>0.33996600000000005</v>
      </c>
      <c r="L81" s="128"/>
      <c r="M81" s="123"/>
      <c r="N81" s="123"/>
      <c r="O81" s="123"/>
      <c r="P81" s="123"/>
      <c r="Q81" s="123"/>
      <c r="R81" s="123"/>
      <c r="S81" s="123"/>
      <c r="T81" s="123">
        <v>0.33329999999999999</v>
      </c>
      <c r="U81" s="123"/>
      <c r="V81" s="123"/>
      <c r="W81" s="123"/>
      <c r="X81" s="123"/>
      <c r="Y81" s="123"/>
      <c r="Z81" s="123">
        <v>0.33329999999999999</v>
      </c>
      <c r="AA81" s="123"/>
      <c r="AB81" s="123"/>
      <c r="AC81" s="123"/>
      <c r="AD81" s="123"/>
      <c r="AE81" s="123"/>
      <c r="AF81" s="123"/>
      <c r="AG81" s="123"/>
      <c r="AH81" s="123">
        <v>0.33329999999999999</v>
      </c>
      <c r="AI81" s="123"/>
      <c r="AJ81" s="138">
        <f>J81*(M81+O81+Q81+S81+U81+W81+Y81+AA81+AC81+AE81+AG81+AI81)</f>
        <v>0</v>
      </c>
      <c r="AK81" s="164" t="s">
        <v>47</v>
      </c>
      <c r="AL81" s="165"/>
      <c r="AM81" s="165"/>
      <c r="AN81" s="5" t="s">
        <v>47</v>
      </c>
      <c r="AO81" s="5" t="s">
        <v>47</v>
      </c>
      <c r="AP81" s="59">
        <f>M81+O81+Q81</f>
        <v>0</v>
      </c>
      <c r="AQ81" s="120">
        <f>SUM(AP81:AP84)</f>
        <v>0</v>
      </c>
      <c r="AT81" s="17"/>
      <c r="AU81" s="17"/>
      <c r="AV81" s="17"/>
      <c r="AW81" s="17"/>
    </row>
    <row r="82" spans="1:49" ht="15" customHeight="1" thickBot="1">
      <c r="A82" s="298"/>
      <c r="B82" s="170"/>
      <c r="C82" s="179"/>
      <c r="D82" s="127"/>
      <c r="E82" s="183"/>
      <c r="F82" s="170"/>
      <c r="G82" s="170"/>
      <c r="H82" s="280"/>
      <c r="I82" s="186"/>
      <c r="J82" s="124"/>
      <c r="K82" s="187"/>
      <c r="L82" s="129"/>
      <c r="M82" s="124"/>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39"/>
      <c r="AK82" s="160" t="s">
        <v>44</v>
      </c>
      <c r="AL82" s="161"/>
      <c r="AM82" s="161"/>
      <c r="AN82" s="57" t="s">
        <v>44</v>
      </c>
      <c r="AO82" s="57" t="s">
        <v>44</v>
      </c>
      <c r="AP82" s="58">
        <f>S81+U81+W81</f>
        <v>0</v>
      </c>
      <c r="AQ82" s="121"/>
      <c r="AT82" s="17"/>
      <c r="AU82" s="17"/>
      <c r="AV82" s="17"/>
      <c r="AW82" s="17"/>
    </row>
    <row r="83" spans="1:49" ht="15" customHeight="1" thickBot="1">
      <c r="A83" s="298"/>
      <c r="B83" s="170"/>
      <c r="C83" s="179"/>
      <c r="D83" s="127"/>
      <c r="E83" s="183"/>
      <c r="F83" s="170"/>
      <c r="G83" s="170"/>
      <c r="H83" s="280"/>
      <c r="I83" s="186"/>
      <c r="J83" s="124"/>
      <c r="K83" s="187"/>
      <c r="L83" s="129"/>
      <c r="M83" s="124"/>
      <c r="N83" s="124"/>
      <c r="O83" s="124"/>
      <c r="P83" s="124"/>
      <c r="Q83" s="124"/>
      <c r="R83" s="124"/>
      <c r="S83" s="124"/>
      <c r="T83" s="124"/>
      <c r="U83" s="124"/>
      <c r="V83" s="124"/>
      <c r="W83" s="124"/>
      <c r="X83" s="124"/>
      <c r="Y83" s="124"/>
      <c r="Z83" s="124"/>
      <c r="AA83" s="124"/>
      <c r="AB83" s="124"/>
      <c r="AC83" s="124"/>
      <c r="AD83" s="124"/>
      <c r="AE83" s="124"/>
      <c r="AF83" s="124"/>
      <c r="AG83" s="124"/>
      <c r="AH83" s="124"/>
      <c r="AI83" s="124"/>
      <c r="AJ83" s="139"/>
      <c r="AK83" s="160" t="s">
        <v>45</v>
      </c>
      <c r="AL83" s="161"/>
      <c r="AM83" s="161"/>
      <c r="AN83" s="57" t="s">
        <v>45</v>
      </c>
      <c r="AO83" s="57" t="s">
        <v>45</v>
      </c>
      <c r="AP83" s="58">
        <f>Y81+AA81+AC81</f>
        <v>0</v>
      </c>
      <c r="AQ83" s="121"/>
      <c r="AT83" s="17"/>
      <c r="AU83" s="17"/>
      <c r="AV83" s="17"/>
      <c r="AW83" s="17"/>
    </row>
    <row r="84" spans="1:49" ht="15.75" customHeight="1" thickBot="1">
      <c r="A84" s="299"/>
      <c r="B84" s="171"/>
      <c r="C84" s="180"/>
      <c r="D84" s="181"/>
      <c r="E84" s="184"/>
      <c r="F84" s="171"/>
      <c r="G84" s="171"/>
      <c r="H84" s="280"/>
      <c r="I84" s="186"/>
      <c r="J84" s="125"/>
      <c r="K84" s="187"/>
      <c r="L84" s="130"/>
      <c r="M84" s="125"/>
      <c r="N84" s="125"/>
      <c r="O84" s="125"/>
      <c r="P84" s="125"/>
      <c r="Q84" s="125"/>
      <c r="R84" s="125"/>
      <c r="S84" s="125"/>
      <c r="T84" s="125"/>
      <c r="U84" s="125"/>
      <c r="V84" s="125"/>
      <c r="W84" s="125"/>
      <c r="X84" s="125"/>
      <c r="Y84" s="125"/>
      <c r="Z84" s="125"/>
      <c r="AA84" s="125"/>
      <c r="AB84" s="125"/>
      <c r="AC84" s="125"/>
      <c r="AD84" s="125"/>
      <c r="AE84" s="125"/>
      <c r="AF84" s="125"/>
      <c r="AG84" s="125"/>
      <c r="AH84" s="125"/>
      <c r="AI84" s="125"/>
      <c r="AJ84" s="140"/>
      <c r="AK84" s="162" t="s">
        <v>46</v>
      </c>
      <c r="AL84" s="163"/>
      <c r="AM84" s="163"/>
      <c r="AN84" s="60" t="s">
        <v>46</v>
      </c>
      <c r="AO84" s="60" t="s">
        <v>46</v>
      </c>
      <c r="AP84" s="61">
        <f>AE81+AG81+AI81</f>
        <v>0</v>
      </c>
      <c r="AQ84" s="122"/>
      <c r="AT84" s="17"/>
      <c r="AU84" s="17"/>
      <c r="AV84" s="17"/>
      <c r="AW84" s="17"/>
    </row>
    <row r="85" spans="1:49" ht="37.15" customHeight="1" thickBot="1">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c r="AE85" s="17"/>
      <c r="AF85" s="17"/>
      <c r="AG85" s="17"/>
      <c r="AH85" s="17"/>
      <c r="AI85" s="17"/>
      <c r="AJ85" s="17"/>
      <c r="AK85" s="17"/>
      <c r="AL85" s="17"/>
      <c r="AM85" s="17"/>
      <c r="AN85" s="54" t="s">
        <v>48</v>
      </c>
      <c r="AO85" s="55"/>
      <c r="AP85" s="56"/>
      <c r="AQ85" s="15">
        <f>AVERAGE(AQ73:AQ84)</f>
        <v>8.3333333333333329E-2</v>
      </c>
      <c r="AT85" s="17"/>
      <c r="AU85" s="17"/>
      <c r="AV85" s="17"/>
      <c r="AW85" s="17"/>
    </row>
    <row r="86" spans="1:49">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c r="AE86" s="17"/>
      <c r="AF86" s="17"/>
      <c r="AG86" s="17"/>
      <c r="AH86" s="17"/>
      <c r="AI86" s="17"/>
      <c r="AJ86" s="17"/>
      <c r="AK86" s="17"/>
      <c r="AL86" s="17"/>
      <c r="AM86" s="17"/>
      <c r="AN86" s="17"/>
      <c r="AO86" s="17"/>
      <c r="AP86" s="17"/>
      <c r="AQ86" s="17"/>
      <c r="AR86" s="17"/>
      <c r="AS86" s="17"/>
      <c r="AT86" s="17"/>
      <c r="AU86" s="17"/>
      <c r="AV86" s="17"/>
      <c r="AW86" s="17"/>
    </row>
    <row r="87" spans="1:49">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c r="AA87" s="17"/>
      <c r="AB87" s="17"/>
      <c r="AC87" s="17"/>
      <c r="AD87" s="17"/>
      <c r="AE87" s="17"/>
      <c r="AF87" s="17"/>
      <c r="AG87" s="17"/>
      <c r="AH87" s="17"/>
      <c r="AI87" s="17"/>
      <c r="AJ87" s="17"/>
      <c r="AK87" s="17"/>
      <c r="AL87" s="17"/>
      <c r="AM87" s="17"/>
      <c r="AN87" s="17"/>
      <c r="AO87" s="17"/>
      <c r="AP87" s="17"/>
      <c r="AQ87" s="17"/>
      <c r="AR87" s="17"/>
      <c r="AS87" s="17"/>
      <c r="AT87" s="17"/>
      <c r="AU87" s="17"/>
      <c r="AV87" s="17"/>
      <c r="AW87" s="17"/>
    </row>
    <row r="88" spans="1:49" ht="15.75" thickBot="1">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c r="AA88" s="17"/>
      <c r="AB88" s="17"/>
      <c r="AC88" s="17"/>
      <c r="AD88" s="17"/>
      <c r="AE88" s="17"/>
      <c r="AF88" s="17"/>
      <c r="AG88" s="17"/>
      <c r="AH88" s="17"/>
      <c r="AI88" s="17"/>
      <c r="AJ88" s="17"/>
      <c r="AK88" s="17"/>
      <c r="AL88" s="17"/>
      <c r="AM88" s="17"/>
      <c r="AN88" s="17"/>
      <c r="AO88" s="17"/>
      <c r="AP88" s="17"/>
      <c r="AQ88" s="17"/>
      <c r="AR88" s="17"/>
      <c r="AS88" s="17"/>
      <c r="AT88" s="17"/>
      <c r="AU88" s="17"/>
      <c r="AV88" s="17"/>
      <c r="AW88" s="17"/>
    </row>
    <row r="89" spans="1:49" ht="18.75" thickBot="1">
      <c r="A89" s="305" t="s">
        <v>52</v>
      </c>
      <c r="B89" s="306"/>
      <c r="C89" s="306"/>
      <c r="D89" s="306"/>
      <c r="E89" s="306"/>
      <c r="F89" s="306"/>
      <c r="G89" s="306"/>
      <c r="H89" s="306"/>
      <c r="I89" s="306"/>
      <c r="J89" s="306"/>
      <c r="K89" s="306"/>
      <c r="L89" s="306"/>
      <c r="M89" s="306"/>
      <c r="N89" s="306"/>
      <c r="O89" s="306"/>
      <c r="P89" s="306"/>
      <c r="Q89" s="38"/>
      <c r="R89" s="307">
        <f>AVERAGE(AQ85+AS62)</f>
        <v>0.31777777777777783</v>
      </c>
      <c r="S89" s="307"/>
      <c r="T89" s="307"/>
      <c r="U89" s="307"/>
      <c r="V89" s="307"/>
      <c r="W89" s="307"/>
      <c r="X89" s="307"/>
      <c r="Y89" s="307"/>
      <c r="Z89" s="307"/>
      <c r="AA89" s="307"/>
      <c r="AB89" s="307"/>
      <c r="AC89" s="307"/>
      <c r="AD89" s="307"/>
      <c r="AE89" s="307"/>
      <c r="AF89" s="307"/>
      <c r="AG89" s="307"/>
      <c r="AH89" s="307"/>
      <c r="AI89" s="308"/>
      <c r="AJ89" s="25"/>
      <c r="AK89" s="22"/>
      <c r="AL89" s="23"/>
      <c r="AM89" s="23"/>
      <c r="AN89" s="23"/>
      <c r="AO89" s="23"/>
      <c r="AP89" s="23"/>
      <c r="AQ89" s="23"/>
      <c r="AR89" s="23"/>
      <c r="AS89" s="30"/>
      <c r="AT89" s="17"/>
      <c r="AU89" s="17"/>
      <c r="AV89" s="17"/>
      <c r="AW89" s="17"/>
    </row>
    <row r="90" spans="1:49">
      <c r="A90" s="22"/>
      <c r="B90" s="309"/>
      <c r="C90" s="309"/>
      <c r="D90" s="309"/>
      <c r="E90" s="53"/>
      <c r="F90" s="45"/>
      <c r="G90" s="45"/>
      <c r="H90" s="41"/>
      <c r="I90" s="41"/>
      <c r="J90" s="309"/>
      <c r="K90" s="309"/>
      <c r="L90" s="309"/>
      <c r="M90" s="309"/>
      <c r="N90" s="309"/>
      <c r="O90" s="309"/>
      <c r="P90" s="309"/>
      <c r="Q90" s="309"/>
      <c r="R90" s="309"/>
      <c r="S90" s="309"/>
      <c r="T90" s="309"/>
      <c r="U90" s="309"/>
      <c r="V90" s="309"/>
      <c r="W90" s="310"/>
      <c r="X90" s="310"/>
      <c r="Y90" s="310"/>
      <c r="Z90" s="310"/>
      <c r="AA90" s="310"/>
      <c r="AB90" s="310"/>
      <c r="AC90" s="310"/>
      <c r="AD90" s="310"/>
      <c r="AE90" s="310"/>
      <c r="AF90" s="310"/>
      <c r="AG90" s="17"/>
      <c r="AH90" s="17"/>
      <c r="AI90" s="17"/>
      <c r="AJ90" s="17"/>
      <c r="AK90" s="29"/>
      <c r="AL90" s="23"/>
      <c r="AM90" s="23"/>
      <c r="AN90" s="23"/>
      <c r="AO90" s="23"/>
      <c r="AP90" s="23"/>
      <c r="AQ90" s="23"/>
      <c r="AR90" s="23"/>
      <c r="AS90" s="30"/>
      <c r="AT90" s="17"/>
      <c r="AU90" s="17"/>
      <c r="AV90" s="17"/>
      <c r="AW90" s="17"/>
    </row>
    <row r="91" spans="1:49">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3"/>
      <c r="AM91" s="23"/>
      <c r="AN91" s="23"/>
      <c r="AO91" s="23"/>
      <c r="AP91" s="23"/>
      <c r="AQ91" s="23"/>
      <c r="AR91" s="23"/>
      <c r="AS91" s="22"/>
      <c r="AT91" s="17"/>
      <c r="AU91" s="17"/>
      <c r="AV91" s="17"/>
      <c r="AW91" s="17"/>
    </row>
    <row r="92" spans="1:49" ht="18">
      <c r="A92" s="303" t="s">
        <v>66</v>
      </c>
      <c r="B92" s="303"/>
      <c r="C92" s="303"/>
      <c r="D92" s="303"/>
      <c r="E92" s="303"/>
      <c r="F92" s="303"/>
      <c r="G92" s="303"/>
      <c r="H92" s="303"/>
      <c r="I92" s="303"/>
      <c r="J92" s="303"/>
      <c r="K92" s="303"/>
      <c r="L92" s="303"/>
      <c r="M92" s="303"/>
      <c r="N92" s="303"/>
      <c r="O92" s="303"/>
      <c r="P92" s="303"/>
      <c r="Q92" s="303"/>
      <c r="R92" s="303"/>
      <c r="S92" s="303"/>
      <c r="T92" s="303"/>
      <c r="U92" s="303"/>
      <c r="V92" s="303"/>
      <c r="W92" s="303"/>
      <c r="X92" s="303"/>
      <c r="Y92" s="303"/>
      <c r="Z92" s="303"/>
      <c r="AA92" s="303"/>
      <c r="AB92" s="303"/>
      <c r="AC92" s="303"/>
      <c r="AD92" s="303"/>
      <c r="AE92" s="303"/>
      <c r="AF92" s="303"/>
      <c r="AG92" s="303"/>
      <c r="AH92" s="303"/>
      <c r="AI92" s="303"/>
      <c r="AJ92" s="303"/>
      <c r="AK92" s="303"/>
      <c r="AL92" s="22"/>
      <c r="AM92" s="22"/>
      <c r="AN92" s="22"/>
      <c r="AO92" s="22"/>
      <c r="AP92" s="22"/>
      <c r="AQ92" s="22"/>
      <c r="AR92" s="22"/>
      <c r="AS92" s="22"/>
      <c r="AT92" s="17"/>
      <c r="AU92" s="17"/>
      <c r="AV92" s="17"/>
      <c r="AW92" s="17"/>
    </row>
    <row r="93" spans="1:49">
      <c r="A93" s="304"/>
      <c r="B93" s="304"/>
      <c r="C93" s="304"/>
      <c r="D93" s="304"/>
      <c r="E93" s="304"/>
      <c r="F93" s="304"/>
      <c r="G93" s="304"/>
      <c r="H93" s="304"/>
      <c r="I93" s="304"/>
      <c r="J93" s="304"/>
      <c r="K93" s="304"/>
      <c r="L93" s="304"/>
      <c r="M93" s="304"/>
      <c r="N93" s="304"/>
      <c r="O93" s="304"/>
      <c r="P93" s="304"/>
      <c r="Q93" s="304"/>
      <c r="R93" s="304"/>
      <c r="S93" s="304"/>
      <c r="T93" s="304"/>
      <c r="U93" s="304"/>
      <c r="V93" s="304"/>
      <c r="W93" s="304"/>
      <c r="X93" s="304"/>
      <c r="Y93" s="304"/>
      <c r="Z93" s="304"/>
      <c r="AA93" s="304"/>
      <c r="AB93" s="304"/>
      <c r="AC93" s="304"/>
      <c r="AD93" s="304"/>
      <c r="AE93" s="304"/>
      <c r="AF93" s="304"/>
      <c r="AG93" s="304"/>
      <c r="AH93" s="304"/>
      <c r="AI93" s="304"/>
      <c r="AJ93" s="304"/>
      <c r="AK93" s="304"/>
      <c r="AL93" s="22"/>
      <c r="AM93" s="22"/>
      <c r="AN93" s="22"/>
      <c r="AO93" s="22"/>
      <c r="AP93" s="22"/>
      <c r="AQ93" s="22"/>
      <c r="AR93" s="22"/>
      <c r="AS93" s="23"/>
      <c r="AT93" s="17"/>
      <c r="AU93" s="17"/>
      <c r="AV93" s="17"/>
      <c r="AW93" s="17"/>
    </row>
    <row r="94" spans="1:49" ht="15.75" thickBot="1">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3"/>
      <c r="AM94" s="23"/>
      <c r="AN94" s="23"/>
      <c r="AO94" s="23"/>
      <c r="AP94" s="23"/>
      <c r="AQ94" s="23"/>
      <c r="AR94" s="23"/>
      <c r="AS94" s="23"/>
      <c r="AT94" s="17"/>
      <c r="AU94" s="17"/>
      <c r="AV94" s="17"/>
      <c r="AW94" s="17"/>
    </row>
    <row r="95" spans="1:49" ht="36.75" thickBot="1">
      <c r="A95" s="65" t="s">
        <v>53</v>
      </c>
      <c r="B95" s="65" t="s">
        <v>54</v>
      </c>
      <c r="C95" s="67" t="s">
        <v>55</v>
      </c>
      <c r="D95" s="342" t="s">
        <v>67</v>
      </c>
      <c r="E95" s="342"/>
      <c r="F95" s="66" t="s">
        <v>68</v>
      </c>
      <c r="G95" s="68" t="s">
        <v>56</v>
      </c>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3"/>
      <c r="AM95" s="23"/>
      <c r="AN95" s="23"/>
      <c r="AO95" s="23"/>
      <c r="AP95" s="23"/>
      <c r="AQ95" s="23"/>
      <c r="AR95" s="23"/>
      <c r="AS95" s="23"/>
      <c r="AT95" s="17"/>
      <c r="AU95" s="17"/>
      <c r="AV95" s="17"/>
      <c r="AW95" s="17"/>
    </row>
    <row r="96" spans="1:49" ht="15.75" thickBot="1">
      <c r="A96" s="62">
        <v>1</v>
      </c>
      <c r="B96" s="69">
        <v>44592</v>
      </c>
      <c r="C96" s="70" t="s">
        <v>478</v>
      </c>
      <c r="D96" s="317" t="s">
        <v>476</v>
      </c>
      <c r="E96" s="317"/>
      <c r="F96" s="64" t="s">
        <v>476</v>
      </c>
      <c r="G96" s="71" t="s">
        <v>476</v>
      </c>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3"/>
      <c r="AM96" s="23"/>
      <c r="AN96" s="23"/>
      <c r="AO96" s="23"/>
      <c r="AP96" s="23"/>
      <c r="AQ96" s="23"/>
      <c r="AR96" s="23"/>
      <c r="AS96" s="23"/>
      <c r="AT96" s="17"/>
      <c r="AU96" s="17"/>
      <c r="AV96" s="17"/>
      <c r="AW96" s="17"/>
    </row>
    <row r="97" spans="1:49" ht="214.5" thickBot="1">
      <c r="A97" s="62">
        <v>2</v>
      </c>
      <c r="B97" s="69">
        <v>44764</v>
      </c>
      <c r="C97" s="70" t="s">
        <v>483</v>
      </c>
      <c r="D97" s="317" t="s">
        <v>479</v>
      </c>
      <c r="E97" s="317"/>
      <c r="F97" s="64" t="s">
        <v>512</v>
      </c>
      <c r="G97" s="72">
        <v>44592</v>
      </c>
      <c r="N97" s="17"/>
      <c r="O97" s="17"/>
      <c r="P97" s="17"/>
      <c r="Q97" s="17"/>
      <c r="R97" s="17"/>
      <c r="S97" s="17"/>
      <c r="T97" s="17"/>
      <c r="U97" s="17"/>
      <c r="V97" s="17"/>
      <c r="W97" s="17"/>
      <c r="X97" s="17"/>
      <c r="Y97" s="17"/>
      <c r="Z97" s="17"/>
      <c r="AA97" s="17"/>
      <c r="AB97" s="17"/>
      <c r="AC97" s="17"/>
      <c r="AD97" s="17"/>
      <c r="AE97" s="17"/>
      <c r="AF97" s="17"/>
      <c r="AG97" s="17"/>
      <c r="AH97" s="17"/>
      <c r="AI97" s="17"/>
      <c r="AJ97" s="17"/>
      <c r="AK97" s="17"/>
      <c r="AL97" s="17"/>
      <c r="AM97" s="17"/>
      <c r="AN97" s="17"/>
      <c r="AO97" s="17"/>
      <c r="AP97" s="17"/>
      <c r="AQ97" s="17"/>
      <c r="AR97" s="17"/>
      <c r="AS97" s="17"/>
      <c r="AT97" s="17"/>
      <c r="AU97" s="17"/>
      <c r="AV97" s="17"/>
      <c r="AW97" s="17"/>
    </row>
    <row r="98" spans="1:49" ht="15.75" thickBot="1">
      <c r="A98" s="39"/>
      <c r="B98" s="62"/>
      <c r="C98" s="70"/>
      <c r="D98" s="317" t="s">
        <v>480</v>
      </c>
      <c r="E98" s="317"/>
      <c r="F98" s="64"/>
      <c r="G98" s="71"/>
      <c r="N98" s="17"/>
      <c r="O98" s="17"/>
      <c r="P98" s="17"/>
      <c r="Q98" s="17"/>
      <c r="R98" s="17"/>
      <c r="S98" s="17"/>
      <c r="T98" s="17"/>
      <c r="U98" s="17"/>
      <c r="V98" s="17"/>
      <c r="W98" s="17"/>
      <c r="X98" s="17"/>
      <c r="Y98" s="17"/>
      <c r="Z98" s="17"/>
      <c r="AA98" s="17"/>
      <c r="AB98" s="17"/>
      <c r="AC98" s="17"/>
      <c r="AD98" s="17"/>
      <c r="AE98" s="17"/>
      <c r="AF98" s="17"/>
      <c r="AG98" s="17"/>
      <c r="AH98" s="17"/>
      <c r="AI98" s="17"/>
      <c r="AJ98" s="17"/>
      <c r="AK98" s="17"/>
      <c r="AL98" s="17"/>
      <c r="AM98" s="17"/>
      <c r="AN98" s="17"/>
      <c r="AO98" s="17"/>
      <c r="AP98" s="17"/>
      <c r="AQ98" s="17"/>
      <c r="AR98" s="17"/>
      <c r="AS98" s="17"/>
      <c r="AT98" s="17"/>
      <c r="AU98" s="17"/>
      <c r="AV98" s="17"/>
      <c r="AW98" s="17"/>
    </row>
    <row r="99" spans="1:49" ht="15.75" thickBot="1">
      <c r="A99" s="39"/>
      <c r="B99" s="62"/>
      <c r="C99" s="70"/>
      <c r="D99" s="317"/>
      <c r="E99" s="317"/>
      <c r="F99" s="64"/>
      <c r="G99" s="71"/>
      <c r="N99" s="17"/>
      <c r="O99" s="17"/>
      <c r="P99" s="17"/>
      <c r="Q99" s="17"/>
      <c r="R99" s="17"/>
      <c r="S99" s="17"/>
      <c r="T99" s="17"/>
      <c r="U99" s="17"/>
      <c r="V99" s="17"/>
      <c r="W99" s="17"/>
      <c r="X99" s="17"/>
      <c r="Y99" s="17"/>
      <c r="Z99" s="17"/>
      <c r="AA99" s="17"/>
      <c r="AB99" s="17"/>
      <c r="AC99" s="17"/>
      <c r="AD99" s="17"/>
      <c r="AE99" s="17"/>
      <c r="AF99" s="17"/>
      <c r="AG99" s="17"/>
      <c r="AH99" s="17"/>
      <c r="AI99" s="17"/>
      <c r="AJ99" s="17"/>
      <c r="AK99" s="17"/>
      <c r="AL99" s="17"/>
      <c r="AM99" s="17"/>
      <c r="AN99" s="17"/>
      <c r="AO99" s="17"/>
      <c r="AP99" s="17"/>
      <c r="AQ99" s="17"/>
      <c r="AR99" s="17"/>
      <c r="AS99" s="17"/>
      <c r="AT99" s="17"/>
      <c r="AU99" s="17"/>
      <c r="AV99" s="17"/>
      <c r="AW99" s="17"/>
    </row>
    <row r="100" spans="1:49" ht="15.75" thickBot="1">
      <c r="A100" s="39"/>
      <c r="B100" s="62"/>
      <c r="C100" s="70"/>
      <c r="D100" s="317"/>
      <c r="E100" s="317"/>
      <c r="F100" s="64"/>
      <c r="G100" s="71"/>
      <c r="N100" s="17"/>
      <c r="O100" s="17"/>
      <c r="P100" s="17"/>
      <c r="Q100" s="17"/>
      <c r="R100" s="17"/>
      <c r="S100" s="17"/>
      <c r="T100" s="17"/>
      <c r="U100" s="17"/>
      <c r="V100" s="17"/>
      <c r="W100" s="17"/>
      <c r="X100" s="17"/>
      <c r="Y100" s="17"/>
      <c r="Z100" s="17"/>
      <c r="AA100" s="17"/>
      <c r="AB100" s="17"/>
      <c r="AC100" s="17"/>
      <c r="AD100" s="17"/>
      <c r="AE100" s="17"/>
      <c r="AF100" s="17"/>
      <c r="AG100" s="17"/>
      <c r="AH100" s="17"/>
      <c r="AI100" s="17"/>
      <c r="AJ100" s="17"/>
      <c r="AK100" s="17"/>
      <c r="AL100" s="17"/>
      <c r="AM100" s="17"/>
      <c r="AN100" s="17"/>
      <c r="AO100" s="17"/>
      <c r="AP100" s="17"/>
      <c r="AQ100" s="17"/>
      <c r="AR100" s="17"/>
      <c r="AS100" s="17"/>
      <c r="AT100" s="17"/>
      <c r="AU100" s="17"/>
      <c r="AV100" s="17"/>
      <c r="AW100" s="17"/>
    </row>
    <row r="101" spans="1:49" ht="15.75" thickBot="1">
      <c r="A101" s="39"/>
      <c r="B101" s="62"/>
      <c r="C101" s="70"/>
      <c r="D101" s="317"/>
      <c r="E101" s="317"/>
      <c r="F101" s="64"/>
      <c r="G101" s="71"/>
      <c r="N101" s="17"/>
      <c r="O101" s="17"/>
      <c r="P101" s="17"/>
      <c r="Q101" s="17"/>
      <c r="R101" s="17"/>
      <c r="S101" s="17"/>
      <c r="T101" s="17"/>
      <c r="U101" s="17"/>
      <c r="V101" s="17"/>
      <c r="W101" s="17"/>
      <c r="X101" s="17"/>
      <c r="Y101" s="17"/>
      <c r="Z101" s="17"/>
      <c r="AA101" s="17"/>
      <c r="AB101" s="17"/>
      <c r="AC101" s="17"/>
      <c r="AD101" s="17"/>
      <c r="AE101" s="17"/>
      <c r="AF101" s="17"/>
      <c r="AG101" s="17"/>
      <c r="AH101" s="17"/>
      <c r="AI101" s="17"/>
      <c r="AJ101" s="17"/>
      <c r="AK101" s="17"/>
      <c r="AL101" s="17"/>
      <c r="AM101" s="17"/>
      <c r="AN101" s="17"/>
      <c r="AO101" s="17"/>
      <c r="AP101" s="17"/>
      <c r="AQ101" s="17"/>
      <c r="AR101" s="17"/>
      <c r="AS101" s="17"/>
      <c r="AT101" s="17"/>
      <c r="AU101" s="17"/>
      <c r="AV101" s="17"/>
      <c r="AW101" s="17"/>
    </row>
    <row r="102" spans="1:49" ht="15.75" thickBot="1">
      <c r="A102" s="39"/>
      <c r="B102" s="62"/>
      <c r="C102" s="70"/>
      <c r="D102" s="317"/>
      <c r="E102" s="317"/>
      <c r="F102" s="64"/>
      <c r="G102" s="71"/>
      <c r="N102" s="17"/>
      <c r="O102" s="17"/>
      <c r="P102" s="17"/>
      <c r="Q102" s="17"/>
      <c r="R102" s="17"/>
      <c r="S102" s="17"/>
      <c r="T102" s="17"/>
      <c r="U102" s="17"/>
      <c r="V102" s="17"/>
      <c r="W102" s="17"/>
      <c r="X102" s="17"/>
      <c r="Y102" s="17"/>
      <c r="Z102" s="17"/>
      <c r="AA102" s="17"/>
      <c r="AB102" s="17"/>
      <c r="AC102" s="17"/>
      <c r="AD102" s="17"/>
      <c r="AE102" s="17"/>
      <c r="AF102" s="17"/>
      <c r="AG102" s="17"/>
      <c r="AH102" s="17"/>
      <c r="AI102" s="17"/>
      <c r="AJ102" s="17"/>
      <c r="AK102" s="17"/>
      <c r="AL102" s="17"/>
      <c r="AM102" s="17"/>
      <c r="AN102" s="17"/>
      <c r="AO102" s="17"/>
      <c r="AP102" s="17"/>
      <c r="AQ102" s="17"/>
      <c r="AR102" s="17"/>
      <c r="AS102" s="17"/>
      <c r="AT102" s="17"/>
      <c r="AU102" s="17"/>
      <c r="AV102" s="17"/>
      <c r="AW102" s="17"/>
    </row>
    <row r="103" spans="1:49" ht="15.75" thickBot="1">
      <c r="A103" s="39"/>
      <c r="B103" s="62"/>
      <c r="C103" s="70"/>
      <c r="D103" s="317"/>
      <c r="E103" s="317"/>
      <c r="F103" s="64"/>
      <c r="G103" s="71"/>
      <c r="N103" s="17"/>
      <c r="O103" s="17"/>
      <c r="P103" s="17"/>
      <c r="Q103" s="17"/>
      <c r="R103" s="17"/>
      <c r="S103" s="17"/>
      <c r="T103" s="17"/>
      <c r="U103" s="17"/>
      <c r="V103" s="17"/>
      <c r="W103" s="17"/>
      <c r="X103" s="17"/>
      <c r="Y103" s="17"/>
      <c r="Z103" s="17"/>
      <c r="AA103" s="17"/>
      <c r="AB103" s="17"/>
      <c r="AC103" s="17"/>
      <c r="AD103" s="17"/>
      <c r="AE103" s="17"/>
      <c r="AF103" s="17"/>
      <c r="AG103" s="17"/>
      <c r="AH103" s="17"/>
      <c r="AI103" s="17"/>
      <c r="AJ103" s="17"/>
      <c r="AK103" s="17"/>
      <c r="AL103" s="17"/>
      <c r="AM103" s="17"/>
      <c r="AN103" s="17"/>
      <c r="AO103" s="17"/>
      <c r="AP103" s="17"/>
      <c r="AQ103" s="17"/>
      <c r="AR103" s="17"/>
      <c r="AS103" s="17"/>
      <c r="AT103" s="17"/>
      <c r="AU103" s="17"/>
      <c r="AV103" s="17"/>
      <c r="AW103" s="17"/>
    </row>
    <row r="104" spans="1:49" ht="15.75" thickBot="1">
      <c r="A104" s="39"/>
      <c r="B104" s="39"/>
      <c r="C104" s="70"/>
      <c r="D104" s="317"/>
      <c r="E104" s="317"/>
      <c r="F104" s="64"/>
      <c r="G104" s="71"/>
      <c r="N104" s="17"/>
      <c r="O104" s="17"/>
      <c r="P104" s="17"/>
      <c r="Q104" s="17"/>
      <c r="R104" s="17"/>
      <c r="S104" s="17"/>
      <c r="T104" s="17"/>
      <c r="U104" s="17"/>
      <c r="V104" s="17"/>
      <c r="W104" s="17"/>
      <c r="X104" s="17"/>
      <c r="Y104" s="17"/>
      <c r="Z104" s="17"/>
      <c r="AA104" s="17"/>
      <c r="AB104" s="17"/>
      <c r="AC104" s="17"/>
      <c r="AD104" s="17"/>
      <c r="AE104" s="17"/>
      <c r="AF104" s="17"/>
      <c r="AG104" s="17"/>
      <c r="AH104" s="17"/>
      <c r="AI104" s="17"/>
      <c r="AJ104" s="17"/>
      <c r="AK104" s="17"/>
      <c r="AL104" s="17"/>
      <c r="AM104" s="17"/>
      <c r="AN104" s="17"/>
      <c r="AO104" s="17"/>
      <c r="AP104" s="17"/>
      <c r="AQ104" s="17"/>
      <c r="AR104" s="17"/>
      <c r="AS104" s="17"/>
      <c r="AT104" s="17"/>
      <c r="AU104" s="17"/>
      <c r="AV104" s="17"/>
      <c r="AW104" s="17"/>
    </row>
    <row r="105" spans="1:49">
      <c r="A105" s="22"/>
      <c r="B105" s="309"/>
      <c r="C105" s="309"/>
      <c r="D105" s="309"/>
      <c r="E105" s="63"/>
      <c r="F105" s="63"/>
      <c r="G105"/>
      <c r="N105" s="17"/>
      <c r="O105" s="17"/>
      <c r="P105" s="17"/>
      <c r="Q105" s="17"/>
      <c r="R105" s="17"/>
      <c r="S105" s="17"/>
      <c r="T105" s="17"/>
      <c r="U105" s="17"/>
      <c r="V105" s="17"/>
      <c r="W105" s="17"/>
      <c r="X105" s="17"/>
      <c r="Y105" s="17"/>
      <c r="Z105" s="17"/>
      <c r="AA105" s="17"/>
      <c r="AB105" s="17"/>
      <c r="AC105" s="17"/>
      <c r="AD105" s="17"/>
      <c r="AE105" s="17"/>
      <c r="AF105" s="17"/>
      <c r="AG105" s="17"/>
      <c r="AH105" s="17"/>
      <c r="AI105" s="17"/>
      <c r="AJ105" s="17"/>
      <c r="AK105" s="17"/>
      <c r="AL105" s="17"/>
      <c r="AM105" s="17"/>
      <c r="AN105" s="17"/>
      <c r="AO105" s="17"/>
      <c r="AP105" s="17"/>
      <c r="AQ105" s="17"/>
      <c r="AR105" s="17"/>
      <c r="AS105" s="17"/>
      <c r="AT105" s="17"/>
      <c r="AU105" s="17"/>
      <c r="AV105" s="17"/>
      <c r="AW105" s="17"/>
    </row>
    <row r="106" spans="1:49" ht="15.75" thickBot="1">
      <c r="A106" s="22"/>
      <c r="B106" s="22"/>
      <c r="C106" s="22"/>
      <c r="D106" s="22"/>
      <c r="F106" s="22"/>
      <c r="G106" s="22"/>
      <c r="I106"/>
    </row>
    <row r="107" spans="1:49" ht="16.5" thickTop="1" thickBot="1">
      <c r="A107" s="311" t="s">
        <v>57</v>
      </c>
      <c r="B107" s="311"/>
      <c r="C107" s="311"/>
      <c r="D107" s="311"/>
      <c r="E107" s="311" t="s">
        <v>481</v>
      </c>
      <c r="F107" s="311"/>
      <c r="G107" s="311"/>
      <c r="H107" s="311"/>
      <c r="I107" s="311" t="s">
        <v>61</v>
      </c>
      <c r="J107" s="311"/>
      <c r="K107" s="311"/>
      <c r="L107" s="311"/>
    </row>
    <row r="108" spans="1:49" ht="16.5" thickTop="1" thickBot="1">
      <c r="A108" s="311"/>
      <c r="B108" s="311"/>
      <c r="C108" s="311"/>
      <c r="D108" s="311"/>
      <c r="E108" s="311"/>
      <c r="F108" s="311"/>
      <c r="G108" s="311"/>
      <c r="H108" s="311"/>
      <c r="I108" s="311"/>
      <c r="J108" s="311"/>
      <c r="K108" s="311"/>
      <c r="L108" s="311"/>
    </row>
    <row r="109" spans="1:49" ht="16.5" thickTop="1" thickBot="1">
      <c r="A109" s="311"/>
      <c r="B109" s="311"/>
      <c r="C109" s="311"/>
      <c r="D109" s="311"/>
      <c r="E109" s="311"/>
      <c r="F109" s="311"/>
      <c r="G109" s="311"/>
      <c r="H109" s="311"/>
      <c r="I109" s="311"/>
      <c r="J109" s="311"/>
      <c r="K109" s="311"/>
      <c r="L109" s="311"/>
    </row>
    <row r="110" spans="1:49" ht="16.5" thickTop="1" thickBot="1">
      <c r="A110" s="294" t="s">
        <v>58</v>
      </c>
      <c r="B110" s="294"/>
      <c r="C110" s="294"/>
      <c r="D110" s="294"/>
      <c r="E110" s="294" t="s">
        <v>69</v>
      </c>
      <c r="F110" s="294"/>
      <c r="G110" s="294"/>
      <c r="H110" s="294"/>
      <c r="I110" s="73" t="s">
        <v>60</v>
      </c>
      <c r="J110" s="302"/>
      <c r="K110" s="302"/>
      <c r="L110" s="302"/>
      <c r="M110" s="74"/>
    </row>
    <row r="111" spans="1:49" ht="16.5" thickTop="1" thickBot="1">
      <c r="A111" s="73" t="s">
        <v>60</v>
      </c>
      <c r="B111" s="302" t="s">
        <v>720</v>
      </c>
      <c r="C111" s="302"/>
      <c r="D111" s="302"/>
      <c r="E111" s="73" t="s">
        <v>60</v>
      </c>
      <c r="F111" s="302" t="s">
        <v>482</v>
      </c>
      <c r="G111" s="302"/>
      <c r="H111" s="302"/>
      <c r="I111" s="73" t="s">
        <v>60</v>
      </c>
      <c r="J111" s="302"/>
      <c r="K111" s="302"/>
      <c r="L111" s="302"/>
      <c r="M111" s="74"/>
    </row>
    <row r="112" spans="1:49" ht="16.5" thickTop="1" thickBot="1">
      <c r="A112" s="73" t="s">
        <v>70</v>
      </c>
      <c r="B112" s="333">
        <v>44802</v>
      </c>
      <c r="C112" s="333"/>
      <c r="D112" s="333"/>
      <c r="E112" s="73" t="s">
        <v>71</v>
      </c>
      <c r="F112" s="333">
        <v>44827</v>
      </c>
      <c r="G112" s="333"/>
      <c r="H112" s="333"/>
      <c r="I112" s="73" t="s">
        <v>60</v>
      </c>
      <c r="J112" s="334"/>
      <c r="K112" s="335"/>
      <c r="L112" s="336"/>
    </row>
    <row r="113" spans="1:13" ht="16.5" thickTop="1" thickBot="1">
      <c r="A113" s="294" t="s">
        <v>59</v>
      </c>
      <c r="B113" s="294"/>
      <c r="C113" s="294"/>
      <c r="D113" s="294"/>
      <c r="E113" s="294" t="s">
        <v>69</v>
      </c>
      <c r="F113" s="294"/>
      <c r="G113" s="294"/>
      <c r="H113" s="294"/>
      <c r="I113" s="73" t="s">
        <v>60</v>
      </c>
      <c r="J113" s="334"/>
      <c r="K113" s="335"/>
      <c r="L113" s="336"/>
    </row>
    <row r="114" spans="1:13" ht="16.5" thickTop="1" thickBot="1">
      <c r="A114" s="73" t="s">
        <v>60</v>
      </c>
      <c r="B114" s="302" t="s">
        <v>719</v>
      </c>
      <c r="C114" s="302"/>
      <c r="D114" s="302"/>
      <c r="E114" s="73" t="s">
        <v>60</v>
      </c>
      <c r="F114" s="302" t="s">
        <v>745</v>
      </c>
      <c r="G114" s="302"/>
      <c r="H114" s="302"/>
      <c r="I114" s="73" t="s">
        <v>60</v>
      </c>
      <c r="J114" s="334"/>
      <c r="K114" s="335"/>
      <c r="L114" s="336"/>
    </row>
    <row r="115" spans="1:13" ht="16.5" thickTop="1" thickBot="1">
      <c r="A115" s="73" t="s">
        <v>70</v>
      </c>
      <c r="B115" s="333">
        <v>44802</v>
      </c>
      <c r="C115" s="333"/>
      <c r="D115" s="333"/>
      <c r="E115" s="73" t="s">
        <v>71</v>
      </c>
      <c r="F115" s="333">
        <v>44827</v>
      </c>
      <c r="G115" s="333"/>
      <c r="H115" s="333"/>
      <c r="I115" s="73" t="s">
        <v>60</v>
      </c>
      <c r="J115" s="334"/>
      <c r="K115" s="335"/>
      <c r="L115" s="336"/>
    </row>
    <row r="116" spans="1:13" ht="16.5" thickTop="1" thickBot="1">
      <c r="A116" s="294"/>
      <c r="B116" s="294"/>
      <c r="C116" s="294"/>
      <c r="D116" s="294"/>
      <c r="E116" s="294"/>
      <c r="F116" s="294"/>
      <c r="G116" s="294"/>
      <c r="H116" s="294"/>
      <c r="I116" s="73" t="s">
        <v>60</v>
      </c>
      <c r="J116" s="334"/>
      <c r="K116" s="335"/>
      <c r="L116" s="336"/>
    </row>
    <row r="117" spans="1:13" ht="16.5" thickTop="1" thickBot="1">
      <c r="A117" s="73" t="s">
        <v>60</v>
      </c>
      <c r="B117" s="302"/>
      <c r="C117" s="302"/>
      <c r="D117" s="302"/>
      <c r="E117" s="73" t="s">
        <v>60</v>
      </c>
      <c r="F117" s="302" t="s">
        <v>721</v>
      </c>
      <c r="G117" s="302"/>
      <c r="H117" s="302"/>
      <c r="I117" s="73" t="s">
        <v>60</v>
      </c>
      <c r="J117" s="334"/>
      <c r="K117" s="335"/>
      <c r="L117" s="336"/>
    </row>
    <row r="118" spans="1:13" ht="16.5" thickTop="1" thickBot="1">
      <c r="A118" s="73" t="s">
        <v>70</v>
      </c>
      <c r="B118" s="333"/>
      <c r="C118" s="333"/>
      <c r="D118" s="333"/>
      <c r="E118" s="73" t="s">
        <v>71</v>
      </c>
      <c r="F118" s="333">
        <v>44827</v>
      </c>
      <c r="G118" s="333"/>
      <c r="H118" s="333"/>
      <c r="I118" s="73" t="s">
        <v>60</v>
      </c>
      <c r="J118" s="334"/>
      <c r="K118" s="335"/>
      <c r="L118" s="336"/>
    </row>
    <row r="119" spans="1:13" ht="15.75" thickTop="1">
      <c r="A119" s="22"/>
      <c r="B119" s="22"/>
      <c r="C119" s="22"/>
      <c r="D119" s="22"/>
      <c r="E119" s="22"/>
      <c r="F119" s="22"/>
      <c r="G119" s="22"/>
      <c r="H119" s="22"/>
      <c r="I119" s="22"/>
      <c r="J119" s="22"/>
      <c r="K119" s="22"/>
      <c r="L119" s="22"/>
      <c r="M119" s="27"/>
    </row>
    <row r="120" spans="1:13">
      <c r="A120" s="22"/>
      <c r="B120" s="22"/>
      <c r="C120" s="22"/>
      <c r="D120" s="22"/>
      <c r="E120" s="22"/>
      <c r="F120" s="22"/>
      <c r="G120" s="22"/>
      <c r="H120" s="22"/>
      <c r="I120" s="22"/>
      <c r="J120" s="22"/>
      <c r="K120" s="22"/>
      <c r="L120" s="22"/>
      <c r="M120" s="27"/>
    </row>
    <row r="121" spans="1:13">
      <c r="A121" s="22"/>
      <c r="B121" s="22"/>
      <c r="C121" s="22"/>
      <c r="D121" s="22"/>
      <c r="E121" s="22"/>
      <c r="F121" s="22"/>
      <c r="G121" s="22"/>
      <c r="H121" s="22"/>
      <c r="I121" s="22"/>
      <c r="J121" s="22"/>
      <c r="K121" s="22"/>
      <c r="L121" s="22"/>
      <c r="M121" s="27"/>
    </row>
  </sheetData>
  <sheetProtection formatCells="0" formatColumns="0" formatRows="0" insertColumns="0" insertHyperlinks="0" deleteColumns="0" deleteRows="0" sort="0" autoFilter="0" pivotTables="0"/>
  <autoFilter ref="A25:AW62" xr:uid="{00000000-0009-0000-0000-000000000000}"/>
  <mergeCells count="578">
    <mergeCell ref="B118:D118"/>
    <mergeCell ref="F118:H118"/>
    <mergeCell ref="J118:L118"/>
    <mergeCell ref="J54:J57"/>
    <mergeCell ref="K54:K57"/>
    <mergeCell ref="L54:L57"/>
    <mergeCell ref="M54:M57"/>
    <mergeCell ref="N54:N57"/>
    <mergeCell ref="O54:O57"/>
    <mergeCell ref="A113:D113"/>
    <mergeCell ref="E113:H113"/>
    <mergeCell ref="J113:L113"/>
    <mergeCell ref="B114:D114"/>
    <mergeCell ref="F114:H114"/>
    <mergeCell ref="J114:L114"/>
    <mergeCell ref="B115:D115"/>
    <mergeCell ref="F115:H115"/>
    <mergeCell ref="J115:L115"/>
    <mergeCell ref="A116:D116"/>
    <mergeCell ref="E116:H116"/>
    <mergeCell ref="J116:L116"/>
    <mergeCell ref="B117:D117"/>
    <mergeCell ref="F117:H117"/>
    <mergeCell ref="J117:L117"/>
    <mergeCell ref="A50:A57"/>
    <mergeCell ref="B50:B57"/>
    <mergeCell ref="C50:C57"/>
    <mergeCell ref="D50:D57"/>
    <mergeCell ref="E50:E57"/>
    <mergeCell ref="B112:D112"/>
    <mergeCell ref="F112:H112"/>
    <mergeCell ref="J112:L112"/>
    <mergeCell ref="A58:A61"/>
    <mergeCell ref="B58:B61"/>
    <mergeCell ref="C58:C61"/>
    <mergeCell ref="D58:D61"/>
    <mergeCell ref="E58:E61"/>
    <mergeCell ref="D95:E95"/>
    <mergeCell ref="D96:E96"/>
    <mergeCell ref="D97:E97"/>
    <mergeCell ref="D98:E98"/>
    <mergeCell ref="D99:E99"/>
    <mergeCell ref="D100:E100"/>
    <mergeCell ref="D101:E101"/>
    <mergeCell ref="D102:E102"/>
    <mergeCell ref="F69:F72"/>
    <mergeCell ref="F73:F76"/>
    <mergeCell ref="F77:F80"/>
    <mergeCell ref="F30:F33"/>
    <mergeCell ref="G30:G33"/>
    <mergeCell ref="F34:F37"/>
    <mergeCell ref="G34:G37"/>
    <mergeCell ref="F38:F41"/>
    <mergeCell ref="G38:G41"/>
    <mergeCell ref="F42:F45"/>
    <mergeCell ref="G42:G45"/>
    <mergeCell ref="F46:F49"/>
    <mergeCell ref="G46:G49"/>
    <mergeCell ref="A65:AS65"/>
    <mergeCell ref="A69:A72"/>
    <mergeCell ref="AB81:AB84"/>
    <mergeCell ref="T77:T80"/>
    <mergeCell ref="AJ73:AJ76"/>
    <mergeCell ref="E110:H110"/>
    <mergeCell ref="F111:H111"/>
    <mergeCell ref="F50:F53"/>
    <mergeCell ref="G50:G53"/>
    <mergeCell ref="G58:G61"/>
    <mergeCell ref="F58:F61"/>
    <mergeCell ref="H81:H84"/>
    <mergeCell ref="F54:F57"/>
    <mergeCell ref="G54:G57"/>
    <mergeCell ref="F81:F84"/>
    <mergeCell ref="G73:G76"/>
    <mergeCell ref="G77:G80"/>
    <mergeCell ref="G81:G84"/>
    <mergeCell ref="D103:E103"/>
    <mergeCell ref="D104:E104"/>
    <mergeCell ref="B105:D105"/>
    <mergeCell ref="A107:D109"/>
    <mergeCell ref="E107:H109"/>
    <mergeCell ref="H73:H76"/>
    <mergeCell ref="B111:D111"/>
    <mergeCell ref="A92:AK92"/>
    <mergeCell ref="A93:AK93"/>
    <mergeCell ref="A89:P89"/>
    <mergeCell ref="R89:AI89"/>
    <mergeCell ref="B90:D90"/>
    <mergeCell ref="J90:O90"/>
    <mergeCell ref="P90:V90"/>
    <mergeCell ref="W90:AF90"/>
    <mergeCell ref="I107:L109"/>
    <mergeCell ref="J110:L110"/>
    <mergeCell ref="J111:L111"/>
    <mergeCell ref="K73:K76"/>
    <mergeCell ref="K77:K80"/>
    <mergeCell ref="K81:K84"/>
    <mergeCell ref="L73:L76"/>
    <mergeCell ref="M73:M76"/>
    <mergeCell ref="B1:AQ2"/>
    <mergeCell ref="B3:AQ4"/>
    <mergeCell ref="A1:A4"/>
    <mergeCell ref="A110:D110"/>
    <mergeCell ref="AP71:AP72"/>
    <mergeCell ref="A73:A84"/>
    <mergeCell ref="V81:V84"/>
    <mergeCell ref="I69:I72"/>
    <mergeCell ref="H69:H72"/>
    <mergeCell ref="G69:G72"/>
    <mergeCell ref="AC81:AC84"/>
    <mergeCell ref="AD81:AD84"/>
    <mergeCell ref="AE81:AE84"/>
    <mergeCell ref="AF81:AF84"/>
    <mergeCell ref="AA81:AA84"/>
    <mergeCell ref="AQ71:AQ72"/>
    <mergeCell ref="I24:I25"/>
    <mergeCell ref="H26:H29"/>
    <mergeCell ref="I26:I29"/>
    <mergeCell ref="I77:I80"/>
    <mergeCell ref="H77:H80"/>
    <mergeCell ref="J69:AJ69"/>
    <mergeCell ref="J70:K71"/>
    <mergeCell ref="L70:M71"/>
    <mergeCell ref="N70:O71"/>
    <mergeCell ref="P70:Q71"/>
    <mergeCell ref="R70:S71"/>
    <mergeCell ref="W81:W84"/>
    <mergeCell ref="X81:X84"/>
    <mergeCell ref="Y81:Y84"/>
    <mergeCell ref="Z81:Z84"/>
    <mergeCell ref="J81:J84"/>
    <mergeCell ref="J77:J80"/>
    <mergeCell ref="P73:P76"/>
    <mergeCell ref="Q73:Q76"/>
    <mergeCell ref="P77:P80"/>
    <mergeCell ref="Q77:Q80"/>
    <mergeCell ref="R77:R80"/>
    <mergeCell ref="S77:S80"/>
    <mergeCell ref="U77:U80"/>
    <mergeCell ref="V77:V80"/>
    <mergeCell ref="W77:W80"/>
    <mergeCell ref="X77:X80"/>
    <mergeCell ref="A19:AS19"/>
    <mergeCell ref="J24:J25"/>
    <mergeCell ref="K24:K25"/>
    <mergeCell ref="L24:L25"/>
    <mergeCell ref="M24:M25"/>
    <mergeCell ref="AP62:AR62"/>
    <mergeCell ref="A24:A25"/>
    <mergeCell ref="B24:B25"/>
    <mergeCell ref="C24:C25"/>
    <mergeCell ref="E24:E25"/>
    <mergeCell ref="AQ24:AQ25"/>
    <mergeCell ref="H30:H33"/>
    <mergeCell ref="I30:I33"/>
    <mergeCell ref="H34:H37"/>
    <mergeCell ref="I34:I37"/>
    <mergeCell ref="H38:H41"/>
    <mergeCell ref="I38:I41"/>
    <mergeCell ref="H42:H45"/>
    <mergeCell ref="I42:I45"/>
    <mergeCell ref="H46:H49"/>
    <mergeCell ref="I46:I49"/>
    <mergeCell ref="H54:H57"/>
    <mergeCell ref="I54:I57"/>
    <mergeCell ref="G24:G25"/>
    <mergeCell ref="AS50:AS53"/>
    <mergeCell ref="Q50:Q53"/>
    <mergeCell ref="R50:R53"/>
    <mergeCell ref="S50:S53"/>
    <mergeCell ref="T50:T53"/>
    <mergeCell ref="J50:J53"/>
    <mergeCell ref="K50:K53"/>
    <mergeCell ref="L50:L53"/>
    <mergeCell ref="M50:M53"/>
    <mergeCell ref="N50:N53"/>
    <mergeCell ref="H50:H53"/>
    <mergeCell ref="I50:I53"/>
    <mergeCell ref="O50:O53"/>
    <mergeCell ref="P50:P53"/>
    <mergeCell ref="AN50:AN53"/>
    <mergeCell ref="AM50:AM53"/>
    <mergeCell ref="AG50:AG53"/>
    <mergeCell ref="AH50:AH53"/>
    <mergeCell ref="AI50:AI53"/>
    <mergeCell ref="AJ50:AJ53"/>
    <mergeCell ref="AK50:AK53"/>
    <mergeCell ref="AL50:AL53"/>
    <mergeCell ref="AA50:AA53"/>
    <mergeCell ref="AB50:AB53"/>
    <mergeCell ref="AC50:AC53"/>
    <mergeCell ref="AD50:AD53"/>
    <mergeCell ref="AE50:AE53"/>
    <mergeCell ref="AF50:AF53"/>
    <mergeCell ref="U50:U53"/>
    <mergeCell ref="V50:V53"/>
    <mergeCell ref="W50:W53"/>
    <mergeCell ref="X50:X53"/>
    <mergeCell ref="Y50:Y53"/>
    <mergeCell ref="Z50:Z53"/>
    <mergeCell ref="AN42:AN45"/>
    <mergeCell ref="O42:O45"/>
    <mergeCell ref="P42:P45"/>
    <mergeCell ref="Q42:Q45"/>
    <mergeCell ref="R42:R45"/>
    <mergeCell ref="S42:S45"/>
    <mergeCell ref="T42:T45"/>
    <mergeCell ref="J42:J45"/>
    <mergeCell ref="K42:K45"/>
    <mergeCell ref="L42:L45"/>
    <mergeCell ref="M42:M45"/>
    <mergeCell ref="N42:N45"/>
    <mergeCell ref="Y46:Y49"/>
    <mergeCell ref="Z46:Z49"/>
    <mergeCell ref="Q54:Q57"/>
    <mergeCell ref="AS42:AS45"/>
    <mergeCell ref="AG42:AG45"/>
    <mergeCell ref="AH42:AH45"/>
    <mergeCell ref="AI42:AI45"/>
    <mergeCell ref="AJ42:AJ45"/>
    <mergeCell ref="AK42:AK45"/>
    <mergeCell ref="AL42:AL45"/>
    <mergeCell ref="AA42:AA45"/>
    <mergeCell ref="AB42:AB45"/>
    <mergeCell ref="AC42:AC45"/>
    <mergeCell ref="AD42:AD45"/>
    <mergeCell ref="AE42:AE45"/>
    <mergeCell ref="AF42:AF45"/>
    <mergeCell ref="U42:U45"/>
    <mergeCell ref="V42:V45"/>
    <mergeCell ref="W42:W45"/>
    <mergeCell ref="X42:X45"/>
    <mergeCell ref="Y42:Y45"/>
    <mergeCell ref="Z42:Z45"/>
    <mergeCell ref="AS46:AS49"/>
    <mergeCell ref="AM42:AM45"/>
    <mergeCell ref="AM38:AM41"/>
    <mergeCell ref="AN38:AN41"/>
    <mergeCell ref="AS38:AS41"/>
    <mergeCell ref="AG38:AG41"/>
    <mergeCell ref="AH38:AH41"/>
    <mergeCell ref="AI38:AI41"/>
    <mergeCell ref="AJ38:AJ41"/>
    <mergeCell ref="AK38:AK41"/>
    <mergeCell ref="AL38:AL41"/>
    <mergeCell ref="AC38:AC41"/>
    <mergeCell ref="AD38:AD41"/>
    <mergeCell ref="AE38:AE41"/>
    <mergeCell ref="AF38:AF41"/>
    <mergeCell ref="U38:U41"/>
    <mergeCell ref="V38:V41"/>
    <mergeCell ref="W38:W41"/>
    <mergeCell ref="X38:X41"/>
    <mergeCell ref="Y38:Y41"/>
    <mergeCell ref="Z38:Z41"/>
    <mergeCell ref="AM34:AM37"/>
    <mergeCell ref="AN34:AN37"/>
    <mergeCell ref="AS34:AS37"/>
    <mergeCell ref="AG34:AG37"/>
    <mergeCell ref="AH34:AH37"/>
    <mergeCell ref="AI34:AI37"/>
    <mergeCell ref="AJ34:AJ37"/>
    <mergeCell ref="AK34:AK37"/>
    <mergeCell ref="AL34:AL37"/>
    <mergeCell ref="AC34:AC37"/>
    <mergeCell ref="AD34:AD37"/>
    <mergeCell ref="AE34:AE37"/>
    <mergeCell ref="AF34:AF37"/>
    <mergeCell ref="U34:U37"/>
    <mergeCell ref="V34:V37"/>
    <mergeCell ref="W34:W37"/>
    <mergeCell ref="X34:X37"/>
    <mergeCell ref="Y34:Y37"/>
    <mergeCell ref="Z34:Z37"/>
    <mergeCell ref="AM30:AM33"/>
    <mergeCell ref="AN30:AN33"/>
    <mergeCell ref="AS30:AS33"/>
    <mergeCell ref="AG30:AG33"/>
    <mergeCell ref="AH30:AH33"/>
    <mergeCell ref="AI30:AI33"/>
    <mergeCell ref="AJ30:AJ33"/>
    <mergeCell ref="AK30:AK33"/>
    <mergeCell ref="AL30:AL33"/>
    <mergeCell ref="AC30:AC33"/>
    <mergeCell ref="AD30:AD33"/>
    <mergeCell ref="AE30:AE33"/>
    <mergeCell ref="AF30:AF33"/>
    <mergeCell ref="U30:U33"/>
    <mergeCell ref="V30:V33"/>
    <mergeCell ref="W30:W33"/>
    <mergeCell ref="X30:X33"/>
    <mergeCell ref="Y30:Y33"/>
    <mergeCell ref="Z30:Z33"/>
    <mergeCell ref="AC46:AC49"/>
    <mergeCell ref="AD46:AD49"/>
    <mergeCell ref="AE46:AE49"/>
    <mergeCell ref="AF46:AF49"/>
    <mergeCell ref="T34:T37"/>
    <mergeCell ref="J34:J37"/>
    <mergeCell ref="K34:K37"/>
    <mergeCell ref="L34:L37"/>
    <mergeCell ref="M34:M37"/>
    <mergeCell ref="N34:N37"/>
    <mergeCell ref="R38:R41"/>
    <mergeCell ref="S38:S41"/>
    <mergeCell ref="T38:T41"/>
    <mergeCell ref="J38:J41"/>
    <mergeCell ref="K38:K41"/>
    <mergeCell ref="L38:L41"/>
    <mergeCell ref="M38:M41"/>
    <mergeCell ref="N38:N41"/>
    <mergeCell ref="Q38:Q41"/>
    <mergeCell ref="O46:O49"/>
    <mergeCell ref="P46:P49"/>
    <mergeCell ref="Q46:Q49"/>
    <mergeCell ref="S46:S49"/>
    <mergeCell ref="O34:O37"/>
    <mergeCell ref="AL54:AL57"/>
    <mergeCell ref="AM54:AM57"/>
    <mergeCell ref="AN54:AN57"/>
    <mergeCell ref="AG46:AG49"/>
    <mergeCell ref="AH46:AH49"/>
    <mergeCell ref="AI46:AI49"/>
    <mergeCell ref="AJ46:AJ49"/>
    <mergeCell ref="AK46:AK49"/>
    <mergeCell ref="AL46:AL49"/>
    <mergeCell ref="AM58:AM61"/>
    <mergeCell ref="AN58:AN61"/>
    <mergeCell ref="AS58:AS61"/>
    <mergeCell ref="AG58:AG61"/>
    <mergeCell ref="AH58:AH61"/>
    <mergeCell ref="AI58:AI61"/>
    <mergeCell ref="AJ58:AJ61"/>
    <mergeCell ref="AK58:AK61"/>
    <mergeCell ref="AL58:AL61"/>
    <mergeCell ref="AA58:AA61"/>
    <mergeCell ref="AB58:AB61"/>
    <mergeCell ref="AC58:AC61"/>
    <mergeCell ref="AD58:AD61"/>
    <mergeCell ref="AE58:AE61"/>
    <mergeCell ref="AF58:AF61"/>
    <mergeCell ref="U58:U61"/>
    <mergeCell ref="V58:V61"/>
    <mergeCell ref="W58:W61"/>
    <mergeCell ref="X58:X61"/>
    <mergeCell ref="Y58:Y61"/>
    <mergeCell ref="Z58:Z61"/>
    <mergeCell ref="H58:H61"/>
    <mergeCell ref="I58:I61"/>
    <mergeCell ref="O58:O61"/>
    <mergeCell ref="P58:P61"/>
    <mergeCell ref="Q58:Q61"/>
    <mergeCell ref="R58:R61"/>
    <mergeCell ref="S58:S61"/>
    <mergeCell ref="T58:T61"/>
    <mergeCell ref="J58:J61"/>
    <mergeCell ref="K58:K61"/>
    <mergeCell ref="L58:L61"/>
    <mergeCell ref="M58:M61"/>
    <mergeCell ref="N58:N61"/>
    <mergeCell ref="J46:J49"/>
    <mergeCell ref="K46:K49"/>
    <mergeCell ref="L46:L49"/>
    <mergeCell ref="M46:M49"/>
    <mergeCell ref="N46:N49"/>
    <mergeCell ref="R54:R57"/>
    <mergeCell ref="V54:V57"/>
    <mergeCell ref="W54:W57"/>
    <mergeCell ref="S54:S57"/>
    <mergeCell ref="T54:T57"/>
    <mergeCell ref="U54:U57"/>
    <mergeCell ref="R46:R49"/>
    <mergeCell ref="P54:P57"/>
    <mergeCell ref="U46:U49"/>
    <mergeCell ref="V46:V49"/>
    <mergeCell ref="W46:W49"/>
    <mergeCell ref="AS26:AS29"/>
    <mergeCell ref="AF26:AF29"/>
    <mergeCell ref="AG26:AG29"/>
    <mergeCell ref="AH26:AH29"/>
    <mergeCell ref="AI26:AI29"/>
    <mergeCell ref="AJ26:AJ29"/>
    <mergeCell ref="AK26:AK29"/>
    <mergeCell ref="X54:X57"/>
    <mergeCell ref="AS54:AS57"/>
    <mergeCell ref="AE54:AE57"/>
    <mergeCell ref="AF54:AF57"/>
    <mergeCell ref="AG54:AG57"/>
    <mergeCell ref="AH54:AH57"/>
    <mergeCell ref="AI54:AI57"/>
    <mergeCell ref="AJ54:AJ57"/>
    <mergeCell ref="Y54:Y57"/>
    <mergeCell ref="Z54:Z57"/>
    <mergeCell ref="AA54:AA57"/>
    <mergeCell ref="AB54:AB57"/>
    <mergeCell ref="AC54:AC57"/>
    <mergeCell ref="AD54:AD57"/>
    <mergeCell ref="AM46:AM49"/>
    <mergeCell ref="AN46:AN49"/>
    <mergeCell ref="AK54:AK57"/>
    <mergeCell ref="AD26:AD29"/>
    <mergeCell ref="AE26:AE29"/>
    <mergeCell ref="R26:R29"/>
    <mergeCell ref="S26:S29"/>
    <mergeCell ref="X26:X29"/>
    <mergeCell ref="Y26:Y29"/>
    <mergeCell ref="AL26:AL29"/>
    <mergeCell ref="AM26:AM29"/>
    <mergeCell ref="AN26:AN29"/>
    <mergeCell ref="X46:X49"/>
    <mergeCell ref="T30:T33"/>
    <mergeCell ref="O38:O41"/>
    <mergeCell ref="Z26:Z29"/>
    <mergeCell ref="AA26:AA29"/>
    <mergeCell ref="AB26:AB29"/>
    <mergeCell ref="T46:T49"/>
    <mergeCell ref="AA46:AA49"/>
    <mergeCell ref="AB46:AB49"/>
    <mergeCell ref="O30:O33"/>
    <mergeCell ref="P30:P33"/>
    <mergeCell ref="Q30:Q33"/>
    <mergeCell ref="R30:R33"/>
    <mergeCell ref="S30:S33"/>
    <mergeCell ref="P34:P37"/>
    <mergeCell ref="Q34:Q37"/>
    <mergeCell ref="R34:R37"/>
    <mergeCell ref="S34:S37"/>
    <mergeCell ref="AA30:AA33"/>
    <mergeCell ref="AB30:AB33"/>
    <mergeCell ref="AA34:AA37"/>
    <mergeCell ref="AB34:AB37"/>
    <mergeCell ref="AA38:AA41"/>
    <mergeCell ref="AB38:AB41"/>
    <mergeCell ref="J30:J33"/>
    <mergeCell ref="K30:K33"/>
    <mergeCell ref="L30:L33"/>
    <mergeCell ref="M30:M33"/>
    <mergeCell ref="N30:N33"/>
    <mergeCell ref="P38:P41"/>
    <mergeCell ref="A22:M22"/>
    <mergeCell ref="N22:AN22"/>
    <mergeCell ref="AO22:AS23"/>
    <mergeCell ref="AO24:AO25"/>
    <mergeCell ref="AP24:AP25"/>
    <mergeCell ref="AR24:AR25"/>
    <mergeCell ref="AS24:AS25"/>
    <mergeCell ref="AD23:AE24"/>
    <mergeCell ref="AF23:AG24"/>
    <mergeCell ref="AH23:AI24"/>
    <mergeCell ref="AJ23:AK24"/>
    <mergeCell ref="AL23:AM24"/>
    <mergeCell ref="AN23:AN25"/>
    <mergeCell ref="R23:S24"/>
    <mergeCell ref="T23:U24"/>
    <mergeCell ref="V23:W24"/>
    <mergeCell ref="X23:Y24"/>
    <mergeCell ref="Z23:AA24"/>
    <mergeCell ref="AB23:AC24"/>
    <mergeCell ref="N23:O24"/>
    <mergeCell ref="P23:Q24"/>
    <mergeCell ref="W26:W29"/>
    <mergeCell ref="D24:D25"/>
    <mergeCell ref="A23:E23"/>
    <mergeCell ref="F23:M23"/>
    <mergeCell ref="N26:N29"/>
    <mergeCell ref="O26:O29"/>
    <mergeCell ref="P26:P29"/>
    <mergeCell ref="Q26:Q29"/>
    <mergeCell ref="J26:J29"/>
    <mergeCell ref="K26:K29"/>
    <mergeCell ref="L26:L29"/>
    <mergeCell ref="M26:M29"/>
    <mergeCell ref="T26:T29"/>
    <mergeCell ref="U26:U29"/>
    <mergeCell ref="V26:V29"/>
    <mergeCell ref="AC26:AC29"/>
    <mergeCell ref="H24:H25"/>
    <mergeCell ref="F26:F29"/>
    <mergeCell ref="G26:G29"/>
    <mergeCell ref="F24:F25"/>
    <mergeCell ref="AK81:AM81"/>
    <mergeCell ref="AK82:AM82"/>
    <mergeCell ref="AK83:AM83"/>
    <mergeCell ref="AK84:AM84"/>
    <mergeCell ref="AH73:AH76"/>
    <mergeCell ref="AI73:AI76"/>
    <mergeCell ref="B69:B72"/>
    <mergeCell ref="B73:B76"/>
    <mergeCell ref="B77:B80"/>
    <mergeCell ref="B81:B84"/>
    <mergeCell ref="C69:D72"/>
    <mergeCell ref="C73:D76"/>
    <mergeCell ref="C77:D80"/>
    <mergeCell ref="C81:D84"/>
    <mergeCell ref="E69:E72"/>
    <mergeCell ref="E73:E76"/>
    <mergeCell ref="E77:E80"/>
    <mergeCell ref="E81:E84"/>
    <mergeCell ref="AA73:AA76"/>
    <mergeCell ref="AA77:AA80"/>
    <mergeCell ref="AB77:AB80"/>
    <mergeCell ref="I81:I84"/>
    <mergeCell ref="J73:J76"/>
    <mergeCell ref="I73:I76"/>
    <mergeCell ref="AK69:AQ70"/>
    <mergeCell ref="AK71:AM72"/>
    <mergeCell ref="AN71:AN72"/>
    <mergeCell ref="AO71:AO72"/>
    <mergeCell ref="AK73:AM73"/>
    <mergeCell ref="AK74:AM74"/>
    <mergeCell ref="AK75:AM75"/>
    <mergeCell ref="AK76:AM76"/>
    <mergeCell ref="AK77:AM77"/>
    <mergeCell ref="AQ73:AQ76"/>
    <mergeCell ref="AQ77:AQ80"/>
    <mergeCell ref="AK78:AM78"/>
    <mergeCell ref="AK79:AM79"/>
    <mergeCell ref="AK80:AM80"/>
    <mergeCell ref="N73:N76"/>
    <mergeCell ref="O73:O76"/>
    <mergeCell ref="N77:N80"/>
    <mergeCell ref="O77:O80"/>
    <mergeCell ref="N81:N84"/>
    <mergeCell ref="O81:O84"/>
    <mergeCell ref="AH70:AI71"/>
    <mergeCell ref="AJ70:AJ72"/>
    <mergeCell ref="AJ77:AJ80"/>
    <mergeCell ref="AJ81:AJ84"/>
    <mergeCell ref="T70:U71"/>
    <mergeCell ref="V70:W71"/>
    <mergeCell ref="X70:Y71"/>
    <mergeCell ref="Z70:AA71"/>
    <mergeCell ref="AB70:AC71"/>
    <mergeCell ref="AD70:AE71"/>
    <mergeCell ref="AF70:AG71"/>
    <mergeCell ref="AD73:AD76"/>
    <mergeCell ref="AE73:AE76"/>
    <mergeCell ref="AF73:AF76"/>
    <mergeCell ref="AG73:AG76"/>
    <mergeCell ref="X73:X76"/>
    <mergeCell ref="Y73:Y76"/>
    <mergeCell ref="Z73:Z76"/>
    <mergeCell ref="S81:S84"/>
    <mergeCell ref="T81:T84"/>
    <mergeCell ref="U81:U84"/>
    <mergeCell ref="AG81:AG84"/>
    <mergeCell ref="AH81:AH84"/>
    <mergeCell ref="AI81:AI84"/>
    <mergeCell ref="M77:M80"/>
    <mergeCell ref="L81:L84"/>
    <mergeCell ref="M81:M84"/>
    <mergeCell ref="L77:L80"/>
    <mergeCell ref="Y77:Y80"/>
    <mergeCell ref="Z77:Z80"/>
    <mergeCell ref="AQ81:AQ84"/>
    <mergeCell ref="T73:T76"/>
    <mergeCell ref="U73:U76"/>
    <mergeCell ref="V73:V76"/>
    <mergeCell ref="W73:W76"/>
    <mergeCell ref="AB73:AB76"/>
    <mergeCell ref="AC73:AC76"/>
    <mergeCell ref="E26:E49"/>
    <mergeCell ref="A26:A49"/>
    <mergeCell ref="B26:B49"/>
    <mergeCell ref="C26:C49"/>
    <mergeCell ref="D26:D49"/>
    <mergeCell ref="AC77:AC80"/>
    <mergeCell ref="AD77:AD80"/>
    <mergeCell ref="AE77:AE80"/>
    <mergeCell ref="R73:R76"/>
    <mergeCell ref="S73:S76"/>
    <mergeCell ref="AF77:AF80"/>
    <mergeCell ref="AG77:AG80"/>
    <mergeCell ref="AH77:AH80"/>
    <mergeCell ref="AI77:AI80"/>
    <mergeCell ref="P81:P84"/>
    <mergeCell ref="Q81:Q84"/>
    <mergeCell ref="R81:R84"/>
  </mergeCells>
  <phoneticPr fontId="25" type="noConversion"/>
  <conditionalFormatting sqref="P42:Q42">
    <cfRule type="colorScale" priority="40">
      <colorScale>
        <cfvo type="min"/>
        <cfvo type="max"/>
        <color rgb="FFFFDB75"/>
        <color theme="9" tint="0.39997558519241921"/>
      </colorScale>
    </cfRule>
  </conditionalFormatting>
  <conditionalFormatting sqref="R42:AM42">
    <cfRule type="colorScale" priority="39">
      <colorScale>
        <cfvo type="min"/>
        <cfvo type="max"/>
        <color rgb="FFFFDB75"/>
        <color theme="9" tint="0.39997558519241921"/>
      </colorScale>
    </cfRule>
  </conditionalFormatting>
  <conditionalFormatting sqref="P50:S50 AM50">
    <cfRule type="colorScale" priority="22">
      <colorScale>
        <cfvo type="min"/>
        <cfvo type="max"/>
        <color rgb="FFFFDB75"/>
        <color theme="9" tint="0.39997558519241921"/>
      </colorScale>
    </cfRule>
  </conditionalFormatting>
  <conditionalFormatting sqref="L73:M73 L77:M77 L81:M81">
    <cfRule type="colorScale" priority="20">
      <colorScale>
        <cfvo type="min"/>
        <cfvo type="max"/>
        <color rgb="FFFFDB75"/>
        <color theme="9" tint="0.39997558519241921"/>
      </colorScale>
    </cfRule>
  </conditionalFormatting>
  <conditionalFormatting sqref="N73:AI73 AA81 AC81:AG81 AI81 N77:W77 Y77:AC77 AE77:AG77 AI77 N81:Y81">
    <cfRule type="colorScale" priority="21">
      <colorScale>
        <cfvo type="min"/>
        <cfvo type="max"/>
        <color rgb="FFFFDB75"/>
        <color theme="9" tint="0.39997558519241921"/>
      </colorScale>
    </cfRule>
  </conditionalFormatting>
  <conditionalFormatting sqref="Z81">
    <cfRule type="colorScale" priority="19">
      <colorScale>
        <cfvo type="min"/>
        <cfvo type="max"/>
        <color rgb="FFFFDB75"/>
        <color theme="9" tint="0.39997558519241921"/>
      </colorScale>
    </cfRule>
  </conditionalFormatting>
  <conditionalFormatting sqref="AB81">
    <cfRule type="colorScale" priority="18">
      <colorScale>
        <cfvo type="min"/>
        <cfvo type="max"/>
        <color rgb="FFFFDB75"/>
        <color theme="9" tint="0.39997558519241921"/>
      </colorScale>
    </cfRule>
  </conditionalFormatting>
  <conditionalFormatting sqref="AH81">
    <cfRule type="colorScale" priority="17">
      <colorScale>
        <cfvo type="min"/>
        <cfvo type="max"/>
        <color rgb="FFFFDB75"/>
        <color theme="9" tint="0.39997558519241921"/>
      </colorScale>
    </cfRule>
  </conditionalFormatting>
  <conditionalFormatting sqref="P26:Q26">
    <cfRule type="colorScale" priority="14">
      <colorScale>
        <cfvo type="min"/>
        <cfvo type="max"/>
        <color rgb="FFFFDB75"/>
        <color theme="9" tint="0.39997558519241921"/>
      </colorScale>
    </cfRule>
  </conditionalFormatting>
  <conditionalFormatting sqref="R26:AM26">
    <cfRule type="colorScale" priority="13">
      <colorScale>
        <cfvo type="min"/>
        <cfvo type="max"/>
        <color rgb="FFFFDB75"/>
        <color theme="9" tint="0.39997558519241921"/>
      </colorScale>
    </cfRule>
  </conditionalFormatting>
  <conditionalFormatting sqref="P30:Q30">
    <cfRule type="colorScale" priority="12">
      <colorScale>
        <cfvo type="min"/>
        <cfvo type="max"/>
        <color rgb="FFFFDB75"/>
        <color theme="9" tint="0.39997558519241921"/>
      </colorScale>
    </cfRule>
  </conditionalFormatting>
  <conditionalFormatting sqref="R30:AM30">
    <cfRule type="colorScale" priority="11">
      <colorScale>
        <cfvo type="min"/>
        <cfvo type="max"/>
        <color rgb="FFFFDB75"/>
        <color theme="9" tint="0.39997558519241921"/>
      </colorScale>
    </cfRule>
  </conditionalFormatting>
  <conditionalFormatting sqref="P34:Q34 P38:Q38">
    <cfRule type="colorScale" priority="10">
      <colorScale>
        <cfvo type="min"/>
        <cfvo type="max"/>
        <color rgb="FFFFDB75"/>
        <color theme="9" tint="0.39997558519241921"/>
      </colorScale>
    </cfRule>
  </conditionalFormatting>
  <conditionalFormatting sqref="R34:AM34 R38:AM38">
    <cfRule type="colorScale" priority="9">
      <colorScale>
        <cfvo type="min"/>
        <cfvo type="max"/>
        <color rgb="FFFFDB75"/>
        <color theme="9" tint="0.39997558519241921"/>
      </colorScale>
    </cfRule>
  </conditionalFormatting>
  <conditionalFormatting sqref="P46:Q46">
    <cfRule type="colorScale" priority="8">
      <colorScale>
        <cfvo type="min"/>
        <cfvo type="max"/>
        <color rgb="FFFFDB75"/>
        <color theme="9" tint="0.39997558519241921"/>
      </colorScale>
    </cfRule>
  </conditionalFormatting>
  <conditionalFormatting sqref="R46:AM46">
    <cfRule type="colorScale" priority="7">
      <colorScale>
        <cfvo type="min"/>
        <cfvo type="max"/>
        <color rgb="FFFFDB75"/>
        <color theme="9" tint="0.39997558519241921"/>
      </colorScale>
    </cfRule>
  </conditionalFormatting>
  <conditionalFormatting sqref="P54:Q54">
    <cfRule type="colorScale" priority="5">
      <colorScale>
        <cfvo type="min"/>
        <cfvo type="max"/>
        <color rgb="FFFFDB75"/>
        <color theme="9" tint="0.39997558519241921"/>
      </colorScale>
    </cfRule>
  </conditionalFormatting>
  <conditionalFormatting sqref="R54:AM54">
    <cfRule type="colorScale" priority="6">
      <colorScale>
        <cfvo type="min"/>
        <cfvo type="max"/>
        <color rgb="FFFFDB75"/>
        <color theme="9" tint="0.39997558519241921"/>
      </colorScale>
    </cfRule>
  </conditionalFormatting>
  <conditionalFormatting sqref="T50:AL50">
    <cfRule type="colorScale" priority="4">
      <colorScale>
        <cfvo type="min"/>
        <cfvo type="max"/>
        <color rgb="FFFFDB75"/>
        <color theme="9" tint="0.39997558519241921"/>
      </colorScale>
    </cfRule>
  </conditionalFormatting>
  <conditionalFormatting sqref="X77">
    <cfRule type="colorScale" priority="3">
      <colorScale>
        <cfvo type="min"/>
        <cfvo type="max"/>
        <color rgb="FFFFDB75"/>
        <color theme="9" tint="0.39997558519241921"/>
      </colorScale>
    </cfRule>
  </conditionalFormatting>
  <conditionalFormatting sqref="AD77">
    <cfRule type="colorScale" priority="2">
      <colorScale>
        <cfvo type="min"/>
        <cfvo type="max"/>
        <color rgb="FFFFDB75"/>
        <color theme="9" tint="0.39997558519241921"/>
      </colorScale>
    </cfRule>
  </conditionalFormatting>
  <conditionalFormatting sqref="AH77">
    <cfRule type="colorScale" priority="1">
      <colorScale>
        <cfvo type="min"/>
        <cfvo type="max"/>
        <color rgb="FFFFDB75"/>
        <color theme="9" tint="0.39997558519241921"/>
      </colorScale>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0000000}">
          <x14:formula1>
            <xm:f>Hoja1!$C$4:$C$20</xm:f>
          </x14:formula1>
          <xm:sqref>G81 G77</xm:sqref>
        </x14:dataValidation>
        <x14:dataValidation type="list" allowBlank="1" showInputMessage="1" showErrorMessage="1" xr:uid="{00000000-0002-0000-0000-000001000000}">
          <x14:formula1>
            <xm:f>Hoja1!$C$22:$C$24</xm:f>
          </x14:formula1>
          <xm:sqref>C11</xm:sqref>
        </x14:dataValidation>
        <x14:dataValidation type="list" allowBlank="1" showInputMessage="1" showErrorMessage="1" xr:uid="{00000000-0002-0000-0000-000002000000}">
          <x14:formula1>
            <xm:f>Hoja1!$G$3:$G$20</xm:f>
          </x14:formula1>
          <xm:sqref>C13</xm:sqref>
        </x14:dataValidation>
        <x14:dataValidation type="list" allowBlank="1" showInputMessage="1" showErrorMessage="1" xr:uid="{00000000-0002-0000-0000-000003000000}">
          <x14:formula1>
            <xm:f>Hoja1!$K$3:$K$20</xm:f>
          </x14:formula1>
          <xm:sqref>C15</xm:sqref>
        </x14:dataValidation>
        <x14:dataValidation type="list" allowBlank="1" showInputMessage="1" showErrorMessage="1" xr:uid="{00000000-0002-0000-0000-000004000000}">
          <x14:formula1>
            <xm:f>Hoja1!$D$4:$D$172</xm:f>
          </x14:formula1>
          <xm:sqref>H73:H84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FFF53-DE5A-434D-9E79-80AD1178F53F}">
  <sheetPr>
    <pageSetUpPr fitToPage="1"/>
  </sheetPr>
  <dimension ref="A1:AC63"/>
  <sheetViews>
    <sheetView showGridLines="0" view="pageBreakPreview" topLeftCell="A37" zoomScaleNormal="100" zoomScaleSheetLayoutView="100" workbookViewId="0">
      <selection activeCell="R68" sqref="R68"/>
    </sheetView>
  </sheetViews>
  <sheetFormatPr baseColWidth="10" defaultColWidth="5.140625" defaultRowHeight="13.5" customHeight="1"/>
  <cols>
    <col min="1" max="1" width="5.140625" style="115"/>
    <col min="2" max="2" width="14.28515625" style="115" customWidth="1"/>
    <col min="3" max="3" width="11.7109375" style="115" customWidth="1"/>
    <col min="4" max="4" width="12.7109375" style="76" customWidth="1"/>
    <col min="5" max="5" width="10.7109375" style="76" customWidth="1"/>
    <col min="6" max="12" width="7.42578125" style="115" customWidth="1"/>
    <col min="13" max="13" width="11.85546875" style="115" customWidth="1"/>
    <col min="14" max="23" width="7.42578125" style="115" customWidth="1"/>
    <col min="24" max="24" width="10.5703125" style="115" customWidth="1"/>
    <col min="25" max="25" width="41.140625" style="115" customWidth="1"/>
    <col min="26" max="26" width="11.7109375" style="115" customWidth="1"/>
    <col min="27" max="27" width="29.7109375" style="115" customWidth="1"/>
    <col min="28" max="28" width="16.28515625" style="75" customWidth="1"/>
    <col min="29" max="29" width="5.140625" style="75"/>
    <col min="30" max="16384" width="5.140625" style="115"/>
  </cols>
  <sheetData>
    <row r="1" spans="2:27" ht="15.6" customHeight="1">
      <c r="B1" s="388"/>
      <c r="C1" s="388"/>
      <c r="D1" s="388" t="s">
        <v>0</v>
      </c>
      <c r="E1" s="388"/>
      <c r="F1" s="388"/>
      <c r="G1" s="388"/>
      <c r="H1" s="388"/>
      <c r="I1" s="388"/>
      <c r="J1" s="388"/>
      <c r="K1" s="388"/>
      <c r="L1" s="388"/>
      <c r="M1" s="388"/>
      <c r="N1" s="388"/>
      <c r="O1" s="388"/>
      <c r="P1" s="388"/>
      <c r="Q1" s="388"/>
      <c r="R1" s="388"/>
      <c r="S1" s="389" t="s">
        <v>1</v>
      </c>
      <c r="T1" s="389"/>
      <c r="U1" s="389"/>
      <c r="V1" s="389" t="s">
        <v>618</v>
      </c>
      <c r="W1" s="389"/>
      <c r="X1" s="389"/>
    </row>
    <row r="2" spans="2:27" ht="12.75">
      <c r="B2" s="388"/>
      <c r="C2" s="388"/>
      <c r="D2" s="388"/>
      <c r="E2" s="388"/>
      <c r="F2" s="388"/>
      <c r="G2" s="388"/>
      <c r="H2" s="388"/>
      <c r="I2" s="388"/>
      <c r="J2" s="388"/>
      <c r="K2" s="388"/>
      <c r="L2" s="388"/>
      <c r="M2" s="388"/>
      <c r="N2" s="388"/>
      <c r="O2" s="388"/>
      <c r="P2" s="388"/>
      <c r="Q2" s="388"/>
      <c r="R2" s="388"/>
      <c r="S2" s="389" t="s">
        <v>3</v>
      </c>
      <c r="T2" s="389"/>
      <c r="U2" s="389"/>
      <c r="V2" s="396" t="s">
        <v>617</v>
      </c>
      <c r="W2" s="396"/>
      <c r="X2" s="396"/>
    </row>
    <row r="3" spans="2:27" ht="12.75">
      <c r="B3" s="388"/>
      <c r="C3" s="388"/>
      <c r="D3" s="388" t="s">
        <v>616</v>
      </c>
      <c r="E3" s="388"/>
      <c r="F3" s="388"/>
      <c r="G3" s="388"/>
      <c r="H3" s="388"/>
      <c r="I3" s="388"/>
      <c r="J3" s="388"/>
      <c r="K3" s="388"/>
      <c r="L3" s="388"/>
      <c r="M3" s="388"/>
      <c r="N3" s="388"/>
      <c r="O3" s="388"/>
      <c r="P3" s="388"/>
      <c r="Q3" s="388"/>
      <c r="R3" s="388"/>
      <c r="S3" s="389" t="s">
        <v>5</v>
      </c>
      <c r="T3" s="389"/>
      <c r="U3" s="389"/>
      <c r="V3" s="389" t="s">
        <v>72</v>
      </c>
      <c r="W3" s="389"/>
      <c r="X3" s="389"/>
    </row>
    <row r="4" spans="2:27" ht="15.6" customHeight="1">
      <c r="B4" s="388"/>
      <c r="C4" s="388"/>
      <c r="D4" s="388"/>
      <c r="E4" s="388"/>
      <c r="F4" s="388"/>
      <c r="G4" s="388"/>
      <c r="H4" s="388"/>
      <c r="I4" s="388"/>
      <c r="J4" s="388"/>
      <c r="K4" s="388"/>
      <c r="L4" s="388"/>
      <c r="M4" s="388"/>
      <c r="N4" s="388"/>
      <c r="O4" s="388"/>
      <c r="P4" s="388"/>
      <c r="Q4" s="388"/>
      <c r="R4" s="388"/>
      <c r="S4" s="389" t="s">
        <v>615</v>
      </c>
      <c r="T4" s="389"/>
      <c r="U4" s="389"/>
      <c r="V4" s="387">
        <v>44725</v>
      </c>
      <c r="W4" s="388"/>
      <c r="X4" s="388"/>
    </row>
    <row r="5" spans="2:27" ht="9" customHeight="1">
      <c r="B5" s="363"/>
      <c r="C5" s="393"/>
      <c r="D5" s="393"/>
      <c r="E5" s="393"/>
      <c r="F5" s="393"/>
      <c r="G5" s="393"/>
      <c r="H5" s="393"/>
      <c r="I5" s="393"/>
      <c r="J5" s="393"/>
      <c r="K5" s="393"/>
      <c r="L5" s="393"/>
      <c r="M5" s="393"/>
      <c r="N5" s="393"/>
      <c r="O5" s="393"/>
      <c r="P5" s="393"/>
      <c r="Q5" s="393"/>
      <c r="R5" s="393"/>
      <c r="S5" s="393"/>
      <c r="T5" s="393"/>
      <c r="U5" s="393"/>
      <c r="V5" s="393"/>
      <c r="W5" s="393"/>
      <c r="X5" s="364"/>
    </row>
    <row r="6" spans="2:27" ht="18.600000000000001" customHeight="1">
      <c r="B6" s="379" t="s">
        <v>614</v>
      </c>
      <c r="C6" s="380"/>
      <c r="D6" s="380"/>
      <c r="E6" s="380"/>
      <c r="F6" s="380"/>
      <c r="G6" s="380"/>
      <c r="H6" s="380"/>
      <c r="I6" s="380"/>
      <c r="J6" s="380"/>
      <c r="K6" s="380"/>
      <c r="L6" s="380"/>
      <c r="M6" s="380"/>
      <c r="N6" s="380"/>
      <c r="O6" s="380"/>
      <c r="P6" s="380"/>
      <c r="Q6" s="380"/>
      <c r="R6" s="380"/>
      <c r="S6" s="380"/>
      <c r="T6" s="380"/>
      <c r="U6" s="380"/>
      <c r="V6" s="380"/>
      <c r="W6" s="380"/>
      <c r="X6" s="381"/>
    </row>
    <row r="7" spans="2:27" ht="16.899999999999999" customHeight="1">
      <c r="B7" s="363" t="s">
        <v>613</v>
      </c>
      <c r="C7" s="393"/>
      <c r="D7" s="393"/>
      <c r="E7" s="393"/>
      <c r="F7" s="393"/>
      <c r="G7" s="393"/>
      <c r="H7" s="364"/>
      <c r="I7" s="363" t="s">
        <v>612</v>
      </c>
      <c r="J7" s="393"/>
      <c r="K7" s="393"/>
      <c r="L7" s="393"/>
      <c r="M7" s="393"/>
      <c r="N7" s="393"/>
      <c r="O7" s="393"/>
      <c r="P7" s="393"/>
      <c r="Q7" s="393"/>
      <c r="R7" s="393"/>
      <c r="S7" s="393"/>
      <c r="T7" s="364"/>
      <c r="U7" s="363" t="s">
        <v>611</v>
      </c>
      <c r="V7" s="393"/>
      <c r="W7" s="393"/>
      <c r="X7" s="364"/>
    </row>
    <row r="8" spans="2:27" ht="26.65" customHeight="1">
      <c r="B8" s="365" t="s">
        <v>610</v>
      </c>
      <c r="C8" s="395"/>
      <c r="D8" s="395"/>
      <c r="E8" s="395"/>
      <c r="F8" s="395"/>
      <c r="G8" s="395"/>
      <c r="H8" s="366"/>
      <c r="I8" s="365" t="s">
        <v>294</v>
      </c>
      <c r="J8" s="395"/>
      <c r="K8" s="395"/>
      <c r="L8" s="395"/>
      <c r="M8" s="395"/>
      <c r="N8" s="395"/>
      <c r="O8" s="395"/>
      <c r="P8" s="395"/>
      <c r="Q8" s="395"/>
      <c r="R8" s="395"/>
      <c r="S8" s="395"/>
      <c r="T8" s="366"/>
      <c r="U8" s="365" t="s">
        <v>609</v>
      </c>
      <c r="V8" s="395"/>
      <c r="W8" s="395"/>
      <c r="X8" s="366"/>
    </row>
    <row r="9" spans="2:27" ht="19.149999999999999" customHeight="1">
      <c r="B9" s="379" t="s">
        <v>608</v>
      </c>
      <c r="C9" s="380"/>
      <c r="D9" s="380"/>
      <c r="E9" s="380"/>
      <c r="F9" s="380"/>
      <c r="G9" s="380"/>
      <c r="H9" s="380"/>
      <c r="I9" s="380"/>
      <c r="J9" s="380"/>
      <c r="K9" s="380"/>
      <c r="L9" s="380"/>
      <c r="M9" s="380"/>
      <c r="N9" s="380"/>
      <c r="O9" s="380"/>
      <c r="P9" s="380"/>
      <c r="Q9" s="380"/>
      <c r="R9" s="380"/>
      <c r="S9" s="380"/>
      <c r="T9" s="380"/>
      <c r="U9" s="380"/>
      <c r="V9" s="380"/>
      <c r="W9" s="380"/>
      <c r="X9" s="381"/>
    </row>
    <row r="10" spans="2:27" ht="15" customHeight="1">
      <c r="B10" s="388" t="s">
        <v>607</v>
      </c>
      <c r="C10" s="388"/>
      <c r="D10" s="388"/>
      <c r="E10" s="388"/>
      <c r="F10" s="388"/>
      <c r="G10" s="363" t="s">
        <v>606</v>
      </c>
      <c r="H10" s="393"/>
      <c r="I10" s="393"/>
      <c r="J10" s="393"/>
      <c r="K10" s="393"/>
      <c r="L10" s="393"/>
      <c r="M10" s="393"/>
      <c r="N10" s="393"/>
      <c r="O10" s="364"/>
      <c r="P10" s="363" t="s">
        <v>605</v>
      </c>
      <c r="Q10" s="393"/>
      <c r="R10" s="393"/>
      <c r="S10" s="393"/>
      <c r="T10" s="393"/>
      <c r="U10" s="364"/>
      <c r="V10" s="363" t="s">
        <v>3</v>
      </c>
      <c r="W10" s="393"/>
      <c r="X10" s="364"/>
    </row>
    <row r="11" spans="2:27" ht="34.9" customHeight="1">
      <c r="B11" s="358" t="s">
        <v>604</v>
      </c>
      <c r="C11" s="358"/>
      <c r="D11" s="358"/>
      <c r="E11" s="358"/>
      <c r="F11" s="358"/>
      <c r="G11" s="346" t="s">
        <v>603</v>
      </c>
      <c r="H11" s="347"/>
      <c r="I11" s="347"/>
      <c r="J11" s="347"/>
      <c r="K11" s="347"/>
      <c r="L11" s="347"/>
      <c r="M11" s="347"/>
      <c r="N11" s="347"/>
      <c r="O11" s="348"/>
      <c r="P11" s="365" t="s">
        <v>700</v>
      </c>
      <c r="Q11" s="395"/>
      <c r="R11" s="395"/>
      <c r="S11" s="395"/>
      <c r="T11" s="395"/>
      <c r="U11" s="366"/>
      <c r="V11" s="397" t="s">
        <v>701</v>
      </c>
      <c r="W11" s="398"/>
      <c r="X11" s="399"/>
    </row>
    <row r="12" spans="2:27" ht="49.9" customHeight="1">
      <c r="B12" s="388" t="s">
        <v>602</v>
      </c>
      <c r="C12" s="388"/>
      <c r="D12" s="388"/>
      <c r="E12" s="388"/>
      <c r="F12" s="388" t="s">
        <v>601</v>
      </c>
      <c r="G12" s="388"/>
      <c r="H12" s="388"/>
      <c r="I12" s="388"/>
      <c r="J12" s="388"/>
      <c r="K12" s="388"/>
      <c r="L12" s="388"/>
      <c r="M12" s="388"/>
      <c r="N12" s="414" t="s">
        <v>600</v>
      </c>
      <c r="O12" s="414"/>
      <c r="P12" s="414"/>
      <c r="Q12" s="414"/>
      <c r="R12" s="414"/>
      <c r="S12" s="388" t="s">
        <v>599</v>
      </c>
      <c r="T12" s="388"/>
      <c r="U12" s="388"/>
      <c r="V12" s="388"/>
      <c r="W12" s="388"/>
      <c r="X12" s="388"/>
    </row>
    <row r="13" spans="2:27" ht="81.599999999999994" customHeight="1">
      <c r="B13" s="358" t="s">
        <v>598</v>
      </c>
      <c r="C13" s="358"/>
      <c r="D13" s="358"/>
      <c r="E13" s="358"/>
      <c r="F13" s="358" t="s">
        <v>511</v>
      </c>
      <c r="G13" s="358"/>
      <c r="H13" s="358"/>
      <c r="I13" s="358"/>
      <c r="J13" s="358"/>
      <c r="K13" s="358"/>
      <c r="L13" s="358"/>
      <c r="M13" s="358"/>
      <c r="N13" s="358" t="s">
        <v>583</v>
      </c>
      <c r="O13" s="358"/>
      <c r="P13" s="358"/>
      <c r="Q13" s="358"/>
      <c r="R13" s="358"/>
      <c r="S13" s="358" t="s">
        <v>583</v>
      </c>
      <c r="T13" s="358"/>
      <c r="U13" s="358"/>
      <c r="V13" s="358"/>
      <c r="W13" s="358"/>
      <c r="X13" s="358"/>
    </row>
    <row r="14" spans="2:27" ht="16.149999999999999" customHeight="1">
      <c r="B14" s="406" t="s">
        <v>597</v>
      </c>
      <c r="C14" s="407"/>
      <c r="D14" s="407"/>
      <c r="E14" s="407"/>
      <c r="F14" s="408"/>
      <c r="G14" s="400" t="s">
        <v>596</v>
      </c>
      <c r="H14" s="412"/>
      <c r="I14" s="412"/>
      <c r="J14" s="401"/>
      <c r="K14" s="406" t="s">
        <v>595</v>
      </c>
      <c r="L14" s="407"/>
      <c r="M14" s="407"/>
      <c r="N14" s="408"/>
      <c r="O14" s="363" t="s">
        <v>594</v>
      </c>
      <c r="P14" s="393"/>
      <c r="Q14" s="393"/>
      <c r="R14" s="393"/>
      <c r="S14" s="393"/>
      <c r="T14" s="393"/>
      <c r="U14" s="393"/>
      <c r="V14" s="393"/>
      <c r="W14" s="393"/>
      <c r="X14" s="364"/>
      <c r="Y14" s="94"/>
      <c r="Z14" s="94"/>
      <c r="AA14" s="94"/>
    </row>
    <row r="15" spans="2:27" ht="64.900000000000006" customHeight="1">
      <c r="B15" s="409"/>
      <c r="C15" s="410"/>
      <c r="D15" s="410"/>
      <c r="E15" s="410"/>
      <c r="F15" s="411"/>
      <c r="G15" s="402"/>
      <c r="H15" s="413"/>
      <c r="I15" s="413"/>
      <c r="J15" s="403"/>
      <c r="K15" s="409"/>
      <c r="L15" s="410"/>
      <c r="M15" s="410"/>
      <c r="N15" s="411"/>
      <c r="O15" s="363" t="s">
        <v>593</v>
      </c>
      <c r="P15" s="393"/>
      <c r="Q15" s="393"/>
      <c r="R15" s="364"/>
      <c r="S15" s="373" t="s">
        <v>592</v>
      </c>
      <c r="T15" s="394"/>
      <c r="U15" s="374"/>
      <c r="V15" s="373" t="s">
        <v>591</v>
      </c>
      <c r="W15" s="394"/>
      <c r="X15" s="374"/>
      <c r="Y15" s="94"/>
      <c r="Z15" s="94"/>
      <c r="AA15" s="94"/>
    </row>
    <row r="16" spans="2:27" ht="25.9" customHeight="1">
      <c r="B16" s="358" t="s">
        <v>590</v>
      </c>
      <c r="C16" s="358"/>
      <c r="D16" s="358"/>
      <c r="E16" s="358"/>
      <c r="F16" s="358"/>
      <c r="G16" s="377" t="s">
        <v>589</v>
      </c>
      <c r="H16" s="377"/>
      <c r="I16" s="377"/>
      <c r="J16" s="377"/>
      <c r="K16" s="377">
        <v>1</v>
      </c>
      <c r="L16" s="377"/>
      <c r="M16" s="377"/>
      <c r="N16" s="377"/>
      <c r="O16" s="103" t="s">
        <v>588</v>
      </c>
      <c r="P16" s="103" t="s">
        <v>584</v>
      </c>
      <c r="Q16" s="103" t="s">
        <v>587</v>
      </c>
      <c r="R16" s="103" t="s">
        <v>586</v>
      </c>
      <c r="S16" s="358" t="s">
        <v>585</v>
      </c>
      <c r="T16" s="358"/>
      <c r="U16" s="358"/>
      <c r="V16" s="384" t="s">
        <v>584</v>
      </c>
      <c r="W16" s="384"/>
      <c r="X16" s="384"/>
    </row>
    <row r="17" spans="2:27" ht="88.9" customHeight="1">
      <c r="B17" s="358"/>
      <c r="C17" s="358"/>
      <c r="D17" s="358"/>
      <c r="E17" s="358"/>
      <c r="F17" s="358"/>
      <c r="G17" s="377"/>
      <c r="H17" s="377"/>
      <c r="I17" s="377"/>
      <c r="J17" s="377"/>
      <c r="K17" s="377"/>
      <c r="L17" s="377"/>
      <c r="M17" s="377"/>
      <c r="N17" s="377"/>
      <c r="O17" s="114" t="s">
        <v>583</v>
      </c>
      <c r="P17" s="114">
        <v>1</v>
      </c>
      <c r="Q17" s="114">
        <v>1</v>
      </c>
      <c r="R17" s="114">
        <v>1</v>
      </c>
      <c r="S17" s="358"/>
      <c r="T17" s="358"/>
      <c r="U17" s="358"/>
      <c r="V17" s="384"/>
      <c r="W17" s="384"/>
      <c r="X17" s="384"/>
    </row>
    <row r="18" spans="2:27" ht="18" customHeight="1">
      <c r="B18" s="379" t="s">
        <v>582</v>
      </c>
      <c r="C18" s="380"/>
      <c r="D18" s="380"/>
      <c r="E18" s="380"/>
      <c r="F18" s="380"/>
      <c r="G18" s="380"/>
      <c r="H18" s="380"/>
      <c r="I18" s="380"/>
      <c r="J18" s="380"/>
      <c r="K18" s="380"/>
      <c r="L18" s="380"/>
      <c r="M18" s="380"/>
      <c r="N18" s="380"/>
      <c r="O18" s="380"/>
      <c r="P18" s="380"/>
      <c r="Q18" s="380"/>
      <c r="R18" s="380"/>
      <c r="S18" s="380"/>
      <c r="T18" s="380"/>
      <c r="U18" s="380"/>
      <c r="V18" s="380"/>
      <c r="W18" s="380"/>
      <c r="X18" s="381"/>
      <c r="Z18" s="115" t="s">
        <v>480</v>
      </c>
    </row>
    <row r="19" spans="2:27" ht="34.9" customHeight="1">
      <c r="B19" s="385" t="s">
        <v>581</v>
      </c>
      <c r="C19" s="400" t="s">
        <v>580</v>
      </c>
      <c r="D19" s="401"/>
      <c r="E19" s="400" t="s">
        <v>579</v>
      </c>
      <c r="F19" s="401"/>
      <c r="G19" s="390" t="s">
        <v>578</v>
      </c>
      <c r="H19" s="391"/>
      <c r="I19" s="391"/>
      <c r="J19" s="391"/>
      <c r="K19" s="391"/>
      <c r="L19" s="391"/>
      <c r="M19" s="391"/>
      <c r="N19" s="391"/>
      <c r="O19" s="391"/>
      <c r="P19" s="391"/>
      <c r="Q19" s="391"/>
      <c r="R19" s="392"/>
      <c r="S19" s="400" t="s">
        <v>577</v>
      </c>
      <c r="T19" s="412"/>
      <c r="U19" s="412"/>
      <c r="V19" s="412"/>
      <c r="W19" s="412"/>
      <c r="X19" s="401"/>
    </row>
    <row r="20" spans="2:27" ht="28.5" customHeight="1">
      <c r="B20" s="386"/>
      <c r="C20" s="402"/>
      <c r="D20" s="403"/>
      <c r="E20" s="402"/>
      <c r="F20" s="403"/>
      <c r="G20" s="363" t="s">
        <v>576</v>
      </c>
      <c r="H20" s="393"/>
      <c r="I20" s="364"/>
      <c r="J20" s="363" t="s">
        <v>575</v>
      </c>
      <c r="K20" s="393"/>
      <c r="L20" s="364"/>
      <c r="M20" s="373" t="s">
        <v>574</v>
      </c>
      <c r="N20" s="394"/>
      <c r="O20" s="374"/>
      <c r="P20" s="373" t="s">
        <v>573</v>
      </c>
      <c r="Q20" s="394"/>
      <c r="R20" s="374"/>
      <c r="S20" s="402"/>
      <c r="T20" s="413"/>
      <c r="U20" s="413"/>
      <c r="V20" s="413"/>
      <c r="W20" s="413"/>
      <c r="X20" s="403"/>
    </row>
    <row r="21" spans="2:27" ht="43.9" customHeight="1">
      <c r="B21" s="111" t="s">
        <v>572</v>
      </c>
      <c r="C21" s="346" t="s">
        <v>571</v>
      </c>
      <c r="D21" s="348"/>
      <c r="E21" s="404">
        <v>1</v>
      </c>
      <c r="F21" s="405"/>
      <c r="G21" s="404">
        <v>1</v>
      </c>
      <c r="H21" s="347"/>
      <c r="I21" s="348"/>
      <c r="J21" s="404" t="s">
        <v>570</v>
      </c>
      <c r="K21" s="347"/>
      <c r="L21" s="348"/>
      <c r="M21" s="404" t="s">
        <v>569</v>
      </c>
      <c r="N21" s="347"/>
      <c r="O21" s="348"/>
      <c r="P21" s="346" t="s">
        <v>568</v>
      </c>
      <c r="Q21" s="347"/>
      <c r="R21" s="348"/>
      <c r="S21" s="346" t="s">
        <v>567</v>
      </c>
      <c r="T21" s="347"/>
      <c r="U21" s="347"/>
      <c r="V21" s="347"/>
      <c r="W21" s="347"/>
      <c r="X21" s="348"/>
    </row>
    <row r="22" spans="2:27" ht="25.15" customHeight="1">
      <c r="B22" s="388" t="s">
        <v>566</v>
      </c>
      <c r="C22" s="388"/>
      <c r="D22" s="388"/>
      <c r="E22" s="388"/>
      <c r="F22" s="388"/>
      <c r="G22" s="388"/>
      <c r="H22" s="388"/>
      <c r="I22" s="388"/>
      <c r="J22" s="388"/>
      <c r="K22" s="388"/>
      <c r="L22" s="388"/>
      <c r="M22" s="388"/>
      <c r="N22" s="388" t="s">
        <v>565</v>
      </c>
      <c r="O22" s="388"/>
      <c r="P22" s="388"/>
      <c r="Q22" s="388"/>
      <c r="R22" s="388"/>
      <c r="S22" s="388"/>
      <c r="T22" s="388"/>
      <c r="U22" s="388"/>
      <c r="V22" s="388"/>
      <c r="W22" s="388"/>
      <c r="X22" s="388"/>
    </row>
    <row r="23" spans="2:27" ht="45.4" customHeight="1">
      <c r="B23" s="358" t="s">
        <v>564</v>
      </c>
      <c r="C23" s="358"/>
      <c r="D23" s="358"/>
      <c r="E23" s="358"/>
      <c r="F23" s="358"/>
      <c r="G23" s="358"/>
      <c r="H23" s="358"/>
      <c r="I23" s="358"/>
      <c r="J23" s="358"/>
      <c r="K23" s="358"/>
      <c r="L23" s="358"/>
      <c r="M23" s="358"/>
      <c r="N23" s="358" t="s">
        <v>563</v>
      </c>
      <c r="O23" s="358"/>
      <c r="P23" s="358"/>
      <c r="Q23" s="358"/>
      <c r="R23" s="358"/>
      <c r="S23" s="358"/>
      <c r="T23" s="358"/>
      <c r="U23" s="358"/>
      <c r="V23" s="358"/>
      <c r="W23" s="358"/>
      <c r="X23" s="358"/>
      <c r="AA23" s="92"/>
    </row>
    <row r="24" spans="2:27" ht="19.149999999999999" customHeight="1">
      <c r="B24" s="379" t="s">
        <v>562</v>
      </c>
      <c r="C24" s="380"/>
      <c r="D24" s="380"/>
      <c r="E24" s="380"/>
      <c r="F24" s="380"/>
      <c r="G24" s="380"/>
      <c r="H24" s="380"/>
      <c r="I24" s="380"/>
      <c r="J24" s="380"/>
      <c r="K24" s="380"/>
      <c r="L24" s="380"/>
      <c r="M24" s="380"/>
      <c r="N24" s="380"/>
      <c r="O24" s="380"/>
      <c r="P24" s="380"/>
      <c r="Q24" s="380"/>
      <c r="R24" s="380"/>
      <c r="S24" s="380"/>
      <c r="T24" s="380"/>
      <c r="U24" s="380"/>
      <c r="V24" s="380"/>
      <c r="W24" s="380"/>
      <c r="X24" s="381"/>
    </row>
    <row r="25" spans="2:27" ht="19.149999999999999" customHeight="1">
      <c r="B25" s="382" t="s">
        <v>561</v>
      </c>
      <c r="C25" s="383"/>
      <c r="D25" s="113" t="s">
        <v>560</v>
      </c>
      <c r="E25" s="373" t="s">
        <v>559</v>
      </c>
      <c r="F25" s="374"/>
      <c r="G25" s="363" t="s">
        <v>558</v>
      </c>
      <c r="H25" s="364"/>
      <c r="I25" s="363" t="s">
        <v>557</v>
      </c>
      <c r="J25" s="364"/>
      <c r="K25" s="363" t="s">
        <v>556</v>
      </c>
      <c r="L25" s="364"/>
      <c r="M25" s="110" t="s">
        <v>555</v>
      </c>
      <c r="N25" s="373" t="s">
        <v>554</v>
      </c>
      <c r="O25" s="374"/>
      <c r="P25" s="363" t="s">
        <v>553</v>
      </c>
      <c r="Q25" s="364"/>
      <c r="R25" s="363" t="s">
        <v>552</v>
      </c>
      <c r="S25" s="364"/>
      <c r="T25" s="373" t="s">
        <v>551</v>
      </c>
      <c r="U25" s="374"/>
      <c r="V25" s="373" t="s">
        <v>550</v>
      </c>
      <c r="W25" s="374"/>
      <c r="X25" s="113" t="s">
        <v>549</v>
      </c>
    </row>
    <row r="26" spans="2:27" ht="19.149999999999999" customHeight="1">
      <c r="B26" s="378" t="s">
        <v>548</v>
      </c>
      <c r="C26" s="378"/>
      <c r="D26" s="420">
        <v>2</v>
      </c>
      <c r="E26" s="421">
        <v>2</v>
      </c>
      <c r="F26" s="422"/>
      <c r="G26" s="365">
        <v>2</v>
      </c>
      <c r="H26" s="366"/>
      <c r="I26" s="365">
        <v>0</v>
      </c>
      <c r="J26" s="366"/>
      <c r="K26" s="365">
        <v>0</v>
      </c>
      <c r="L26" s="366"/>
      <c r="M26" s="88">
        <v>0</v>
      </c>
      <c r="N26" s="365">
        <v>0</v>
      </c>
      <c r="O26" s="366"/>
      <c r="P26" s="365">
        <v>0</v>
      </c>
      <c r="Q26" s="366"/>
      <c r="R26" s="365">
        <v>0</v>
      </c>
      <c r="S26" s="366"/>
      <c r="T26" s="365">
        <v>0</v>
      </c>
      <c r="U26" s="366"/>
      <c r="V26" s="365">
        <v>0</v>
      </c>
      <c r="W26" s="366"/>
      <c r="X26" s="88">
        <v>0</v>
      </c>
      <c r="Z26" s="93"/>
      <c r="AA26" s="93"/>
    </row>
    <row r="27" spans="2:27" ht="19.149999999999999" customHeight="1">
      <c r="B27" s="378" t="s">
        <v>547</v>
      </c>
      <c r="C27" s="378"/>
      <c r="D27" s="420">
        <v>2</v>
      </c>
      <c r="E27" s="421">
        <v>2</v>
      </c>
      <c r="F27" s="422"/>
      <c r="G27" s="365">
        <v>2</v>
      </c>
      <c r="H27" s="366"/>
      <c r="I27" s="365">
        <v>0</v>
      </c>
      <c r="J27" s="366"/>
      <c r="K27" s="365">
        <v>0</v>
      </c>
      <c r="L27" s="366"/>
      <c r="M27" s="88">
        <v>0</v>
      </c>
      <c r="N27" s="365">
        <v>0</v>
      </c>
      <c r="O27" s="366"/>
      <c r="P27" s="365">
        <v>0</v>
      </c>
      <c r="Q27" s="366"/>
      <c r="R27" s="365">
        <v>0</v>
      </c>
      <c r="S27" s="366"/>
      <c r="T27" s="365">
        <v>0</v>
      </c>
      <c r="U27" s="366"/>
      <c r="V27" s="365">
        <v>0</v>
      </c>
      <c r="W27" s="366"/>
      <c r="X27" s="88">
        <v>0</v>
      </c>
      <c r="Y27" s="92"/>
    </row>
    <row r="28" spans="2:27" ht="19.899999999999999" customHeight="1">
      <c r="B28" s="369" t="s">
        <v>546</v>
      </c>
      <c r="C28" s="369"/>
      <c r="D28" s="369"/>
      <c r="E28" s="369"/>
      <c r="F28" s="369"/>
      <c r="G28" s="369"/>
      <c r="H28" s="369"/>
      <c r="I28" s="369"/>
      <c r="J28" s="369"/>
      <c r="K28" s="369"/>
      <c r="L28" s="369"/>
      <c r="M28" s="369"/>
      <c r="N28" s="369"/>
      <c r="O28" s="369"/>
      <c r="P28" s="369"/>
      <c r="Q28" s="369"/>
      <c r="R28" s="369"/>
      <c r="S28" s="369"/>
      <c r="T28" s="369"/>
      <c r="U28" s="369"/>
      <c r="V28" s="369"/>
      <c r="W28" s="369"/>
      <c r="X28" s="369"/>
    </row>
    <row r="29" spans="2:27" ht="19.899999999999999" customHeight="1">
      <c r="B29" s="91"/>
      <c r="C29" s="82"/>
      <c r="D29" s="82"/>
      <c r="E29" s="82"/>
      <c r="F29" s="82"/>
      <c r="G29" s="82"/>
      <c r="H29" s="82"/>
      <c r="I29" s="82"/>
      <c r="J29" s="82"/>
      <c r="K29" s="82"/>
      <c r="L29" s="82"/>
      <c r="M29" s="82"/>
      <c r="N29" s="82"/>
      <c r="O29" s="82"/>
      <c r="P29" s="82"/>
      <c r="Q29" s="82"/>
      <c r="R29" s="82"/>
      <c r="S29" s="82"/>
      <c r="T29" s="82"/>
      <c r="U29" s="82"/>
      <c r="V29" s="82"/>
      <c r="W29" s="82"/>
      <c r="X29" s="90"/>
    </row>
    <row r="30" spans="2:27" ht="38.25">
      <c r="B30" s="110" t="s">
        <v>545</v>
      </c>
      <c r="C30" s="113" t="s">
        <v>544</v>
      </c>
      <c r="D30" s="113" t="s">
        <v>543</v>
      </c>
      <c r="E30" s="104" t="s">
        <v>696</v>
      </c>
      <c r="H30" s="367"/>
      <c r="I30" s="367"/>
      <c r="J30" s="367"/>
      <c r="K30" s="367"/>
      <c r="L30" s="367"/>
      <c r="M30" s="367"/>
      <c r="N30" s="367"/>
      <c r="O30" s="367"/>
      <c r="P30" s="367"/>
      <c r="Q30" s="367"/>
      <c r="R30" s="367"/>
      <c r="S30" s="371"/>
      <c r="T30" s="371"/>
      <c r="U30" s="371"/>
      <c r="V30" s="371"/>
      <c r="W30" s="371"/>
      <c r="X30" s="372"/>
    </row>
    <row r="31" spans="2:27" ht="17.649999999999999" customHeight="1">
      <c r="B31" s="88" t="s">
        <v>542</v>
      </c>
      <c r="C31" s="87">
        <f>IF(ISERROR($D$26/$D$27),0,$D$26/$D$27)</f>
        <v>1</v>
      </c>
      <c r="D31" s="86">
        <f t="shared" ref="D31:D42" si="0">$E$21</f>
        <v>1</v>
      </c>
      <c r="E31" s="351">
        <f>AVERAGE(C31:C42)*33</f>
        <v>8.25</v>
      </c>
      <c r="H31" s="370"/>
      <c r="I31" s="370"/>
      <c r="J31" s="367"/>
      <c r="K31" s="367"/>
      <c r="L31" s="82"/>
      <c r="M31" s="89"/>
      <c r="N31" s="370"/>
      <c r="O31" s="370"/>
      <c r="P31" s="370"/>
      <c r="Q31" s="370"/>
      <c r="R31" s="370"/>
      <c r="S31" s="375"/>
      <c r="T31" s="375"/>
      <c r="U31" s="375"/>
      <c r="V31" s="375"/>
      <c r="W31" s="375"/>
      <c r="X31" s="376"/>
    </row>
    <row r="32" spans="2:27" ht="17.649999999999999" customHeight="1">
      <c r="B32" s="88" t="s">
        <v>541</v>
      </c>
      <c r="C32" s="87">
        <f>IF(ISERROR($E$26/$E$27),0,$E$26/$E$27)</f>
        <v>1</v>
      </c>
      <c r="D32" s="86">
        <f t="shared" si="0"/>
        <v>1</v>
      </c>
      <c r="E32" s="352"/>
      <c r="H32" s="367"/>
      <c r="I32" s="367"/>
      <c r="J32" s="367"/>
      <c r="K32" s="367"/>
      <c r="L32" s="78"/>
      <c r="M32" s="82"/>
      <c r="N32" s="367"/>
      <c r="O32" s="367"/>
      <c r="P32" s="367"/>
      <c r="Q32" s="367"/>
      <c r="R32" s="367"/>
      <c r="S32" s="375"/>
      <c r="T32" s="375"/>
      <c r="U32" s="375"/>
      <c r="V32" s="375"/>
      <c r="W32" s="375"/>
      <c r="X32" s="376"/>
    </row>
    <row r="33" spans="1:27" ht="17.649999999999999" customHeight="1">
      <c r="B33" s="88" t="s">
        <v>540</v>
      </c>
      <c r="C33" s="87">
        <f>IF(ISERROR($G$26/$G$27),0,$G$26/$G$27)</f>
        <v>1</v>
      </c>
      <c r="D33" s="86">
        <f t="shared" si="0"/>
        <v>1</v>
      </c>
      <c r="E33" s="352"/>
      <c r="H33" s="367"/>
      <c r="I33" s="367"/>
      <c r="J33" s="367"/>
      <c r="K33" s="367"/>
      <c r="L33" s="78"/>
      <c r="M33" s="82"/>
      <c r="N33" s="367"/>
      <c r="O33" s="367"/>
      <c r="P33" s="367"/>
      <c r="Q33" s="367"/>
      <c r="R33" s="367"/>
      <c r="S33" s="375"/>
      <c r="T33" s="375"/>
      <c r="U33" s="375"/>
      <c r="V33" s="375"/>
      <c r="W33" s="375"/>
      <c r="X33" s="376"/>
    </row>
    <row r="34" spans="1:27" ht="17.649999999999999" customHeight="1">
      <c r="B34" s="88" t="s">
        <v>539</v>
      </c>
      <c r="C34" s="87">
        <f>IF(ISERROR($I$26/$I$27),0,$I$26/$I$27)</f>
        <v>0</v>
      </c>
      <c r="D34" s="86">
        <f t="shared" si="0"/>
        <v>1</v>
      </c>
      <c r="E34" s="352"/>
      <c r="H34" s="367"/>
      <c r="I34" s="367"/>
      <c r="J34" s="367"/>
      <c r="K34" s="367"/>
      <c r="L34" s="78"/>
      <c r="M34" s="82"/>
      <c r="N34" s="367"/>
      <c r="O34" s="367"/>
      <c r="P34" s="367"/>
      <c r="Q34" s="367"/>
      <c r="R34" s="367"/>
      <c r="S34" s="375"/>
      <c r="T34" s="375"/>
      <c r="U34" s="375"/>
      <c r="V34" s="375"/>
      <c r="W34" s="375"/>
      <c r="X34" s="376"/>
    </row>
    <row r="35" spans="1:27" ht="17.649999999999999" customHeight="1">
      <c r="B35" s="88" t="s">
        <v>538</v>
      </c>
      <c r="C35" s="87">
        <f>IF(ISERROR($K$26/$K$27),0,$K$26/$K$27)</f>
        <v>0</v>
      </c>
      <c r="D35" s="86">
        <f t="shared" si="0"/>
        <v>1</v>
      </c>
      <c r="E35" s="352"/>
      <c r="H35" s="367"/>
      <c r="I35" s="367"/>
      <c r="J35" s="367"/>
      <c r="K35" s="367"/>
      <c r="L35" s="78"/>
      <c r="M35" s="82"/>
      <c r="N35" s="367"/>
      <c r="O35" s="367"/>
      <c r="P35" s="367"/>
      <c r="Q35" s="367"/>
      <c r="R35" s="367"/>
      <c r="S35" s="375"/>
      <c r="T35" s="375"/>
      <c r="U35" s="375"/>
      <c r="V35" s="375"/>
      <c r="W35" s="375"/>
      <c r="X35" s="376"/>
    </row>
    <row r="36" spans="1:27" ht="17.649999999999999" customHeight="1">
      <c r="B36" s="88" t="s">
        <v>537</v>
      </c>
      <c r="C36" s="87">
        <f>IF(ISERROR($M$26/$M$27),0,$M$26/$M$27)</f>
        <v>0</v>
      </c>
      <c r="D36" s="86">
        <f t="shared" si="0"/>
        <v>1</v>
      </c>
      <c r="E36" s="352"/>
      <c r="H36" s="367"/>
      <c r="I36" s="367"/>
      <c r="J36" s="367"/>
      <c r="K36" s="367"/>
      <c r="L36" s="78"/>
      <c r="M36" s="82"/>
      <c r="N36" s="367"/>
      <c r="O36" s="367"/>
      <c r="P36" s="367"/>
      <c r="Q36" s="367"/>
      <c r="R36" s="367"/>
      <c r="S36" s="375"/>
      <c r="T36" s="375"/>
      <c r="U36" s="375"/>
      <c r="V36" s="375"/>
      <c r="W36" s="375"/>
      <c r="X36" s="376"/>
    </row>
    <row r="37" spans="1:27" ht="17.649999999999999" customHeight="1">
      <c r="B37" s="88" t="s">
        <v>536</v>
      </c>
      <c r="C37" s="87">
        <f>IF(ISERROR($N$26/$N$27),0,$N$26/$N$27)</f>
        <v>0</v>
      </c>
      <c r="D37" s="86">
        <f t="shared" si="0"/>
        <v>1</v>
      </c>
      <c r="E37" s="352"/>
      <c r="H37" s="367"/>
      <c r="I37" s="367"/>
      <c r="J37" s="367"/>
      <c r="K37" s="367"/>
      <c r="L37" s="78"/>
      <c r="M37" s="82"/>
      <c r="N37" s="367"/>
      <c r="O37" s="367"/>
      <c r="P37" s="367"/>
      <c r="Q37" s="367"/>
      <c r="R37" s="367"/>
      <c r="S37" s="375"/>
      <c r="T37" s="375"/>
      <c r="U37" s="375"/>
      <c r="V37" s="375"/>
      <c r="W37" s="375"/>
      <c r="X37" s="376"/>
    </row>
    <row r="38" spans="1:27" ht="17.649999999999999" customHeight="1">
      <c r="B38" s="88" t="s">
        <v>535</v>
      </c>
      <c r="C38" s="87">
        <f>IF(ISERROR($P$26/$P$27),0,$P$26/$P$27)</f>
        <v>0</v>
      </c>
      <c r="D38" s="86">
        <f t="shared" si="0"/>
        <v>1</v>
      </c>
      <c r="E38" s="352"/>
      <c r="H38" s="367"/>
      <c r="I38" s="367"/>
      <c r="J38" s="367"/>
      <c r="K38" s="367"/>
      <c r="L38" s="78"/>
      <c r="M38" s="82"/>
      <c r="N38" s="367"/>
      <c r="O38" s="367"/>
      <c r="P38" s="367"/>
      <c r="Q38" s="367"/>
      <c r="R38" s="367"/>
      <c r="S38" s="375"/>
      <c r="T38" s="375"/>
      <c r="U38" s="375"/>
      <c r="V38" s="375"/>
      <c r="W38" s="375"/>
      <c r="X38" s="376"/>
    </row>
    <row r="39" spans="1:27" ht="17.649999999999999" customHeight="1">
      <c r="B39" s="88" t="s">
        <v>534</v>
      </c>
      <c r="C39" s="87">
        <f>IF(ISERROR($R$26/$R$27),0,$R$26/$R$27)</f>
        <v>0</v>
      </c>
      <c r="D39" s="86">
        <f t="shared" si="0"/>
        <v>1</v>
      </c>
      <c r="E39" s="352"/>
      <c r="H39" s="367"/>
      <c r="I39" s="367"/>
      <c r="J39" s="367"/>
      <c r="K39" s="367"/>
      <c r="L39" s="78"/>
      <c r="M39" s="82"/>
      <c r="N39" s="367"/>
      <c r="O39" s="367"/>
      <c r="P39" s="367"/>
      <c r="Q39" s="367"/>
      <c r="R39" s="367"/>
      <c r="S39" s="375"/>
      <c r="T39" s="375"/>
      <c r="U39" s="375"/>
      <c r="V39" s="375"/>
      <c r="W39" s="375"/>
      <c r="X39" s="376"/>
    </row>
    <row r="40" spans="1:27" ht="17.649999999999999" customHeight="1">
      <c r="B40" s="88" t="s">
        <v>533</v>
      </c>
      <c r="C40" s="87">
        <f>IF(ISERROR($T$26/$T$27),0,$T$26/$T$27)</f>
        <v>0</v>
      </c>
      <c r="D40" s="86">
        <f t="shared" si="0"/>
        <v>1</v>
      </c>
      <c r="E40" s="352"/>
      <c r="H40" s="367"/>
      <c r="I40" s="367"/>
      <c r="J40" s="367"/>
      <c r="K40" s="367"/>
      <c r="L40" s="78"/>
      <c r="M40" s="82"/>
      <c r="N40" s="367"/>
      <c r="O40" s="367"/>
      <c r="P40" s="367"/>
      <c r="Q40" s="367"/>
      <c r="R40" s="367"/>
      <c r="S40" s="375"/>
      <c r="T40" s="375"/>
      <c r="U40" s="375"/>
      <c r="V40" s="375"/>
      <c r="W40" s="375"/>
      <c r="X40" s="376"/>
    </row>
    <row r="41" spans="1:27" ht="17.649999999999999" customHeight="1">
      <c r="B41" s="88" t="s">
        <v>532</v>
      </c>
      <c r="C41" s="87">
        <f>IF(ISERROR($V$26/$V$27),0,$V$26/$V$27)</f>
        <v>0</v>
      </c>
      <c r="D41" s="86">
        <f t="shared" si="0"/>
        <v>1</v>
      </c>
      <c r="E41" s="352"/>
      <c r="H41" s="367"/>
      <c r="I41" s="367"/>
      <c r="J41" s="367"/>
      <c r="K41" s="367"/>
      <c r="L41" s="78"/>
      <c r="M41" s="82"/>
      <c r="N41" s="367"/>
      <c r="O41" s="367"/>
      <c r="P41" s="367"/>
      <c r="Q41" s="367"/>
      <c r="R41" s="367"/>
      <c r="S41" s="375"/>
      <c r="T41" s="375"/>
      <c r="U41" s="375"/>
      <c r="V41" s="375"/>
      <c r="W41" s="375"/>
      <c r="X41" s="376"/>
    </row>
    <row r="42" spans="1:27" ht="17.25" customHeight="1">
      <c r="B42" s="88" t="s">
        <v>531</v>
      </c>
      <c r="C42" s="87">
        <f>IF(ISERROR($X$26/$X$27),0,$X$26/$X$27)</f>
        <v>0</v>
      </c>
      <c r="D42" s="86">
        <f t="shared" si="0"/>
        <v>1</v>
      </c>
      <c r="E42" s="353"/>
      <c r="H42" s="367"/>
      <c r="I42" s="367"/>
      <c r="J42" s="367"/>
      <c r="K42" s="367"/>
      <c r="L42" s="78"/>
      <c r="M42" s="82"/>
      <c r="N42" s="367"/>
      <c r="O42" s="367"/>
      <c r="P42" s="367"/>
      <c r="Q42" s="367"/>
      <c r="R42" s="367"/>
      <c r="S42" s="371"/>
      <c r="T42" s="371"/>
      <c r="U42" s="371"/>
      <c r="V42" s="371"/>
      <c r="W42" s="371"/>
      <c r="X42" s="372"/>
    </row>
    <row r="43" spans="1:27" ht="26.45" customHeight="1">
      <c r="B43" s="354" t="s">
        <v>697</v>
      </c>
      <c r="C43" s="355"/>
      <c r="D43" s="355"/>
      <c r="E43" s="356"/>
      <c r="L43" s="78"/>
      <c r="M43" s="82"/>
      <c r="X43" s="116"/>
    </row>
    <row r="44" spans="1:27" ht="17.25" customHeight="1">
      <c r="B44" s="85"/>
      <c r="C44" s="79"/>
      <c r="D44" s="84"/>
      <c r="E44" s="84"/>
      <c r="L44" s="78"/>
      <c r="M44" s="82"/>
      <c r="X44" s="116"/>
    </row>
    <row r="45" spans="1:27" ht="17.25" customHeight="1">
      <c r="B45" s="85"/>
      <c r="C45" s="79"/>
      <c r="D45" s="84"/>
      <c r="E45" s="84"/>
      <c r="L45" s="78"/>
      <c r="M45" s="82"/>
      <c r="X45" s="116"/>
    </row>
    <row r="46" spans="1:27" ht="15.75" customHeight="1">
      <c r="B46" s="368" t="s">
        <v>530</v>
      </c>
      <c r="C46" s="368"/>
      <c r="D46" s="368"/>
      <c r="E46" s="368"/>
      <c r="F46" s="368"/>
      <c r="G46" s="368"/>
      <c r="H46" s="368"/>
      <c r="I46" s="368"/>
      <c r="J46" s="368"/>
      <c r="K46" s="368"/>
      <c r="L46" s="368"/>
      <c r="M46" s="368"/>
      <c r="N46" s="368"/>
      <c r="O46" s="368"/>
      <c r="P46" s="368"/>
      <c r="Q46" s="368"/>
      <c r="R46" s="368"/>
      <c r="S46" s="368"/>
      <c r="T46" s="368"/>
      <c r="U46" s="368"/>
      <c r="V46" s="368"/>
      <c r="W46" s="368"/>
      <c r="X46" s="368"/>
      <c r="Z46" s="83"/>
    </row>
    <row r="47" spans="1:27" ht="33" customHeight="1">
      <c r="A47" s="105"/>
      <c r="B47" s="423" t="s">
        <v>747</v>
      </c>
      <c r="C47" s="424"/>
      <c r="D47" s="424"/>
      <c r="E47" s="424"/>
      <c r="F47" s="424"/>
      <c r="G47" s="424"/>
      <c r="H47" s="424"/>
      <c r="I47" s="424"/>
      <c r="J47" s="424"/>
      <c r="K47" s="424"/>
      <c r="L47" s="424"/>
      <c r="M47" s="424"/>
      <c r="N47" s="424"/>
      <c r="O47" s="424"/>
      <c r="P47" s="424"/>
      <c r="Q47" s="424"/>
      <c r="R47" s="424"/>
      <c r="S47" s="424"/>
      <c r="T47" s="424"/>
      <c r="U47" s="424"/>
      <c r="V47" s="424"/>
      <c r="W47" s="424"/>
      <c r="X47" s="425"/>
      <c r="Y47" s="82"/>
      <c r="Z47" s="82"/>
      <c r="AA47" s="82"/>
    </row>
    <row r="48" spans="1:27" ht="18" customHeight="1">
      <c r="B48" s="359" t="s">
        <v>529</v>
      </c>
      <c r="C48" s="359"/>
      <c r="D48" s="359"/>
      <c r="E48" s="359"/>
      <c r="F48" s="359"/>
      <c r="G48" s="359"/>
      <c r="H48" s="359"/>
      <c r="I48" s="359"/>
      <c r="J48" s="359"/>
      <c r="K48" s="359"/>
      <c r="L48" s="359"/>
      <c r="M48" s="359"/>
      <c r="N48" s="359"/>
      <c r="O48" s="359"/>
      <c r="P48" s="359"/>
      <c r="Q48" s="359"/>
      <c r="R48" s="359"/>
      <c r="S48" s="359"/>
      <c r="T48" s="359"/>
      <c r="U48" s="359"/>
      <c r="V48" s="359"/>
      <c r="W48" s="359"/>
      <c r="X48" s="359"/>
      <c r="Y48" s="80"/>
      <c r="Z48" s="79"/>
      <c r="AA48" s="78"/>
    </row>
    <row r="49" spans="2:27" ht="32.25" customHeight="1">
      <c r="B49" s="426" t="s">
        <v>746</v>
      </c>
      <c r="C49" s="427"/>
      <c r="D49" s="427"/>
      <c r="E49" s="427"/>
      <c r="F49" s="427"/>
      <c r="G49" s="427"/>
      <c r="H49" s="427"/>
      <c r="I49" s="427"/>
      <c r="J49" s="427"/>
      <c r="K49" s="427"/>
      <c r="L49" s="427"/>
      <c r="M49" s="427"/>
      <c r="N49" s="427"/>
      <c r="O49" s="427"/>
      <c r="P49" s="427"/>
      <c r="Q49" s="427"/>
      <c r="R49" s="427"/>
      <c r="S49" s="427"/>
      <c r="T49" s="427"/>
      <c r="U49" s="427"/>
      <c r="V49" s="427"/>
      <c r="W49" s="427"/>
      <c r="X49" s="428"/>
      <c r="Y49" s="80"/>
      <c r="Z49" s="79"/>
      <c r="AA49" s="78"/>
    </row>
    <row r="50" spans="2:27" ht="16.149999999999999" customHeight="1">
      <c r="B50" s="359" t="s">
        <v>528</v>
      </c>
      <c r="C50" s="359"/>
      <c r="D50" s="359"/>
      <c r="E50" s="359"/>
      <c r="F50" s="359"/>
      <c r="G50" s="359"/>
      <c r="H50" s="359"/>
      <c r="I50" s="359"/>
      <c r="J50" s="359"/>
      <c r="K50" s="359"/>
      <c r="L50" s="359"/>
      <c r="M50" s="359"/>
      <c r="N50" s="359"/>
      <c r="O50" s="359"/>
      <c r="P50" s="359"/>
      <c r="Q50" s="359"/>
      <c r="R50" s="359"/>
      <c r="S50" s="359"/>
      <c r="T50" s="359"/>
      <c r="U50" s="359"/>
      <c r="V50" s="359"/>
      <c r="W50" s="359"/>
      <c r="X50" s="359"/>
      <c r="Y50" s="80"/>
      <c r="Z50" s="79"/>
      <c r="AA50" s="78"/>
    </row>
    <row r="51" spans="2:27" ht="15.6" customHeight="1">
      <c r="B51" s="81" t="s">
        <v>3</v>
      </c>
      <c r="C51" s="361" t="s">
        <v>527</v>
      </c>
      <c r="D51" s="362"/>
      <c r="E51" s="360" t="s">
        <v>526</v>
      </c>
      <c r="F51" s="361"/>
      <c r="G51" s="361"/>
      <c r="H51" s="361"/>
      <c r="I51" s="361"/>
      <c r="J51" s="361"/>
      <c r="K51" s="362"/>
      <c r="L51" s="360" t="s">
        <v>525</v>
      </c>
      <c r="M51" s="361"/>
      <c r="N51" s="361"/>
      <c r="O51" s="361"/>
      <c r="P51" s="361"/>
      <c r="Q51" s="361"/>
      <c r="R51" s="361"/>
      <c r="S51" s="362"/>
      <c r="T51" s="360" t="s">
        <v>524</v>
      </c>
      <c r="U51" s="361"/>
      <c r="V51" s="361"/>
      <c r="W51" s="361"/>
      <c r="X51" s="362"/>
      <c r="Y51" s="80"/>
      <c r="Z51" s="79"/>
      <c r="AA51" s="78"/>
    </row>
    <row r="52" spans="2:27" ht="36.75" customHeight="1">
      <c r="B52" s="112">
        <v>1</v>
      </c>
      <c r="C52" s="357">
        <v>44715</v>
      </c>
      <c r="D52" s="358"/>
      <c r="E52" s="358" t="s">
        <v>689</v>
      </c>
      <c r="F52" s="358"/>
      <c r="G52" s="358"/>
      <c r="H52" s="358"/>
      <c r="I52" s="358"/>
      <c r="J52" s="358"/>
      <c r="K52" s="358"/>
      <c r="L52" s="358" t="s">
        <v>693</v>
      </c>
      <c r="M52" s="358"/>
      <c r="N52" s="358"/>
      <c r="O52" s="358"/>
      <c r="P52" s="358"/>
      <c r="Q52" s="358"/>
      <c r="R52" s="358"/>
      <c r="S52" s="358"/>
      <c r="T52" s="357">
        <v>44785</v>
      </c>
      <c r="U52" s="358"/>
      <c r="V52" s="358"/>
      <c r="W52" s="358"/>
      <c r="X52" s="358"/>
      <c r="Y52" s="80"/>
      <c r="Z52" s="79"/>
      <c r="AA52" s="78"/>
    </row>
    <row r="53" spans="2:27" ht="27.75" customHeight="1">
      <c r="B53" s="112"/>
      <c r="C53" s="357"/>
      <c r="D53" s="358"/>
      <c r="E53" s="358"/>
      <c r="F53" s="358"/>
      <c r="G53" s="358"/>
      <c r="H53" s="358"/>
      <c r="I53" s="358"/>
      <c r="J53" s="358"/>
      <c r="K53" s="358"/>
      <c r="L53" s="358"/>
      <c r="M53" s="358"/>
      <c r="N53" s="358"/>
      <c r="O53" s="358"/>
      <c r="P53" s="358"/>
      <c r="Q53" s="358"/>
      <c r="R53" s="358"/>
      <c r="S53" s="358"/>
      <c r="T53" s="358"/>
      <c r="U53" s="358"/>
      <c r="V53" s="358"/>
      <c r="W53" s="358"/>
      <c r="X53" s="358"/>
      <c r="Y53" s="80"/>
      <c r="Z53" s="79"/>
      <c r="AA53" s="78"/>
    </row>
    <row r="54" spans="2:27" ht="15" customHeight="1">
      <c r="B54" s="112"/>
      <c r="C54" s="358"/>
      <c r="D54" s="358"/>
      <c r="E54" s="358"/>
      <c r="F54" s="358"/>
      <c r="G54" s="358"/>
      <c r="H54" s="358"/>
      <c r="I54" s="358"/>
      <c r="J54" s="358"/>
      <c r="K54" s="358"/>
      <c r="L54" s="358"/>
      <c r="M54" s="358"/>
      <c r="N54" s="358"/>
      <c r="O54" s="358"/>
      <c r="P54" s="358"/>
      <c r="Q54" s="358"/>
      <c r="R54" s="358"/>
      <c r="S54" s="358"/>
      <c r="T54" s="358"/>
      <c r="U54" s="358"/>
      <c r="V54" s="358"/>
      <c r="W54" s="358"/>
      <c r="X54" s="358"/>
      <c r="Y54" s="80"/>
      <c r="Z54" s="79"/>
      <c r="AA54" s="78"/>
    </row>
    <row r="55" spans="2:27" ht="15" customHeight="1">
      <c r="B55" s="112"/>
      <c r="C55" s="358"/>
      <c r="D55" s="358"/>
      <c r="E55" s="358"/>
      <c r="F55" s="358"/>
      <c r="G55" s="358"/>
      <c r="H55" s="358"/>
      <c r="I55" s="358"/>
      <c r="J55" s="358"/>
      <c r="K55" s="358"/>
      <c r="L55" s="358"/>
      <c r="M55" s="358"/>
      <c r="N55" s="358"/>
      <c r="O55" s="358"/>
      <c r="P55" s="358"/>
      <c r="Q55" s="358"/>
      <c r="R55" s="358"/>
      <c r="S55" s="358"/>
      <c r="T55" s="358"/>
      <c r="U55" s="358"/>
      <c r="V55" s="358"/>
      <c r="W55" s="358"/>
      <c r="X55" s="358"/>
      <c r="Y55" s="80"/>
      <c r="Z55" s="79"/>
      <c r="AA55" s="78"/>
    </row>
    <row r="56" spans="2:27" ht="15" customHeight="1">
      <c r="B56" s="112"/>
      <c r="C56" s="358"/>
      <c r="D56" s="358"/>
      <c r="E56" s="358"/>
      <c r="F56" s="358"/>
      <c r="G56" s="358"/>
      <c r="H56" s="358"/>
      <c r="I56" s="358"/>
      <c r="J56" s="358"/>
      <c r="K56" s="358"/>
      <c r="L56" s="358"/>
      <c r="M56" s="358"/>
      <c r="N56" s="358"/>
      <c r="O56" s="358"/>
      <c r="P56" s="358"/>
      <c r="Q56" s="358"/>
      <c r="R56" s="358"/>
      <c r="S56" s="358"/>
      <c r="T56" s="358"/>
      <c r="U56" s="358"/>
      <c r="V56" s="358"/>
      <c r="W56" s="358"/>
      <c r="X56" s="358"/>
      <c r="Y56" s="80"/>
      <c r="Z56" s="79"/>
      <c r="AA56" s="78"/>
    </row>
    <row r="57" spans="2:27" ht="15.6" customHeight="1">
      <c r="B57" s="343" t="s">
        <v>523</v>
      </c>
      <c r="C57" s="344"/>
      <c r="D57" s="344"/>
      <c r="E57" s="344"/>
      <c r="F57" s="344"/>
      <c r="G57" s="344"/>
      <c r="H57" s="344"/>
      <c r="I57" s="344"/>
      <c r="J57" s="344"/>
      <c r="K57" s="344"/>
      <c r="L57" s="344"/>
      <c r="M57" s="344"/>
      <c r="N57" s="344"/>
      <c r="O57" s="344"/>
      <c r="P57" s="344"/>
      <c r="Q57" s="344"/>
      <c r="R57" s="344"/>
      <c r="S57" s="344"/>
      <c r="T57" s="344"/>
      <c r="U57" s="344"/>
      <c r="V57" s="344"/>
      <c r="W57" s="344"/>
      <c r="X57" s="345"/>
      <c r="Y57" s="80"/>
      <c r="Z57" s="79"/>
      <c r="AA57" s="78"/>
    </row>
    <row r="58" spans="2:27" ht="26.65" customHeight="1">
      <c r="B58" s="77" t="s">
        <v>522</v>
      </c>
      <c r="C58" s="346" t="s">
        <v>521</v>
      </c>
      <c r="D58" s="347"/>
      <c r="E58" s="347"/>
      <c r="F58" s="347"/>
      <c r="G58" s="347"/>
      <c r="H58" s="347"/>
      <c r="I58" s="347"/>
      <c r="J58" s="347"/>
      <c r="K58" s="347"/>
      <c r="L58" s="347"/>
      <c r="M58" s="348"/>
      <c r="N58" s="349" t="s">
        <v>514</v>
      </c>
      <c r="O58" s="350"/>
      <c r="P58" s="346" t="s">
        <v>520</v>
      </c>
      <c r="Q58" s="347"/>
      <c r="R58" s="347"/>
      <c r="S58" s="347"/>
      <c r="T58" s="347"/>
      <c r="U58" s="347"/>
      <c r="V58" s="347"/>
      <c r="W58" s="347"/>
      <c r="X58" s="348"/>
    </row>
    <row r="59" spans="2:27" ht="24.6" customHeight="1">
      <c r="B59" s="77" t="s">
        <v>519</v>
      </c>
      <c r="C59" s="346" t="s">
        <v>518</v>
      </c>
      <c r="D59" s="347"/>
      <c r="E59" s="347"/>
      <c r="F59" s="347"/>
      <c r="G59" s="347"/>
      <c r="H59" s="347"/>
      <c r="I59" s="347"/>
      <c r="J59" s="347"/>
      <c r="K59" s="347"/>
      <c r="L59" s="347"/>
      <c r="M59" s="348"/>
      <c r="N59" s="349" t="s">
        <v>514</v>
      </c>
      <c r="O59" s="350"/>
      <c r="P59" s="346" t="s">
        <v>517</v>
      </c>
      <c r="Q59" s="347"/>
      <c r="R59" s="347"/>
      <c r="S59" s="347"/>
      <c r="T59" s="347"/>
      <c r="U59" s="347"/>
      <c r="V59" s="347"/>
      <c r="W59" s="347"/>
      <c r="X59" s="348"/>
    </row>
    <row r="60" spans="2:27" ht="27.6" customHeight="1">
      <c r="B60" s="77" t="s">
        <v>516</v>
      </c>
      <c r="C60" s="346" t="s">
        <v>515</v>
      </c>
      <c r="D60" s="347"/>
      <c r="E60" s="347"/>
      <c r="F60" s="347"/>
      <c r="G60" s="347"/>
      <c r="H60" s="347"/>
      <c r="I60" s="347"/>
      <c r="J60" s="347"/>
      <c r="K60" s="347"/>
      <c r="L60" s="347"/>
      <c r="M60" s="348"/>
      <c r="N60" s="349" t="s">
        <v>514</v>
      </c>
      <c r="O60" s="350"/>
      <c r="P60" s="346" t="s">
        <v>513</v>
      </c>
      <c r="Q60" s="347"/>
      <c r="R60" s="347"/>
      <c r="S60" s="347"/>
      <c r="T60" s="347"/>
      <c r="U60" s="347"/>
      <c r="V60" s="347"/>
      <c r="W60" s="347"/>
      <c r="X60" s="348"/>
    </row>
    <row r="61" spans="2:27" ht="13.5" customHeight="1">
      <c r="B61" s="343" t="s">
        <v>694</v>
      </c>
      <c r="C61" s="344"/>
      <c r="D61" s="344"/>
      <c r="E61" s="344"/>
      <c r="F61" s="344"/>
      <c r="G61" s="344"/>
      <c r="H61" s="344"/>
      <c r="I61" s="344"/>
      <c r="J61" s="344"/>
      <c r="K61" s="344"/>
      <c r="L61" s="344"/>
      <c r="M61" s="344"/>
      <c r="N61" s="344"/>
      <c r="O61" s="344"/>
      <c r="P61" s="344"/>
      <c r="Q61" s="344"/>
      <c r="R61" s="344"/>
      <c r="S61" s="344"/>
      <c r="T61" s="344"/>
      <c r="U61" s="344"/>
      <c r="V61" s="344"/>
      <c r="W61" s="344"/>
      <c r="X61" s="345"/>
    </row>
    <row r="62" spans="2:27" ht="21.6" customHeight="1">
      <c r="B62" s="77" t="s">
        <v>695</v>
      </c>
      <c r="C62" s="346"/>
      <c r="D62" s="347"/>
      <c r="E62" s="347"/>
      <c r="F62" s="347"/>
      <c r="G62" s="347"/>
      <c r="H62" s="347"/>
      <c r="I62" s="347"/>
      <c r="J62" s="347"/>
      <c r="K62" s="347"/>
      <c r="L62" s="347"/>
      <c r="M62" s="348"/>
      <c r="N62" s="349" t="s">
        <v>514</v>
      </c>
      <c r="O62" s="350"/>
      <c r="P62" s="346"/>
      <c r="Q62" s="347"/>
      <c r="R62" s="347"/>
      <c r="S62" s="347"/>
      <c r="T62" s="347"/>
      <c r="U62" s="347"/>
      <c r="V62" s="347"/>
      <c r="W62" s="347"/>
      <c r="X62" s="348"/>
    </row>
    <row r="63" spans="2:27" ht="21.6" customHeight="1">
      <c r="B63" s="77" t="s">
        <v>695</v>
      </c>
      <c r="C63" s="346"/>
      <c r="D63" s="347"/>
      <c r="E63" s="347"/>
      <c r="F63" s="347"/>
      <c r="G63" s="347"/>
      <c r="H63" s="347"/>
      <c r="I63" s="347"/>
      <c r="J63" s="347"/>
      <c r="K63" s="347"/>
      <c r="L63" s="347"/>
      <c r="M63" s="348"/>
      <c r="N63" s="349" t="s">
        <v>514</v>
      </c>
      <c r="O63" s="350"/>
      <c r="P63" s="346"/>
      <c r="Q63" s="347"/>
      <c r="R63" s="347"/>
      <c r="S63" s="347"/>
      <c r="T63" s="347"/>
      <c r="U63" s="347"/>
      <c r="V63" s="347"/>
      <c r="W63" s="347"/>
      <c r="X63" s="348"/>
    </row>
  </sheetData>
  <sheetProtection selectLockedCells="1" selectUnlockedCells="1"/>
  <mergeCells count="200">
    <mergeCell ref="B61:X61"/>
    <mergeCell ref="C62:M62"/>
    <mergeCell ref="N62:O62"/>
    <mergeCell ref="P62:X62"/>
    <mergeCell ref="C63:M63"/>
    <mergeCell ref="N63:O63"/>
    <mergeCell ref="P63:X63"/>
    <mergeCell ref="C59:M59"/>
    <mergeCell ref="N59:O59"/>
    <mergeCell ref="P59:X59"/>
    <mergeCell ref="C60:M60"/>
    <mergeCell ref="N60:O60"/>
    <mergeCell ref="P60:X60"/>
    <mergeCell ref="C56:D56"/>
    <mergeCell ref="E56:K56"/>
    <mergeCell ref="L56:S56"/>
    <mergeCell ref="T56:X56"/>
    <mergeCell ref="B57:X57"/>
    <mergeCell ref="C58:M58"/>
    <mergeCell ref="N58:O58"/>
    <mergeCell ref="P58:X58"/>
    <mergeCell ref="C54:D54"/>
    <mergeCell ref="E54:K54"/>
    <mergeCell ref="L54:S54"/>
    <mergeCell ref="T54:X54"/>
    <mergeCell ref="C55:D55"/>
    <mergeCell ref="E55:K55"/>
    <mergeCell ref="L55:S55"/>
    <mergeCell ref="T55:X55"/>
    <mergeCell ref="C52:D52"/>
    <mergeCell ref="E52:K52"/>
    <mergeCell ref="L52:S52"/>
    <mergeCell ref="T52:X52"/>
    <mergeCell ref="C53:D53"/>
    <mergeCell ref="E53:K53"/>
    <mergeCell ref="L53:S53"/>
    <mergeCell ref="T53:X53"/>
    <mergeCell ref="B47:X47"/>
    <mergeCell ref="B48:X48"/>
    <mergeCell ref="B49:X49"/>
    <mergeCell ref="B50:X50"/>
    <mergeCell ref="C51:D51"/>
    <mergeCell ref="E51:K51"/>
    <mergeCell ref="L51:S51"/>
    <mergeCell ref="T51:X51"/>
    <mergeCell ref="H42:I42"/>
    <mergeCell ref="J42:K42"/>
    <mergeCell ref="N42:O42"/>
    <mergeCell ref="P42:R42"/>
    <mergeCell ref="B43:E43"/>
    <mergeCell ref="B46:X46"/>
    <mergeCell ref="H40:I40"/>
    <mergeCell ref="J40:K40"/>
    <mergeCell ref="N40:O40"/>
    <mergeCell ref="P40:R40"/>
    <mergeCell ref="H41:I41"/>
    <mergeCell ref="J41:K41"/>
    <mergeCell ref="N41:O41"/>
    <mergeCell ref="P41:R41"/>
    <mergeCell ref="H38:I38"/>
    <mergeCell ref="J38:K38"/>
    <mergeCell ref="N38:O38"/>
    <mergeCell ref="P38:R38"/>
    <mergeCell ref="H39:I39"/>
    <mergeCell ref="J39:K39"/>
    <mergeCell ref="N39:O39"/>
    <mergeCell ref="P39:R39"/>
    <mergeCell ref="H36:I36"/>
    <mergeCell ref="J36:K36"/>
    <mergeCell ref="N36:O36"/>
    <mergeCell ref="P36:R36"/>
    <mergeCell ref="H37:I37"/>
    <mergeCell ref="J37:K37"/>
    <mergeCell ref="N37:O37"/>
    <mergeCell ref="P37:R37"/>
    <mergeCell ref="P33:R33"/>
    <mergeCell ref="H34:I34"/>
    <mergeCell ref="J34:K34"/>
    <mergeCell ref="N34:O34"/>
    <mergeCell ref="P34:R34"/>
    <mergeCell ref="H35:I35"/>
    <mergeCell ref="J35:K35"/>
    <mergeCell ref="N35:O35"/>
    <mergeCell ref="P35:R35"/>
    <mergeCell ref="E31:E42"/>
    <mergeCell ref="J31:K31"/>
    <mergeCell ref="S31:X42"/>
    <mergeCell ref="H32:I32"/>
    <mergeCell ref="J32:K32"/>
    <mergeCell ref="N32:O32"/>
    <mergeCell ref="P32:R32"/>
    <mergeCell ref="H33:I33"/>
    <mergeCell ref="J33:K33"/>
    <mergeCell ref="N33:O33"/>
    <mergeCell ref="P27:Q27"/>
    <mergeCell ref="R27:S27"/>
    <mergeCell ref="T27:U27"/>
    <mergeCell ref="V27:W27"/>
    <mergeCell ref="B28:X28"/>
    <mergeCell ref="H30:I31"/>
    <mergeCell ref="J30:M30"/>
    <mergeCell ref="N30:O31"/>
    <mergeCell ref="P30:R31"/>
    <mergeCell ref="S30:X30"/>
    <mergeCell ref="P26:Q26"/>
    <mergeCell ref="R26:S26"/>
    <mergeCell ref="T26:U26"/>
    <mergeCell ref="V26:W26"/>
    <mergeCell ref="B27:C27"/>
    <mergeCell ref="E27:F27"/>
    <mergeCell ref="G27:H27"/>
    <mergeCell ref="I27:J27"/>
    <mergeCell ref="K27:L27"/>
    <mergeCell ref="N27:O27"/>
    <mergeCell ref="P25:Q25"/>
    <mergeCell ref="R25:S25"/>
    <mergeCell ref="T25:U25"/>
    <mergeCell ref="V25:W25"/>
    <mergeCell ref="B26:C26"/>
    <mergeCell ref="E26:F26"/>
    <mergeCell ref="G26:H26"/>
    <mergeCell ref="I26:J26"/>
    <mergeCell ref="K26:L26"/>
    <mergeCell ref="N26:O26"/>
    <mergeCell ref="B25:C25"/>
    <mergeCell ref="E25:F25"/>
    <mergeCell ref="G25:H25"/>
    <mergeCell ref="I25:J25"/>
    <mergeCell ref="K25:L25"/>
    <mergeCell ref="N25:O25"/>
    <mergeCell ref="S21:X21"/>
    <mergeCell ref="B22:M22"/>
    <mergeCell ref="N22:X22"/>
    <mergeCell ref="B23:M23"/>
    <mergeCell ref="N23:X23"/>
    <mergeCell ref="B24:X24"/>
    <mergeCell ref="C21:D21"/>
    <mergeCell ref="E21:F21"/>
    <mergeCell ref="G21:I21"/>
    <mergeCell ref="J21:L21"/>
    <mergeCell ref="M21:O21"/>
    <mergeCell ref="P21:R21"/>
    <mergeCell ref="B18:X18"/>
    <mergeCell ref="B19:B20"/>
    <mergeCell ref="C19:D20"/>
    <mergeCell ref="E19:F20"/>
    <mergeCell ref="G19:R19"/>
    <mergeCell ref="S19:X20"/>
    <mergeCell ref="G20:I20"/>
    <mergeCell ref="J20:L20"/>
    <mergeCell ref="M20:O20"/>
    <mergeCell ref="P20:R2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s>
  <pageMargins left="0.23622047244094491" right="0.23622047244094491" top="0.11811023622047245" bottom="0" header="0.51181102362204722" footer="0.51181102362204722"/>
  <pageSetup paperSize="256" scale="50" firstPageNumber="0" pageOrder="overThenDown"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3ACAD-E7E2-4A66-9CEA-DA1745944FC6}">
  <sheetPr>
    <pageSetUpPr fitToPage="1"/>
  </sheetPr>
  <dimension ref="B1:AC61"/>
  <sheetViews>
    <sheetView showGridLines="0" view="pageBreakPreview" topLeftCell="B1" zoomScaleNormal="100" zoomScaleSheetLayoutView="100" workbookViewId="0">
      <selection activeCell="T66" sqref="T66"/>
    </sheetView>
  </sheetViews>
  <sheetFormatPr baseColWidth="10" defaultColWidth="5.140625" defaultRowHeight="13.5" customHeight="1"/>
  <cols>
    <col min="1" max="1" width="5.140625" style="115"/>
    <col min="2" max="2" width="15.7109375" style="115" customWidth="1"/>
    <col min="3" max="3" width="11.7109375" style="115" customWidth="1"/>
    <col min="4" max="4" width="12.7109375" style="76" customWidth="1"/>
    <col min="5" max="5" width="11.28515625" style="76" customWidth="1"/>
    <col min="6" max="12" width="7.42578125" style="115" customWidth="1"/>
    <col min="13" max="13" width="11.85546875" style="115" customWidth="1"/>
    <col min="14" max="23" width="7.42578125" style="115" customWidth="1"/>
    <col min="24" max="24" width="10.5703125" style="115" customWidth="1"/>
    <col min="25" max="25" width="41.140625" style="115" customWidth="1"/>
    <col min="26" max="26" width="11.7109375" style="115" customWidth="1"/>
    <col min="27" max="27" width="29.7109375" style="115" customWidth="1"/>
    <col min="28" max="28" width="16.28515625" style="75" customWidth="1"/>
    <col min="29" max="29" width="5.140625" style="75"/>
    <col min="30" max="16384" width="5.140625" style="115"/>
  </cols>
  <sheetData>
    <row r="1" spans="2:27" s="75" customFormat="1" ht="15.6" customHeight="1">
      <c r="B1" s="388"/>
      <c r="C1" s="388"/>
      <c r="D1" s="388" t="s">
        <v>0</v>
      </c>
      <c r="E1" s="388"/>
      <c r="F1" s="388"/>
      <c r="G1" s="388"/>
      <c r="H1" s="388"/>
      <c r="I1" s="388"/>
      <c r="J1" s="388"/>
      <c r="K1" s="388"/>
      <c r="L1" s="388"/>
      <c r="M1" s="388"/>
      <c r="N1" s="388"/>
      <c r="O1" s="388"/>
      <c r="P1" s="388"/>
      <c r="Q1" s="388"/>
      <c r="R1" s="388"/>
      <c r="S1" s="389" t="s">
        <v>1</v>
      </c>
      <c r="T1" s="389"/>
      <c r="U1" s="389"/>
      <c r="V1" s="389" t="s">
        <v>618</v>
      </c>
      <c r="W1" s="389"/>
      <c r="X1" s="389"/>
      <c r="Y1" s="115"/>
      <c r="Z1" s="115"/>
      <c r="AA1" s="115"/>
    </row>
    <row r="2" spans="2:27" s="75" customFormat="1" ht="12.75">
      <c r="B2" s="388"/>
      <c r="C2" s="388"/>
      <c r="D2" s="388"/>
      <c r="E2" s="388"/>
      <c r="F2" s="388"/>
      <c r="G2" s="388"/>
      <c r="H2" s="388"/>
      <c r="I2" s="388"/>
      <c r="J2" s="388"/>
      <c r="K2" s="388"/>
      <c r="L2" s="388"/>
      <c r="M2" s="388"/>
      <c r="N2" s="388"/>
      <c r="O2" s="388"/>
      <c r="P2" s="388"/>
      <c r="Q2" s="388"/>
      <c r="R2" s="388"/>
      <c r="S2" s="389" t="s">
        <v>3</v>
      </c>
      <c r="T2" s="389"/>
      <c r="U2" s="389"/>
      <c r="V2" s="396" t="s">
        <v>617</v>
      </c>
      <c r="W2" s="396"/>
      <c r="X2" s="396"/>
      <c r="Y2" s="115"/>
      <c r="Z2" s="115"/>
      <c r="AA2" s="115"/>
    </row>
    <row r="3" spans="2:27" s="75" customFormat="1" ht="12.75">
      <c r="B3" s="388"/>
      <c r="C3" s="388"/>
      <c r="D3" s="388" t="s">
        <v>616</v>
      </c>
      <c r="E3" s="388"/>
      <c r="F3" s="388"/>
      <c r="G3" s="388"/>
      <c r="H3" s="388"/>
      <c r="I3" s="388"/>
      <c r="J3" s="388"/>
      <c r="K3" s="388"/>
      <c r="L3" s="388"/>
      <c r="M3" s="388"/>
      <c r="N3" s="388"/>
      <c r="O3" s="388"/>
      <c r="P3" s="388"/>
      <c r="Q3" s="388"/>
      <c r="R3" s="388"/>
      <c r="S3" s="389" t="s">
        <v>5</v>
      </c>
      <c r="T3" s="389"/>
      <c r="U3" s="389"/>
      <c r="V3" s="389" t="s">
        <v>72</v>
      </c>
      <c r="W3" s="389"/>
      <c r="X3" s="389"/>
      <c r="Y3" s="115"/>
      <c r="Z3" s="115"/>
      <c r="AA3" s="115"/>
    </row>
    <row r="4" spans="2:27" s="75" customFormat="1" ht="15.6" customHeight="1">
      <c r="B4" s="388"/>
      <c r="C4" s="388"/>
      <c r="D4" s="388"/>
      <c r="E4" s="388"/>
      <c r="F4" s="388"/>
      <c r="G4" s="388"/>
      <c r="H4" s="388"/>
      <c r="I4" s="388"/>
      <c r="J4" s="388"/>
      <c r="K4" s="388"/>
      <c r="L4" s="388"/>
      <c r="M4" s="388"/>
      <c r="N4" s="388"/>
      <c r="O4" s="388"/>
      <c r="P4" s="388"/>
      <c r="Q4" s="388"/>
      <c r="R4" s="388"/>
      <c r="S4" s="389" t="s">
        <v>615</v>
      </c>
      <c r="T4" s="389"/>
      <c r="U4" s="389"/>
      <c r="V4" s="387">
        <v>44725</v>
      </c>
      <c r="W4" s="388"/>
      <c r="X4" s="388"/>
      <c r="Y4" s="115"/>
      <c r="Z4" s="115"/>
      <c r="AA4" s="115"/>
    </row>
    <row r="5" spans="2:27" s="75" customFormat="1" ht="9" customHeight="1">
      <c r="B5" s="363"/>
      <c r="C5" s="393"/>
      <c r="D5" s="393"/>
      <c r="E5" s="393"/>
      <c r="F5" s="393"/>
      <c r="G5" s="393"/>
      <c r="H5" s="393"/>
      <c r="I5" s="393"/>
      <c r="J5" s="393"/>
      <c r="K5" s="393"/>
      <c r="L5" s="393"/>
      <c r="M5" s="393"/>
      <c r="N5" s="393"/>
      <c r="O5" s="393"/>
      <c r="P5" s="393"/>
      <c r="Q5" s="393"/>
      <c r="R5" s="393"/>
      <c r="S5" s="393"/>
      <c r="T5" s="393"/>
      <c r="U5" s="393"/>
      <c r="V5" s="393"/>
      <c r="W5" s="393"/>
      <c r="X5" s="364"/>
      <c r="Y5" s="115"/>
      <c r="Z5" s="115"/>
      <c r="AA5" s="115"/>
    </row>
    <row r="6" spans="2:27" s="75" customFormat="1" ht="18.600000000000001" customHeight="1">
      <c r="B6" s="379" t="s">
        <v>614</v>
      </c>
      <c r="C6" s="380"/>
      <c r="D6" s="380"/>
      <c r="E6" s="380"/>
      <c r="F6" s="380"/>
      <c r="G6" s="380"/>
      <c r="H6" s="380"/>
      <c r="I6" s="380"/>
      <c r="J6" s="380"/>
      <c r="K6" s="380"/>
      <c r="L6" s="380"/>
      <c r="M6" s="380"/>
      <c r="N6" s="380"/>
      <c r="O6" s="380"/>
      <c r="P6" s="380"/>
      <c r="Q6" s="380"/>
      <c r="R6" s="380"/>
      <c r="S6" s="380"/>
      <c r="T6" s="380"/>
      <c r="U6" s="380"/>
      <c r="V6" s="380"/>
      <c r="W6" s="380"/>
      <c r="X6" s="381"/>
      <c r="Y6" s="115"/>
      <c r="Z6" s="115"/>
      <c r="AA6" s="115"/>
    </row>
    <row r="7" spans="2:27" s="75" customFormat="1" ht="16.899999999999999" customHeight="1">
      <c r="B7" s="363" t="s">
        <v>613</v>
      </c>
      <c r="C7" s="393"/>
      <c r="D7" s="393"/>
      <c r="E7" s="393"/>
      <c r="F7" s="393"/>
      <c r="G7" s="393"/>
      <c r="H7" s="364"/>
      <c r="I7" s="363" t="s">
        <v>612</v>
      </c>
      <c r="J7" s="393"/>
      <c r="K7" s="393"/>
      <c r="L7" s="393"/>
      <c r="M7" s="393"/>
      <c r="N7" s="393"/>
      <c r="O7" s="393"/>
      <c r="P7" s="393"/>
      <c r="Q7" s="393"/>
      <c r="R7" s="393"/>
      <c r="S7" s="393"/>
      <c r="T7" s="364"/>
      <c r="U7" s="363" t="s">
        <v>611</v>
      </c>
      <c r="V7" s="393"/>
      <c r="W7" s="393"/>
      <c r="X7" s="364"/>
      <c r="Y7" s="115"/>
      <c r="Z7" s="115"/>
      <c r="AA7" s="115"/>
    </row>
    <row r="8" spans="2:27" s="75" customFormat="1" ht="26.65" customHeight="1">
      <c r="B8" s="365" t="s">
        <v>610</v>
      </c>
      <c r="C8" s="395"/>
      <c r="D8" s="395"/>
      <c r="E8" s="395"/>
      <c r="F8" s="395"/>
      <c r="G8" s="395"/>
      <c r="H8" s="366"/>
      <c r="I8" s="365" t="s">
        <v>294</v>
      </c>
      <c r="J8" s="395"/>
      <c r="K8" s="395"/>
      <c r="L8" s="395"/>
      <c r="M8" s="395"/>
      <c r="N8" s="395"/>
      <c r="O8" s="395"/>
      <c r="P8" s="395"/>
      <c r="Q8" s="395"/>
      <c r="R8" s="395"/>
      <c r="S8" s="395"/>
      <c r="T8" s="366"/>
      <c r="U8" s="365" t="s">
        <v>609</v>
      </c>
      <c r="V8" s="395"/>
      <c r="W8" s="395"/>
      <c r="X8" s="366"/>
      <c r="Y8" s="115"/>
      <c r="Z8" s="115"/>
      <c r="AA8" s="115"/>
    </row>
    <row r="9" spans="2:27" s="75" customFormat="1" ht="19.149999999999999" customHeight="1">
      <c r="B9" s="379" t="s">
        <v>608</v>
      </c>
      <c r="C9" s="380"/>
      <c r="D9" s="380"/>
      <c r="E9" s="380"/>
      <c r="F9" s="380"/>
      <c r="G9" s="380"/>
      <c r="H9" s="380"/>
      <c r="I9" s="380"/>
      <c r="J9" s="380"/>
      <c r="K9" s="380"/>
      <c r="L9" s="380"/>
      <c r="M9" s="380"/>
      <c r="N9" s="380"/>
      <c r="O9" s="380"/>
      <c r="P9" s="380"/>
      <c r="Q9" s="380"/>
      <c r="R9" s="380"/>
      <c r="S9" s="380"/>
      <c r="T9" s="380"/>
      <c r="U9" s="380"/>
      <c r="V9" s="380"/>
      <c r="W9" s="380"/>
      <c r="X9" s="381"/>
      <c r="Y9" s="115"/>
      <c r="Z9" s="115"/>
      <c r="AA9" s="115"/>
    </row>
    <row r="10" spans="2:27" s="75" customFormat="1" ht="15" customHeight="1">
      <c r="B10" s="388" t="s">
        <v>607</v>
      </c>
      <c r="C10" s="388"/>
      <c r="D10" s="388"/>
      <c r="E10" s="388"/>
      <c r="F10" s="388"/>
      <c r="G10" s="363" t="s">
        <v>606</v>
      </c>
      <c r="H10" s="393"/>
      <c r="I10" s="393"/>
      <c r="J10" s="393"/>
      <c r="K10" s="393"/>
      <c r="L10" s="393"/>
      <c r="M10" s="393"/>
      <c r="N10" s="393"/>
      <c r="O10" s="364"/>
      <c r="P10" s="363" t="s">
        <v>605</v>
      </c>
      <c r="Q10" s="393"/>
      <c r="R10" s="393"/>
      <c r="S10" s="393"/>
      <c r="T10" s="393"/>
      <c r="U10" s="364"/>
      <c r="V10" s="363" t="s">
        <v>3</v>
      </c>
      <c r="W10" s="393"/>
      <c r="X10" s="364"/>
      <c r="Y10" s="115"/>
      <c r="Z10" s="115"/>
      <c r="AA10" s="115"/>
    </row>
    <row r="11" spans="2:27" s="75" customFormat="1" ht="34.9" customHeight="1">
      <c r="B11" s="358" t="s">
        <v>624</v>
      </c>
      <c r="C11" s="358"/>
      <c r="D11" s="358"/>
      <c r="E11" s="358"/>
      <c r="F11" s="358"/>
      <c r="G11" s="346" t="s">
        <v>603</v>
      </c>
      <c r="H11" s="347"/>
      <c r="I11" s="347"/>
      <c r="J11" s="347"/>
      <c r="K11" s="347"/>
      <c r="L11" s="347"/>
      <c r="M11" s="347"/>
      <c r="N11" s="347"/>
      <c r="O11" s="348"/>
      <c r="P11" s="365" t="s">
        <v>702</v>
      </c>
      <c r="Q11" s="395"/>
      <c r="R11" s="395"/>
      <c r="S11" s="395"/>
      <c r="T11" s="395"/>
      <c r="U11" s="366"/>
      <c r="V11" s="397" t="s">
        <v>701</v>
      </c>
      <c r="W11" s="398"/>
      <c r="X11" s="399"/>
      <c r="Y11" s="115"/>
      <c r="Z11" s="115"/>
      <c r="AA11" s="115"/>
    </row>
    <row r="12" spans="2:27" s="75" customFormat="1" ht="49.9" customHeight="1">
      <c r="B12" s="388" t="s">
        <v>602</v>
      </c>
      <c r="C12" s="388"/>
      <c r="D12" s="388"/>
      <c r="E12" s="388"/>
      <c r="F12" s="388" t="s">
        <v>601</v>
      </c>
      <c r="G12" s="388"/>
      <c r="H12" s="388"/>
      <c r="I12" s="388"/>
      <c r="J12" s="388"/>
      <c r="K12" s="388"/>
      <c r="L12" s="388"/>
      <c r="M12" s="388"/>
      <c r="N12" s="414" t="s">
        <v>600</v>
      </c>
      <c r="O12" s="414"/>
      <c r="P12" s="414"/>
      <c r="Q12" s="414"/>
      <c r="R12" s="414"/>
      <c r="S12" s="388" t="s">
        <v>599</v>
      </c>
      <c r="T12" s="388"/>
      <c r="U12" s="388"/>
      <c r="V12" s="388"/>
      <c r="W12" s="388"/>
      <c r="X12" s="388"/>
      <c r="Y12" s="115"/>
      <c r="Z12" s="115"/>
      <c r="AA12" s="115"/>
    </row>
    <row r="13" spans="2:27" s="75" customFormat="1" ht="81.599999999999994" customHeight="1">
      <c r="B13" s="358" t="s">
        <v>598</v>
      </c>
      <c r="C13" s="358"/>
      <c r="D13" s="358"/>
      <c r="E13" s="358"/>
      <c r="F13" s="358" t="s">
        <v>511</v>
      </c>
      <c r="G13" s="358"/>
      <c r="H13" s="358"/>
      <c r="I13" s="358"/>
      <c r="J13" s="358"/>
      <c r="K13" s="358"/>
      <c r="L13" s="358"/>
      <c r="M13" s="358"/>
      <c r="N13" s="358" t="s">
        <v>583</v>
      </c>
      <c r="O13" s="358"/>
      <c r="P13" s="358"/>
      <c r="Q13" s="358"/>
      <c r="R13" s="358"/>
      <c r="S13" s="358" t="s">
        <v>583</v>
      </c>
      <c r="T13" s="358"/>
      <c r="U13" s="358"/>
      <c r="V13" s="358"/>
      <c r="W13" s="358"/>
      <c r="X13" s="358"/>
      <c r="Y13" s="115"/>
      <c r="Z13" s="115"/>
      <c r="AA13" s="115"/>
    </row>
    <row r="14" spans="2:27" s="75" customFormat="1" ht="16.149999999999999" customHeight="1">
      <c r="B14" s="406" t="s">
        <v>597</v>
      </c>
      <c r="C14" s="407"/>
      <c r="D14" s="407"/>
      <c r="E14" s="407"/>
      <c r="F14" s="408"/>
      <c r="G14" s="400" t="s">
        <v>596</v>
      </c>
      <c r="H14" s="412"/>
      <c r="I14" s="412"/>
      <c r="J14" s="401"/>
      <c r="K14" s="406" t="s">
        <v>595</v>
      </c>
      <c r="L14" s="407"/>
      <c r="M14" s="407"/>
      <c r="N14" s="408"/>
      <c r="O14" s="363" t="s">
        <v>594</v>
      </c>
      <c r="P14" s="393"/>
      <c r="Q14" s="393"/>
      <c r="R14" s="393"/>
      <c r="S14" s="393"/>
      <c r="T14" s="393"/>
      <c r="U14" s="393"/>
      <c r="V14" s="393"/>
      <c r="W14" s="393"/>
      <c r="X14" s="364"/>
      <c r="Y14" s="94"/>
      <c r="Z14" s="94"/>
      <c r="AA14" s="94"/>
    </row>
    <row r="15" spans="2:27" s="75" customFormat="1" ht="64.900000000000006" customHeight="1">
      <c r="B15" s="409"/>
      <c r="C15" s="410"/>
      <c r="D15" s="410"/>
      <c r="E15" s="410"/>
      <c r="F15" s="411"/>
      <c r="G15" s="402"/>
      <c r="H15" s="413"/>
      <c r="I15" s="413"/>
      <c r="J15" s="403"/>
      <c r="K15" s="409"/>
      <c r="L15" s="410"/>
      <c r="M15" s="410"/>
      <c r="N15" s="411"/>
      <c r="O15" s="363" t="s">
        <v>593</v>
      </c>
      <c r="P15" s="393"/>
      <c r="Q15" s="393"/>
      <c r="R15" s="364"/>
      <c r="S15" s="373" t="s">
        <v>592</v>
      </c>
      <c r="T15" s="394"/>
      <c r="U15" s="374"/>
      <c r="V15" s="373" t="s">
        <v>591</v>
      </c>
      <c r="W15" s="394"/>
      <c r="X15" s="374"/>
      <c r="Y15" s="94"/>
      <c r="Z15" s="94"/>
      <c r="AA15" s="94"/>
    </row>
    <row r="16" spans="2:27" s="75" customFormat="1" ht="25.9" customHeight="1">
      <c r="B16" s="358" t="s">
        <v>623</v>
      </c>
      <c r="C16" s="358"/>
      <c r="D16" s="358"/>
      <c r="E16" s="358"/>
      <c r="F16" s="358"/>
      <c r="G16" s="377" t="s">
        <v>589</v>
      </c>
      <c r="H16" s="377"/>
      <c r="I16" s="377"/>
      <c r="J16" s="377"/>
      <c r="K16" s="377">
        <v>1</v>
      </c>
      <c r="L16" s="377"/>
      <c r="M16" s="377"/>
      <c r="N16" s="377"/>
      <c r="O16" s="103" t="s">
        <v>588</v>
      </c>
      <c r="P16" s="103" t="s">
        <v>584</v>
      </c>
      <c r="Q16" s="103" t="s">
        <v>587</v>
      </c>
      <c r="R16" s="103" t="s">
        <v>586</v>
      </c>
      <c r="S16" s="358" t="s">
        <v>703</v>
      </c>
      <c r="T16" s="358"/>
      <c r="U16" s="358"/>
      <c r="V16" s="384" t="s">
        <v>584</v>
      </c>
      <c r="W16" s="384"/>
      <c r="X16" s="384"/>
      <c r="Y16" s="115"/>
      <c r="Z16" s="115"/>
      <c r="AA16" s="115"/>
    </row>
    <row r="17" spans="2:27" s="75" customFormat="1" ht="88.9" customHeight="1">
      <c r="B17" s="358"/>
      <c r="C17" s="358"/>
      <c r="D17" s="358"/>
      <c r="E17" s="358"/>
      <c r="F17" s="358"/>
      <c r="G17" s="377"/>
      <c r="H17" s="377"/>
      <c r="I17" s="377"/>
      <c r="J17" s="377"/>
      <c r="K17" s="377"/>
      <c r="L17" s="377"/>
      <c r="M17" s="377"/>
      <c r="N17" s="377"/>
      <c r="O17" s="114">
        <v>1</v>
      </c>
      <c r="P17" s="114">
        <v>1</v>
      </c>
      <c r="Q17" s="114">
        <v>1</v>
      </c>
      <c r="R17" s="114">
        <v>1</v>
      </c>
      <c r="S17" s="358"/>
      <c r="T17" s="358"/>
      <c r="U17" s="358"/>
      <c r="V17" s="384"/>
      <c r="W17" s="384"/>
      <c r="X17" s="384"/>
      <c r="Y17" s="115"/>
      <c r="Z17" s="115"/>
      <c r="AA17" s="115"/>
    </row>
    <row r="18" spans="2:27" s="75" customFormat="1" ht="18" customHeight="1">
      <c r="B18" s="379" t="s">
        <v>582</v>
      </c>
      <c r="C18" s="380"/>
      <c r="D18" s="380"/>
      <c r="E18" s="380"/>
      <c r="F18" s="380"/>
      <c r="G18" s="380"/>
      <c r="H18" s="380"/>
      <c r="I18" s="380"/>
      <c r="J18" s="380"/>
      <c r="K18" s="380"/>
      <c r="L18" s="380"/>
      <c r="M18" s="380"/>
      <c r="N18" s="380"/>
      <c r="O18" s="380"/>
      <c r="P18" s="380"/>
      <c r="Q18" s="380"/>
      <c r="R18" s="380"/>
      <c r="S18" s="380"/>
      <c r="T18" s="380"/>
      <c r="U18" s="380"/>
      <c r="V18" s="380"/>
      <c r="W18" s="380"/>
      <c r="X18" s="381"/>
      <c r="Y18" s="115"/>
      <c r="Z18" s="115" t="s">
        <v>480</v>
      </c>
      <c r="AA18" s="115"/>
    </row>
    <row r="19" spans="2:27" s="75" customFormat="1" ht="34.9" customHeight="1">
      <c r="B19" s="385" t="s">
        <v>581</v>
      </c>
      <c r="C19" s="400" t="s">
        <v>580</v>
      </c>
      <c r="D19" s="401"/>
      <c r="E19" s="400" t="s">
        <v>579</v>
      </c>
      <c r="F19" s="401"/>
      <c r="G19" s="390" t="s">
        <v>578</v>
      </c>
      <c r="H19" s="391"/>
      <c r="I19" s="391"/>
      <c r="J19" s="391"/>
      <c r="K19" s="391"/>
      <c r="L19" s="391"/>
      <c r="M19" s="391"/>
      <c r="N19" s="391"/>
      <c r="O19" s="391"/>
      <c r="P19" s="391"/>
      <c r="Q19" s="391"/>
      <c r="R19" s="392"/>
      <c r="S19" s="400" t="s">
        <v>577</v>
      </c>
      <c r="T19" s="412"/>
      <c r="U19" s="412"/>
      <c r="V19" s="412"/>
      <c r="W19" s="412"/>
      <c r="X19" s="401"/>
      <c r="Y19" s="115"/>
      <c r="Z19" s="115"/>
      <c r="AA19" s="115"/>
    </row>
    <row r="20" spans="2:27" s="75" customFormat="1" ht="28.5" customHeight="1">
      <c r="B20" s="386"/>
      <c r="C20" s="402"/>
      <c r="D20" s="403"/>
      <c r="E20" s="402"/>
      <c r="F20" s="403"/>
      <c r="G20" s="363" t="s">
        <v>576</v>
      </c>
      <c r="H20" s="393"/>
      <c r="I20" s="364"/>
      <c r="J20" s="363" t="s">
        <v>575</v>
      </c>
      <c r="K20" s="393"/>
      <c r="L20" s="364"/>
      <c r="M20" s="373" t="s">
        <v>574</v>
      </c>
      <c r="N20" s="394"/>
      <c r="O20" s="374"/>
      <c r="P20" s="373" t="s">
        <v>573</v>
      </c>
      <c r="Q20" s="394"/>
      <c r="R20" s="374"/>
      <c r="S20" s="402"/>
      <c r="T20" s="413"/>
      <c r="U20" s="413"/>
      <c r="V20" s="413"/>
      <c r="W20" s="413"/>
      <c r="X20" s="403"/>
      <c r="Y20" s="115"/>
      <c r="Z20" s="115"/>
      <c r="AA20" s="115"/>
    </row>
    <row r="21" spans="2:27" s="75" customFormat="1" ht="43.9" customHeight="1">
      <c r="B21" s="111" t="s">
        <v>572</v>
      </c>
      <c r="C21" s="418" t="s">
        <v>571</v>
      </c>
      <c r="D21" s="419"/>
      <c r="E21" s="404">
        <v>1</v>
      </c>
      <c r="F21" s="405"/>
      <c r="G21" s="404">
        <v>1</v>
      </c>
      <c r="H21" s="347"/>
      <c r="I21" s="348"/>
      <c r="J21" s="404" t="s">
        <v>622</v>
      </c>
      <c r="K21" s="347"/>
      <c r="L21" s="348"/>
      <c r="M21" s="404" t="s">
        <v>621</v>
      </c>
      <c r="N21" s="347"/>
      <c r="O21" s="348"/>
      <c r="P21" s="346" t="s">
        <v>568</v>
      </c>
      <c r="Q21" s="347"/>
      <c r="R21" s="348"/>
      <c r="S21" s="346" t="s">
        <v>567</v>
      </c>
      <c r="T21" s="347"/>
      <c r="U21" s="347"/>
      <c r="V21" s="347"/>
      <c r="W21" s="347"/>
      <c r="X21" s="348"/>
      <c r="Y21" s="115"/>
      <c r="Z21" s="115"/>
      <c r="AA21" s="115"/>
    </row>
    <row r="22" spans="2:27" s="75" customFormat="1" ht="25.15" customHeight="1">
      <c r="B22" s="388" t="s">
        <v>566</v>
      </c>
      <c r="C22" s="388"/>
      <c r="D22" s="388"/>
      <c r="E22" s="388"/>
      <c r="F22" s="388"/>
      <c r="G22" s="388"/>
      <c r="H22" s="388"/>
      <c r="I22" s="388"/>
      <c r="J22" s="388"/>
      <c r="K22" s="388"/>
      <c r="L22" s="388"/>
      <c r="M22" s="388"/>
      <c r="N22" s="388" t="s">
        <v>565</v>
      </c>
      <c r="O22" s="388"/>
      <c r="P22" s="388"/>
      <c r="Q22" s="388"/>
      <c r="R22" s="388"/>
      <c r="S22" s="388"/>
      <c r="T22" s="388"/>
      <c r="U22" s="388"/>
      <c r="V22" s="388"/>
      <c r="W22" s="388"/>
      <c r="X22" s="388"/>
      <c r="Y22" s="115"/>
      <c r="Z22" s="115"/>
      <c r="AA22" s="115"/>
    </row>
    <row r="23" spans="2:27" s="75" customFormat="1" ht="45.4" customHeight="1">
      <c r="B23" s="358" t="s">
        <v>620</v>
      </c>
      <c r="C23" s="358"/>
      <c r="D23" s="358"/>
      <c r="E23" s="358"/>
      <c r="F23" s="358"/>
      <c r="G23" s="358"/>
      <c r="H23" s="358"/>
      <c r="I23" s="358"/>
      <c r="J23" s="358"/>
      <c r="K23" s="358"/>
      <c r="L23" s="358"/>
      <c r="M23" s="358"/>
      <c r="N23" s="358" t="s">
        <v>619</v>
      </c>
      <c r="O23" s="358"/>
      <c r="P23" s="358"/>
      <c r="Q23" s="358"/>
      <c r="R23" s="358"/>
      <c r="S23" s="358"/>
      <c r="T23" s="358"/>
      <c r="U23" s="358"/>
      <c r="V23" s="358"/>
      <c r="W23" s="358"/>
      <c r="X23" s="358"/>
      <c r="Y23" s="115"/>
      <c r="Z23" s="115"/>
      <c r="AA23" s="92"/>
    </row>
    <row r="24" spans="2:27" s="75" customFormat="1" ht="19.149999999999999" customHeight="1">
      <c r="B24" s="379" t="s">
        <v>562</v>
      </c>
      <c r="C24" s="380"/>
      <c r="D24" s="380"/>
      <c r="E24" s="380"/>
      <c r="F24" s="380"/>
      <c r="G24" s="380"/>
      <c r="H24" s="380"/>
      <c r="I24" s="380"/>
      <c r="J24" s="380"/>
      <c r="K24" s="380"/>
      <c r="L24" s="380"/>
      <c r="M24" s="380"/>
      <c r="N24" s="380"/>
      <c r="O24" s="380"/>
      <c r="P24" s="380"/>
      <c r="Q24" s="380"/>
      <c r="R24" s="380"/>
      <c r="S24" s="380"/>
      <c r="T24" s="380"/>
      <c r="U24" s="380"/>
      <c r="V24" s="380"/>
      <c r="W24" s="380"/>
      <c r="X24" s="381"/>
      <c r="Y24" s="115"/>
      <c r="Z24" s="115"/>
      <c r="AA24" s="115"/>
    </row>
    <row r="25" spans="2:27" s="75" customFormat="1" ht="19.149999999999999" customHeight="1">
      <c r="B25" s="382" t="s">
        <v>561</v>
      </c>
      <c r="C25" s="383"/>
      <c r="D25" s="373" t="s">
        <v>26</v>
      </c>
      <c r="E25" s="394"/>
      <c r="F25" s="394"/>
      <c r="G25" s="394"/>
      <c r="H25" s="374"/>
      <c r="I25" s="363" t="s">
        <v>29</v>
      </c>
      <c r="J25" s="393"/>
      <c r="K25" s="393"/>
      <c r="L25" s="393"/>
      <c r="M25" s="364"/>
      <c r="N25" s="363" t="s">
        <v>32</v>
      </c>
      <c r="O25" s="393"/>
      <c r="P25" s="393"/>
      <c r="Q25" s="393"/>
      <c r="R25" s="393"/>
      <c r="S25" s="364"/>
      <c r="T25" s="373" t="s">
        <v>35</v>
      </c>
      <c r="U25" s="394"/>
      <c r="V25" s="394"/>
      <c r="W25" s="394"/>
      <c r="X25" s="374"/>
      <c r="Y25" s="115"/>
      <c r="Z25" s="115"/>
      <c r="AA25" s="115"/>
    </row>
    <row r="26" spans="2:27" s="75" customFormat="1" ht="19.149999999999999" customHeight="1">
      <c r="B26" s="378" t="s">
        <v>548</v>
      </c>
      <c r="C26" s="378"/>
      <c r="D26" s="421">
        <v>1</v>
      </c>
      <c r="E26" s="429"/>
      <c r="F26" s="429"/>
      <c r="G26" s="429"/>
      <c r="H26" s="422"/>
      <c r="I26" s="365">
        <v>0</v>
      </c>
      <c r="J26" s="395"/>
      <c r="K26" s="395"/>
      <c r="L26" s="395"/>
      <c r="M26" s="366"/>
      <c r="N26" s="365">
        <v>0</v>
      </c>
      <c r="O26" s="395"/>
      <c r="P26" s="395"/>
      <c r="Q26" s="395"/>
      <c r="R26" s="395"/>
      <c r="S26" s="366"/>
      <c r="T26" s="365">
        <v>0</v>
      </c>
      <c r="U26" s="395"/>
      <c r="V26" s="395"/>
      <c r="W26" s="395"/>
      <c r="X26" s="366"/>
      <c r="Y26" s="115"/>
      <c r="Z26" s="93"/>
      <c r="AA26" s="93"/>
    </row>
    <row r="27" spans="2:27" s="75" customFormat="1" ht="19.149999999999999" customHeight="1">
      <c r="B27" s="378" t="s">
        <v>547</v>
      </c>
      <c r="C27" s="378"/>
      <c r="D27" s="421">
        <v>1</v>
      </c>
      <c r="E27" s="429"/>
      <c r="F27" s="429"/>
      <c r="G27" s="429"/>
      <c r="H27" s="422"/>
      <c r="I27" s="365">
        <v>0</v>
      </c>
      <c r="J27" s="395"/>
      <c r="K27" s="395"/>
      <c r="L27" s="395"/>
      <c r="M27" s="366"/>
      <c r="N27" s="365">
        <v>0</v>
      </c>
      <c r="O27" s="395"/>
      <c r="P27" s="395"/>
      <c r="Q27" s="395"/>
      <c r="R27" s="395"/>
      <c r="S27" s="366"/>
      <c r="T27" s="365">
        <v>0</v>
      </c>
      <c r="U27" s="395"/>
      <c r="V27" s="395"/>
      <c r="W27" s="395"/>
      <c r="X27" s="366"/>
      <c r="Y27" s="92"/>
      <c r="Z27" s="115"/>
      <c r="AA27" s="115"/>
    </row>
    <row r="28" spans="2:27" s="75" customFormat="1" ht="19.899999999999999" customHeight="1">
      <c r="B28" s="369" t="s">
        <v>546</v>
      </c>
      <c r="C28" s="369"/>
      <c r="D28" s="369"/>
      <c r="E28" s="369"/>
      <c r="F28" s="369"/>
      <c r="G28" s="369"/>
      <c r="H28" s="369"/>
      <c r="I28" s="369"/>
      <c r="J28" s="369"/>
      <c r="K28" s="369"/>
      <c r="L28" s="369"/>
      <c r="M28" s="369"/>
      <c r="N28" s="369"/>
      <c r="O28" s="369"/>
      <c r="P28" s="369"/>
      <c r="Q28" s="369"/>
      <c r="R28" s="369"/>
      <c r="S28" s="369"/>
      <c r="T28" s="369"/>
      <c r="U28" s="369"/>
      <c r="V28" s="369"/>
      <c r="W28" s="369"/>
      <c r="X28" s="369"/>
      <c r="Y28" s="115"/>
      <c r="Z28" s="115"/>
      <c r="AA28" s="115"/>
    </row>
    <row r="29" spans="2:27" s="75" customFormat="1" ht="19.899999999999999" customHeight="1">
      <c r="B29" s="106"/>
      <c r="C29" s="107"/>
      <c r="D29" s="107"/>
      <c r="E29" s="107"/>
      <c r="F29" s="107"/>
      <c r="G29" s="107"/>
      <c r="H29" s="107"/>
      <c r="I29" s="107"/>
      <c r="J29" s="107"/>
      <c r="K29" s="107"/>
      <c r="L29" s="107"/>
      <c r="M29" s="107"/>
      <c r="N29" s="107"/>
      <c r="O29" s="107"/>
      <c r="P29" s="107"/>
      <c r="Q29" s="107"/>
      <c r="R29" s="107"/>
      <c r="S29" s="107"/>
      <c r="T29" s="107"/>
      <c r="U29" s="107"/>
      <c r="V29" s="107"/>
      <c r="W29" s="107"/>
      <c r="X29" s="108"/>
      <c r="Y29" s="115"/>
      <c r="Z29" s="115"/>
      <c r="AA29" s="115"/>
    </row>
    <row r="30" spans="2:27" s="75" customFormat="1" ht="38.25">
      <c r="B30" s="110" t="s">
        <v>545</v>
      </c>
      <c r="C30" s="113" t="s">
        <v>544</v>
      </c>
      <c r="D30" s="113" t="s">
        <v>543</v>
      </c>
      <c r="E30" s="113" t="s">
        <v>698</v>
      </c>
      <c r="F30" s="115"/>
      <c r="G30" s="115"/>
      <c r="H30" s="367"/>
      <c r="I30" s="367"/>
      <c r="J30" s="367"/>
      <c r="K30" s="367"/>
      <c r="L30" s="367"/>
      <c r="M30" s="367"/>
      <c r="N30" s="367"/>
      <c r="O30" s="367"/>
      <c r="P30" s="367"/>
      <c r="Q30" s="367"/>
      <c r="R30" s="367"/>
      <c r="S30" s="371"/>
      <c r="T30" s="371"/>
      <c r="U30" s="371"/>
      <c r="V30" s="371"/>
      <c r="W30" s="371"/>
      <c r="X30" s="372"/>
      <c r="Y30" s="115"/>
      <c r="Z30" s="115"/>
      <c r="AA30" s="115"/>
    </row>
    <row r="31" spans="2:27" s="75" customFormat="1" ht="17.649999999999999" customHeight="1">
      <c r="B31" s="88" t="s">
        <v>26</v>
      </c>
      <c r="C31" s="87">
        <f>IF(ISERROR($D$26/$D$27),0,$D$26/$D$27)</f>
        <v>1</v>
      </c>
      <c r="D31" s="86">
        <f>$E$21</f>
        <v>1</v>
      </c>
      <c r="E31" s="415">
        <f>SUM(C31:C34)*0.25</f>
        <v>0.25</v>
      </c>
      <c r="F31" s="115"/>
      <c r="G31" s="115"/>
      <c r="H31" s="370"/>
      <c r="I31" s="370"/>
      <c r="J31" s="367"/>
      <c r="K31" s="367"/>
      <c r="L31" s="82"/>
      <c r="M31" s="89"/>
      <c r="N31" s="370"/>
      <c r="O31" s="370"/>
      <c r="P31" s="370"/>
      <c r="Q31" s="370"/>
      <c r="R31" s="370"/>
      <c r="S31" s="375"/>
      <c r="T31" s="375"/>
      <c r="U31" s="375"/>
      <c r="V31" s="375"/>
      <c r="W31" s="375"/>
      <c r="X31" s="376"/>
      <c r="Y31" s="115"/>
      <c r="Z31" s="115"/>
      <c r="AA31" s="115"/>
    </row>
    <row r="32" spans="2:27" s="75" customFormat="1" ht="17.649999999999999" customHeight="1">
      <c r="B32" s="88" t="s">
        <v>29</v>
      </c>
      <c r="C32" s="87">
        <f>IF(ISERROR($I$26/$I$27),0,$I$26/$I$27)</f>
        <v>0</v>
      </c>
      <c r="D32" s="86">
        <f>$E$21</f>
        <v>1</v>
      </c>
      <c r="E32" s="416"/>
      <c r="F32" s="115"/>
      <c r="G32" s="115"/>
      <c r="H32" s="367"/>
      <c r="I32" s="367"/>
      <c r="J32" s="367"/>
      <c r="K32" s="367"/>
      <c r="L32" s="78"/>
      <c r="M32" s="82"/>
      <c r="N32" s="367"/>
      <c r="O32" s="367"/>
      <c r="P32" s="367"/>
      <c r="Q32" s="367"/>
      <c r="R32" s="367"/>
      <c r="S32" s="375"/>
      <c r="T32" s="375"/>
      <c r="U32" s="375"/>
      <c r="V32" s="375"/>
      <c r="W32" s="375"/>
      <c r="X32" s="376"/>
      <c r="Y32" s="115"/>
      <c r="Z32" s="115"/>
      <c r="AA32" s="115"/>
    </row>
    <row r="33" spans="2:27" s="75" customFormat="1" ht="17.649999999999999" customHeight="1">
      <c r="B33" s="88" t="s">
        <v>32</v>
      </c>
      <c r="C33" s="87">
        <f>IF(ISERROR($N$26/$N$27),0,$N$26/$N$27)</f>
        <v>0</v>
      </c>
      <c r="D33" s="86">
        <f>$E$21</f>
        <v>1</v>
      </c>
      <c r="E33" s="416"/>
      <c r="F33" s="115"/>
      <c r="G33" s="115"/>
      <c r="H33" s="367"/>
      <c r="I33" s="367"/>
      <c r="J33" s="367"/>
      <c r="K33" s="367"/>
      <c r="L33" s="78"/>
      <c r="M33" s="82"/>
      <c r="N33" s="367"/>
      <c r="O33" s="367"/>
      <c r="P33" s="367"/>
      <c r="Q33" s="367"/>
      <c r="R33" s="367"/>
      <c r="S33" s="375"/>
      <c r="T33" s="375"/>
      <c r="U33" s="375"/>
      <c r="V33" s="375"/>
      <c r="W33" s="375"/>
      <c r="X33" s="376"/>
      <c r="Y33" s="115"/>
      <c r="Z33" s="115"/>
      <c r="AA33" s="115"/>
    </row>
    <row r="34" spans="2:27" s="75" customFormat="1" ht="17.649999999999999" customHeight="1">
      <c r="B34" s="88" t="s">
        <v>35</v>
      </c>
      <c r="C34" s="87">
        <f>IF(ISERROR($T$26/$T$27),0,$T$26/$T$27)</f>
        <v>0</v>
      </c>
      <c r="D34" s="86">
        <f>$E$21</f>
        <v>1</v>
      </c>
      <c r="E34" s="417"/>
      <c r="F34" s="115"/>
      <c r="G34" s="115"/>
      <c r="H34" s="367"/>
      <c r="I34" s="367"/>
      <c r="J34" s="367"/>
      <c r="K34" s="367"/>
      <c r="L34" s="78"/>
      <c r="M34" s="82"/>
      <c r="N34" s="367"/>
      <c r="O34" s="367"/>
      <c r="P34" s="367"/>
      <c r="Q34" s="367"/>
      <c r="R34" s="367"/>
      <c r="S34" s="375"/>
      <c r="T34" s="375"/>
      <c r="U34" s="375"/>
      <c r="V34" s="375"/>
      <c r="W34" s="375"/>
      <c r="X34" s="376"/>
      <c r="Y34" s="115"/>
      <c r="Z34" s="115"/>
      <c r="AA34" s="115"/>
    </row>
    <row r="35" spans="2:27" s="75" customFormat="1" ht="26.45" customHeight="1">
      <c r="B35" s="354" t="s">
        <v>699</v>
      </c>
      <c r="C35" s="355"/>
      <c r="D35" s="355"/>
      <c r="E35" s="356"/>
      <c r="F35" s="115"/>
      <c r="G35" s="115"/>
      <c r="H35" s="367"/>
      <c r="I35" s="367"/>
      <c r="J35" s="367"/>
      <c r="K35" s="367"/>
      <c r="L35" s="78"/>
      <c r="M35" s="82"/>
      <c r="N35" s="367"/>
      <c r="O35" s="367"/>
      <c r="P35" s="367"/>
      <c r="Q35" s="367"/>
      <c r="R35" s="367"/>
      <c r="S35" s="375"/>
      <c r="T35" s="375"/>
      <c r="U35" s="375"/>
      <c r="V35" s="375"/>
      <c r="W35" s="375"/>
      <c r="X35" s="376"/>
      <c r="Y35" s="115"/>
      <c r="Z35" s="115"/>
      <c r="AA35" s="115"/>
    </row>
    <row r="36" spans="2:27" s="75" customFormat="1" ht="17.649999999999999" customHeight="1">
      <c r="B36" s="85"/>
      <c r="C36" s="79"/>
      <c r="D36" s="84"/>
      <c r="E36" s="84"/>
      <c r="F36" s="115"/>
      <c r="G36" s="115"/>
      <c r="H36" s="367"/>
      <c r="I36" s="367"/>
      <c r="J36" s="367"/>
      <c r="K36" s="367"/>
      <c r="L36" s="78"/>
      <c r="M36" s="82"/>
      <c r="N36" s="367"/>
      <c r="O36" s="367"/>
      <c r="P36" s="367"/>
      <c r="Q36" s="367"/>
      <c r="R36" s="367"/>
      <c r="S36" s="375"/>
      <c r="T36" s="375"/>
      <c r="U36" s="375"/>
      <c r="V36" s="375"/>
      <c r="W36" s="375"/>
      <c r="X36" s="376"/>
      <c r="Y36" s="115"/>
      <c r="Z36" s="115"/>
      <c r="AA36" s="115"/>
    </row>
    <row r="37" spans="2:27" s="75" customFormat="1" ht="17.649999999999999" customHeight="1">
      <c r="B37" s="85"/>
      <c r="C37" s="79"/>
      <c r="D37" s="84"/>
      <c r="E37" s="84"/>
      <c r="F37" s="115"/>
      <c r="G37" s="115"/>
      <c r="H37" s="367"/>
      <c r="I37" s="367"/>
      <c r="J37" s="367"/>
      <c r="K37" s="367"/>
      <c r="L37" s="78"/>
      <c r="M37" s="82"/>
      <c r="N37" s="367"/>
      <c r="O37" s="367"/>
      <c r="P37" s="367"/>
      <c r="Q37" s="367"/>
      <c r="R37" s="367"/>
      <c r="S37" s="375"/>
      <c r="T37" s="375"/>
      <c r="U37" s="375"/>
      <c r="V37" s="375"/>
      <c r="W37" s="375"/>
      <c r="X37" s="376"/>
      <c r="Y37" s="115"/>
      <c r="Z37" s="115"/>
      <c r="AA37" s="115"/>
    </row>
    <row r="38" spans="2:27" s="75" customFormat="1" ht="17.649999999999999" customHeight="1">
      <c r="B38" s="85"/>
      <c r="C38" s="79"/>
      <c r="D38" s="84"/>
      <c r="E38" s="84"/>
      <c r="F38" s="115"/>
      <c r="G38" s="115"/>
      <c r="H38" s="367"/>
      <c r="I38" s="367"/>
      <c r="J38" s="367"/>
      <c r="K38" s="367"/>
      <c r="L38" s="78"/>
      <c r="M38" s="82"/>
      <c r="N38" s="367"/>
      <c r="O38" s="367"/>
      <c r="P38" s="367"/>
      <c r="Q38" s="367"/>
      <c r="R38" s="367"/>
      <c r="S38" s="375"/>
      <c r="T38" s="375"/>
      <c r="U38" s="375"/>
      <c r="V38" s="375"/>
      <c r="W38" s="375"/>
      <c r="X38" s="376"/>
      <c r="Y38" s="115"/>
      <c r="Z38" s="115"/>
      <c r="AA38" s="115"/>
    </row>
    <row r="39" spans="2:27" s="75" customFormat="1" ht="17.649999999999999" customHeight="1">
      <c r="B39" s="85"/>
      <c r="C39" s="79"/>
      <c r="D39" s="84"/>
      <c r="E39" s="84"/>
      <c r="F39" s="115"/>
      <c r="G39" s="115"/>
      <c r="H39" s="367"/>
      <c r="I39" s="367"/>
      <c r="J39" s="367"/>
      <c r="K39" s="367"/>
      <c r="L39" s="78"/>
      <c r="M39" s="82"/>
      <c r="N39" s="367"/>
      <c r="O39" s="367"/>
      <c r="P39" s="367"/>
      <c r="Q39" s="367"/>
      <c r="R39" s="367"/>
      <c r="S39" s="375"/>
      <c r="T39" s="375"/>
      <c r="U39" s="375"/>
      <c r="V39" s="375"/>
      <c r="W39" s="375"/>
      <c r="X39" s="376"/>
      <c r="Y39" s="115"/>
      <c r="Z39" s="115"/>
      <c r="AA39" s="115"/>
    </row>
    <row r="40" spans="2:27" s="75" customFormat="1" ht="17.649999999999999" customHeight="1">
      <c r="B40" s="85"/>
      <c r="C40" s="79"/>
      <c r="D40" s="84"/>
      <c r="E40" s="84"/>
      <c r="F40" s="115"/>
      <c r="G40" s="115"/>
      <c r="H40" s="367"/>
      <c r="I40" s="367"/>
      <c r="J40" s="367"/>
      <c r="K40" s="367"/>
      <c r="L40" s="78"/>
      <c r="M40" s="82"/>
      <c r="N40" s="367"/>
      <c r="O40" s="367"/>
      <c r="P40" s="367"/>
      <c r="Q40" s="367"/>
      <c r="R40" s="367"/>
      <c r="S40" s="375"/>
      <c r="T40" s="375"/>
      <c r="U40" s="375"/>
      <c r="V40" s="375"/>
      <c r="W40" s="375"/>
      <c r="X40" s="376"/>
      <c r="Y40" s="115"/>
      <c r="Z40" s="115"/>
      <c r="AA40" s="115"/>
    </row>
    <row r="41" spans="2:27" s="75" customFormat="1" ht="17.649999999999999" customHeight="1">
      <c r="B41" s="85"/>
      <c r="C41" s="79"/>
      <c r="D41" s="84"/>
      <c r="E41" s="84"/>
      <c r="F41" s="115"/>
      <c r="G41" s="115"/>
      <c r="H41" s="367"/>
      <c r="I41" s="367"/>
      <c r="J41" s="367"/>
      <c r="K41" s="367"/>
      <c r="L41" s="78"/>
      <c r="M41" s="82"/>
      <c r="N41" s="367"/>
      <c r="O41" s="367"/>
      <c r="P41" s="367"/>
      <c r="Q41" s="367"/>
      <c r="R41" s="367"/>
      <c r="S41" s="375"/>
      <c r="T41" s="375"/>
      <c r="U41" s="375"/>
      <c r="V41" s="375"/>
      <c r="W41" s="375"/>
      <c r="X41" s="376"/>
      <c r="Y41" s="115"/>
      <c r="Z41" s="115"/>
      <c r="AA41" s="115"/>
    </row>
    <row r="42" spans="2:27" s="75" customFormat="1" ht="17.25" customHeight="1">
      <c r="B42" s="85"/>
      <c r="C42" s="79"/>
      <c r="D42" s="84"/>
      <c r="E42" s="84"/>
      <c r="F42" s="115"/>
      <c r="G42" s="115"/>
      <c r="H42" s="367"/>
      <c r="I42" s="367"/>
      <c r="J42" s="367"/>
      <c r="K42" s="367"/>
      <c r="L42" s="78"/>
      <c r="M42" s="82"/>
      <c r="N42" s="367"/>
      <c r="O42" s="367"/>
      <c r="P42" s="367"/>
      <c r="Q42" s="367"/>
      <c r="R42" s="367"/>
      <c r="S42" s="371"/>
      <c r="T42" s="371"/>
      <c r="U42" s="371"/>
      <c r="V42" s="371"/>
      <c r="W42" s="371"/>
      <c r="X42" s="372"/>
      <c r="Y42" s="115"/>
      <c r="Z42" s="115"/>
      <c r="AA42" s="115"/>
    </row>
    <row r="43" spans="2:27" s="75" customFormat="1" ht="17.25" customHeight="1">
      <c r="B43" s="100"/>
      <c r="C43" s="99"/>
      <c r="D43" s="98"/>
      <c r="E43" s="98"/>
      <c r="F43" s="96"/>
      <c r="G43" s="96"/>
      <c r="H43" s="96"/>
      <c r="I43" s="96"/>
      <c r="J43" s="96"/>
      <c r="K43" s="96"/>
      <c r="L43" s="97"/>
      <c r="M43" s="109"/>
      <c r="N43" s="96"/>
      <c r="O43" s="96"/>
      <c r="P43" s="96"/>
      <c r="Q43" s="96"/>
      <c r="R43" s="96"/>
      <c r="S43" s="96"/>
      <c r="T43" s="96"/>
      <c r="U43" s="96"/>
      <c r="V43" s="96"/>
      <c r="W43" s="96"/>
      <c r="X43" s="95"/>
      <c r="Y43" s="115"/>
      <c r="Z43" s="115"/>
      <c r="AA43" s="115"/>
    </row>
    <row r="44" spans="2:27" s="75" customFormat="1" ht="15.75" customHeight="1">
      <c r="B44" s="368" t="s">
        <v>530</v>
      </c>
      <c r="C44" s="368"/>
      <c r="D44" s="368"/>
      <c r="E44" s="368"/>
      <c r="F44" s="368"/>
      <c r="G44" s="368"/>
      <c r="H44" s="368"/>
      <c r="I44" s="368"/>
      <c r="J44" s="368"/>
      <c r="K44" s="368"/>
      <c r="L44" s="368"/>
      <c r="M44" s="368"/>
      <c r="N44" s="368"/>
      <c r="O44" s="368"/>
      <c r="P44" s="368"/>
      <c r="Q44" s="368"/>
      <c r="R44" s="368"/>
      <c r="S44" s="368"/>
      <c r="T44" s="368"/>
      <c r="U44" s="368"/>
      <c r="V44" s="368"/>
      <c r="W44" s="368"/>
      <c r="X44" s="368"/>
      <c r="Y44" s="115"/>
      <c r="Z44" s="83"/>
      <c r="AA44" s="115"/>
    </row>
    <row r="45" spans="2:27" s="75" customFormat="1" ht="33" customHeight="1">
      <c r="B45" s="423" t="s">
        <v>749</v>
      </c>
      <c r="C45" s="424"/>
      <c r="D45" s="424"/>
      <c r="E45" s="424"/>
      <c r="F45" s="424"/>
      <c r="G45" s="424"/>
      <c r="H45" s="424"/>
      <c r="I45" s="424"/>
      <c r="J45" s="424"/>
      <c r="K45" s="424"/>
      <c r="L45" s="424"/>
      <c r="M45" s="424"/>
      <c r="N45" s="424"/>
      <c r="O45" s="424"/>
      <c r="P45" s="424"/>
      <c r="Q45" s="424"/>
      <c r="R45" s="424"/>
      <c r="S45" s="424"/>
      <c r="T45" s="424"/>
      <c r="U45" s="424"/>
      <c r="V45" s="424"/>
      <c r="W45" s="424"/>
      <c r="X45" s="425"/>
      <c r="Y45" s="82"/>
      <c r="Z45" s="82"/>
      <c r="AA45" s="82"/>
    </row>
    <row r="46" spans="2:27" s="75" customFormat="1" ht="18" customHeight="1">
      <c r="B46" s="359" t="s">
        <v>529</v>
      </c>
      <c r="C46" s="359"/>
      <c r="D46" s="359"/>
      <c r="E46" s="359"/>
      <c r="F46" s="359"/>
      <c r="G46" s="359"/>
      <c r="H46" s="359"/>
      <c r="I46" s="359"/>
      <c r="J46" s="359"/>
      <c r="K46" s="359"/>
      <c r="L46" s="359"/>
      <c r="M46" s="359"/>
      <c r="N46" s="359"/>
      <c r="O46" s="359"/>
      <c r="P46" s="359"/>
      <c r="Q46" s="359"/>
      <c r="R46" s="359"/>
      <c r="S46" s="359"/>
      <c r="T46" s="359"/>
      <c r="U46" s="359"/>
      <c r="V46" s="359"/>
      <c r="W46" s="359"/>
      <c r="X46" s="359"/>
      <c r="Y46" s="80"/>
      <c r="Z46" s="79"/>
      <c r="AA46" s="78"/>
    </row>
    <row r="47" spans="2:27" s="75" customFormat="1" ht="32.25" customHeight="1">
      <c r="B47" s="423" t="s">
        <v>748</v>
      </c>
      <c r="C47" s="424"/>
      <c r="D47" s="424"/>
      <c r="E47" s="424"/>
      <c r="F47" s="424"/>
      <c r="G47" s="424"/>
      <c r="H47" s="424"/>
      <c r="I47" s="424"/>
      <c r="J47" s="424"/>
      <c r="K47" s="424"/>
      <c r="L47" s="424"/>
      <c r="M47" s="424"/>
      <c r="N47" s="424"/>
      <c r="O47" s="424"/>
      <c r="P47" s="424"/>
      <c r="Q47" s="424"/>
      <c r="R47" s="424"/>
      <c r="S47" s="424"/>
      <c r="T47" s="424"/>
      <c r="U47" s="424"/>
      <c r="V47" s="424"/>
      <c r="W47" s="424"/>
      <c r="X47" s="425"/>
      <c r="Y47" s="80"/>
      <c r="Z47" s="79"/>
      <c r="AA47" s="78"/>
    </row>
    <row r="48" spans="2:27" s="75" customFormat="1" ht="16.149999999999999" customHeight="1">
      <c r="B48" s="359" t="s">
        <v>528</v>
      </c>
      <c r="C48" s="359"/>
      <c r="D48" s="359"/>
      <c r="E48" s="359"/>
      <c r="F48" s="359"/>
      <c r="G48" s="359"/>
      <c r="H48" s="359"/>
      <c r="I48" s="359"/>
      <c r="J48" s="359"/>
      <c r="K48" s="359"/>
      <c r="L48" s="359"/>
      <c r="M48" s="359"/>
      <c r="N48" s="359"/>
      <c r="O48" s="359"/>
      <c r="P48" s="359"/>
      <c r="Q48" s="359"/>
      <c r="R48" s="359"/>
      <c r="S48" s="359"/>
      <c r="T48" s="359"/>
      <c r="U48" s="359"/>
      <c r="V48" s="359"/>
      <c r="W48" s="359"/>
      <c r="X48" s="359"/>
      <c r="Y48" s="80"/>
      <c r="Z48" s="79"/>
      <c r="AA48" s="78"/>
    </row>
    <row r="49" spans="2:27" s="75" customFormat="1" ht="15.6" customHeight="1">
      <c r="B49" s="81" t="s">
        <v>3</v>
      </c>
      <c r="C49" s="361" t="s">
        <v>527</v>
      </c>
      <c r="D49" s="362"/>
      <c r="E49" s="360" t="s">
        <v>526</v>
      </c>
      <c r="F49" s="361"/>
      <c r="G49" s="361"/>
      <c r="H49" s="361"/>
      <c r="I49" s="361"/>
      <c r="J49" s="361"/>
      <c r="K49" s="362"/>
      <c r="L49" s="360" t="s">
        <v>525</v>
      </c>
      <c r="M49" s="361"/>
      <c r="N49" s="361"/>
      <c r="O49" s="361"/>
      <c r="P49" s="361"/>
      <c r="Q49" s="361"/>
      <c r="R49" s="361"/>
      <c r="S49" s="362"/>
      <c r="T49" s="360" t="s">
        <v>524</v>
      </c>
      <c r="U49" s="361"/>
      <c r="V49" s="361"/>
      <c r="W49" s="361"/>
      <c r="X49" s="362"/>
      <c r="Y49" s="80"/>
      <c r="Z49" s="79"/>
      <c r="AA49" s="78"/>
    </row>
    <row r="50" spans="2:27" s="75" customFormat="1" ht="30" customHeight="1">
      <c r="B50" s="112">
        <v>1</v>
      </c>
      <c r="C50" s="357">
        <v>44305</v>
      </c>
      <c r="D50" s="358"/>
      <c r="E50" s="358" t="s">
        <v>689</v>
      </c>
      <c r="F50" s="358"/>
      <c r="G50" s="358"/>
      <c r="H50" s="358"/>
      <c r="I50" s="358"/>
      <c r="J50" s="358"/>
      <c r="K50" s="358"/>
      <c r="L50" s="358" t="s">
        <v>690</v>
      </c>
      <c r="M50" s="358"/>
      <c r="N50" s="358"/>
      <c r="O50" s="358"/>
      <c r="P50" s="358"/>
      <c r="Q50" s="358"/>
      <c r="R50" s="358"/>
      <c r="S50" s="358"/>
      <c r="T50" s="357">
        <v>44305</v>
      </c>
      <c r="U50" s="358"/>
      <c r="V50" s="358"/>
      <c r="W50" s="358"/>
      <c r="X50" s="358"/>
      <c r="Y50" s="80"/>
      <c r="Z50" s="79"/>
      <c r="AA50" s="78"/>
    </row>
    <row r="51" spans="2:27" s="75" customFormat="1" ht="33.75" customHeight="1">
      <c r="B51" s="112">
        <v>2</v>
      </c>
      <c r="C51" s="357">
        <v>44715</v>
      </c>
      <c r="D51" s="358"/>
      <c r="E51" s="358" t="s">
        <v>691</v>
      </c>
      <c r="F51" s="358"/>
      <c r="G51" s="358"/>
      <c r="H51" s="358"/>
      <c r="I51" s="358"/>
      <c r="J51" s="358"/>
      <c r="K51" s="358"/>
      <c r="L51" s="358" t="s">
        <v>692</v>
      </c>
      <c r="M51" s="358"/>
      <c r="N51" s="358"/>
      <c r="O51" s="358"/>
      <c r="P51" s="358"/>
      <c r="Q51" s="358"/>
      <c r="R51" s="358"/>
      <c r="S51" s="358"/>
      <c r="T51" s="357">
        <v>44785</v>
      </c>
      <c r="U51" s="358"/>
      <c r="V51" s="358"/>
      <c r="W51" s="358"/>
      <c r="X51" s="358"/>
      <c r="Y51" s="80"/>
      <c r="Z51" s="79"/>
      <c r="AA51" s="78"/>
    </row>
    <row r="52" spans="2:27" s="75" customFormat="1" ht="15" customHeight="1">
      <c r="B52" s="112"/>
      <c r="C52" s="358"/>
      <c r="D52" s="358"/>
      <c r="E52" s="358"/>
      <c r="F52" s="358"/>
      <c r="G52" s="358"/>
      <c r="H52" s="358"/>
      <c r="I52" s="358"/>
      <c r="J52" s="358"/>
      <c r="K52" s="358"/>
      <c r="L52" s="358"/>
      <c r="M52" s="358"/>
      <c r="N52" s="358"/>
      <c r="O52" s="358"/>
      <c r="P52" s="358"/>
      <c r="Q52" s="358"/>
      <c r="R52" s="358"/>
      <c r="S52" s="358"/>
      <c r="T52" s="358"/>
      <c r="U52" s="358"/>
      <c r="V52" s="358"/>
      <c r="W52" s="358"/>
      <c r="X52" s="358"/>
      <c r="Y52" s="80"/>
      <c r="Z52" s="79"/>
      <c r="AA52" s="78"/>
    </row>
    <row r="53" spans="2:27" s="75" customFormat="1" ht="15" customHeight="1">
      <c r="B53" s="112"/>
      <c r="C53" s="358"/>
      <c r="D53" s="358"/>
      <c r="E53" s="358"/>
      <c r="F53" s="358"/>
      <c r="G53" s="358"/>
      <c r="H53" s="358"/>
      <c r="I53" s="358"/>
      <c r="J53" s="358"/>
      <c r="K53" s="358"/>
      <c r="L53" s="358"/>
      <c r="M53" s="358"/>
      <c r="N53" s="358"/>
      <c r="O53" s="358"/>
      <c r="P53" s="358"/>
      <c r="Q53" s="358"/>
      <c r="R53" s="358"/>
      <c r="S53" s="358"/>
      <c r="T53" s="358"/>
      <c r="U53" s="358"/>
      <c r="V53" s="358"/>
      <c r="W53" s="358"/>
      <c r="X53" s="358"/>
      <c r="Y53" s="80"/>
      <c r="Z53" s="79"/>
      <c r="AA53" s="78"/>
    </row>
    <row r="54" spans="2:27" s="75" customFormat="1" ht="15" customHeight="1">
      <c r="B54" s="112"/>
      <c r="C54" s="358"/>
      <c r="D54" s="358"/>
      <c r="E54" s="358"/>
      <c r="F54" s="358"/>
      <c r="G54" s="358"/>
      <c r="H54" s="358"/>
      <c r="I54" s="358"/>
      <c r="J54" s="358"/>
      <c r="K54" s="358"/>
      <c r="L54" s="358"/>
      <c r="M54" s="358"/>
      <c r="N54" s="358"/>
      <c r="O54" s="358"/>
      <c r="P54" s="358"/>
      <c r="Q54" s="358"/>
      <c r="R54" s="358"/>
      <c r="S54" s="358"/>
      <c r="T54" s="358"/>
      <c r="U54" s="358"/>
      <c r="V54" s="358"/>
      <c r="W54" s="358"/>
      <c r="X54" s="358"/>
      <c r="Y54" s="80"/>
      <c r="Z54" s="79"/>
      <c r="AA54" s="78"/>
    </row>
    <row r="55" spans="2:27" s="75" customFormat="1" ht="15.6" customHeight="1">
      <c r="B55" s="343" t="s">
        <v>523</v>
      </c>
      <c r="C55" s="344"/>
      <c r="D55" s="344"/>
      <c r="E55" s="344"/>
      <c r="F55" s="344"/>
      <c r="G55" s="344"/>
      <c r="H55" s="344"/>
      <c r="I55" s="344"/>
      <c r="J55" s="344"/>
      <c r="K55" s="344"/>
      <c r="L55" s="344"/>
      <c r="M55" s="344"/>
      <c r="N55" s="344"/>
      <c r="O55" s="344"/>
      <c r="P55" s="344"/>
      <c r="Q55" s="344"/>
      <c r="R55" s="344"/>
      <c r="S55" s="344"/>
      <c r="T55" s="344"/>
      <c r="U55" s="344"/>
      <c r="V55" s="344"/>
      <c r="W55" s="344"/>
      <c r="X55" s="345"/>
      <c r="Y55" s="80"/>
      <c r="Z55" s="79"/>
      <c r="AA55" s="78"/>
    </row>
    <row r="56" spans="2:27" s="75" customFormat="1" ht="26.65" customHeight="1">
      <c r="B56" s="77" t="s">
        <v>522</v>
      </c>
      <c r="C56" s="346" t="s">
        <v>521</v>
      </c>
      <c r="D56" s="347"/>
      <c r="E56" s="347"/>
      <c r="F56" s="347"/>
      <c r="G56" s="347"/>
      <c r="H56" s="347"/>
      <c r="I56" s="347"/>
      <c r="J56" s="347"/>
      <c r="K56" s="347"/>
      <c r="L56" s="347"/>
      <c r="M56" s="348"/>
      <c r="N56" s="349" t="s">
        <v>514</v>
      </c>
      <c r="O56" s="350"/>
      <c r="P56" s="346" t="s">
        <v>520</v>
      </c>
      <c r="Q56" s="347"/>
      <c r="R56" s="347"/>
      <c r="S56" s="347"/>
      <c r="T56" s="347"/>
      <c r="U56" s="347"/>
      <c r="V56" s="347"/>
      <c r="W56" s="347"/>
      <c r="X56" s="348"/>
      <c r="Y56" s="115"/>
      <c r="Z56" s="115"/>
      <c r="AA56" s="115"/>
    </row>
    <row r="57" spans="2:27" s="75" customFormat="1" ht="24.6" customHeight="1">
      <c r="B57" s="77" t="s">
        <v>519</v>
      </c>
      <c r="C57" s="346" t="s">
        <v>518</v>
      </c>
      <c r="D57" s="347"/>
      <c r="E57" s="347"/>
      <c r="F57" s="347"/>
      <c r="G57" s="347"/>
      <c r="H57" s="347"/>
      <c r="I57" s="347"/>
      <c r="J57" s="347"/>
      <c r="K57" s="347"/>
      <c r="L57" s="347"/>
      <c r="M57" s="348"/>
      <c r="N57" s="349" t="s">
        <v>514</v>
      </c>
      <c r="O57" s="350"/>
      <c r="P57" s="346" t="s">
        <v>517</v>
      </c>
      <c r="Q57" s="347"/>
      <c r="R57" s="347"/>
      <c r="S57" s="347"/>
      <c r="T57" s="347"/>
      <c r="U57" s="347"/>
      <c r="V57" s="347"/>
      <c r="W57" s="347"/>
      <c r="X57" s="348"/>
      <c r="Y57" s="115"/>
      <c r="Z57" s="115"/>
      <c r="AA57" s="115"/>
    </row>
    <row r="58" spans="2:27" s="75" customFormat="1" ht="27.6" customHeight="1">
      <c r="B58" s="77" t="s">
        <v>516</v>
      </c>
      <c r="C58" s="346" t="s">
        <v>515</v>
      </c>
      <c r="D58" s="347"/>
      <c r="E58" s="347"/>
      <c r="F58" s="347"/>
      <c r="G58" s="347"/>
      <c r="H58" s="347"/>
      <c r="I58" s="347"/>
      <c r="J58" s="347"/>
      <c r="K58" s="347"/>
      <c r="L58" s="347"/>
      <c r="M58" s="348"/>
      <c r="N58" s="349" t="s">
        <v>514</v>
      </c>
      <c r="O58" s="350"/>
      <c r="P58" s="346" t="s">
        <v>513</v>
      </c>
      <c r="Q58" s="347"/>
      <c r="R58" s="347"/>
      <c r="S58" s="347"/>
      <c r="T58" s="347"/>
      <c r="U58" s="347"/>
      <c r="V58" s="347"/>
      <c r="W58" s="347"/>
      <c r="X58" s="348"/>
      <c r="Y58" s="115"/>
      <c r="Z58" s="115"/>
      <c r="AA58" s="115"/>
    </row>
    <row r="59" spans="2:27" ht="13.5" customHeight="1">
      <c r="B59" s="343" t="s">
        <v>694</v>
      </c>
      <c r="C59" s="344"/>
      <c r="D59" s="344"/>
      <c r="E59" s="344"/>
      <c r="F59" s="344"/>
      <c r="G59" s="344"/>
      <c r="H59" s="344"/>
      <c r="I59" s="344"/>
      <c r="J59" s="344"/>
      <c r="K59" s="344"/>
      <c r="L59" s="344"/>
      <c r="M59" s="344"/>
      <c r="N59" s="344"/>
      <c r="O59" s="344"/>
      <c r="P59" s="344"/>
      <c r="Q59" s="344"/>
      <c r="R59" s="344"/>
      <c r="S59" s="344"/>
      <c r="T59" s="344"/>
      <c r="U59" s="344"/>
      <c r="V59" s="344"/>
      <c r="W59" s="344"/>
      <c r="X59" s="345"/>
    </row>
    <row r="60" spans="2:27" ht="24" customHeight="1">
      <c r="B60" s="77" t="s">
        <v>695</v>
      </c>
      <c r="C60" s="346"/>
      <c r="D60" s="347"/>
      <c r="E60" s="347"/>
      <c r="F60" s="347"/>
      <c r="G60" s="347"/>
      <c r="H60" s="347"/>
      <c r="I60" s="347"/>
      <c r="J60" s="347"/>
      <c r="K60" s="347"/>
      <c r="L60" s="347"/>
      <c r="M60" s="348"/>
      <c r="N60" s="349" t="s">
        <v>514</v>
      </c>
      <c r="O60" s="350"/>
      <c r="P60" s="346"/>
      <c r="Q60" s="347"/>
      <c r="R60" s="347"/>
      <c r="S60" s="347"/>
      <c r="T60" s="347"/>
      <c r="U60" s="347"/>
      <c r="V60" s="347"/>
      <c r="W60" s="347"/>
      <c r="X60" s="348"/>
    </row>
    <row r="61" spans="2:27" ht="24" customHeight="1">
      <c r="B61" s="77" t="s">
        <v>695</v>
      </c>
      <c r="C61" s="346"/>
      <c r="D61" s="347"/>
      <c r="E61" s="347"/>
      <c r="F61" s="347"/>
      <c r="G61" s="347"/>
      <c r="H61" s="347"/>
      <c r="I61" s="347"/>
      <c r="J61" s="347"/>
      <c r="K61" s="347"/>
      <c r="L61" s="347"/>
      <c r="M61" s="348"/>
      <c r="N61" s="349" t="s">
        <v>514</v>
      </c>
      <c r="O61" s="350"/>
      <c r="P61" s="346"/>
      <c r="Q61" s="347"/>
      <c r="R61" s="347"/>
      <c r="S61" s="347"/>
      <c r="T61" s="347"/>
      <c r="U61" s="347"/>
      <c r="V61" s="347"/>
      <c r="W61" s="347"/>
      <c r="X61" s="348"/>
    </row>
  </sheetData>
  <sheetProtection selectLockedCells="1" selectUnlockedCells="1"/>
  <mergeCells count="185">
    <mergeCell ref="B59:X59"/>
    <mergeCell ref="C60:M60"/>
    <mergeCell ref="N60:O60"/>
    <mergeCell ref="P60:X60"/>
    <mergeCell ref="C61:M61"/>
    <mergeCell ref="N61:O61"/>
    <mergeCell ref="P61:X61"/>
    <mergeCell ref="C57:M57"/>
    <mergeCell ref="N57:O57"/>
    <mergeCell ref="P57:X57"/>
    <mergeCell ref="C58:M58"/>
    <mergeCell ref="N58:O58"/>
    <mergeCell ref="P58:X58"/>
    <mergeCell ref="C54:D54"/>
    <mergeCell ref="E54:K54"/>
    <mergeCell ref="L54:S54"/>
    <mergeCell ref="T54:X54"/>
    <mergeCell ref="B55:X55"/>
    <mergeCell ref="C56:M56"/>
    <mergeCell ref="N56:O56"/>
    <mergeCell ref="P56:X56"/>
    <mergeCell ref="C52:D52"/>
    <mergeCell ref="E52:K52"/>
    <mergeCell ref="L52:S52"/>
    <mergeCell ref="T52:X52"/>
    <mergeCell ref="C53:D53"/>
    <mergeCell ref="E53:K53"/>
    <mergeCell ref="L53:S53"/>
    <mergeCell ref="T53:X53"/>
    <mergeCell ref="C50:D50"/>
    <mergeCell ref="E50:K50"/>
    <mergeCell ref="L50:S50"/>
    <mergeCell ref="T50:X50"/>
    <mergeCell ref="C51:D51"/>
    <mergeCell ref="E51:K51"/>
    <mergeCell ref="L51:S51"/>
    <mergeCell ref="T51:X51"/>
    <mergeCell ref="B46:X46"/>
    <mergeCell ref="B47:X47"/>
    <mergeCell ref="B48:X48"/>
    <mergeCell ref="C49:D49"/>
    <mergeCell ref="E49:K49"/>
    <mergeCell ref="L49:S49"/>
    <mergeCell ref="T49:X49"/>
    <mergeCell ref="H42:I42"/>
    <mergeCell ref="J42:K42"/>
    <mergeCell ref="N42:O42"/>
    <mergeCell ref="P42:R42"/>
    <mergeCell ref="B44:X44"/>
    <mergeCell ref="B45:X45"/>
    <mergeCell ref="H40:I40"/>
    <mergeCell ref="J40:K40"/>
    <mergeCell ref="N40:O40"/>
    <mergeCell ref="P40:R40"/>
    <mergeCell ref="H41:I41"/>
    <mergeCell ref="J41:K41"/>
    <mergeCell ref="N41:O41"/>
    <mergeCell ref="P41:R41"/>
    <mergeCell ref="H38:I38"/>
    <mergeCell ref="J38:K38"/>
    <mergeCell ref="N38:O38"/>
    <mergeCell ref="P38:R38"/>
    <mergeCell ref="H39:I39"/>
    <mergeCell ref="J39:K39"/>
    <mergeCell ref="N39:O39"/>
    <mergeCell ref="P39:R39"/>
    <mergeCell ref="H36:I36"/>
    <mergeCell ref="J36:K36"/>
    <mergeCell ref="N36:O36"/>
    <mergeCell ref="P36:R36"/>
    <mergeCell ref="H37:I37"/>
    <mergeCell ref="J37:K37"/>
    <mergeCell ref="N37:O37"/>
    <mergeCell ref="P37:R37"/>
    <mergeCell ref="H34:I34"/>
    <mergeCell ref="J34:K34"/>
    <mergeCell ref="N34:O34"/>
    <mergeCell ref="P34:R34"/>
    <mergeCell ref="B35:E35"/>
    <mergeCell ref="H35:I35"/>
    <mergeCell ref="J35:K35"/>
    <mergeCell ref="N35:O35"/>
    <mergeCell ref="P35:R35"/>
    <mergeCell ref="N32:O32"/>
    <mergeCell ref="P32:R32"/>
    <mergeCell ref="H33:I33"/>
    <mergeCell ref="J33:K33"/>
    <mergeCell ref="N33:O33"/>
    <mergeCell ref="P33:R33"/>
    <mergeCell ref="H30:I31"/>
    <mergeCell ref="J30:M30"/>
    <mergeCell ref="N30:O31"/>
    <mergeCell ref="P30:R31"/>
    <mergeCell ref="S30:X30"/>
    <mergeCell ref="E31:E34"/>
    <mergeCell ref="J31:K31"/>
    <mergeCell ref="S31:X42"/>
    <mergeCell ref="H32:I32"/>
    <mergeCell ref="J32:K32"/>
    <mergeCell ref="B27:C27"/>
    <mergeCell ref="D27:H27"/>
    <mergeCell ref="I27:M27"/>
    <mergeCell ref="N27:S27"/>
    <mergeCell ref="T27:X27"/>
    <mergeCell ref="B28:X28"/>
    <mergeCell ref="B25:C25"/>
    <mergeCell ref="D25:H25"/>
    <mergeCell ref="I25:M25"/>
    <mergeCell ref="N25:S25"/>
    <mergeCell ref="T25:X25"/>
    <mergeCell ref="B26:C26"/>
    <mergeCell ref="D26:H26"/>
    <mergeCell ref="I26:M26"/>
    <mergeCell ref="N26:S26"/>
    <mergeCell ref="T26:X26"/>
    <mergeCell ref="S21:X21"/>
    <mergeCell ref="B22:M22"/>
    <mergeCell ref="N22:X22"/>
    <mergeCell ref="B23:M23"/>
    <mergeCell ref="N23:X23"/>
    <mergeCell ref="B24:X24"/>
    <mergeCell ref="C21:D21"/>
    <mergeCell ref="E21:F21"/>
    <mergeCell ref="G21:I21"/>
    <mergeCell ref="J21:L21"/>
    <mergeCell ref="M21:O21"/>
    <mergeCell ref="P21:R21"/>
    <mergeCell ref="B18:X18"/>
    <mergeCell ref="B19:B20"/>
    <mergeCell ref="C19:D20"/>
    <mergeCell ref="E19:F20"/>
    <mergeCell ref="G19:R19"/>
    <mergeCell ref="S19:X20"/>
    <mergeCell ref="G20:I20"/>
    <mergeCell ref="J20:L20"/>
    <mergeCell ref="M20:O20"/>
    <mergeCell ref="P20:R2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s>
  <pageMargins left="0.23622047244094491" right="0.23622047244094491" top="0.11811023622047245" bottom="0" header="0.51181102362204722" footer="0.51181102362204722"/>
  <pageSetup paperSize="256" scale="49" firstPageNumber="0" pageOrder="overThenDown"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3:K193"/>
  <sheetViews>
    <sheetView topLeftCell="A95" workbookViewId="0">
      <selection activeCell="C199" sqref="C199"/>
    </sheetView>
  </sheetViews>
  <sheetFormatPr baseColWidth="10" defaultRowHeight="15"/>
  <cols>
    <col min="3" max="3" width="65.85546875" style="4" customWidth="1"/>
    <col min="4" max="4" width="48.42578125" style="4" customWidth="1"/>
    <col min="7" max="7" width="46.140625" customWidth="1"/>
    <col min="11" max="11" width="34.85546875" customWidth="1"/>
  </cols>
  <sheetData>
    <row r="3" spans="3:11">
      <c r="C3" s="51" t="s">
        <v>78</v>
      </c>
      <c r="D3" s="44" t="s">
        <v>79</v>
      </c>
      <c r="G3" s="48" t="s">
        <v>268</v>
      </c>
      <c r="K3" s="50" t="s">
        <v>285</v>
      </c>
    </row>
    <row r="4" spans="3:11" ht="17.25">
      <c r="C4" s="51" t="s">
        <v>77</v>
      </c>
      <c r="D4" s="46" t="s">
        <v>80</v>
      </c>
      <c r="G4" s="48" t="s">
        <v>11</v>
      </c>
      <c r="K4" s="50" t="s">
        <v>286</v>
      </c>
    </row>
    <row r="5" spans="3:11" ht="17.25">
      <c r="C5" s="51" t="s">
        <v>87</v>
      </c>
      <c r="D5" s="47" t="s">
        <v>81</v>
      </c>
      <c r="G5" s="48" t="s">
        <v>269</v>
      </c>
      <c r="K5" s="50" t="s">
        <v>287</v>
      </c>
    </row>
    <row r="6" spans="3:11" ht="34.5">
      <c r="C6" s="51" t="s">
        <v>96</v>
      </c>
      <c r="D6" s="47" t="s">
        <v>82</v>
      </c>
      <c r="G6" s="48" t="s">
        <v>270</v>
      </c>
      <c r="K6" s="50" t="s">
        <v>288</v>
      </c>
    </row>
    <row r="7" spans="3:11" ht="34.5">
      <c r="C7" s="51" t="s">
        <v>110</v>
      </c>
      <c r="D7" s="47" t="s">
        <v>83</v>
      </c>
      <c r="G7" s="48" t="s">
        <v>284</v>
      </c>
      <c r="K7" s="50" t="s">
        <v>289</v>
      </c>
    </row>
    <row r="8" spans="3:11" ht="34.5">
      <c r="C8" s="51" t="s">
        <v>121</v>
      </c>
      <c r="D8" s="47" t="s">
        <v>84</v>
      </c>
      <c r="G8" s="48" t="s">
        <v>271</v>
      </c>
      <c r="K8" s="50" t="s">
        <v>290</v>
      </c>
    </row>
    <row r="9" spans="3:11" ht="34.5">
      <c r="C9" s="51" t="s">
        <v>131</v>
      </c>
      <c r="D9" s="47" t="s">
        <v>85</v>
      </c>
      <c r="G9" s="48" t="s">
        <v>273</v>
      </c>
      <c r="K9" s="50" t="s">
        <v>291</v>
      </c>
    </row>
    <row r="10" spans="3:11" ht="51.75">
      <c r="C10" s="51" t="s">
        <v>140</v>
      </c>
      <c r="D10" s="47" t="s">
        <v>86</v>
      </c>
      <c r="G10" s="48" t="s">
        <v>272</v>
      </c>
      <c r="K10" s="50" t="s">
        <v>292</v>
      </c>
    </row>
    <row r="11" spans="3:11" ht="34.5">
      <c r="C11" s="51" t="s">
        <v>146</v>
      </c>
      <c r="D11" s="47" t="s">
        <v>88</v>
      </c>
      <c r="G11" s="48" t="s">
        <v>274</v>
      </c>
      <c r="K11" s="50" t="s">
        <v>293</v>
      </c>
    </row>
    <row r="12" spans="3:11" ht="34.5">
      <c r="C12" s="51" t="s">
        <v>159</v>
      </c>
      <c r="D12" s="47" t="s">
        <v>89</v>
      </c>
      <c r="G12" s="48" t="s">
        <v>275</v>
      </c>
      <c r="K12" s="50" t="s">
        <v>294</v>
      </c>
    </row>
    <row r="13" spans="3:11" ht="34.5">
      <c r="C13" s="51" t="s">
        <v>168</v>
      </c>
      <c r="D13" s="47" t="s">
        <v>90</v>
      </c>
      <c r="G13" s="48" t="s">
        <v>276</v>
      </c>
      <c r="K13" s="50" t="s">
        <v>295</v>
      </c>
    </row>
    <row r="14" spans="3:11" ht="34.5">
      <c r="C14" s="51" t="s">
        <v>179</v>
      </c>
      <c r="D14" s="47" t="s">
        <v>91</v>
      </c>
      <c r="G14" s="48" t="s">
        <v>277</v>
      </c>
      <c r="K14" s="50" t="s">
        <v>296</v>
      </c>
    </row>
    <row r="15" spans="3:11" ht="34.5">
      <c r="C15" s="51" t="s">
        <v>190</v>
      </c>
      <c r="D15" s="47" t="s">
        <v>92</v>
      </c>
      <c r="G15" s="48" t="s">
        <v>278</v>
      </c>
      <c r="K15" s="50" t="s">
        <v>297</v>
      </c>
    </row>
    <row r="16" spans="3:11" ht="51.75">
      <c r="C16" s="51" t="s">
        <v>202</v>
      </c>
      <c r="D16" s="47" t="s">
        <v>93</v>
      </c>
      <c r="G16" s="48" t="s">
        <v>279</v>
      </c>
      <c r="K16" s="50" t="s">
        <v>298</v>
      </c>
    </row>
    <row r="17" spans="3:11" ht="51.75">
      <c r="C17" s="51" t="s">
        <v>208</v>
      </c>
      <c r="D17" s="47" t="s">
        <v>94</v>
      </c>
      <c r="G17" s="49" t="s">
        <v>280</v>
      </c>
      <c r="K17" s="50" t="s">
        <v>299</v>
      </c>
    </row>
    <row r="18" spans="3:11" ht="51.75">
      <c r="C18" s="51" t="s">
        <v>219</v>
      </c>
      <c r="D18" s="47" t="s">
        <v>95</v>
      </c>
      <c r="G18" s="49" t="s">
        <v>281</v>
      </c>
      <c r="K18" s="50" t="s">
        <v>300</v>
      </c>
    </row>
    <row r="19" spans="3:11" ht="17.25">
      <c r="C19" s="51" t="s">
        <v>232</v>
      </c>
      <c r="D19" s="47" t="s">
        <v>97</v>
      </c>
      <c r="G19" s="48" t="s">
        <v>282</v>
      </c>
      <c r="K19" s="50" t="s">
        <v>301</v>
      </c>
    </row>
    <row r="20" spans="3:11" ht="34.5">
      <c r="C20" s="51" t="s">
        <v>245</v>
      </c>
      <c r="D20" s="47" t="s">
        <v>98</v>
      </c>
      <c r="G20" s="48" t="s">
        <v>283</v>
      </c>
      <c r="K20" s="50" t="s">
        <v>302</v>
      </c>
    </row>
    <row r="21" spans="3:11" ht="34.5">
      <c r="D21" s="47" t="s">
        <v>99</v>
      </c>
    </row>
    <row r="22" spans="3:11" ht="34.5">
      <c r="C22" s="4" t="s">
        <v>265</v>
      </c>
      <c r="D22" s="47" t="s">
        <v>100</v>
      </c>
    </row>
    <row r="23" spans="3:11" ht="17.25">
      <c r="C23" s="4" t="s">
        <v>266</v>
      </c>
      <c r="D23" s="47" t="s">
        <v>101</v>
      </c>
      <c r="G23" s="48"/>
    </row>
    <row r="24" spans="3:11" ht="17.25">
      <c r="C24" s="4" t="s">
        <v>267</v>
      </c>
      <c r="D24" s="47" t="s">
        <v>102</v>
      </c>
    </row>
    <row r="25" spans="3:11" ht="34.5">
      <c r="D25" s="47" t="s">
        <v>103</v>
      </c>
    </row>
    <row r="26" spans="3:11" ht="17.25">
      <c r="D26" s="47" t="s">
        <v>104</v>
      </c>
    </row>
    <row r="27" spans="3:11" ht="51.75">
      <c r="C27" s="52" t="s">
        <v>303</v>
      </c>
      <c r="D27" s="47" t="s">
        <v>105</v>
      </c>
    </row>
    <row r="28" spans="3:11" ht="34.5">
      <c r="C28" s="52" t="s">
        <v>304</v>
      </c>
      <c r="D28" s="47" t="s">
        <v>106</v>
      </c>
      <c r="G28" s="48"/>
    </row>
    <row r="29" spans="3:11" ht="51.75">
      <c r="C29" s="52" t="s">
        <v>305</v>
      </c>
      <c r="D29" s="47" t="s">
        <v>107</v>
      </c>
      <c r="G29" s="48"/>
    </row>
    <row r="30" spans="3:11" ht="60">
      <c r="C30" s="52" t="s">
        <v>306</v>
      </c>
      <c r="D30" s="47" t="s">
        <v>108</v>
      </c>
      <c r="G30" s="48"/>
    </row>
    <row r="31" spans="3:11" ht="34.5">
      <c r="C31" s="52" t="s">
        <v>307</v>
      </c>
      <c r="D31" s="47" t="s">
        <v>109</v>
      </c>
      <c r="G31" s="48"/>
    </row>
    <row r="32" spans="3:11" ht="30">
      <c r="C32" s="52" t="s">
        <v>308</v>
      </c>
      <c r="D32" s="47" t="s">
        <v>111</v>
      </c>
      <c r="G32" s="48"/>
    </row>
    <row r="33" spans="3:7" ht="45">
      <c r="C33" s="52" t="s">
        <v>309</v>
      </c>
      <c r="D33" s="47" t="s">
        <v>112</v>
      </c>
    </row>
    <row r="34" spans="3:7" ht="45">
      <c r="C34" s="52" t="s">
        <v>310</v>
      </c>
      <c r="D34" s="47" t="s">
        <v>113</v>
      </c>
      <c r="G34" s="48"/>
    </row>
    <row r="35" spans="3:7" ht="34.5">
      <c r="C35" s="52" t="s">
        <v>311</v>
      </c>
      <c r="D35" s="47" t="s">
        <v>114</v>
      </c>
      <c r="G35" s="48"/>
    </row>
    <row r="36" spans="3:7" ht="17.25">
      <c r="C36" s="52"/>
      <c r="D36" s="47" t="s">
        <v>115</v>
      </c>
      <c r="G36" s="48"/>
    </row>
    <row r="37" spans="3:7" ht="34.5">
      <c r="C37" s="52"/>
      <c r="D37" s="47" t="s">
        <v>116</v>
      </c>
      <c r="G37" s="48"/>
    </row>
    <row r="38" spans="3:7" ht="17.25">
      <c r="C38" s="52"/>
      <c r="D38" s="47" t="s">
        <v>117</v>
      </c>
      <c r="G38" s="48"/>
    </row>
    <row r="39" spans="3:7" ht="45">
      <c r="C39" s="52" t="s">
        <v>312</v>
      </c>
      <c r="D39" s="47" t="s">
        <v>118</v>
      </c>
      <c r="G39" s="48"/>
    </row>
    <row r="40" spans="3:7" ht="34.5">
      <c r="C40" s="52" t="s">
        <v>313</v>
      </c>
      <c r="D40" s="47" t="s">
        <v>119</v>
      </c>
      <c r="G40" s="48"/>
    </row>
    <row r="41" spans="3:7" ht="34.5">
      <c r="C41" s="52" t="s">
        <v>314</v>
      </c>
      <c r="D41" s="47" t="s">
        <v>120</v>
      </c>
    </row>
    <row r="42" spans="3:7" ht="34.5">
      <c r="C42" s="52" t="s">
        <v>315</v>
      </c>
      <c r="D42" s="47" t="s">
        <v>122</v>
      </c>
    </row>
    <row r="43" spans="3:7" ht="34.5">
      <c r="C43" s="52" t="s">
        <v>316</v>
      </c>
      <c r="D43" s="47" t="s">
        <v>123</v>
      </c>
    </row>
    <row r="44" spans="3:7" ht="45">
      <c r="C44" s="52" t="s">
        <v>317</v>
      </c>
      <c r="D44" s="47" t="s">
        <v>124</v>
      </c>
    </row>
    <row r="45" spans="3:7" ht="51.75">
      <c r="C45" s="52" t="s">
        <v>318</v>
      </c>
      <c r="D45" s="47" t="s">
        <v>125</v>
      </c>
    </row>
    <row r="46" spans="3:7" ht="34.5">
      <c r="C46" s="52" t="s">
        <v>319</v>
      </c>
      <c r="D46" s="47" t="s">
        <v>126</v>
      </c>
    </row>
    <row r="47" spans="3:7" ht="34.5">
      <c r="C47" s="52" t="s">
        <v>320</v>
      </c>
      <c r="D47" s="47" t="s">
        <v>127</v>
      </c>
    </row>
    <row r="48" spans="3:7" ht="51.75">
      <c r="C48" s="52" t="s">
        <v>321</v>
      </c>
      <c r="D48" s="47" t="s">
        <v>128</v>
      </c>
    </row>
    <row r="49" spans="3:4" ht="34.5">
      <c r="C49" s="52" t="s">
        <v>322</v>
      </c>
      <c r="D49" s="47" t="s">
        <v>129</v>
      </c>
    </row>
    <row r="50" spans="3:4" ht="51.75">
      <c r="C50" s="52" t="s">
        <v>323</v>
      </c>
      <c r="D50" s="47" t="s">
        <v>130</v>
      </c>
    </row>
    <row r="51" spans="3:4" ht="30">
      <c r="C51" s="52" t="s">
        <v>324</v>
      </c>
      <c r="D51" s="47" t="s">
        <v>132</v>
      </c>
    </row>
    <row r="52" spans="3:4" ht="34.5">
      <c r="C52" s="52" t="s">
        <v>325</v>
      </c>
      <c r="D52" s="47" t="s">
        <v>133</v>
      </c>
    </row>
    <row r="53" spans="3:4" ht="51.75">
      <c r="C53" s="52" t="s">
        <v>326</v>
      </c>
      <c r="D53" s="47" t="s">
        <v>134</v>
      </c>
    </row>
    <row r="54" spans="3:4" ht="34.5">
      <c r="C54" s="52" t="s">
        <v>327</v>
      </c>
      <c r="D54" s="47" t="s">
        <v>135</v>
      </c>
    </row>
    <row r="55" spans="3:4" ht="34.5">
      <c r="C55" s="52" t="s">
        <v>328</v>
      </c>
      <c r="D55" s="47" t="s">
        <v>136</v>
      </c>
    </row>
    <row r="56" spans="3:4" ht="34.5">
      <c r="C56" s="52" t="s">
        <v>329</v>
      </c>
      <c r="D56" s="47" t="s">
        <v>137</v>
      </c>
    </row>
    <row r="57" spans="3:4" ht="34.5">
      <c r="D57" s="47" t="s">
        <v>138</v>
      </c>
    </row>
    <row r="58" spans="3:4" ht="90">
      <c r="C58" s="52" t="s">
        <v>330</v>
      </c>
      <c r="D58" s="47" t="s">
        <v>139</v>
      </c>
    </row>
    <row r="59" spans="3:4" ht="45">
      <c r="C59" s="52" t="s">
        <v>331</v>
      </c>
      <c r="D59" s="47" t="s">
        <v>141</v>
      </c>
    </row>
    <row r="60" spans="3:4" ht="60">
      <c r="C60" s="52" t="s">
        <v>332</v>
      </c>
      <c r="D60" s="47" t="s">
        <v>142</v>
      </c>
    </row>
    <row r="61" spans="3:4" ht="60">
      <c r="C61" s="52" t="s">
        <v>333</v>
      </c>
      <c r="D61" s="47" t="s">
        <v>143</v>
      </c>
    </row>
    <row r="62" spans="3:4" ht="60">
      <c r="C62" s="52" t="s">
        <v>334</v>
      </c>
      <c r="D62" s="47" t="s">
        <v>144</v>
      </c>
    </row>
    <row r="63" spans="3:4" ht="34.5">
      <c r="C63" s="52" t="s">
        <v>335</v>
      </c>
      <c r="D63" s="47" t="s">
        <v>145</v>
      </c>
    </row>
    <row r="64" spans="3:4" ht="30">
      <c r="C64" s="52" t="s">
        <v>336</v>
      </c>
      <c r="D64" s="47" t="s">
        <v>147</v>
      </c>
    </row>
    <row r="65" spans="3:4" ht="34.5">
      <c r="C65" s="52" t="s">
        <v>337</v>
      </c>
      <c r="D65" s="47" t="s">
        <v>148</v>
      </c>
    </row>
    <row r="66" spans="3:4" ht="51.75">
      <c r="C66" s="52" t="s">
        <v>338</v>
      </c>
      <c r="D66" s="47" t="s">
        <v>149</v>
      </c>
    </row>
    <row r="67" spans="3:4" ht="34.5">
      <c r="C67" s="52" t="s">
        <v>339</v>
      </c>
      <c r="D67" s="47" t="s">
        <v>150</v>
      </c>
    </row>
    <row r="68" spans="3:4" ht="45">
      <c r="C68" s="52" t="s">
        <v>340</v>
      </c>
      <c r="D68" s="47" t="s">
        <v>151</v>
      </c>
    </row>
    <row r="69" spans="3:4" ht="30">
      <c r="C69" s="52" t="s">
        <v>341</v>
      </c>
      <c r="D69" s="47" t="s">
        <v>152</v>
      </c>
    </row>
    <row r="70" spans="3:4" ht="60">
      <c r="C70" s="52" t="s">
        <v>342</v>
      </c>
      <c r="D70" s="47" t="s">
        <v>153</v>
      </c>
    </row>
    <row r="71" spans="3:4" ht="45">
      <c r="C71" s="52" t="s">
        <v>343</v>
      </c>
      <c r="D71" s="47" t="s">
        <v>154</v>
      </c>
    </row>
    <row r="72" spans="3:4" ht="34.5">
      <c r="C72" s="52" t="s">
        <v>344</v>
      </c>
      <c r="D72" s="47" t="s">
        <v>155</v>
      </c>
    </row>
    <row r="73" spans="3:4" ht="34.5">
      <c r="C73" s="52" t="s">
        <v>367</v>
      </c>
      <c r="D73" s="47" t="s">
        <v>156</v>
      </c>
    </row>
    <row r="74" spans="3:4" ht="34.5">
      <c r="C74" s="52" t="s">
        <v>345</v>
      </c>
      <c r="D74" s="47" t="s">
        <v>157</v>
      </c>
    </row>
    <row r="75" spans="3:4" ht="60">
      <c r="C75" s="52" t="s">
        <v>346</v>
      </c>
      <c r="D75" s="47" t="s">
        <v>158</v>
      </c>
    </row>
    <row r="76" spans="3:4" ht="60">
      <c r="C76" s="52" t="s">
        <v>347</v>
      </c>
      <c r="D76" s="47" t="s">
        <v>160</v>
      </c>
    </row>
    <row r="77" spans="3:4" ht="34.5">
      <c r="C77" s="52" t="s">
        <v>348</v>
      </c>
      <c r="D77" s="47" t="s">
        <v>161</v>
      </c>
    </row>
    <row r="78" spans="3:4" ht="34.5">
      <c r="C78" s="52" t="s">
        <v>349</v>
      </c>
      <c r="D78" s="47" t="s">
        <v>162</v>
      </c>
    </row>
    <row r="79" spans="3:4" ht="45">
      <c r="C79" s="52" t="s">
        <v>350</v>
      </c>
      <c r="D79" s="47" t="s">
        <v>163</v>
      </c>
    </row>
    <row r="80" spans="3:4" ht="45">
      <c r="C80" s="52" t="s">
        <v>351</v>
      </c>
      <c r="D80" s="47" t="s">
        <v>164</v>
      </c>
    </row>
    <row r="81" spans="3:4" ht="45">
      <c r="C81" s="52" t="s">
        <v>352</v>
      </c>
      <c r="D81" s="47" t="s">
        <v>165</v>
      </c>
    </row>
    <row r="82" spans="3:4" ht="45">
      <c r="C82" s="52" t="s">
        <v>353</v>
      </c>
      <c r="D82" s="47" t="s">
        <v>166</v>
      </c>
    </row>
    <row r="83" spans="3:4" ht="34.5">
      <c r="C83" s="52" t="s">
        <v>354</v>
      </c>
      <c r="D83" s="47" t="s">
        <v>167</v>
      </c>
    </row>
    <row r="84" spans="3:4" ht="30">
      <c r="C84" s="52" t="s">
        <v>355</v>
      </c>
      <c r="D84" s="47" t="s">
        <v>169</v>
      </c>
    </row>
    <row r="85" spans="3:4" ht="34.5">
      <c r="C85" s="52" t="s">
        <v>356</v>
      </c>
      <c r="D85" s="47" t="s">
        <v>170</v>
      </c>
    </row>
    <row r="86" spans="3:4" ht="45">
      <c r="C86" s="52" t="s">
        <v>357</v>
      </c>
      <c r="D86" s="47" t="s">
        <v>171</v>
      </c>
    </row>
    <row r="87" spans="3:4" ht="34.5">
      <c r="C87" s="52" t="s">
        <v>358</v>
      </c>
      <c r="D87" s="47" t="s">
        <v>172</v>
      </c>
    </row>
    <row r="88" spans="3:4" ht="34.5">
      <c r="C88" s="52" t="s">
        <v>359</v>
      </c>
      <c r="D88" s="47" t="s">
        <v>173</v>
      </c>
    </row>
    <row r="89" spans="3:4" ht="51.75">
      <c r="C89" s="52" t="s">
        <v>360</v>
      </c>
      <c r="D89" s="47" t="s">
        <v>174</v>
      </c>
    </row>
    <row r="90" spans="3:4" ht="45">
      <c r="C90" s="52" t="s">
        <v>361</v>
      </c>
      <c r="D90" s="47" t="s">
        <v>175</v>
      </c>
    </row>
    <row r="91" spans="3:4" ht="60">
      <c r="C91" s="52" t="s">
        <v>362</v>
      </c>
      <c r="D91" s="47" t="s">
        <v>176</v>
      </c>
    </row>
    <row r="92" spans="3:4" ht="60">
      <c r="C92" s="52" t="s">
        <v>363</v>
      </c>
      <c r="D92" s="47" t="s">
        <v>177</v>
      </c>
    </row>
    <row r="93" spans="3:4" ht="45">
      <c r="C93" s="52" t="s">
        <v>364</v>
      </c>
      <c r="D93" s="47" t="s">
        <v>178</v>
      </c>
    </row>
    <row r="94" spans="3:4" ht="30">
      <c r="C94" s="52" t="s">
        <v>365</v>
      </c>
      <c r="D94" s="47" t="s">
        <v>180</v>
      </c>
    </row>
    <row r="95" spans="3:4" ht="34.5">
      <c r="C95" s="52" t="s">
        <v>366</v>
      </c>
      <c r="D95" s="47" t="s">
        <v>181</v>
      </c>
    </row>
    <row r="96" spans="3:4" ht="17.25">
      <c r="D96" s="47" t="s">
        <v>182</v>
      </c>
    </row>
    <row r="97" spans="3:4" ht="34.5">
      <c r="D97" s="47" t="s">
        <v>183</v>
      </c>
    </row>
    <row r="98" spans="3:4" ht="34.5">
      <c r="C98" s="50" t="s">
        <v>369</v>
      </c>
      <c r="D98" s="47" t="s">
        <v>184</v>
      </c>
    </row>
    <row r="99" spans="3:4" ht="34.5">
      <c r="C99" s="50" t="s">
        <v>370</v>
      </c>
      <c r="D99" s="47" t="s">
        <v>185</v>
      </c>
    </row>
    <row r="100" spans="3:4" ht="34.5">
      <c r="C100" s="50" t="s">
        <v>371</v>
      </c>
      <c r="D100" s="47" t="s">
        <v>186</v>
      </c>
    </row>
    <row r="101" spans="3:4" ht="34.5">
      <c r="C101" s="50" t="s">
        <v>372</v>
      </c>
      <c r="D101" s="47" t="s">
        <v>187</v>
      </c>
    </row>
    <row r="102" spans="3:4" ht="51.75">
      <c r="C102" s="50" t="s">
        <v>373</v>
      </c>
      <c r="D102" s="47" t="s">
        <v>188</v>
      </c>
    </row>
    <row r="103" spans="3:4" ht="51.75">
      <c r="C103" s="50" t="s">
        <v>374</v>
      </c>
      <c r="D103" s="47" t="s">
        <v>189</v>
      </c>
    </row>
    <row r="104" spans="3:4" ht="34.5">
      <c r="C104" s="50" t="s">
        <v>375</v>
      </c>
      <c r="D104" s="47" t="s">
        <v>191</v>
      </c>
    </row>
    <row r="105" spans="3:4" ht="34.5">
      <c r="C105" s="50" t="s">
        <v>376</v>
      </c>
      <c r="D105" s="47" t="s">
        <v>192</v>
      </c>
    </row>
    <row r="106" spans="3:4" ht="34.5">
      <c r="C106" s="50" t="s">
        <v>377</v>
      </c>
      <c r="D106" s="47" t="s">
        <v>193</v>
      </c>
    </row>
    <row r="107" spans="3:4" ht="34.5">
      <c r="C107" s="50" t="s">
        <v>378</v>
      </c>
      <c r="D107" s="47" t="s">
        <v>194</v>
      </c>
    </row>
    <row r="108" spans="3:4" ht="34.5">
      <c r="C108" s="50" t="s">
        <v>379</v>
      </c>
      <c r="D108" s="47" t="s">
        <v>195</v>
      </c>
    </row>
    <row r="109" spans="3:4" ht="34.5">
      <c r="C109" s="50" t="s">
        <v>380</v>
      </c>
      <c r="D109" s="47" t="s">
        <v>196</v>
      </c>
    </row>
    <row r="110" spans="3:4" ht="34.5">
      <c r="C110" s="50" t="s">
        <v>381</v>
      </c>
      <c r="D110" s="47" t="s">
        <v>197</v>
      </c>
    </row>
    <row r="111" spans="3:4" ht="34.5">
      <c r="C111" s="50" t="s">
        <v>382</v>
      </c>
      <c r="D111" s="47" t="s">
        <v>198</v>
      </c>
    </row>
    <row r="112" spans="3:4" ht="34.5">
      <c r="C112" s="50" t="s">
        <v>383</v>
      </c>
      <c r="D112" s="47" t="s">
        <v>199</v>
      </c>
    </row>
    <row r="113" spans="3:4" ht="51.75">
      <c r="C113" s="50" t="s">
        <v>384</v>
      </c>
      <c r="D113" s="47" t="s">
        <v>200</v>
      </c>
    </row>
    <row r="114" spans="3:4" ht="34.5">
      <c r="C114" s="50" t="s">
        <v>385</v>
      </c>
      <c r="D114" s="47" t="s">
        <v>201</v>
      </c>
    </row>
    <row r="115" spans="3:4" ht="51.75">
      <c r="C115" s="50" t="s">
        <v>386</v>
      </c>
      <c r="D115" s="47" t="s">
        <v>203</v>
      </c>
    </row>
    <row r="116" spans="3:4" ht="17.25">
      <c r="C116" s="50" t="s">
        <v>387</v>
      </c>
      <c r="D116" s="47" t="s">
        <v>204</v>
      </c>
    </row>
    <row r="117" spans="3:4" ht="51.75">
      <c r="C117" s="50" t="s">
        <v>388</v>
      </c>
      <c r="D117" s="47" t="s">
        <v>205</v>
      </c>
    </row>
    <row r="118" spans="3:4" ht="51.75">
      <c r="C118" s="50" t="s">
        <v>389</v>
      </c>
      <c r="D118" s="47" t="s">
        <v>206</v>
      </c>
    </row>
    <row r="119" spans="3:4" ht="34.5">
      <c r="C119" s="50" t="s">
        <v>390</v>
      </c>
      <c r="D119" s="47" t="s">
        <v>207</v>
      </c>
    </row>
    <row r="120" spans="3:4" ht="17.25">
      <c r="C120" s="50" t="s">
        <v>391</v>
      </c>
      <c r="D120" s="47" t="s">
        <v>209</v>
      </c>
    </row>
    <row r="121" spans="3:4" ht="17.25">
      <c r="C121" s="50" t="s">
        <v>392</v>
      </c>
      <c r="D121" s="47" t="s">
        <v>210</v>
      </c>
    </row>
    <row r="122" spans="3:4" ht="17.25">
      <c r="C122" s="50" t="s">
        <v>393</v>
      </c>
      <c r="D122" s="47" t="s">
        <v>211</v>
      </c>
    </row>
    <row r="123" spans="3:4" ht="17.25">
      <c r="C123" s="50" t="s">
        <v>394</v>
      </c>
      <c r="D123" s="47" t="s">
        <v>212</v>
      </c>
    </row>
    <row r="124" spans="3:4" ht="17.25">
      <c r="C124" s="50" t="s">
        <v>395</v>
      </c>
      <c r="D124" s="47" t="s">
        <v>213</v>
      </c>
    </row>
    <row r="125" spans="3:4" ht="34.5">
      <c r="C125" s="50" t="s">
        <v>396</v>
      </c>
      <c r="D125" s="47" t="s">
        <v>214</v>
      </c>
    </row>
    <row r="126" spans="3:4" ht="34.5">
      <c r="C126" s="50" t="s">
        <v>397</v>
      </c>
      <c r="D126" s="47" t="s">
        <v>215</v>
      </c>
    </row>
    <row r="127" spans="3:4" ht="51.75">
      <c r="C127" s="50" t="s">
        <v>398</v>
      </c>
      <c r="D127" s="47" t="s">
        <v>216</v>
      </c>
    </row>
    <row r="128" spans="3:4" ht="17.25">
      <c r="C128" s="50" t="s">
        <v>399</v>
      </c>
      <c r="D128" s="47" t="s">
        <v>217</v>
      </c>
    </row>
    <row r="129" spans="3:4" ht="34.5">
      <c r="C129" s="50" t="s">
        <v>400</v>
      </c>
      <c r="D129" s="47" t="s">
        <v>218</v>
      </c>
    </row>
    <row r="130" spans="3:4" ht="34.5">
      <c r="C130" s="50" t="s">
        <v>401</v>
      </c>
      <c r="D130" s="47" t="s">
        <v>220</v>
      </c>
    </row>
    <row r="131" spans="3:4" ht="34.5">
      <c r="C131" s="50" t="s">
        <v>402</v>
      </c>
      <c r="D131" s="47" t="s">
        <v>221</v>
      </c>
    </row>
    <row r="132" spans="3:4" ht="34.5">
      <c r="C132" s="50" t="s">
        <v>403</v>
      </c>
      <c r="D132" s="47" t="s">
        <v>222</v>
      </c>
    </row>
    <row r="133" spans="3:4" ht="34.5">
      <c r="C133" s="50" t="s">
        <v>404</v>
      </c>
      <c r="D133" s="47" t="s">
        <v>223</v>
      </c>
    </row>
    <row r="134" spans="3:4" ht="34.5">
      <c r="C134" s="50" t="s">
        <v>405</v>
      </c>
      <c r="D134" s="47" t="s">
        <v>224</v>
      </c>
    </row>
    <row r="135" spans="3:4" ht="51.75">
      <c r="C135" s="50" t="s">
        <v>406</v>
      </c>
      <c r="D135" s="47" t="s">
        <v>225</v>
      </c>
    </row>
    <row r="136" spans="3:4" ht="34.5">
      <c r="C136" s="50" t="s">
        <v>407</v>
      </c>
      <c r="D136" s="47" t="s">
        <v>226</v>
      </c>
    </row>
    <row r="137" spans="3:4" ht="34.5">
      <c r="C137" s="50" t="s">
        <v>408</v>
      </c>
      <c r="D137" s="47" t="s">
        <v>227</v>
      </c>
    </row>
    <row r="138" spans="3:4" ht="34.5">
      <c r="C138" s="50" t="s">
        <v>409</v>
      </c>
      <c r="D138" s="47" t="s">
        <v>228</v>
      </c>
    </row>
    <row r="139" spans="3:4" ht="51.75">
      <c r="C139" s="50" t="s">
        <v>410</v>
      </c>
      <c r="D139" s="47" t="s">
        <v>229</v>
      </c>
    </row>
    <row r="140" spans="3:4" ht="34.5">
      <c r="C140" s="50" t="s">
        <v>411</v>
      </c>
      <c r="D140" s="47" t="s">
        <v>230</v>
      </c>
    </row>
    <row r="141" spans="3:4" ht="17.25">
      <c r="C141" s="50" t="s">
        <v>412</v>
      </c>
      <c r="D141" s="47" t="s">
        <v>231</v>
      </c>
    </row>
    <row r="142" spans="3:4" ht="17.25">
      <c r="C142" s="50" t="s">
        <v>413</v>
      </c>
      <c r="D142" s="47" t="s">
        <v>233</v>
      </c>
    </row>
    <row r="143" spans="3:4" ht="34.5">
      <c r="C143" s="50" t="s">
        <v>414</v>
      </c>
      <c r="D143" s="47" t="s">
        <v>234</v>
      </c>
    </row>
    <row r="144" spans="3:4" ht="34.5">
      <c r="C144" s="50" t="s">
        <v>415</v>
      </c>
      <c r="D144" s="47" t="s">
        <v>235</v>
      </c>
    </row>
    <row r="145" spans="3:4" ht="34.5">
      <c r="C145" s="50" t="s">
        <v>416</v>
      </c>
      <c r="D145" s="47" t="s">
        <v>236</v>
      </c>
    </row>
    <row r="146" spans="3:4" ht="17.25">
      <c r="C146" s="50" t="s">
        <v>417</v>
      </c>
      <c r="D146" s="47" t="s">
        <v>237</v>
      </c>
    </row>
    <row r="147" spans="3:4" ht="34.5">
      <c r="C147" s="50" t="s">
        <v>418</v>
      </c>
      <c r="D147" s="47" t="s">
        <v>238</v>
      </c>
    </row>
    <row r="148" spans="3:4" ht="34.5">
      <c r="C148" s="50" t="s">
        <v>419</v>
      </c>
      <c r="D148" s="47" t="s">
        <v>239</v>
      </c>
    </row>
    <row r="149" spans="3:4" ht="34.5">
      <c r="C149" s="50" t="s">
        <v>420</v>
      </c>
      <c r="D149" s="47" t="s">
        <v>240</v>
      </c>
    </row>
    <row r="150" spans="3:4" ht="34.5">
      <c r="C150" s="50" t="s">
        <v>421</v>
      </c>
      <c r="D150" s="47" t="s">
        <v>241</v>
      </c>
    </row>
    <row r="151" spans="3:4" ht="51.75">
      <c r="C151" s="50" t="s">
        <v>422</v>
      </c>
      <c r="D151" s="47" t="s">
        <v>242</v>
      </c>
    </row>
    <row r="152" spans="3:4" ht="34.5">
      <c r="C152" s="50" t="s">
        <v>423</v>
      </c>
      <c r="D152" s="47" t="s">
        <v>243</v>
      </c>
    </row>
    <row r="153" spans="3:4" ht="34.5">
      <c r="C153" s="50" t="s">
        <v>424</v>
      </c>
      <c r="D153" s="47" t="s">
        <v>244</v>
      </c>
    </row>
    <row r="154" spans="3:4" ht="34.5">
      <c r="C154" s="50" t="s">
        <v>425</v>
      </c>
      <c r="D154" s="47" t="s">
        <v>246</v>
      </c>
    </row>
    <row r="155" spans="3:4" ht="34.5">
      <c r="C155" s="50" t="s">
        <v>426</v>
      </c>
      <c r="D155" s="47" t="s">
        <v>247</v>
      </c>
    </row>
    <row r="156" spans="3:4" ht="34.5">
      <c r="C156" s="50" t="s">
        <v>427</v>
      </c>
      <c r="D156" s="47" t="s">
        <v>248</v>
      </c>
    </row>
    <row r="157" spans="3:4" ht="34.5">
      <c r="C157" s="50" t="s">
        <v>428</v>
      </c>
      <c r="D157" s="47" t="s">
        <v>249</v>
      </c>
    </row>
    <row r="158" spans="3:4" ht="34.5">
      <c r="C158" s="50" t="s">
        <v>429</v>
      </c>
      <c r="D158" s="47" t="s">
        <v>250</v>
      </c>
    </row>
    <row r="159" spans="3:4" ht="34.5">
      <c r="C159" s="50" t="s">
        <v>430</v>
      </c>
      <c r="D159" s="47" t="s">
        <v>251</v>
      </c>
    </row>
    <row r="160" spans="3:4" ht="34.5">
      <c r="C160" s="50" t="s">
        <v>431</v>
      </c>
      <c r="D160" s="47" t="s">
        <v>252</v>
      </c>
    </row>
    <row r="161" spans="3:4" ht="51.75">
      <c r="C161" s="50" t="s">
        <v>432</v>
      </c>
      <c r="D161" s="47" t="s">
        <v>253</v>
      </c>
    </row>
    <row r="162" spans="3:4" ht="34.5">
      <c r="C162" s="50" t="s">
        <v>433</v>
      </c>
      <c r="D162" s="47" t="s">
        <v>254</v>
      </c>
    </row>
    <row r="163" spans="3:4" ht="34.5">
      <c r="C163" s="50" t="s">
        <v>434</v>
      </c>
      <c r="D163" s="47" t="s">
        <v>255</v>
      </c>
    </row>
    <row r="164" spans="3:4" ht="34.5">
      <c r="C164" s="50" t="s">
        <v>435</v>
      </c>
      <c r="D164" s="47" t="s">
        <v>256</v>
      </c>
    </row>
    <row r="165" spans="3:4" ht="34.5">
      <c r="C165" s="50" t="s">
        <v>436</v>
      </c>
      <c r="D165" s="47" t="s">
        <v>257</v>
      </c>
    </row>
    <row r="166" spans="3:4" ht="34.5">
      <c r="C166" s="50" t="s">
        <v>437</v>
      </c>
      <c r="D166" s="47" t="s">
        <v>258</v>
      </c>
    </row>
    <row r="167" spans="3:4" ht="34.5">
      <c r="C167" s="50" t="s">
        <v>438</v>
      </c>
      <c r="D167" s="47" t="s">
        <v>259</v>
      </c>
    </row>
    <row r="168" spans="3:4" ht="51.75">
      <c r="C168" s="50" t="s">
        <v>439</v>
      </c>
      <c r="D168" s="47" t="s">
        <v>260</v>
      </c>
    </row>
    <row r="169" spans="3:4" ht="34.5">
      <c r="C169" s="50" t="s">
        <v>440</v>
      </c>
      <c r="D169" s="47" t="s">
        <v>261</v>
      </c>
    </row>
    <row r="170" spans="3:4" ht="17.25">
      <c r="C170" s="50" t="s">
        <v>441</v>
      </c>
      <c r="D170" s="47" t="s">
        <v>262</v>
      </c>
    </row>
    <row r="171" spans="3:4" ht="34.5">
      <c r="C171" s="50" t="s">
        <v>442</v>
      </c>
      <c r="D171" s="47" t="s">
        <v>263</v>
      </c>
    </row>
    <row r="172" spans="3:4" ht="17.25">
      <c r="C172" s="50" t="s">
        <v>443</v>
      </c>
      <c r="D172" s="47" t="s">
        <v>264</v>
      </c>
    </row>
    <row r="173" spans="3:4">
      <c r="C173" s="50" t="s">
        <v>444</v>
      </c>
    </row>
    <row r="174" spans="3:4">
      <c r="C174" s="50" t="s">
        <v>445</v>
      </c>
    </row>
    <row r="175" spans="3:4">
      <c r="C175" s="50" t="s">
        <v>446</v>
      </c>
    </row>
    <row r="176" spans="3:4">
      <c r="C176" s="50" t="s">
        <v>447</v>
      </c>
    </row>
    <row r="177" spans="3:3">
      <c r="C177" s="50" t="s">
        <v>448</v>
      </c>
    </row>
    <row r="178" spans="3:3">
      <c r="C178" s="50" t="s">
        <v>449</v>
      </c>
    </row>
    <row r="179" spans="3:3">
      <c r="C179" s="50" t="s">
        <v>450</v>
      </c>
    </row>
    <row r="180" spans="3:3">
      <c r="C180" s="50" t="s">
        <v>451</v>
      </c>
    </row>
    <row r="181" spans="3:3">
      <c r="C181" s="50" t="s">
        <v>452</v>
      </c>
    </row>
    <row r="182" spans="3:3">
      <c r="C182" s="50" t="s">
        <v>453</v>
      </c>
    </row>
    <row r="183" spans="3:3">
      <c r="C183" s="50" t="s">
        <v>454</v>
      </c>
    </row>
    <row r="184" spans="3:3">
      <c r="C184" s="50" t="s">
        <v>455</v>
      </c>
    </row>
    <row r="185" spans="3:3">
      <c r="C185" s="50" t="s">
        <v>456</v>
      </c>
    </row>
    <row r="186" spans="3:3">
      <c r="C186" s="50" t="s">
        <v>457</v>
      </c>
    </row>
    <row r="187" spans="3:3">
      <c r="C187" s="50" t="s">
        <v>458</v>
      </c>
    </row>
    <row r="188" spans="3:3">
      <c r="C188" s="50" t="s">
        <v>459</v>
      </c>
    </row>
    <row r="189" spans="3:3">
      <c r="C189" s="50" t="s">
        <v>460</v>
      </c>
    </row>
    <row r="190" spans="3:3">
      <c r="C190" s="50" t="s">
        <v>461</v>
      </c>
    </row>
    <row r="191" spans="3:3">
      <c r="C191" s="50" t="s">
        <v>462</v>
      </c>
    </row>
    <row r="192" spans="3:3">
      <c r="C192" s="50" t="s">
        <v>463</v>
      </c>
    </row>
    <row r="193" spans="3:3">
      <c r="C193" s="50" t="s">
        <v>464</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8"/>
  <sheetViews>
    <sheetView workbookViewId="0">
      <selection activeCell="E35" sqref="E35"/>
    </sheetView>
  </sheetViews>
  <sheetFormatPr baseColWidth="10" defaultColWidth="11.5703125" defaultRowHeight="14.25"/>
  <cols>
    <col min="1" max="1" width="27.28515625" style="101" customWidth="1"/>
    <col min="2" max="8" width="11.5703125" style="101"/>
    <col min="9" max="9" width="98.28515625" style="101" customWidth="1"/>
    <col min="10" max="16384" width="11.5703125" style="101"/>
  </cols>
  <sheetData>
    <row r="1" spans="1:10" ht="71.25">
      <c r="A1" s="101" t="s">
        <v>686</v>
      </c>
      <c r="B1" s="101" t="s">
        <v>589</v>
      </c>
      <c r="C1" s="101" t="s">
        <v>568</v>
      </c>
      <c r="D1" s="101" t="s">
        <v>571</v>
      </c>
      <c r="E1" s="101" t="s">
        <v>685</v>
      </c>
      <c r="F1" s="101" t="s">
        <v>684</v>
      </c>
      <c r="G1" s="101" t="s">
        <v>683</v>
      </c>
      <c r="H1" s="101" t="s">
        <v>682</v>
      </c>
      <c r="I1" s="102" t="s">
        <v>330</v>
      </c>
      <c r="J1" s="101" t="s">
        <v>681</v>
      </c>
    </row>
    <row r="2" spans="1:10" ht="28.5">
      <c r="A2" s="101" t="s">
        <v>680</v>
      </c>
      <c r="B2" s="101" t="s">
        <v>679</v>
      </c>
      <c r="C2" s="101" t="s">
        <v>678</v>
      </c>
      <c r="D2" s="101" t="s">
        <v>677</v>
      </c>
      <c r="E2" s="101" t="s">
        <v>598</v>
      </c>
      <c r="F2" s="101" t="s">
        <v>13</v>
      </c>
      <c r="G2" s="101" t="s">
        <v>676</v>
      </c>
      <c r="H2" s="101" t="s">
        <v>675</v>
      </c>
      <c r="I2" s="102" t="s">
        <v>331</v>
      </c>
      <c r="J2" s="101" t="s">
        <v>572</v>
      </c>
    </row>
    <row r="3" spans="1:10" ht="42.75">
      <c r="A3" s="101" t="s">
        <v>603</v>
      </c>
      <c r="B3" s="101" t="s">
        <v>674</v>
      </c>
      <c r="D3" s="101" t="s">
        <v>673</v>
      </c>
      <c r="E3" s="101" t="s">
        <v>672</v>
      </c>
      <c r="F3" s="101" t="s">
        <v>671</v>
      </c>
      <c r="G3" s="101" t="s">
        <v>670</v>
      </c>
      <c r="H3" s="101" t="s">
        <v>610</v>
      </c>
      <c r="I3" s="102" t="s">
        <v>332</v>
      </c>
      <c r="J3" s="101" t="s">
        <v>669</v>
      </c>
    </row>
    <row r="4" spans="1:10" ht="42.75">
      <c r="A4" s="101" t="s">
        <v>668</v>
      </c>
      <c r="B4" s="101" t="s">
        <v>667</v>
      </c>
      <c r="D4" s="101" t="s">
        <v>666</v>
      </c>
      <c r="E4" s="101" t="s">
        <v>665</v>
      </c>
      <c r="F4" s="101" t="s">
        <v>289</v>
      </c>
      <c r="G4" s="101" t="s">
        <v>664</v>
      </c>
      <c r="H4" s="101" t="s">
        <v>301</v>
      </c>
      <c r="I4" s="102" t="s">
        <v>333</v>
      </c>
      <c r="J4" s="101" t="s">
        <v>663</v>
      </c>
    </row>
    <row r="5" spans="1:10" ht="57">
      <c r="A5" s="101" t="s">
        <v>662</v>
      </c>
      <c r="B5" s="101" t="s">
        <v>466</v>
      </c>
      <c r="D5" s="101" t="s">
        <v>661</v>
      </c>
      <c r="E5" s="101" t="s">
        <v>660</v>
      </c>
      <c r="F5" s="101" t="s">
        <v>659</v>
      </c>
      <c r="G5" s="101" t="s">
        <v>658</v>
      </c>
      <c r="I5" s="102" t="s">
        <v>334</v>
      </c>
    </row>
    <row r="6" spans="1:10">
      <c r="A6" s="101" t="s">
        <v>657</v>
      </c>
      <c r="B6" s="101" t="s">
        <v>656</v>
      </c>
      <c r="D6" s="101" t="s">
        <v>655</v>
      </c>
      <c r="E6" s="101" t="s">
        <v>654</v>
      </c>
      <c r="F6" s="101" t="s">
        <v>653</v>
      </c>
      <c r="G6" s="101" t="s">
        <v>652</v>
      </c>
      <c r="I6" s="102" t="s">
        <v>335</v>
      </c>
    </row>
    <row r="7" spans="1:10" ht="28.5">
      <c r="A7" s="101" t="s">
        <v>651</v>
      </c>
      <c r="B7" s="101" t="s">
        <v>650</v>
      </c>
      <c r="D7" s="101" t="s">
        <v>649</v>
      </c>
      <c r="E7" s="101" t="s">
        <v>648</v>
      </c>
      <c r="F7" s="101" t="s">
        <v>647</v>
      </c>
      <c r="G7" s="101" t="s">
        <v>646</v>
      </c>
      <c r="I7" s="102" t="s">
        <v>336</v>
      </c>
    </row>
    <row r="8" spans="1:10" ht="28.5">
      <c r="A8" s="101" t="s">
        <v>645</v>
      </c>
      <c r="E8" s="101" t="s">
        <v>644</v>
      </c>
      <c r="F8" s="101" t="s">
        <v>293</v>
      </c>
      <c r="G8" s="101" t="s">
        <v>643</v>
      </c>
      <c r="I8" s="102" t="s">
        <v>337</v>
      </c>
    </row>
    <row r="9" spans="1:10">
      <c r="E9" s="101" t="s">
        <v>642</v>
      </c>
      <c r="F9" s="101" t="s">
        <v>294</v>
      </c>
      <c r="G9" s="101" t="s">
        <v>609</v>
      </c>
      <c r="I9" s="102" t="s">
        <v>338</v>
      </c>
    </row>
    <row r="10" spans="1:10">
      <c r="E10" s="101" t="s">
        <v>583</v>
      </c>
      <c r="F10" s="101" t="s">
        <v>641</v>
      </c>
      <c r="G10" s="101" t="s">
        <v>640</v>
      </c>
      <c r="I10" s="102" t="s">
        <v>339</v>
      </c>
    </row>
    <row r="11" spans="1:10" ht="42.75">
      <c r="F11" s="101" t="s">
        <v>639</v>
      </c>
      <c r="G11" s="101" t="s">
        <v>638</v>
      </c>
      <c r="I11" s="102" t="s">
        <v>340</v>
      </c>
    </row>
    <row r="12" spans="1:10" ht="28.5">
      <c r="F12" s="101" t="s">
        <v>637</v>
      </c>
      <c r="G12" s="101" t="s">
        <v>636</v>
      </c>
      <c r="I12" s="102" t="s">
        <v>341</v>
      </c>
    </row>
    <row r="13" spans="1:10" ht="42.75">
      <c r="F13" s="101" t="s">
        <v>635</v>
      </c>
      <c r="G13" s="101" t="s">
        <v>634</v>
      </c>
      <c r="I13" s="102" t="s">
        <v>342</v>
      </c>
    </row>
    <row r="14" spans="1:10" ht="28.5">
      <c r="F14" s="101" t="s">
        <v>633</v>
      </c>
      <c r="G14" s="101" t="s">
        <v>632</v>
      </c>
      <c r="I14" s="102" t="s">
        <v>343</v>
      </c>
    </row>
    <row r="15" spans="1:10">
      <c r="F15" s="101" t="s">
        <v>299</v>
      </c>
      <c r="G15" s="101" t="s">
        <v>631</v>
      </c>
      <c r="I15" s="102" t="s">
        <v>344</v>
      </c>
    </row>
    <row r="16" spans="1:10" ht="28.5">
      <c r="F16" s="101" t="s">
        <v>630</v>
      </c>
      <c r="G16" s="101" t="s">
        <v>629</v>
      </c>
      <c r="I16" s="102" t="s">
        <v>367</v>
      </c>
    </row>
    <row r="17" spans="6:9" ht="28.5">
      <c r="F17" s="101" t="s">
        <v>301</v>
      </c>
      <c r="G17" s="101" t="s">
        <v>628</v>
      </c>
      <c r="I17" s="102" t="s">
        <v>345</v>
      </c>
    </row>
    <row r="18" spans="6:9" ht="42.75">
      <c r="F18" s="101" t="s">
        <v>627</v>
      </c>
      <c r="G18" s="101" t="s">
        <v>626</v>
      </c>
      <c r="I18" s="102" t="s">
        <v>346</v>
      </c>
    </row>
    <row r="19" spans="6:9" ht="42.75">
      <c r="I19" s="102" t="s">
        <v>347</v>
      </c>
    </row>
    <row r="20" spans="6:9">
      <c r="I20" s="102" t="s">
        <v>348</v>
      </c>
    </row>
    <row r="21" spans="6:9" ht="28.5">
      <c r="I21" s="102" t="s">
        <v>349</v>
      </c>
    </row>
    <row r="22" spans="6:9" ht="28.5">
      <c r="I22" s="102" t="s">
        <v>350</v>
      </c>
    </row>
    <row r="23" spans="6:9" ht="28.5">
      <c r="I23" s="102" t="s">
        <v>351</v>
      </c>
    </row>
    <row r="24" spans="6:9" ht="28.5">
      <c r="I24" s="102" t="s">
        <v>352</v>
      </c>
    </row>
    <row r="25" spans="6:9" ht="28.5">
      <c r="I25" s="102" t="s">
        <v>353</v>
      </c>
    </row>
    <row r="26" spans="6:9">
      <c r="I26" s="102" t="s">
        <v>354</v>
      </c>
    </row>
    <row r="27" spans="6:9">
      <c r="I27" s="102" t="s">
        <v>355</v>
      </c>
    </row>
    <row r="28" spans="6:9" ht="28.5">
      <c r="I28" s="102" t="s">
        <v>356</v>
      </c>
    </row>
    <row r="29" spans="6:9" ht="28.5">
      <c r="I29" s="102" t="s">
        <v>357</v>
      </c>
    </row>
    <row r="30" spans="6:9">
      <c r="I30" s="102" t="s">
        <v>358</v>
      </c>
    </row>
    <row r="31" spans="6:9" ht="28.5">
      <c r="I31" s="102" t="s">
        <v>359</v>
      </c>
    </row>
    <row r="32" spans="6:9">
      <c r="I32" s="102" t="s">
        <v>360</v>
      </c>
    </row>
    <row r="33" spans="9:9" ht="28.5">
      <c r="I33" s="102" t="s">
        <v>361</v>
      </c>
    </row>
    <row r="34" spans="9:9" ht="42.75">
      <c r="I34" s="102" t="s">
        <v>625</v>
      </c>
    </row>
    <row r="35" spans="9:9" ht="42.75">
      <c r="I35" s="102" t="s">
        <v>363</v>
      </c>
    </row>
    <row r="36" spans="9:9" ht="28.5">
      <c r="I36" s="102" t="s">
        <v>364</v>
      </c>
    </row>
    <row r="37" spans="9:9" ht="28.5">
      <c r="I37" s="102" t="s">
        <v>365</v>
      </c>
    </row>
    <row r="38" spans="9:9">
      <c r="I38" s="102" t="s">
        <v>366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Fechademodificaci_x00f3_n xmlns="e00eb085-8d1b-47ab-9f75-c48ad583d8cf" xsi:nil="true"/>
    <lcf76f155ced4ddcb4097134ff3c332f xmlns="e00eb085-8d1b-47ab-9f75-c48ad583d8cf">
      <Terms xmlns="http://schemas.microsoft.com/office/infopath/2007/PartnerControls"/>
    </lcf76f155ced4ddcb4097134ff3c332f>
    <TaxCatchAll xmlns="3a419710-061f-4995-8b04-57c8eb5850f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B77090CA40073E45BC0A85688FD7FCCF" ma:contentTypeVersion="17" ma:contentTypeDescription="Crear nuevo documento." ma:contentTypeScope="" ma:versionID="d505481fc1cf51eefaab7779691111d1">
  <xsd:schema xmlns:xsd="http://www.w3.org/2001/XMLSchema" xmlns:xs="http://www.w3.org/2001/XMLSchema" xmlns:p="http://schemas.microsoft.com/office/2006/metadata/properties" xmlns:ns2="e00eb085-8d1b-47ab-9f75-c48ad583d8cf" xmlns:ns3="3a419710-061f-4995-8b04-57c8eb5850f2" targetNamespace="http://schemas.microsoft.com/office/2006/metadata/properties" ma:root="true" ma:fieldsID="661c68ad9a07d8c37e22da89b55d422a" ns2:_="" ns3:_="">
    <xsd:import namespace="e00eb085-8d1b-47ab-9f75-c48ad583d8cf"/>
    <xsd:import namespace="3a419710-061f-4995-8b04-57c8eb5850f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Fechademodificaci_x00f3_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0eb085-8d1b-47ab-9f75-c48ad583d8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Location" ma:index="16" nillable="true" ma:displayName="Location" ma:internalName="MediaServiceLocation" ma:readOnly="true">
      <xsd:simpleType>
        <xsd:restriction base="dms:Text"/>
      </xsd:simpleType>
    </xsd:element>
    <xsd:element name="Fechademodificaci_x00f3_n" ma:index="17" nillable="true" ma:displayName="Fecha de modificación" ma:format="DateTime" ma:internalName="Fechademodificaci_x00f3_n">
      <xsd:simpleType>
        <xsd:restriction base="dms:DateTim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be2b3a10-215b-4d32-87ea-2342d4792ac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a419710-061f-4995-8b04-57c8eb5850f2"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d5348d94-2e43-4d43-8b53-d885b76198eb}" ma:internalName="TaxCatchAll" ma:showField="CatchAllData" ma:web="3a419710-061f-4995-8b04-57c8eb5850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DCCDAD-318A-4225-9833-FB97C308AE49}">
  <ds:schemaRefs>
    <ds:schemaRef ds:uri="http://schemas.microsoft.com/office/2006/metadata/properties"/>
    <ds:schemaRef ds:uri="http://schemas.microsoft.com/office/infopath/2007/PartnerControls"/>
    <ds:schemaRef ds:uri="e00eb085-8d1b-47ab-9f75-c48ad583d8cf"/>
    <ds:schemaRef ds:uri="3a419710-061f-4995-8b04-57c8eb5850f2"/>
  </ds:schemaRefs>
</ds:datastoreItem>
</file>

<file path=customXml/itemProps2.xml><?xml version="1.0" encoding="utf-8"?>
<ds:datastoreItem xmlns:ds="http://schemas.openxmlformats.org/officeDocument/2006/customXml" ds:itemID="{3316E17A-E148-4086-86C4-BD16AA83EB80}">
  <ds:schemaRefs>
    <ds:schemaRef ds:uri="http://schemas.microsoft.com/sharepoint/v3/contenttype/forms"/>
  </ds:schemaRefs>
</ds:datastoreItem>
</file>

<file path=customXml/itemProps3.xml><?xml version="1.0" encoding="utf-8"?>
<ds:datastoreItem xmlns:ds="http://schemas.openxmlformats.org/officeDocument/2006/customXml" ds:itemID="{F1A7B397-0F2F-4970-B937-62653CCCA5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0eb085-8d1b-47ab-9f75-c48ad583d8cf"/>
    <ds:schemaRef ds:uri="3a419710-061f-4995-8b04-57c8eb5850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PLAN DE ACCION</vt:lpstr>
      <vt:lpstr>IN-PEI GES-GFI-001</vt:lpstr>
      <vt:lpstr>IN-PEI GES-GFI-002</vt:lpstr>
      <vt:lpstr>Hoja1</vt:lpstr>
      <vt:lpstr>lista</vt:lpstr>
      <vt:lpstr>'IN-PEI GES-GFI-001'!Área_de_impresión</vt:lpstr>
      <vt:lpstr>'IN-PEI GES-GFI-002'!Área_de_impresión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yuli peña</dc:creator>
  <cp:lastModifiedBy>yuli peña</cp:lastModifiedBy>
  <dcterms:created xsi:type="dcterms:W3CDTF">2021-01-29T16:02:32Z</dcterms:created>
  <dcterms:modified xsi:type="dcterms:W3CDTF">2022-09-23T19:28:56Z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0x010100B77090CA40073E45BC0A85688FD7FCCF</vt:lpwstr>
  </property>
</Properties>
</file>